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 (12-7-24)" sheetId="100" r:id="rId65"/>
    <sheet name="Standings (12-8-24)" sheetId="101" r:id="rId66"/>
    <sheet name="Standings (12-9-24)" sheetId="102" r:id="rId67"/>
    <sheet name="Standings (12-10-24)" sheetId="103" r:id="rId68"/>
    <sheet name="Standings (12-11-24)" sheetId="104" r:id="rId69"/>
    <sheet name="Standings (12-12-24)" sheetId="105" r:id="rId70"/>
    <sheet name="Standings (12-13-24)" sheetId="106" r:id="rId71"/>
    <sheet name="Standings (12-14-24)" sheetId="107" r:id="rId72"/>
    <sheet name="Standings (12-15-24)" sheetId="108" r:id="rId73"/>
    <sheet name="Standings (12-16-24)" sheetId="109" r:id="rId74"/>
    <sheet name="Standings (12-17-24)" sheetId="110" r:id="rId75"/>
    <sheet name="Standings (12-18-24)" sheetId="111" r:id="rId76"/>
    <sheet name="Standings (12-19-24)" sheetId="112" r:id="rId77"/>
    <sheet name="Standings (12-20-24)" sheetId="113" r:id="rId78"/>
    <sheet name="Standings (12-21-24)" sheetId="114" r:id="rId79"/>
    <sheet name="Standings (12-22-24)" sheetId="115" r:id="rId80"/>
    <sheet name="Standings (12-23-24)" sheetId="116" r:id="rId81"/>
    <sheet name="Standings (12-27-24)" sheetId="117" r:id="rId82"/>
    <sheet name="Standings (12-28-24)" sheetId="118" r:id="rId83"/>
    <sheet name="Standings (12-29-24)" sheetId="119" r:id="rId84"/>
    <sheet name="Standings (12-30-24)" sheetId="120" r:id="rId85"/>
    <sheet name="Standings (12-31-24)" sheetId="121" r:id="rId86"/>
    <sheet name="Standings (1-1-25)" sheetId="122" r:id="rId87"/>
    <sheet name="Standings (1-2-25)" sheetId="123" r:id="rId88"/>
    <sheet name="Standings (1-3-25)" sheetId="124" r:id="rId89"/>
    <sheet name="Standings (1-4-25)" sheetId="125" r:id="rId90"/>
    <sheet name="Standings (1-5-25)" sheetId="126" r:id="rId91"/>
    <sheet name="Standings (1-6-25)" sheetId="127" r:id="rId92"/>
    <sheet name="Standings (1-7-25)" sheetId="128" r:id="rId93"/>
    <sheet name="Standings (1-8-25)" sheetId="129" r:id="rId94"/>
    <sheet name="Standings (1-9-25)" sheetId="130" r:id="rId95"/>
    <sheet name="Standings (1-10-25)" sheetId="131" r:id="rId96"/>
    <sheet name="Standings (1-11-25)" sheetId="132" r:id="rId97"/>
    <sheet name="Standings (1-12-25)" sheetId="133" r:id="rId98"/>
    <sheet name="Standings (1-13-25)" sheetId="134" r:id="rId99"/>
    <sheet name="Standings (1-14-25)" sheetId="135" r:id="rId100"/>
    <sheet name="Standings (1-15-25)" sheetId="136" r:id="rId101"/>
    <sheet name="Standings (1-16-25)" sheetId="137" r:id="rId102"/>
    <sheet name="Standings (1-17-25)" sheetId="138" r:id="rId103"/>
    <sheet name="Standings (1-18-25)" sheetId="139" r:id="rId104"/>
    <sheet name="Standings (1-19-25)" sheetId="141" r:id="rId105"/>
    <sheet name="Standings (1-20-25)" sheetId="142" r:id="rId106"/>
    <sheet name="Standings (1-21-25)" sheetId="143" r:id="rId107"/>
    <sheet name="Standings" sheetId="4" r:id="rId108"/>
    <sheet name="Anaheim_Ducks" sheetId="5" r:id="rId109"/>
    <sheet name="Boston_Bruins" sheetId="7" r:id="rId110"/>
    <sheet name="Buffalo_Sabres" sheetId="8" r:id="rId111"/>
    <sheet name="Calgary_Flames" sheetId="9" r:id="rId112"/>
    <sheet name="Carolina_Hurricanes" sheetId="10" r:id="rId113"/>
    <sheet name="Chicago_Blackhawks" sheetId="11" r:id="rId114"/>
    <sheet name="Colorado_Avalanche" sheetId="12" r:id="rId115"/>
    <sheet name="Columbus_Blue_Jackets" sheetId="13" r:id="rId116"/>
    <sheet name="Dallas_Stars" sheetId="14" r:id="rId117"/>
    <sheet name="Detroit_Red_Wings" sheetId="15" r:id="rId118"/>
    <sheet name="Edmonton_Oilers" sheetId="16" r:id="rId119"/>
    <sheet name="Florida_Panthers" sheetId="17" r:id="rId120"/>
    <sheet name="Los_Angeles_Kings" sheetId="18" r:id="rId121"/>
    <sheet name="Minnesota_Wild" sheetId="19" r:id="rId122"/>
    <sheet name="Montreal_Canadiens" sheetId="20" r:id="rId123"/>
    <sheet name="Sheet1" sheetId="140" r:id="rId124"/>
    <sheet name="Nashville_Predators" sheetId="21" r:id="rId125"/>
    <sheet name="New_Jersey_Devils" sheetId="22" r:id="rId126"/>
    <sheet name="New_York_Islanders" sheetId="23" r:id="rId127"/>
    <sheet name="New_York_Rangers" sheetId="24" r:id="rId128"/>
    <sheet name="Ottawa_Senators" sheetId="25" r:id="rId129"/>
    <sheet name="Philadelphia_Flyers" sheetId="26" r:id="rId130"/>
    <sheet name="Pittsburgh_Penguins" sheetId="27" r:id="rId131"/>
    <sheet name="San_Jose_Sharks" sheetId="28" r:id="rId132"/>
    <sheet name="Seattle_Kraken" sheetId="29" r:id="rId133"/>
    <sheet name="St_Louis_Blues" sheetId="30" r:id="rId134"/>
    <sheet name="Tampa_Bay_Lightning" sheetId="31" r:id="rId135"/>
    <sheet name="Toronto_Maple_Leafs" sheetId="32" r:id="rId136"/>
    <sheet name="Utah_Hockey_Club" sheetId="6" r:id="rId137"/>
    <sheet name="Vancouver_Canucks" sheetId="33" r:id="rId138"/>
    <sheet name="Vegas_Golden_Knights" sheetId="34" r:id="rId139"/>
    <sheet name="Washington_Capitals" sheetId="35" r:id="rId140"/>
    <sheet name="Winnipeg_Jets" sheetId="36" r:id="rId14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AA20" i="32"/>
  <c r="AC20" i="32"/>
  <c r="AA21" i="32"/>
  <c r="AC21" i="32"/>
  <c r="AA22" i="32"/>
  <c r="AC22" i="32"/>
  <c r="AA23" i="32"/>
  <c r="AC23" i="32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C31" i="32"/>
  <c r="AA32" i="32"/>
  <c r="AC32" i="32"/>
  <c r="AA33" i="32"/>
  <c r="AC33" i="32"/>
  <c r="AA34" i="32"/>
  <c r="AC34" i="32"/>
  <c r="AA35" i="32"/>
  <c r="AC35" i="32"/>
  <c r="AA36" i="32"/>
  <c r="AC36" i="32"/>
  <c r="AA37" i="32"/>
  <c r="AC37" i="32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A44" i="32"/>
  <c r="AB44" i="32" s="1"/>
  <c r="AC44" i="32"/>
  <c r="AA45" i="32"/>
  <c r="AC45" i="32"/>
  <c r="AA46" i="32"/>
  <c r="AC46" i="32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A33" i="31"/>
  <c r="AC33" i="3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S38" i="30" s="1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C20" i="30"/>
  <c r="AA21" i="30"/>
  <c r="AC21" i="30"/>
  <c r="AA22" i="30"/>
  <c r="AC22" i="30"/>
  <c r="AA23" i="30"/>
  <c r="AC23" i="30"/>
  <c r="AA24" i="30"/>
  <c r="AC24" i="30"/>
  <c r="AA25" i="30"/>
  <c r="AC25" i="30"/>
  <c r="AA26" i="30"/>
  <c r="AC26" i="30"/>
  <c r="AA27" i="30"/>
  <c r="AC27" i="30"/>
  <c r="AA28" i="30"/>
  <c r="AC28" i="30"/>
  <c r="AA29" i="30"/>
  <c r="AC29" i="30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C36" i="30"/>
  <c r="AA37" i="30"/>
  <c r="AC37" i="30"/>
  <c r="AA38" i="30"/>
  <c r="AC38" i="30"/>
  <c r="AA39" i="30"/>
  <c r="AC39" i="30"/>
  <c r="AA40" i="30"/>
  <c r="AC40" i="30"/>
  <c r="AA41" i="30"/>
  <c r="AC41" i="30"/>
  <c r="AA42" i="30"/>
  <c r="AC42" i="30"/>
  <c r="AA43" i="30"/>
  <c r="AC43" i="30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AA24" i="29"/>
  <c r="AC24" i="29"/>
  <c r="AA25" i="29"/>
  <c r="AC25" i="29"/>
  <c r="AA26" i="29"/>
  <c r="AC26" i="29"/>
  <c r="AA27" i="29"/>
  <c r="AC27" i="29"/>
  <c r="AA28" i="29"/>
  <c r="AC28" i="29"/>
  <c r="AA29" i="29"/>
  <c r="AC29" i="29"/>
  <c r="AA30" i="29"/>
  <c r="AC30" i="29"/>
  <c r="AA31" i="29"/>
  <c r="AC31" i="29"/>
  <c r="AA32" i="29"/>
  <c r="AC32" i="29"/>
  <c r="AA33" i="29"/>
  <c r="AC33" i="29"/>
  <c r="AA34" i="29"/>
  <c r="AC34" i="29"/>
  <c r="AA35" i="29"/>
  <c r="AC35" i="29"/>
  <c r="AA36" i="29"/>
  <c r="AC36" i="29"/>
  <c r="AA37" i="29"/>
  <c r="AC37" i="29"/>
  <c r="AA38" i="29"/>
  <c r="AC38" i="29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A27" i="27"/>
  <c r="AC27" i="27"/>
  <c r="AA28" i="27"/>
  <c r="AC28" i="27"/>
  <c r="AA29" i="27"/>
  <c r="AC29" i="27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C37" i="22"/>
  <c r="AA38" i="22"/>
  <c r="AC38" i="22"/>
  <c r="AA39" i="22"/>
  <c r="AC39" i="22"/>
  <c r="AA40" i="22"/>
  <c r="AC40" i="22"/>
  <c r="AA41" i="22"/>
  <c r="AC41" i="22"/>
  <c r="AA42" i="22"/>
  <c r="AC42" i="22"/>
  <c r="AA43" i="22"/>
  <c r="AC43" i="22"/>
  <c r="AA44" i="22"/>
  <c r="AC44" i="22"/>
  <c r="AA45" i="22"/>
  <c r="AC45" i="22"/>
  <c r="AA46" i="22"/>
  <c r="AC46" i="22"/>
  <c r="AA47" i="22"/>
  <c r="AC47" i="22"/>
  <c r="AA48" i="22"/>
  <c r="AC48" i="22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U70" i="20" s="1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C31" i="20"/>
  <c r="AA32" i="20"/>
  <c r="AC32" i="20"/>
  <c r="AA33" i="20"/>
  <c r="AC33" i="20"/>
  <c r="AA34" i="20"/>
  <c r="AC34" i="20"/>
  <c r="AA35" i="20"/>
  <c r="AC35" i="20"/>
  <c r="AA36" i="20"/>
  <c r="AC36" i="20"/>
  <c r="AA37" i="20"/>
  <c r="AC37" i="20"/>
  <c r="AA38" i="20"/>
  <c r="AC38" i="20"/>
  <c r="AA39" i="20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A41" i="20"/>
  <c r="AB41" i="20" s="1"/>
  <c r="AC41" i="20"/>
  <c r="AA42" i="20"/>
  <c r="AC42" i="20"/>
  <c r="AA43" i="20"/>
  <c r="AC43" i="20"/>
  <c r="AA44" i="20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C60" i="20"/>
  <c r="AA61" i="20"/>
  <c r="AC61" i="20"/>
  <c r="AA62" i="20"/>
  <c r="AC62" i="20"/>
  <c r="AF62" i="20" s="1"/>
  <c r="AA63" i="20"/>
  <c r="AC63" i="20"/>
  <c r="AA64" i="20"/>
  <c r="AC64" i="20"/>
  <c r="AA65" i="20"/>
  <c r="AC65" i="20"/>
  <c r="AA66" i="20"/>
  <c r="AC66" i="20"/>
  <c r="AA67" i="20"/>
  <c r="AC67" i="20"/>
  <c r="AA68" i="20"/>
  <c r="AC68" i="20"/>
  <c r="AA69" i="20"/>
  <c r="AC69" i="20"/>
  <c r="AA70" i="20"/>
  <c r="AC70" i="20"/>
  <c r="AA71" i="20"/>
  <c r="AC71" i="20"/>
  <c r="AA72" i="20"/>
  <c r="AC72" i="20"/>
  <c r="AA73" i="20"/>
  <c r="AC73" i="20"/>
  <c r="AA74" i="20"/>
  <c r="AC74" i="20"/>
  <c r="AA75" i="20"/>
  <c r="AC75" i="20"/>
  <c r="AA76" i="20"/>
  <c r="AC76" i="20"/>
  <c r="AA77" i="20"/>
  <c r="AC77" i="20"/>
  <c r="AA78" i="20"/>
  <c r="AC78" i="20"/>
  <c r="AA79" i="20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A32" i="19"/>
  <c r="AC32" i="19"/>
  <c r="AA33" i="19"/>
  <c r="AC33" i="19"/>
  <c r="AA34" i="19"/>
  <c r="AC34" i="19"/>
  <c r="AA35" i="19"/>
  <c r="AC35" i="19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AA24" i="17"/>
  <c r="AC24" i="17"/>
  <c r="AA25" i="17"/>
  <c r="AC25" i="17"/>
  <c r="AA26" i="17"/>
  <c r="AC26" i="17"/>
  <c r="AA27" i="17"/>
  <c r="AC27" i="17"/>
  <c r="AA28" i="17"/>
  <c r="AC28" i="17"/>
  <c r="AA29" i="17"/>
  <c r="AC29" i="17"/>
  <c r="AA30" i="17"/>
  <c r="AC30" i="17"/>
  <c r="AA31" i="17"/>
  <c r="AC31" i="17"/>
  <c r="AA32" i="17"/>
  <c r="AC32" i="17"/>
  <c r="AA33" i="17"/>
  <c r="AC33" i="17"/>
  <c r="AA34" i="17"/>
  <c r="AC34" i="17"/>
  <c r="AA35" i="17"/>
  <c r="AC35" i="17"/>
  <c r="AA36" i="17"/>
  <c r="AC36" i="17"/>
  <c r="AA37" i="17"/>
  <c r="AC37" i="17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A39" i="12"/>
  <c r="AC39" i="12"/>
  <c r="AA40" i="12"/>
  <c r="AC40" i="12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C24" i="11"/>
  <c r="AA25" i="11"/>
  <c r="AC25" i="11"/>
  <c r="AA26" i="11"/>
  <c r="AC26" i="11"/>
  <c r="AA27" i="11"/>
  <c r="AC27" i="11"/>
  <c r="AA28" i="11"/>
  <c r="AC28" i="11"/>
  <c r="AA29" i="11"/>
  <c r="AC29" i="11"/>
  <c r="AA30" i="11"/>
  <c r="AC30" i="11"/>
  <c r="AA31" i="11"/>
  <c r="AC31" i="11"/>
  <c r="AA32" i="11"/>
  <c r="AC32" i="11"/>
  <c r="AA33" i="11"/>
  <c r="AC33" i="11"/>
  <c r="AA34" i="11"/>
  <c r="AC34" i="11"/>
  <c r="AA35" i="11"/>
  <c r="AC35" i="11"/>
  <c r="AA36" i="11"/>
  <c r="AC36" i="11"/>
  <c r="AA37" i="11"/>
  <c r="AC37" i="11"/>
  <c r="AA38" i="11"/>
  <c r="AC38" i="11"/>
  <c r="AA39" i="11"/>
  <c r="AC39" i="11"/>
  <c r="AA40" i="11"/>
  <c r="AC40" i="11"/>
  <c r="AA41" i="11"/>
  <c r="AB41" i="11" s="1"/>
  <c r="AC41" i="11"/>
  <c r="AA42" i="11"/>
  <c r="AB42" i="11" s="1"/>
  <c r="AC42" i="11"/>
  <c r="AA43" i="11"/>
  <c r="AB43" i="11" s="1"/>
  <c r="AC43" i="11"/>
  <c r="AA44" i="11"/>
  <c r="AC44" i="11"/>
  <c r="AA45" i="11"/>
  <c r="AC45" i="11"/>
  <c r="AA46" i="11"/>
  <c r="AC46" i="1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AA26" i="8"/>
  <c r="AC26" i="8"/>
  <c r="AA27" i="8"/>
  <c r="AC27" i="8"/>
  <c r="AA28" i="8"/>
  <c r="AC28" i="8"/>
  <c r="AA29" i="8"/>
  <c r="AC29" i="8"/>
  <c r="AA30" i="8"/>
  <c r="AC30" i="8"/>
  <c r="AA31" i="8"/>
  <c r="AC31" i="8"/>
  <c r="AA32" i="8"/>
  <c r="AC32" i="8"/>
  <c r="AA33" i="8"/>
  <c r="AC33" i="8"/>
  <c r="AA34" i="8"/>
  <c r="AC34" i="8"/>
  <c r="AA35" i="8"/>
  <c r="AC35" i="8"/>
  <c r="AA36" i="8"/>
  <c r="AC36" i="8"/>
  <c r="AA37" i="8"/>
  <c r="AC37" i="8"/>
  <c r="AA38" i="8"/>
  <c r="AC38" i="8"/>
  <c r="AA39" i="8"/>
  <c r="AC39" i="8"/>
  <c r="AA40" i="8"/>
  <c r="AC40" i="8"/>
  <c r="AA41" i="8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AA20" i="7"/>
  <c r="AC20" i="7"/>
  <c r="AA21" i="7"/>
  <c r="AC21" i="7"/>
  <c r="AA22" i="7"/>
  <c r="AC22" i="7"/>
  <c r="AA23" i="7"/>
  <c r="AC23" i="7"/>
  <c r="AA24" i="7"/>
  <c r="AC24" i="7"/>
  <c r="AA25" i="7"/>
  <c r="AC25" i="7"/>
  <c r="AA26" i="7"/>
  <c r="AC26" i="7"/>
  <c r="AA27" i="7"/>
  <c r="AC27" i="7"/>
  <c r="AA28" i="7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A36" i="7"/>
  <c r="AC36" i="7"/>
  <c r="AA37" i="7"/>
  <c r="AC37" i="7"/>
  <c r="AA38" i="7"/>
  <c r="AC38" i="7"/>
  <c r="AA39" i="7"/>
  <c r="AC39" i="7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A13" i="6"/>
  <c r="AC13" i="6"/>
  <c r="AA14" i="6"/>
  <c r="AC14" i="6"/>
  <c r="AA15" i="6"/>
  <c r="AC15" i="6"/>
  <c r="AA16" i="6"/>
  <c r="AC16" i="6"/>
  <c r="AA17" i="6"/>
  <c r="AC17" i="6"/>
  <c r="AA18" i="6"/>
  <c r="AC18" i="6"/>
  <c r="AA19" i="6"/>
  <c r="AC19" i="6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A35" i="6"/>
  <c r="AC35" i="6"/>
  <c r="AA36" i="6"/>
  <c r="AC36" i="6"/>
  <c r="AA37" i="6"/>
  <c r="AC37" i="6"/>
  <c r="AA38" i="6"/>
  <c r="AC38" i="6"/>
  <c r="AA39" i="6"/>
  <c r="AC39" i="6"/>
  <c r="AA40" i="6"/>
  <c r="AB40" i="6" s="1"/>
  <c r="AC40" i="6"/>
  <c r="AA41" i="6"/>
  <c r="AC41" i="6"/>
  <c r="AA42" i="6"/>
  <c r="AC42" i="6"/>
  <c r="AA43" i="6"/>
  <c r="AC43" i="6"/>
  <c r="AA44" i="6"/>
  <c r="AC44" i="6"/>
  <c r="AA45" i="6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D78" i="20" l="1"/>
  <c r="AD76" i="20"/>
  <c r="AF63" i="20"/>
  <c r="AF75" i="20"/>
  <c r="AD46" i="22"/>
  <c r="AF40" i="20"/>
  <c r="AD45" i="22"/>
  <c r="AD44" i="25"/>
  <c r="AF41" i="29"/>
  <c r="AE47" i="27"/>
  <c r="AD40" i="11"/>
  <c r="I40" i="2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B39" i="20"/>
  <c r="AB44" i="22"/>
  <c r="AE42" i="11"/>
  <c r="AF43" i="22"/>
  <c r="AE43" i="30"/>
  <c r="AE46" i="29"/>
  <c r="AF46" i="11"/>
  <c r="AB41" i="6"/>
  <c r="AE46" i="32"/>
  <c r="AD40" i="6"/>
  <c r="AB44" i="20"/>
  <c r="AB31" i="29"/>
  <c r="AB40" i="30"/>
  <c r="AD48" i="22"/>
  <c r="AD43" i="11"/>
  <c r="AB47" i="22"/>
  <c r="AB48" i="22" s="1"/>
  <c r="AD43" i="32"/>
  <c r="AE39" i="11"/>
  <c r="AE34" i="6"/>
  <c r="AB24" i="11"/>
  <c r="AE42" i="22"/>
  <c r="AF40" i="12"/>
  <c r="AE39" i="6"/>
  <c r="I39" i="21"/>
  <c r="AF38" i="11"/>
  <c r="AD38" i="29"/>
  <c r="AE39" i="7"/>
  <c r="AB39" i="7"/>
  <c r="AB36" i="20"/>
  <c r="AF39" i="22"/>
  <c r="AB31" i="17"/>
  <c r="AE38" i="12"/>
  <c r="AE37" i="34"/>
  <c r="AE36" i="15"/>
  <c r="AD38" i="30"/>
  <c r="AF36" i="17"/>
  <c r="AF35" i="11"/>
  <c r="AF35" i="17"/>
  <c r="AB35" i="11"/>
  <c r="AB36" i="11" s="1"/>
  <c r="AB37" i="11" s="1"/>
  <c r="AB38" i="11" s="1"/>
  <c r="AB39" i="11" s="1"/>
  <c r="AD37" i="29"/>
  <c r="AB35" i="20"/>
  <c r="AD36" i="29"/>
  <c r="AB32" i="11"/>
  <c r="AF37" i="22"/>
  <c r="AD35" i="19"/>
  <c r="AB32" i="20"/>
  <c r="AB33" i="20" s="1"/>
  <c r="AB34" i="20" s="1"/>
  <c r="AB37" i="22"/>
  <c r="AB38" i="22" s="1"/>
  <c r="AB39" i="22" s="1"/>
  <c r="AD35" i="6"/>
  <c r="AF26" i="11"/>
  <c r="AB31" i="32"/>
  <c r="AF33" i="31"/>
  <c r="AB27" i="7"/>
  <c r="AB28" i="7" s="1"/>
  <c r="AB29" i="7" s="1"/>
  <c r="AB30" i="7" s="1"/>
  <c r="AD37" i="17"/>
  <c r="AD37" i="30"/>
  <c r="AD32" i="31"/>
  <c r="AF31" i="8"/>
  <c r="AE32" i="17"/>
  <c r="AF33" i="36"/>
  <c r="AE33" i="16"/>
  <c r="AD33" i="29"/>
  <c r="AD31" i="33"/>
  <c r="AE31" i="19"/>
  <c r="AB32" i="32"/>
  <c r="AE30" i="5"/>
  <c r="AF35" i="7"/>
  <c r="AB31" i="7"/>
  <c r="AB32" i="7" s="1"/>
  <c r="AF30" i="8"/>
  <c r="AF30" i="7"/>
  <c r="AE29" i="11"/>
  <c r="AF30" i="17"/>
  <c r="AB29" i="20"/>
  <c r="AE29" i="30"/>
  <c r="AF27" i="6"/>
  <c r="AB33" i="22"/>
  <c r="AB34" i="22" s="1"/>
  <c r="AB35" i="22" s="1"/>
  <c r="AF30" i="29"/>
  <c r="AD29" i="36"/>
  <c r="AD30" i="9"/>
  <c r="AB24" i="17"/>
  <c r="AB25" i="17" s="1"/>
  <c r="AB26" i="17" s="1"/>
  <c r="AB23" i="20"/>
  <c r="AD28" i="22"/>
  <c r="AB24" i="30"/>
  <c r="AB25" i="30" s="1"/>
  <c r="AD30" i="32"/>
  <c r="AF31" i="21"/>
  <c r="AD32" i="7"/>
  <c r="AB27" i="22"/>
  <c r="AB29" i="32"/>
  <c r="AB30" i="32" s="1"/>
  <c r="AB23" i="8"/>
  <c r="AF26" i="17"/>
  <c r="AF26" i="27"/>
  <c r="AB20" i="30"/>
  <c r="AB21" i="30" s="1"/>
  <c r="AE25" i="7"/>
  <c r="AB22" i="29"/>
  <c r="AB21" i="29"/>
  <c r="AF24" i="32"/>
  <c r="AB20" i="8"/>
  <c r="AB21" i="8" s="1"/>
  <c r="AB22" i="8" s="1"/>
  <c r="AB26" i="20"/>
  <c r="AB27" i="20" s="1"/>
  <c r="AE23" i="32"/>
  <c r="AF25" i="26"/>
  <c r="AD21" i="32"/>
  <c r="AB24" i="20"/>
  <c r="AB25" i="20" s="1"/>
  <c r="AE27" i="30"/>
  <c r="AE25" i="19"/>
  <c r="AD23" i="20"/>
  <c r="AE25" i="30"/>
  <c r="AD23" i="15"/>
  <c r="AE27" i="11"/>
  <c r="AF25" i="29"/>
  <c r="AB23" i="22"/>
  <c r="AB24" i="22" s="1"/>
  <c r="AB25" i="22" s="1"/>
  <c r="AB26" i="22" s="1"/>
  <c r="AD21" i="6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B8" i="11" s="1"/>
  <c r="AB9" i="11" s="1"/>
  <c r="AB10" i="11" s="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D3" i="16"/>
  <c r="AB43" i="17"/>
  <c r="AE15" i="8"/>
  <c r="AD3" i="32"/>
  <c r="AD4" i="32" s="1"/>
  <c r="AD5" i="32" s="1"/>
  <c r="AD6" i="32" s="1"/>
  <c r="AD7" i="32" s="1"/>
  <c r="AD8" i="32" s="1"/>
  <c r="AD9" i="32" s="1"/>
  <c r="AD10" i="32" s="1"/>
  <c r="AD11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B45" i="11" s="1"/>
  <c r="AB46" i="11" s="1"/>
  <c r="AD70" i="18"/>
  <c r="AF2" i="18"/>
  <c r="AD3" i="31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AE6" i="8" s="1"/>
  <c r="AE7" i="8" s="1"/>
  <c r="AE8" i="8" s="1"/>
  <c r="AE9" i="8" s="1"/>
  <c r="AE10" i="8" s="1"/>
  <c r="AE11" i="8" s="1"/>
  <c r="Q18" i="4"/>
  <c r="AF40" i="35"/>
  <c r="AA84" i="28"/>
  <c r="AB61" i="29"/>
  <c r="AE57" i="35"/>
  <c r="Q7" i="4"/>
  <c r="AB37" i="20"/>
  <c r="AB38" i="20" s="1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AB4" i="21" s="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B36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D17" i="8"/>
  <c r="AB39" i="8"/>
  <c r="AB40" i="8" s="1"/>
  <c r="AB41" i="8" s="1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35" i="6" s="1"/>
  <c r="AB36" i="6" s="1"/>
  <c r="AB37" i="6" s="1"/>
  <c r="AB43" i="6"/>
  <c r="AB44" i="6" s="1"/>
  <c r="AB45" i="6" s="1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B44" i="7" s="1"/>
  <c r="AB45" i="7" s="1"/>
  <c r="AB46" i="7" s="1"/>
  <c r="AB47" i="7" s="1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AB41" i="7" s="1"/>
  <c r="AB42" i="7" s="1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24" i="8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B31" i="6" s="1"/>
  <c r="AB32" i="6" s="1"/>
  <c r="AB33" i="6" s="1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B38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E5" i="10" s="1"/>
  <c r="AE6" i="10" s="1"/>
  <c r="AE7" i="10" s="1"/>
  <c r="AE8" i="10" s="1"/>
  <c r="AE9" i="10" s="1"/>
  <c r="AE10" i="10" s="1"/>
  <c r="AE11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B26" i="11" s="1"/>
  <c r="AB27" i="11" s="1"/>
  <c r="AB28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7" i="17"/>
  <c r="AB18" i="17" s="1"/>
  <c r="AB19" i="17" s="1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29" i="17" s="1"/>
  <c r="AB30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B34" i="17" s="1"/>
  <c r="AB35" i="17" s="1"/>
  <c r="AB36" i="17" s="1"/>
  <c r="AB37" i="17" s="1"/>
  <c r="AB38" i="17" s="1"/>
  <c r="AB39" i="17" s="1"/>
  <c r="AB40" i="17" s="1"/>
  <c r="AB41" i="17" s="1"/>
  <c r="AB42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B60" i="20" s="1"/>
  <c r="AB61" i="20" s="1"/>
  <c r="AB62" i="20" s="1"/>
  <c r="AB63" i="20" s="1"/>
  <c r="AB64" i="20" s="1"/>
  <c r="AB65" i="20" s="1"/>
  <c r="AB66" i="20" s="1"/>
  <c r="AB67" i="20" s="1"/>
  <c r="AB68" i="20" s="1"/>
  <c r="AB69" i="20" s="1"/>
  <c r="AB70" i="20" s="1"/>
  <c r="AB71" i="20" s="1"/>
  <c r="AB72" i="20" s="1"/>
  <c r="AB73" i="20" s="1"/>
  <c r="AB74" i="20" s="1"/>
  <c r="AB75" i="20" s="1"/>
  <c r="AB76" i="20" s="1"/>
  <c r="AB77" i="20" s="1"/>
  <c r="AB78" i="20" s="1"/>
  <c r="AB79" i="20" s="1"/>
  <c r="AB80" i="20" s="1"/>
  <c r="AB81" i="20" s="1"/>
  <c r="AB82" i="20" s="1"/>
  <c r="AB83" i="20" s="1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B45" i="17" s="1"/>
  <c r="AB46" i="17" s="1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AB31" i="20" s="1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0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E54" i="20"/>
  <c r="AE77" i="21"/>
  <c r="AE75" i="21"/>
  <c r="AD38" i="21"/>
  <c r="AB55" i="22"/>
  <c r="AB56" i="22"/>
  <c r="AE42" i="20"/>
  <c r="AD30" i="21"/>
  <c r="AD72" i="22"/>
  <c r="AE72" i="22"/>
  <c r="AF72" i="22"/>
  <c r="AD80" i="22"/>
  <c r="AF80" i="22"/>
  <c r="AB31" i="22"/>
  <c r="AB32" i="22" s="1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0" i="22"/>
  <c r="AB41" i="22" s="1"/>
  <c r="AB42" i="22" s="1"/>
  <c r="AB43" i="22" s="1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B35" i="29" s="1"/>
  <c r="AB36" i="29" s="1"/>
  <c r="AB37" i="29" s="1"/>
  <c r="AB38" i="29" s="1"/>
  <c r="AB39" i="29" s="1"/>
  <c r="AB40" i="29" s="1"/>
  <c r="AB41" i="29" s="1"/>
  <c r="AB42" i="29" s="1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32" i="30" s="1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B34" i="32" s="1"/>
  <c r="AB35" i="32" s="1"/>
  <c r="AB36" i="32" s="1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5" i="32"/>
  <c r="AB46" i="32" s="1"/>
  <c r="AB47" i="32" s="1"/>
  <c r="AB48" i="32" s="1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AB25" i="32" s="1"/>
  <c r="AB26" i="32" s="1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B38" i="30" s="1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AB40" i="32" s="1"/>
  <c r="AB41" i="32" s="1"/>
  <c r="AB42" i="32" s="1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B28" i="32" s="1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E8" i="34" s="1"/>
  <c r="AE9" i="34" s="1"/>
  <c r="AE10" i="34" s="1"/>
  <c r="AE11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I84" i="21" l="1"/>
  <c r="C30" i="4" s="1"/>
  <c r="I38" i="22"/>
  <c r="I39" i="22" s="1"/>
  <c r="T84" i="35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I40" i="22" l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F21" i="4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I84" i="22" l="1"/>
  <c r="C16" i="4" s="1"/>
  <c r="AB84" i="19"/>
  <c r="AA85" i="19" s="1"/>
  <c r="R29" i="4" s="1"/>
  <c r="AB84" i="10"/>
  <c r="AA85" i="10" s="1"/>
  <c r="R14" i="4" s="1"/>
  <c r="K16" i="4"/>
  <c r="L16" i="4"/>
  <c r="H16" i="4" l="1"/>
  <c r="G16" i="4"/>
  <c r="F16" i="4"/>
</calcChain>
</file>

<file path=xl/sharedStrings.xml><?xml version="1.0" encoding="utf-8"?>
<sst xmlns="http://schemas.openxmlformats.org/spreadsheetml/2006/main" count="44641" uniqueCount="979">
  <si>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</si>
  <si>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</si>
  <si>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</si>
  <si>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</si>
  <si>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</si>
  <si>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</si>
  <si>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</si>
  <si>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</si>
  <si>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</si>
  <si>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</si>
  <si>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</si>
  <si>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</si>
  <si>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</si>
  <si>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</si>
  <si>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</si>
  <si>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</si>
  <si>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</si>
  <si>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</si>
  <si>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</si>
  <si>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</si>
  <si>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</si>
  <si>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</si>
  <si>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</si>
  <si>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</si>
  <si>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</si>
  <si>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</si>
  <si>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</si>
  <si>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</si>
  <si>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</si>
  <si>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</si>
  <si>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</si>
  <si>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</si>
  <si>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</si>
  <si>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</si>
  <si>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</si>
  <si>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</si>
  <si>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</si>
  <si>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</si>
  <si>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</si>
  <si>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</si>
  <si>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</si>
  <si>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</si>
  <si>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</si>
  <si>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</si>
  <si>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</si>
  <si>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</si>
  <si>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</si>
  <si>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</si>
  <si>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</si>
  <si>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</si>
  <si>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</si>
  <si>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</si>
  <si>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</si>
  <si>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</si>
  <si>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</si>
  <si>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</si>
  <si>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</si>
  <si>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</si>
  <si>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</si>
  <si>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</si>
  <si>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</si>
  <si>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</si>
  <si>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</si>
  <si>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</si>
  <si>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</si>
  <si>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</si>
  <si>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</si>
  <si>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</si>
  <si>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</si>
  <si>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</si>
  <si>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</si>
  <si>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</si>
  <si>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</si>
  <si>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</si>
  <si>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</si>
  <si>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</si>
  <si>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</si>
  <si>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</si>
  <si>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</si>
  <si>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</si>
  <si>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</si>
  <si>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</si>
  <si>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</si>
  <si>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</si>
  <si>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</si>
  <si>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</si>
  <si>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</si>
  <si>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</si>
  <si>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</si>
  <si>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</si>
  <si>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</si>
  <si>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</si>
  <si>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</si>
  <si>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</si>
  <si>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</si>
  <si>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</si>
  <si>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</si>
  <si>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</si>
  <si>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</si>
  <si>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</si>
  <si>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</si>
  <si>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</si>
  <si>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</si>
  <si>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</si>
  <si>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</si>
  <si>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</si>
  <si>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</si>
  <si>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</si>
  <si>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</si>
  <si>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</si>
  <si>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</si>
  <si>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</si>
  <si>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</si>
  <si>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</si>
  <si>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</si>
  <si>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</si>
  <si>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</si>
  <si>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</si>
  <si>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</si>
  <si>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</si>
  <si>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</si>
  <si>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</si>
  <si>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</si>
  <si>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</si>
  <si>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</si>
  <si>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</si>
  <si>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</si>
  <si>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</si>
  <si>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</si>
  <si>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</si>
  <si>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</si>
  <si>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</si>
  <si>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</si>
  <si>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</si>
  <si>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</si>
  <si>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</si>
  <si>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</si>
  <si>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</si>
  <si>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</si>
  <si>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</si>
  <si>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</si>
  <si>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</si>
  <si>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</si>
  <si>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</si>
  <si>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</si>
  <si>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</si>
  <si>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</si>
  <si>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</si>
  <si>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</si>
  <si>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</si>
  <si>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</si>
  <si>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</si>
  <si>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</si>
  <si>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</si>
  <si>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</si>
  <si>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</si>
  <si>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</si>
  <si>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</si>
  <si>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</si>
  <si>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</si>
  <si>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</si>
  <si>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</si>
  <si>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</si>
  <si>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</si>
  <si>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</si>
  <si>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</si>
  <si>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</si>
  <si>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</si>
  <si>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</si>
  <si>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</si>
  <si>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</si>
  <si>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</si>
  <si>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</si>
  <si>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</si>
  <si>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</si>
  <si>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</si>
  <si>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</si>
  <si>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</si>
  <si>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</si>
  <si>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</si>
  <si>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</si>
  <si>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</si>
  <si>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</si>
  <si>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</si>
  <si>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</si>
  <si>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</si>
  <si>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</si>
  <si>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</si>
  <si>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</si>
  <si>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</si>
  <si>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</si>
  <si>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</si>
  <si>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</si>
  <si>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</si>
  <si>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</si>
  <si>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</si>
  <si>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</si>
  <si>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</si>
  <si>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</si>
  <si>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</si>
  <si>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</si>
  <si>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</si>
  <si>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</si>
  <si>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</si>
  <si>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</si>
  <si>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</si>
  <si>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</si>
  <si>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</si>
  <si>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</si>
  <si>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</si>
  <si>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</si>
  <si>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</si>
  <si>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</si>
  <si>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</si>
  <si>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</si>
  <si>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</si>
  <si>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</si>
  <si>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</si>
  <si>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</si>
  <si>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</si>
  <si>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</si>
  <si>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</si>
  <si>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</si>
  <si>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</si>
  <si>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</si>
  <si>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</si>
  <si>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</si>
  <si>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</si>
  <si>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</si>
  <si>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</si>
  <si>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</si>
  <si>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</si>
  <si>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</si>
  <si>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</si>
  <si>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</si>
  <si>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</si>
  <si>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</si>
  <si>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</si>
  <si>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</si>
  <si>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</si>
  <si>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</si>
  <si>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</si>
  <si>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</si>
  <si>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</si>
  <si>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</si>
  <si>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</si>
  <si>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</si>
  <si>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</si>
  <si>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</si>
  <si>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</si>
  <si>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</si>
  <si>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</si>
  <si>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</si>
  <si>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</si>
  <si>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</si>
  <si>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</si>
  <si>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</si>
  <si>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</si>
  <si>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</si>
  <si>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</si>
  <si>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</si>
  <si>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</si>
  <si>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</si>
  <si>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</si>
  <si>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</si>
  <si>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</si>
  <si>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</si>
  <si>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</si>
  <si>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</si>
  <si>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</si>
  <si>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</si>
  <si>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</si>
  <si>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</si>
  <si>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</si>
  <si>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</si>
  <si>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</si>
  <si>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</si>
  <si>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</si>
  <si>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</si>
  <si>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</si>
  <si>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</si>
  <si>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</si>
  <si>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</si>
  <si>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</si>
  <si>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</si>
  <si>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</si>
  <si>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</si>
  <si>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</si>
  <si>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</si>
  <si>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</si>
  <si>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</si>
  <si>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</si>
  <si>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</si>
  <si>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</si>
  <si>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</si>
  <si>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</si>
  <si>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</si>
  <si>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</si>
  <si>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</si>
  <si>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</si>
  <si>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</si>
  <si>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</si>
  <si>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</si>
  <si>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</si>
  <si>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</si>
  <si>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</si>
  <si>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</si>
  <si>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</si>
  <si>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</si>
  <si>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</si>
  <si>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</si>
  <si>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</si>
  <si>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</si>
  <si>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</si>
  <si>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</si>
  <si>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</si>
  <si>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</si>
  <si>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</si>
  <si>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</si>
  <si>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</si>
  <si>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</si>
  <si>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</si>
  <si>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</si>
  <si>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</si>
  <si>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</si>
  <si>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</si>
  <si>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</si>
  <si>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</si>
  <si>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</si>
  <si>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</si>
  <si>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</si>
  <si>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</si>
  <si>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</si>
  <si>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</si>
  <si>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</si>
  <si>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</si>
  <si>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</si>
  <si>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</si>
  <si>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</si>
  <si>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</si>
  <si>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</si>
  <si>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</si>
  <si>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</si>
  <si>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</si>
  <si>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</si>
  <si>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</si>
  <si>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</si>
  <si>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</si>
  <si>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</si>
  <si>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</si>
  <si>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</si>
  <si>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</si>
  <si>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</si>
  <si>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</si>
  <si>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</si>
  <si>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</si>
  <si>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</si>
  <si>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</si>
  <si>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</si>
  <si>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</si>
  <si>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</si>
  <si>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</si>
  <si>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</si>
  <si>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</si>
  <si>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</si>
  <si>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</si>
  <si>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</si>
  <si>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</si>
  <si>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</si>
  <si>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</si>
  <si>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</si>
  <si>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</si>
  <si>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</si>
  <si>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</si>
  <si>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</si>
  <si>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</si>
  <si>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</si>
  <si>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</si>
  <si>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</si>
  <si>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</si>
  <si>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</si>
  <si>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</si>
  <si>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</si>
  <si>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</si>
  <si>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</si>
  <si>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</si>
  <si>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</si>
  <si>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</si>
  <si>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</si>
  <si>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</si>
  <si>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</si>
  <si>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</si>
  <si>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</si>
  <si>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</si>
  <si>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</si>
  <si>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</si>
  <si>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</si>
  <si>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</si>
  <si>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</si>
  <si>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</si>
  <si>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</si>
  <si>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</si>
  <si>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</si>
  <si>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</si>
  <si>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</si>
  <si>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</si>
  <si>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</si>
  <si>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</si>
  <si>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</si>
  <si>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</si>
  <si>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</si>
  <si>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</si>
  <si>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</si>
  <si>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</si>
  <si>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</si>
  <si>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</si>
  <si>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</si>
  <si>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</si>
  <si>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</si>
  <si>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</si>
  <si>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</si>
  <si>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</si>
  <si>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</si>
  <si>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</si>
  <si>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</si>
  <si>
    <t>12-4-0</t>
  </si>
  <si>
    <t>7-6-3</t>
  </si>
  <si>
    <t>11-1-3</t>
  </si>
  <si>
    <t>9-3-4</t>
  </si>
  <si>
    <t>5-9-1</t>
  </si>
  <si>
    <t>6-10-1</t>
  </si>
  <si>
    <t>4-5-3</t>
  </si>
  <si>
    <t>14-2-2</t>
  </si>
  <si>
    <t>8-7-0</t>
  </si>
  <si>
    <t>11-6-1</t>
  </si>
  <si>
    <t>4-9-4</t>
  </si>
  <si>
    <t>4-8-0</t>
  </si>
  <si>
    <t>7-11-1</t>
  </si>
  <si>
    <t>11-2-3</t>
  </si>
  <si>
    <t>9-4-4</t>
  </si>
  <si>
    <t>2-9-4</t>
  </si>
  <si>
    <t>8-7-1</t>
  </si>
  <si>
    <t>11-6-0</t>
  </si>
  <si>
    <t>12-5-0</t>
  </si>
  <si>
    <t>8-6-3</t>
  </si>
  <si>
    <t>12-5-1</t>
  </si>
  <si>
    <t>9-6-2</t>
  </si>
  <si>
    <t>6-8-2</t>
  </si>
  <si>
    <t>6-5-5</t>
  </si>
  <si>
    <t>7-8-0</t>
  </si>
  <si>
    <t>4-6-3</t>
  </si>
  <si>
    <t>5-3-3</t>
  </si>
  <si>
    <t>5-9-2</t>
  </si>
  <si>
    <t>2-8-0</t>
  </si>
  <si>
    <t>6-8-3</t>
  </si>
  <si>
    <t>9-7-1</t>
  </si>
  <si>
    <t>12-6-3</t>
  </si>
  <si>
    <t>8-7-2</t>
  </si>
  <si>
    <t>4-6-5</t>
  </si>
  <si>
    <t>12-2-3</t>
  </si>
  <si>
    <t>10-4-4</t>
  </si>
  <si>
    <t>5-8-3</t>
  </si>
  <si>
    <t>1-6-3</t>
  </si>
  <si>
    <t>4-10-4</t>
  </si>
  <si>
    <t>6-2-3</t>
  </si>
  <si>
    <t>6-9-3</t>
  </si>
  <si>
    <t>4-10-2</t>
  </si>
  <si>
    <t>13-4-0</t>
  </si>
  <si>
    <t>7-7-2</t>
  </si>
  <si>
    <t>9-6-3</t>
  </si>
  <si>
    <t>12-2-0</t>
  </si>
  <si>
    <t>13-5-1</t>
  </si>
  <si>
    <t>5-6-5</t>
  </si>
  <si>
    <t>5-10-2</t>
  </si>
  <si>
    <t>12-6-0</t>
  </si>
  <si>
    <t>10-5-4</t>
  </si>
  <si>
    <t>3-9-4</t>
  </si>
  <si>
    <t>10-4-1</t>
  </si>
  <si>
    <t>9-7-0</t>
  </si>
  <si>
    <t>5-10-4</t>
  </si>
  <si>
    <t>7-10-3</t>
  </si>
  <si>
    <t>5-6-4</t>
  </si>
  <si>
    <t>8-4-3</t>
  </si>
  <si>
    <t>15-2-2</t>
  </si>
  <si>
    <t>4-11-2</t>
  </si>
  <si>
    <t>8-10-1</t>
  </si>
  <si>
    <t>3-9-1</t>
  </si>
  <si>
    <t>9-8-1</t>
  </si>
  <si>
    <t>9-6-4</t>
  </si>
  <si>
    <t>9-4-2</t>
  </si>
  <si>
    <t>14-5-1</t>
  </si>
  <si>
    <t>10-6-2</t>
  </si>
  <si>
    <t>6-6-5</t>
  </si>
  <si>
    <t>5-11-2</t>
  </si>
  <si>
    <t>8-8-0</t>
  </si>
  <si>
    <t>13-6-0</t>
  </si>
  <si>
    <t>3-10-4</t>
  </si>
  <si>
    <t>9-7-2</t>
  </si>
  <si>
    <t>11-3-1</t>
  </si>
  <si>
    <t>11-4-1</t>
  </si>
  <si>
    <t>10-7-0</t>
  </si>
  <si>
    <t>7-11-3</t>
  </si>
  <si>
    <t>5-7-4</t>
  </si>
  <si>
    <t>8-5-3</t>
  </si>
  <si>
    <t>15-3-2</t>
  </si>
  <si>
    <t>9-5-3</t>
  </si>
  <si>
    <t>16-3-2</t>
  </si>
  <si>
    <t>5-8-0</t>
  </si>
  <si>
    <t>10-6-4</t>
  </si>
  <si>
    <t>4-12-2</t>
  </si>
  <si>
    <t>0-7-3</t>
  </si>
  <si>
    <t>14-4-0</t>
  </si>
  <si>
    <t>10-8-1</t>
  </si>
  <si>
    <t>9-8-0</t>
  </si>
  <si>
    <t>6-7-4</t>
  </si>
  <si>
    <t>7-2-3</t>
  </si>
  <si>
    <t>11-4-2</t>
  </si>
  <si>
    <t>8-7-3</t>
  </si>
  <si>
    <t>7-12-3</t>
  </si>
  <si>
    <t>8-8-2</t>
  </si>
  <si>
    <t>6-7-5</t>
  </si>
  <si>
    <t>4-13-2</t>
  </si>
  <si>
    <t>L11</t>
  </si>
  <si>
    <t>8-11-1</t>
  </si>
  <si>
    <t>9-10-1</t>
  </si>
  <si>
    <t>7-8-2</t>
  </si>
  <si>
    <t>7-6-5</t>
  </si>
  <si>
    <t>13-5-0</t>
  </si>
  <si>
    <t>12-7-0</t>
  </si>
  <si>
    <t>13-6-1</t>
  </si>
  <si>
    <t>10-2-2</t>
  </si>
  <si>
    <t>7-2-4</t>
  </si>
  <si>
    <t>11-4-3</t>
  </si>
  <si>
    <t>10-7-1</t>
  </si>
  <si>
    <t>9-7-3</t>
  </si>
  <si>
    <t>7-13-3</t>
  </si>
  <si>
    <t>7-9-0</t>
  </si>
  <si>
    <t>10-3-2</t>
  </si>
  <si>
    <t>17-3-2</t>
  </si>
  <si>
    <t>11-7-0</t>
  </si>
  <si>
    <t>10-8-0</t>
  </si>
  <si>
    <t>6-7-3</t>
  </si>
  <si>
    <t>9-8-2</t>
  </si>
  <si>
    <t>9-4-3</t>
  </si>
  <si>
    <t>12-7-3</t>
  </si>
  <si>
    <t>4-14-2</t>
  </si>
  <si>
    <t>L12</t>
  </si>
  <si>
    <t>0-8-2</t>
  </si>
  <si>
    <t>9-11-1</t>
  </si>
  <si>
    <t>11-8-1</t>
  </si>
  <si>
    <t>11-7-1</t>
  </si>
  <si>
    <t>10-4-2</t>
  </si>
  <si>
    <t>15-5-1</t>
  </si>
  <si>
    <t>8-6-5</t>
  </si>
  <si>
    <t>11-8-0</t>
  </si>
  <si>
    <t>10-7-4</t>
  </si>
  <si>
    <t>9-8-3</t>
  </si>
  <si>
    <t>12-4-3</t>
  </si>
  <si>
    <t>9-7-4</t>
  </si>
  <si>
    <t>5-10-5</t>
  </si>
  <si>
    <t>7-13-4</t>
  </si>
  <si>
    <t>7-10-0</t>
  </si>
  <si>
    <t>13-3-0</t>
  </si>
  <si>
    <t>18-3-2</t>
  </si>
  <si>
    <t>5-12-2</t>
  </si>
  <si>
    <t>8-12-1</t>
  </si>
  <si>
    <t>12-3-3</t>
  </si>
  <si>
    <t>10-8-4</t>
  </si>
  <si>
    <t>7-7-3</t>
  </si>
  <si>
    <t>7-9-3</t>
  </si>
  <si>
    <t>12-3-1</t>
  </si>
  <si>
    <t>14-6-1</t>
  </si>
  <si>
    <t>4-15-2</t>
  </si>
  <si>
    <t>L13</t>
  </si>
  <si>
    <t>9-12-1</t>
  </si>
  <si>
    <t>10-7-2</t>
  </si>
  <si>
    <t>10-11-1</t>
  </si>
  <si>
    <t>14-5-0</t>
  </si>
  <si>
    <t>11-9-1</t>
  </si>
  <si>
    <t>4-11-3</t>
  </si>
  <si>
    <t>10-6-3</t>
  </si>
  <si>
    <t>13-7-3</t>
  </si>
  <si>
    <t>7-7-5</t>
  </si>
  <si>
    <t>8-9-1</t>
  </si>
  <si>
    <t>1-6-1</t>
  </si>
  <si>
    <t>8-8-1</t>
  </si>
  <si>
    <t>12-7-1</t>
  </si>
  <si>
    <t>8-6-6</t>
  </si>
  <si>
    <t>12-8-0</t>
  </si>
  <si>
    <t>9-8-4</t>
  </si>
  <si>
    <t>7-11-0</t>
  </si>
  <si>
    <t>3-8-0</t>
  </si>
  <si>
    <t>5-11-5</t>
  </si>
  <si>
    <t>7-14-4</t>
  </si>
  <si>
    <t>14-3-0</t>
  </si>
  <si>
    <t>11-2-1</t>
  </si>
  <si>
    <t>19-3-2</t>
  </si>
  <si>
    <t>8-7-6</t>
  </si>
  <si>
    <t>5-13-2</t>
  </si>
  <si>
    <t>8-13-1</t>
  </si>
  <si>
    <t>14-6-0</t>
  </si>
  <si>
    <t>11-8-4</t>
  </si>
  <si>
    <t>10-8-3</t>
  </si>
  <si>
    <t>13-7-0</t>
  </si>
  <si>
    <t>10-4-3</t>
  </si>
  <si>
    <t>11-6-3</t>
  </si>
  <si>
    <t>7-3-2</t>
  </si>
  <si>
    <t>14-7-3</t>
  </si>
  <si>
    <t>8-9-2</t>
  </si>
  <si>
    <t>15-6-1</t>
  </si>
  <si>
    <t>5-15-2</t>
  </si>
  <si>
    <t>7-9-2</t>
  </si>
  <si>
    <t>12-6-1</t>
  </si>
  <si>
    <t>4-10-1</t>
  </si>
  <si>
    <t>10-12-1</t>
  </si>
  <si>
    <t>7-10-2</t>
  </si>
  <si>
    <t>9-13-1</t>
  </si>
  <si>
    <t>12-9-1</t>
  </si>
  <si>
    <t>12-8-1</t>
  </si>
  <si>
    <t>8-3-2</t>
  </si>
  <si>
    <t>15-7-3</t>
  </si>
  <si>
    <t>8-8-6</t>
  </si>
  <si>
    <t>5-14-2</t>
  </si>
  <si>
    <t>13-8-0</t>
  </si>
  <si>
    <t>13-3-3</t>
  </si>
  <si>
    <t>12-8-4</t>
  </si>
  <si>
    <t>3-11-4</t>
  </si>
  <si>
    <t>7-15-4</t>
  </si>
  <si>
    <t>1-8-1</t>
  </si>
  <si>
    <t>10-5-3</t>
  </si>
  <si>
    <t>12-2-1</t>
  </si>
  <si>
    <t>20-3-2</t>
  </si>
  <si>
    <t>6-11-1</t>
  </si>
  <si>
    <t>7-16-4</t>
  </si>
  <si>
    <t>8-11-0</t>
  </si>
  <si>
    <t>7-7-6</t>
  </si>
  <si>
    <t>8-3-5</t>
  </si>
  <si>
    <t>13-3-1</t>
  </si>
  <si>
    <t>13-8-1</t>
  </si>
  <si>
    <t>4-12-3</t>
  </si>
  <si>
    <t>10-7-3</t>
  </si>
  <si>
    <t>15-8-3</t>
  </si>
  <si>
    <t>9-9-0</t>
  </si>
  <si>
    <t>11-9-0</t>
  </si>
  <si>
    <t>16-6-1</t>
  </si>
  <si>
    <t>5-10-1</t>
  </si>
  <si>
    <t>11-12-1</t>
  </si>
  <si>
    <t>14-7-0</t>
  </si>
  <si>
    <t>12-10-1</t>
  </si>
  <si>
    <t>8-10-2</t>
  </si>
  <si>
    <t>10-13-1</t>
  </si>
  <si>
    <t>12-12-1</t>
  </si>
  <si>
    <t>9-9-1</t>
  </si>
  <si>
    <t>7-8-5</t>
  </si>
  <si>
    <t>10-9-3</t>
  </si>
  <si>
    <t>8-8-3</t>
  </si>
  <si>
    <t>11-7-2</t>
  </si>
  <si>
    <t>16-7-1</t>
  </si>
  <si>
    <t>8-14-1</t>
  </si>
  <si>
    <t>5-8-4</t>
  </si>
  <si>
    <t>15-3-0</t>
  </si>
  <si>
    <t>13-2-1</t>
  </si>
  <si>
    <t>21-3-2</t>
  </si>
  <si>
    <t>13-7-1</t>
  </si>
  <si>
    <t>9-10-0</t>
  </si>
  <si>
    <t>11-10-0</t>
  </si>
  <si>
    <t>8-9-6</t>
  </si>
  <si>
    <t>3-12-4</t>
  </si>
  <si>
    <t>14-3-1</t>
  </si>
  <si>
    <t>13-4-3</t>
  </si>
  <si>
    <t>6-12-1</t>
  </si>
  <si>
    <t>8-4-5</t>
  </si>
  <si>
    <t>15-4-0</t>
  </si>
  <si>
    <t>11-8-2</t>
  </si>
  <si>
    <t>8-10-6</t>
  </si>
  <si>
    <t>8-15-1</t>
  </si>
  <si>
    <t>14-8-0</t>
  </si>
  <si>
    <t>13-8-4</t>
  </si>
  <si>
    <t>3-13-4</t>
  </si>
  <si>
    <t>11-8-3</t>
  </si>
  <si>
    <t>15-7-1</t>
  </si>
  <si>
    <t>11-7-3</t>
  </si>
  <si>
    <t>7-9-5</t>
  </si>
  <si>
    <t>10-10-3</t>
  </si>
  <si>
    <t>11-9-4</t>
  </si>
  <si>
    <t>12-4-2</t>
  </si>
  <si>
    <t>17-7-1</t>
  </si>
  <si>
    <t>9-10-2</t>
  </si>
  <si>
    <t>11-13-1</t>
  </si>
  <si>
    <t>15-7-0</t>
  </si>
  <si>
    <t>13-10-1</t>
  </si>
  <si>
    <t>13-5-3</t>
  </si>
  <si>
    <t>10-8-2</t>
  </si>
  <si>
    <t>7-12-1</t>
  </si>
  <si>
    <t>9-11-2</t>
  </si>
  <si>
    <t>9-4-5</t>
  </si>
  <si>
    <t>16-4-0</t>
  </si>
  <si>
    <t>12-8-2</t>
  </si>
  <si>
    <t>9-10-6</t>
  </si>
  <si>
    <t>14-3-3</t>
  </si>
  <si>
    <t>14-3-2</t>
  </si>
  <si>
    <t>15-7-2</t>
  </si>
  <si>
    <t>9-9-2</t>
  </si>
  <si>
    <t>14-8-1</t>
  </si>
  <si>
    <t>12-5-3</t>
  </si>
  <si>
    <t>10-11-3</t>
  </si>
  <si>
    <t>12-10-0</t>
  </si>
  <si>
    <t>9-9-3</t>
  </si>
  <si>
    <t>11-10-1</t>
  </si>
  <si>
    <t>12-13-1</t>
  </si>
  <si>
    <t>14-10-1</t>
  </si>
  <si>
    <t>6-10-4</t>
  </si>
  <si>
    <t>11-9-5</t>
  </si>
  <si>
    <t>8-10-0</t>
  </si>
  <si>
    <t>4-13-4</t>
  </si>
  <si>
    <t>8-12-3</t>
  </si>
  <si>
    <t>4-9-0</t>
  </si>
  <si>
    <t>14-7-1</t>
  </si>
  <si>
    <t>7-8-6</t>
  </si>
  <si>
    <t>9-5-5</t>
  </si>
  <si>
    <t>13-6-3</t>
  </si>
  <si>
    <t>10-9-2</t>
  </si>
  <si>
    <t>14-2-1</t>
  </si>
  <si>
    <t>9-12-2</t>
  </si>
  <si>
    <t>17-4-0</t>
  </si>
  <si>
    <t>12-8-3</t>
  </si>
  <si>
    <t>9-10-7</t>
  </si>
  <si>
    <t>15-3-3</t>
  </si>
  <si>
    <t>5-13-4</t>
  </si>
  <si>
    <t>9-12-3</t>
  </si>
  <si>
    <t>11-9-3</t>
  </si>
  <si>
    <t>14-4-2</t>
  </si>
  <si>
    <t>12-9-0</t>
  </si>
  <si>
    <t>9-11-0</t>
  </si>
  <si>
    <t>12-11-0</t>
  </si>
  <si>
    <t>18-7-1</t>
  </si>
  <si>
    <t>8-11-2</t>
  </si>
  <si>
    <t>11-11-1</t>
  </si>
  <si>
    <t>7-11-2</t>
  </si>
  <si>
    <t>16-7-0</t>
  </si>
  <si>
    <t>15-10-1</t>
  </si>
  <si>
    <t>11-11-2</t>
  </si>
  <si>
    <t>17-7-0</t>
  </si>
  <si>
    <t>16-10-1</t>
  </si>
  <si>
    <t>15-5-0</t>
  </si>
  <si>
    <t>12-4-1</t>
  </si>
  <si>
    <t>15-8-1</t>
  </si>
  <si>
    <t>8-9-5</t>
  </si>
  <si>
    <t>11-11-3</t>
  </si>
  <si>
    <t>10-11-0</t>
  </si>
  <si>
    <t>9-9-4</t>
  </si>
  <si>
    <t>8-9-3</t>
  </si>
  <si>
    <t>6-10-5</t>
  </si>
  <si>
    <t>11-9-6</t>
  </si>
  <si>
    <t>9-10-3</t>
  </si>
  <si>
    <t>13-9-0</t>
  </si>
  <si>
    <t>18-7-2</t>
  </si>
  <si>
    <t>8-10-3</t>
  </si>
  <si>
    <t>6-15-2</t>
  </si>
  <si>
    <t>10-10-2</t>
  </si>
  <si>
    <t>13-13-1</t>
  </si>
  <si>
    <t>17-10-1</t>
  </si>
  <si>
    <t>15-6-0</t>
  </si>
  <si>
    <t>15-9-1</t>
  </si>
  <si>
    <t>5-12-3</t>
  </si>
  <si>
    <t>3-7-3</t>
  </si>
  <si>
    <t>11-9-7</t>
  </si>
  <si>
    <t>14-8-4</t>
  </si>
  <si>
    <t>5-14-4</t>
  </si>
  <si>
    <t>9-13-3</t>
  </si>
  <si>
    <t>11-10-3</t>
  </si>
  <si>
    <t>15-4-2</t>
  </si>
  <si>
    <t>16-7-2</t>
  </si>
  <si>
    <t>10-13-2</t>
  </si>
  <si>
    <t>6-8-4</t>
  </si>
  <si>
    <t>11-9-2</t>
  </si>
  <si>
    <t>7-17-4</t>
  </si>
  <si>
    <t>11-5-3</t>
  </si>
  <si>
    <t>22-3-2</t>
  </si>
  <si>
    <t>11-4-4</t>
  </si>
  <si>
    <t>9-15-1</t>
  </si>
  <si>
    <t>14-9-0</t>
  </si>
  <si>
    <t>14-4-3</t>
  </si>
  <si>
    <t>8-12-2</t>
  </si>
  <si>
    <t>11-12-2</t>
  </si>
  <si>
    <t>7-15-2</t>
  </si>
  <si>
    <t>10-9-1</t>
  </si>
  <si>
    <t>17-11-1</t>
  </si>
  <si>
    <t>16-6-0</t>
  </si>
  <si>
    <t>14-5-3</t>
  </si>
  <si>
    <t>13-9-1</t>
  </si>
  <si>
    <t>15-8-4</t>
  </si>
  <si>
    <t>9-9-5</t>
  </si>
  <si>
    <t>13-11-0</t>
  </si>
  <si>
    <t>15-9-0</t>
  </si>
  <si>
    <t>14-9-4</t>
  </si>
  <si>
    <t>10-14-2</t>
  </si>
  <si>
    <t>8-12-0</t>
  </si>
  <si>
    <t>17-5-0</t>
  </si>
  <si>
    <t>13-6-2</t>
  </si>
  <si>
    <t>5-12-5</t>
  </si>
  <si>
    <t>7-18-4</t>
  </si>
  <si>
    <t>11-5-4</t>
  </si>
  <si>
    <t>10-10-7</t>
  </si>
  <si>
    <t>15-4-3</t>
  </si>
  <si>
    <t>16-7-3</t>
  </si>
  <si>
    <t>17-6-0</t>
  </si>
  <si>
    <t>14-4-4</t>
  </si>
  <si>
    <t>18-7-3</t>
  </si>
  <si>
    <t>11-10-2</t>
  </si>
  <si>
    <t>13-12-1</t>
  </si>
  <si>
    <t>12-12-2</t>
  </si>
  <si>
    <t>8-11-3</t>
  </si>
  <si>
    <t>13-8-2</t>
  </si>
  <si>
    <t>14-8-2</t>
  </si>
  <si>
    <t>10-11-2</t>
  </si>
  <si>
    <t>17-8-0</t>
  </si>
  <si>
    <t>6-12-3</t>
  </si>
  <si>
    <t>16-8-4</t>
  </si>
  <si>
    <t>10-9-5</t>
  </si>
  <si>
    <t>11-11-0</t>
  </si>
  <si>
    <t>11-10-7</t>
  </si>
  <si>
    <t>6-9-4</t>
  </si>
  <si>
    <t>9-12-0</t>
  </si>
  <si>
    <t>9-16-1</t>
  </si>
  <si>
    <t>15-10-0</t>
  </si>
  <si>
    <t>16-3-3</t>
  </si>
  <si>
    <t>15-9-4</t>
  </si>
  <si>
    <t>16-4-3</t>
  </si>
  <si>
    <t>17-7-3</t>
  </si>
  <si>
    <t>14-6-3</t>
  </si>
  <si>
    <t>12-9-2</t>
  </si>
  <si>
    <t>10-9-4</t>
  </si>
  <si>
    <t>13-7-2</t>
  </si>
  <si>
    <t>7-19-4</t>
  </si>
  <si>
    <t>12-5-4</t>
  </si>
  <si>
    <t>9-13-0</t>
  </si>
  <si>
    <t>18-6-0</t>
  </si>
  <si>
    <t>23-3-2</t>
  </si>
  <si>
    <t>15-10-4</t>
  </si>
  <si>
    <t>12-10-2</t>
  </si>
  <si>
    <t>15-9-2</t>
  </si>
  <si>
    <t>12-9-3</t>
  </si>
  <si>
    <t>11-11-7</t>
  </si>
  <si>
    <t>14-9-2</t>
  </si>
  <si>
    <t>9-17-1</t>
  </si>
  <si>
    <t>7-8-4</t>
  </si>
  <si>
    <t>13-9-2</t>
  </si>
  <si>
    <t>16-8-1</t>
  </si>
  <si>
    <t>10-10-4</t>
  </si>
  <si>
    <t>7-9-4</t>
  </si>
  <si>
    <t>13-10-2</t>
  </si>
  <si>
    <t>6-12-5</t>
  </si>
  <si>
    <t>10-13-0</t>
  </si>
  <si>
    <t>12-6-4</t>
  </si>
  <si>
    <t>9-6-5</t>
  </si>
  <si>
    <t>23-4-2</t>
  </si>
  <si>
    <t>10-13-3</t>
  </si>
  <si>
    <t>10-10-1</t>
  </si>
  <si>
    <t>17-4-3</t>
  </si>
  <si>
    <t>15-5-3</t>
  </si>
  <si>
    <t>13-8-3</t>
  </si>
  <si>
    <t>13-6-4</t>
  </si>
  <si>
    <t>16-8-5</t>
  </si>
  <si>
    <t>11-12-3</t>
  </si>
  <si>
    <t>9-10-4</t>
  </si>
  <si>
    <t>12-10-3</t>
  </si>
  <si>
    <t>15-4-4</t>
  </si>
  <si>
    <t>6-1-3</t>
  </si>
  <si>
    <t>13-12-2</t>
  </si>
  <si>
    <t>12-11-2</t>
  </si>
  <si>
    <t>2-6-0</t>
  </si>
  <si>
    <t>17-9-0</t>
  </si>
  <si>
    <t>9-11-3</t>
  </si>
  <si>
    <t>8-15-2</t>
  </si>
  <si>
    <t>17-5-1</t>
  </si>
  <si>
    <t>15-11-4</t>
  </si>
  <si>
    <t>17-8-1</t>
  </si>
  <si>
    <t>7-10-4</t>
  </si>
  <si>
    <t>13-11-2</t>
  </si>
  <si>
    <t>14-6-2</t>
  </si>
  <si>
    <t>18-8-1</t>
  </si>
  <si>
    <t>11-10-4</t>
  </si>
  <si>
    <t>6-13-5</t>
  </si>
  <si>
    <t>10-14-0</t>
  </si>
  <si>
    <t>9-13-2</t>
  </si>
  <si>
    <t>7-9-6</t>
  </si>
  <si>
    <t>9-7-5</t>
  </si>
  <si>
    <t>6-11-4</t>
  </si>
  <si>
    <t>5-15-3</t>
  </si>
  <si>
    <t>9-17-2</t>
  </si>
  <si>
    <t>15-11-0</t>
  </si>
  <si>
    <t>11-13-3</t>
  </si>
  <si>
    <t>18-4-3</t>
  </si>
  <si>
    <t>19-7-3</t>
  </si>
  <si>
    <t>14-13-1</t>
  </si>
  <si>
    <t>15-10-2</t>
  </si>
  <si>
    <t>18-9-0</t>
  </si>
  <si>
    <t>18-11-1</t>
  </si>
  <si>
    <t>16-5-3</t>
  </si>
  <si>
    <t>16-8-6</t>
  </si>
  <si>
    <t>12-11-1</t>
  </si>
  <si>
    <t>8-16-2</t>
  </si>
  <si>
    <t>18-5-1</t>
  </si>
  <si>
    <t>7-10-5</t>
  </si>
  <si>
    <t>12-11-7</t>
  </si>
  <si>
    <t>OttawaOttawa</t>
  </si>
  <si>
    <t>CarolinaCarolina</t>
  </si>
  <si>
    <t>San</t>
  </si>
  <si>
    <t>JoseSan</t>
  </si>
  <si>
    <t>Jose</t>
  </si>
  <si>
    <t>BuffaloBuffalo</t>
  </si>
  <si>
    <t>EdmontonEdmonton</t>
  </si>
  <si>
    <t>CalgaryCalgary</t>
  </si>
  <si>
    <t>VancouverVancouver</t>
  </si>
  <si>
    <t>SeattleSeattle</t>
  </si>
  <si>
    <t>FloridaFlorida</t>
  </si>
  <si>
    <t>New</t>
  </si>
  <si>
    <t>YorkNew</t>
  </si>
  <si>
    <t>York</t>
  </si>
  <si>
    <t>ColoradoColorado</t>
  </si>
  <si>
    <t>St.</t>
  </si>
  <si>
    <t>LouisSt.</t>
  </si>
  <si>
    <t>Louis</t>
  </si>
  <si>
    <t>PhiladelphiaPhiladelphia</t>
  </si>
  <si>
    <t>BostonBoston</t>
  </si>
  <si>
    <t>NashvilleNashville</t>
  </si>
  <si>
    <t>DetroitDetroit</t>
  </si>
  <si>
    <t>TorontoToronto</t>
  </si>
  <si>
    <t>ChicagoChicago</t>
  </si>
  <si>
    <t>9-11-4</t>
  </si>
  <si>
    <t>8-10-4</t>
  </si>
  <si>
    <t>14-11-2</t>
  </si>
  <si>
    <t>14-7-2</t>
  </si>
  <si>
    <t>18-9-1</t>
  </si>
  <si>
    <t>11-11-4</t>
  </si>
  <si>
    <t>6-14-5</t>
  </si>
  <si>
    <t>10-7-5</t>
  </si>
  <si>
    <t>23-5-2</t>
  </si>
  <si>
    <t>7-11-4</t>
  </si>
  <si>
    <t>10-17-2</t>
  </si>
  <si>
    <t>14-9-1</t>
  </si>
  <si>
    <t>16-11-0</t>
  </si>
  <si>
    <t>15-12-4</t>
  </si>
  <si>
    <t>12-13-3</t>
  </si>
  <si>
    <t>18-5-3</t>
  </si>
  <si>
    <t>19-8-3</t>
  </si>
  <si>
    <t>6-12-4</t>
  </si>
  <si>
    <t>7-3-3</t>
  </si>
  <si>
    <t>13-7-4</t>
  </si>
  <si>
    <t>16-9-6</t>
  </si>
  <si>
    <t>14-11-0</t>
  </si>
  <si>
    <t>7-11-5</t>
  </si>
  <si>
    <t>3-8-3</t>
  </si>
  <si>
    <t>12-12-7</t>
  </si>
  <si>
    <t>16-4-4</t>
  </si>
  <si>
    <t>20-7-3</t>
  </si>
  <si>
    <t>7-0-3</t>
  </si>
  <si>
    <t>13-12-3</t>
  </si>
  <si>
    <t>14-14-1</t>
  </si>
  <si>
    <t>12-7-2</t>
  </si>
  <si>
    <t>19-11-1</t>
  </si>
  <si>
    <t>16-10-6</t>
  </si>
  <si>
    <t>14-11-1</t>
  </si>
  <si>
    <t>19-9-0</t>
  </si>
  <si>
    <t>20-11-1</t>
  </si>
  <si>
    <t>6-13-4</t>
  </si>
  <si>
    <t>13-9-4</t>
  </si>
  <si>
    <t>8-11-5</t>
  </si>
  <si>
    <t>8-11-4</t>
  </si>
  <si>
    <t>12-10-7</t>
  </si>
  <si>
    <t>16-12-0</t>
  </si>
  <si>
    <t>17-5-3</t>
  </si>
  <si>
    <t>16-12-4</t>
  </si>
  <si>
    <t>12-11-3</t>
  </si>
  <si>
    <t>19-9-3</t>
  </si>
  <si>
    <t>6-15-5</t>
  </si>
  <si>
    <t>18-6-1</t>
  </si>
  <si>
    <t>23-5-3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</si>
</sst>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45</v>
      </c>
      <c r="C4" s="40">
        <v>27</v>
      </c>
      <c r="D4" s="40">
        <v>16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872</v>
      </c>
      <c r="L4" s="40" t="s">
        <v>575</v>
      </c>
      <c r="M4" s="40" t="s">
        <v>381</v>
      </c>
      <c r="N4" s="40" t="s">
        <v>787</v>
      </c>
      <c r="O4" s="39">
        <v>136</v>
      </c>
      <c r="P4" s="38">
        <v>128</v>
      </c>
      <c r="Q4" s="33">
        <v>8</v>
      </c>
      <c r="R4" s="37" t="s">
        <v>114</v>
      </c>
      <c r="S4" s="36" t="s">
        <v>245</v>
      </c>
    </row>
    <row r="5" spans="1:20" ht="15">
      <c r="A5" s="32" t="s">
        <v>19</v>
      </c>
      <c r="B5" s="1">
        <v>45</v>
      </c>
      <c r="C5" s="1">
        <v>26</v>
      </c>
      <c r="D5" s="1">
        <v>16</v>
      </c>
      <c r="E5" s="20">
        <v>3</v>
      </c>
      <c r="F5" s="30">
        <v>55</v>
      </c>
      <c r="G5" s="31">
        <v>16</v>
      </c>
      <c r="H5" s="20">
        <v>22</v>
      </c>
      <c r="I5" s="20">
        <v>4</v>
      </c>
      <c r="J5" s="30">
        <v>0</v>
      </c>
      <c r="K5" s="29" t="s">
        <v>813</v>
      </c>
      <c r="L5" s="1" t="s">
        <v>638</v>
      </c>
      <c r="M5" s="1" t="s">
        <v>190</v>
      </c>
      <c r="N5" s="1" t="s">
        <v>841</v>
      </c>
      <c r="O5" s="31">
        <v>148</v>
      </c>
      <c r="P5" s="20">
        <v>137</v>
      </c>
      <c r="Q5" s="30">
        <v>11</v>
      </c>
      <c r="R5" s="29" t="s">
        <v>100</v>
      </c>
      <c r="S5" s="28" t="s">
        <v>222</v>
      </c>
    </row>
    <row r="6" spans="1:20" ht="15">
      <c r="A6" s="32" t="s">
        <v>29</v>
      </c>
      <c r="B6" s="1">
        <v>46</v>
      </c>
      <c r="C6" s="1">
        <v>22</v>
      </c>
      <c r="D6" s="1">
        <v>19</v>
      </c>
      <c r="E6" s="20">
        <v>5</v>
      </c>
      <c r="F6" s="30">
        <v>49</v>
      </c>
      <c r="G6" s="31">
        <v>15</v>
      </c>
      <c r="H6" s="20">
        <v>22</v>
      </c>
      <c r="I6" s="20">
        <v>0</v>
      </c>
      <c r="J6" s="30">
        <v>0</v>
      </c>
      <c r="K6" s="29" t="s">
        <v>581</v>
      </c>
      <c r="L6" s="1" t="s">
        <v>723</v>
      </c>
      <c r="M6" s="1" t="s">
        <v>344</v>
      </c>
      <c r="N6" s="1" t="s">
        <v>869</v>
      </c>
      <c r="O6" s="31">
        <v>122</v>
      </c>
      <c r="P6" s="20">
        <v>144</v>
      </c>
      <c r="Q6" s="30">
        <v>-22</v>
      </c>
      <c r="R6" s="29" t="s">
        <v>104</v>
      </c>
      <c r="S6" s="28" t="s">
        <v>208</v>
      </c>
    </row>
    <row r="7" spans="1:20" ht="15">
      <c r="A7" s="32" t="s">
        <v>5</v>
      </c>
      <c r="B7" s="1">
        <v>42</v>
      </c>
      <c r="C7" s="1">
        <v>23</v>
      </c>
      <c r="D7" s="1">
        <v>16</v>
      </c>
      <c r="E7" s="20">
        <v>3</v>
      </c>
      <c r="F7" s="30">
        <v>49</v>
      </c>
      <c r="G7" s="31">
        <v>20</v>
      </c>
      <c r="H7" s="20">
        <v>23</v>
      </c>
      <c r="I7" s="20">
        <v>0</v>
      </c>
      <c r="J7" s="30">
        <v>1</v>
      </c>
      <c r="K7" s="29" t="s">
        <v>586</v>
      </c>
      <c r="L7" s="1" t="s">
        <v>775</v>
      </c>
      <c r="M7" s="1" t="s">
        <v>871</v>
      </c>
      <c r="N7" s="1" t="s">
        <v>681</v>
      </c>
      <c r="O7" s="31">
        <v>153</v>
      </c>
      <c r="P7" s="20">
        <v>119</v>
      </c>
      <c r="Q7" s="30">
        <v>34</v>
      </c>
      <c r="R7" s="29" t="s">
        <v>98</v>
      </c>
      <c r="S7" s="28" t="s">
        <v>222</v>
      </c>
    </row>
    <row r="8" spans="1:20" ht="15">
      <c r="A8" s="32" t="s">
        <v>11</v>
      </c>
      <c r="B8" s="1">
        <v>43</v>
      </c>
      <c r="C8" s="1">
        <v>22</v>
      </c>
      <c r="D8" s="1">
        <v>18</v>
      </c>
      <c r="E8" s="20">
        <v>3</v>
      </c>
      <c r="F8" s="30">
        <v>47</v>
      </c>
      <c r="G8" s="31">
        <v>17</v>
      </c>
      <c r="H8" s="20">
        <v>22</v>
      </c>
      <c r="I8" s="20">
        <v>0</v>
      </c>
      <c r="J8" s="30">
        <v>1</v>
      </c>
      <c r="K8" s="29" t="s">
        <v>550</v>
      </c>
      <c r="L8" s="1" t="s">
        <v>741</v>
      </c>
      <c r="M8" s="1" t="s">
        <v>176</v>
      </c>
      <c r="N8" s="1" t="s">
        <v>542</v>
      </c>
      <c r="O8" s="31">
        <v>124</v>
      </c>
      <c r="P8" s="20">
        <v>120</v>
      </c>
      <c r="Q8" s="30">
        <v>4</v>
      </c>
      <c r="R8" s="29" t="s">
        <v>123</v>
      </c>
      <c r="S8" s="28" t="s">
        <v>222</v>
      </c>
    </row>
    <row r="9" spans="1:20" ht="15">
      <c r="A9" s="32" t="s">
        <v>16</v>
      </c>
      <c r="B9" s="1">
        <v>43</v>
      </c>
      <c r="C9" s="1">
        <v>21</v>
      </c>
      <c r="D9" s="1">
        <v>18</v>
      </c>
      <c r="E9" s="20">
        <v>4</v>
      </c>
      <c r="F9" s="30">
        <v>46</v>
      </c>
      <c r="G9" s="31">
        <v>13</v>
      </c>
      <c r="H9" s="20">
        <v>19</v>
      </c>
      <c r="I9" s="20">
        <v>2</v>
      </c>
      <c r="J9" s="30">
        <v>2</v>
      </c>
      <c r="K9" s="29" t="s">
        <v>681</v>
      </c>
      <c r="L9" s="1" t="s">
        <v>576</v>
      </c>
      <c r="M9" s="1" t="s">
        <v>274</v>
      </c>
      <c r="N9" s="1" t="s">
        <v>810</v>
      </c>
      <c r="O9" s="31">
        <v>131</v>
      </c>
      <c r="P9" s="20">
        <v>143</v>
      </c>
      <c r="Q9" s="30">
        <v>-12</v>
      </c>
      <c r="R9" s="29" t="s">
        <v>100</v>
      </c>
      <c r="S9" s="28" t="s">
        <v>230</v>
      </c>
    </row>
    <row r="10" spans="1:20" ht="15">
      <c r="A10" s="32" t="s">
        <v>21</v>
      </c>
      <c r="B10" s="1">
        <v>43</v>
      </c>
      <c r="C10" s="1">
        <v>20</v>
      </c>
      <c r="D10" s="1">
        <v>19</v>
      </c>
      <c r="E10" s="20">
        <v>4</v>
      </c>
      <c r="F10" s="30">
        <v>44</v>
      </c>
      <c r="G10" s="31">
        <v>15</v>
      </c>
      <c r="H10" s="20">
        <v>19</v>
      </c>
      <c r="I10" s="20">
        <v>1</v>
      </c>
      <c r="J10" s="30">
        <v>0</v>
      </c>
      <c r="K10" s="29" t="s">
        <v>870</v>
      </c>
      <c r="L10" s="1" t="s">
        <v>519</v>
      </c>
      <c r="M10" s="1" t="s">
        <v>282</v>
      </c>
      <c r="N10" s="1" t="s">
        <v>760</v>
      </c>
      <c r="O10" s="31">
        <v>124</v>
      </c>
      <c r="P10" s="20">
        <v>139</v>
      </c>
      <c r="Q10" s="30">
        <v>-15</v>
      </c>
      <c r="R10" s="29" t="s">
        <v>98</v>
      </c>
      <c r="S10" s="28" t="s">
        <v>236</v>
      </c>
    </row>
    <row r="11" spans="1:20" ht="15.75" thickBot="1">
      <c r="A11" s="32" t="s">
        <v>28</v>
      </c>
      <c r="B11" s="1">
        <v>43</v>
      </c>
      <c r="C11" s="1">
        <v>16</v>
      </c>
      <c r="D11" s="1">
        <v>22</v>
      </c>
      <c r="E11" s="24">
        <v>5</v>
      </c>
      <c r="F11" s="23">
        <v>37</v>
      </c>
      <c r="G11" s="25">
        <v>10</v>
      </c>
      <c r="H11" s="24">
        <v>14</v>
      </c>
      <c r="I11" s="24">
        <v>2</v>
      </c>
      <c r="J11" s="23">
        <v>1</v>
      </c>
      <c r="K11" s="29" t="s">
        <v>812</v>
      </c>
      <c r="L11" s="1" t="s">
        <v>736</v>
      </c>
      <c r="M11" s="1" t="s">
        <v>282</v>
      </c>
      <c r="N11" s="1" t="s">
        <v>785</v>
      </c>
      <c r="O11" s="31">
        <v>132</v>
      </c>
      <c r="P11" s="20">
        <v>146</v>
      </c>
      <c r="Q11" s="30">
        <v>-14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44</v>
      </c>
      <c r="C14" s="1">
        <v>29</v>
      </c>
      <c r="D14" s="1">
        <v>10</v>
      </c>
      <c r="E14" s="20">
        <v>5</v>
      </c>
      <c r="F14" s="33">
        <v>63</v>
      </c>
      <c r="G14" s="20">
        <v>25</v>
      </c>
      <c r="H14" s="20">
        <v>29</v>
      </c>
      <c r="I14" s="20">
        <v>0</v>
      </c>
      <c r="J14" s="20">
        <v>2</v>
      </c>
      <c r="K14" s="29" t="s">
        <v>867</v>
      </c>
      <c r="L14" s="1" t="s">
        <v>571</v>
      </c>
      <c r="M14" s="1" t="s">
        <v>371</v>
      </c>
      <c r="N14" s="1" t="s">
        <v>808</v>
      </c>
      <c r="O14" s="31">
        <v>159</v>
      </c>
      <c r="P14" s="20">
        <v>113</v>
      </c>
      <c r="Q14" s="30">
        <v>46</v>
      </c>
      <c r="R14" s="29" t="s">
        <v>104</v>
      </c>
      <c r="S14" s="28" t="s">
        <v>868</v>
      </c>
    </row>
    <row r="15" spans="1:20" ht="15">
      <c r="A15" s="32" t="s">
        <v>14</v>
      </c>
      <c r="B15" s="1">
        <v>46</v>
      </c>
      <c r="C15" s="1">
        <v>26</v>
      </c>
      <c r="D15" s="1">
        <v>15</v>
      </c>
      <c r="E15" s="20">
        <v>5</v>
      </c>
      <c r="F15" s="30">
        <v>57</v>
      </c>
      <c r="G15" s="20">
        <v>24</v>
      </c>
      <c r="H15" s="20">
        <v>26</v>
      </c>
      <c r="I15" s="20">
        <v>0</v>
      </c>
      <c r="J15" s="20">
        <v>1</v>
      </c>
      <c r="K15" s="29" t="s">
        <v>862</v>
      </c>
      <c r="L15" s="1" t="s">
        <v>790</v>
      </c>
      <c r="M15" s="1" t="s">
        <v>482</v>
      </c>
      <c r="N15" s="1" t="s">
        <v>863</v>
      </c>
      <c r="O15" s="31">
        <v>143</v>
      </c>
      <c r="P15" s="20">
        <v>116</v>
      </c>
      <c r="Q15" s="30">
        <v>27</v>
      </c>
      <c r="R15" s="29" t="s">
        <v>98</v>
      </c>
      <c r="S15" s="28" t="s">
        <v>203</v>
      </c>
    </row>
    <row r="16" spans="1:20" ht="15">
      <c r="A16" s="32" t="s">
        <v>26</v>
      </c>
      <c r="B16" s="1">
        <v>44</v>
      </c>
      <c r="C16" s="1">
        <v>26</v>
      </c>
      <c r="D16" s="1">
        <v>15</v>
      </c>
      <c r="E16" s="20">
        <v>3</v>
      </c>
      <c r="F16" s="30">
        <v>55</v>
      </c>
      <c r="G16" s="20">
        <v>23</v>
      </c>
      <c r="H16" s="20">
        <v>26</v>
      </c>
      <c r="I16" s="20">
        <v>0</v>
      </c>
      <c r="J16" s="20">
        <v>2</v>
      </c>
      <c r="K16" s="29" t="s">
        <v>806</v>
      </c>
      <c r="L16" s="1" t="s">
        <v>707</v>
      </c>
      <c r="M16" s="1" t="s">
        <v>745</v>
      </c>
      <c r="N16" s="1" t="s">
        <v>841</v>
      </c>
      <c r="O16" s="31">
        <v>147</v>
      </c>
      <c r="P16" s="20">
        <v>123</v>
      </c>
      <c r="Q16" s="30">
        <v>24</v>
      </c>
      <c r="R16" s="29" t="s">
        <v>98</v>
      </c>
      <c r="S16" s="28" t="s">
        <v>231</v>
      </c>
    </row>
    <row r="17" spans="1:19" ht="15">
      <c r="A17" s="32" t="s">
        <v>23</v>
      </c>
      <c r="B17" s="1">
        <v>44</v>
      </c>
      <c r="C17" s="1">
        <v>21</v>
      </c>
      <c r="D17" s="1">
        <v>17</v>
      </c>
      <c r="E17" s="20">
        <v>6</v>
      </c>
      <c r="F17" s="30">
        <v>48</v>
      </c>
      <c r="G17" s="20">
        <v>12</v>
      </c>
      <c r="H17" s="20">
        <v>17</v>
      </c>
      <c r="I17" s="20">
        <v>4</v>
      </c>
      <c r="J17" s="20">
        <v>0</v>
      </c>
      <c r="K17" s="29" t="s">
        <v>860</v>
      </c>
      <c r="L17" s="1" t="s">
        <v>817</v>
      </c>
      <c r="M17" s="1" t="s">
        <v>606</v>
      </c>
      <c r="N17" s="1" t="s">
        <v>861</v>
      </c>
      <c r="O17" s="31">
        <v>152</v>
      </c>
      <c r="P17" s="20">
        <v>153</v>
      </c>
      <c r="Q17" s="30">
        <v>-1</v>
      </c>
      <c r="R17" s="29" t="s">
        <v>169</v>
      </c>
      <c r="S17" s="28" t="s">
        <v>253</v>
      </c>
    </row>
    <row r="18" spans="1:19" ht="15">
      <c r="A18" s="32" t="s">
        <v>10</v>
      </c>
      <c r="B18" s="1">
        <v>45</v>
      </c>
      <c r="C18" s="1">
        <v>19</v>
      </c>
      <c r="D18" s="1">
        <v>20</v>
      </c>
      <c r="E18" s="20">
        <v>6</v>
      </c>
      <c r="F18" s="30">
        <v>44</v>
      </c>
      <c r="G18" s="20">
        <v>8</v>
      </c>
      <c r="H18" s="20">
        <v>16</v>
      </c>
      <c r="I18" s="20">
        <v>3</v>
      </c>
      <c r="J18" s="20">
        <v>3</v>
      </c>
      <c r="K18" s="29" t="s">
        <v>576</v>
      </c>
      <c r="L18" s="1" t="s">
        <v>792</v>
      </c>
      <c r="M18" s="1" t="s">
        <v>204</v>
      </c>
      <c r="N18" s="1" t="s">
        <v>865</v>
      </c>
      <c r="O18" s="31">
        <v>138</v>
      </c>
      <c r="P18" s="20">
        <v>157</v>
      </c>
      <c r="Q18" s="30">
        <v>-19</v>
      </c>
      <c r="R18" s="29" t="s">
        <v>98</v>
      </c>
      <c r="S18" s="28" t="s">
        <v>203</v>
      </c>
    </row>
    <row r="19" spans="1:19" ht="15">
      <c r="A19" s="32" t="s">
        <v>9</v>
      </c>
      <c r="B19" s="1">
        <v>46</v>
      </c>
      <c r="C19" s="1">
        <v>18</v>
      </c>
      <c r="D19" s="1">
        <v>20</v>
      </c>
      <c r="E19" s="20">
        <v>8</v>
      </c>
      <c r="F19" s="30">
        <v>44</v>
      </c>
      <c r="G19" s="20">
        <v>11</v>
      </c>
      <c r="H19" s="20">
        <v>17</v>
      </c>
      <c r="I19" s="20">
        <v>1</v>
      </c>
      <c r="J19" s="20">
        <v>4</v>
      </c>
      <c r="K19" s="29" t="s">
        <v>866</v>
      </c>
      <c r="L19" s="1" t="s">
        <v>752</v>
      </c>
      <c r="M19" s="1" t="s">
        <v>765</v>
      </c>
      <c r="N19" s="1" t="s">
        <v>843</v>
      </c>
      <c r="O19" s="31">
        <v>137</v>
      </c>
      <c r="P19" s="20">
        <v>173</v>
      </c>
      <c r="Q19" s="30">
        <v>-36</v>
      </c>
      <c r="R19" s="29" t="s">
        <v>114</v>
      </c>
      <c r="S19" s="28" t="s">
        <v>261</v>
      </c>
    </row>
    <row r="20" spans="1:19" ht="15">
      <c r="A20" s="32" t="s">
        <v>12</v>
      </c>
      <c r="B20" s="1">
        <v>43</v>
      </c>
      <c r="C20" s="1">
        <v>20</v>
      </c>
      <c r="D20" s="1">
        <v>20</v>
      </c>
      <c r="E20" s="20">
        <v>3</v>
      </c>
      <c r="F20" s="30">
        <v>43</v>
      </c>
      <c r="G20" s="20">
        <v>19</v>
      </c>
      <c r="H20" s="20">
        <v>20</v>
      </c>
      <c r="I20" s="20">
        <v>0</v>
      </c>
      <c r="J20" s="20">
        <v>0</v>
      </c>
      <c r="K20" s="29" t="s">
        <v>702</v>
      </c>
      <c r="L20" s="1" t="s">
        <v>737</v>
      </c>
      <c r="M20" s="1" t="s">
        <v>359</v>
      </c>
      <c r="N20" s="1" t="s">
        <v>793</v>
      </c>
      <c r="O20" s="31">
        <v>124</v>
      </c>
      <c r="P20" s="20">
        <v>134</v>
      </c>
      <c r="Q20" s="30">
        <v>-10</v>
      </c>
      <c r="R20" s="29" t="s">
        <v>98</v>
      </c>
      <c r="S20" s="28" t="s">
        <v>203</v>
      </c>
    </row>
    <row r="21" spans="1:19" ht="15.75" thickBot="1">
      <c r="A21" s="27" t="s">
        <v>13</v>
      </c>
      <c r="B21" s="26">
        <v>43</v>
      </c>
      <c r="C21" s="26">
        <v>17</v>
      </c>
      <c r="D21" s="26">
        <v>19</v>
      </c>
      <c r="E21" s="24">
        <v>7</v>
      </c>
      <c r="F21" s="23">
        <v>41</v>
      </c>
      <c r="G21" s="24">
        <v>11</v>
      </c>
      <c r="H21" s="24">
        <v>15</v>
      </c>
      <c r="I21" s="24">
        <v>2</v>
      </c>
      <c r="J21" s="24">
        <v>1</v>
      </c>
      <c r="K21" s="22" t="s">
        <v>615</v>
      </c>
      <c r="L21" s="26" t="s">
        <v>819</v>
      </c>
      <c r="M21" s="26" t="s">
        <v>257</v>
      </c>
      <c r="N21" s="26" t="s">
        <v>864</v>
      </c>
      <c r="O21" s="25">
        <v>114</v>
      </c>
      <c r="P21" s="24">
        <v>131</v>
      </c>
      <c r="Q21" s="23">
        <v>-17</v>
      </c>
      <c r="R21" s="22" t="s">
        <v>98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45</v>
      </c>
      <c r="C25" s="40">
        <v>30</v>
      </c>
      <c r="D25" s="40">
        <v>12</v>
      </c>
      <c r="E25" s="38">
        <v>3</v>
      </c>
      <c r="F25" s="33">
        <v>63</v>
      </c>
      <c r="G25" s="38">
        <v>26</v>
      </c>
      <c r="H25" s="38">
        <v>30</v>
      </c>
      <c r="I25" s="38">
        <v>0</v>
      </c>
      <c r="J25" s="38">
        <v>0</v>
      </c>
      <c r="K25" s="37" t="s">
        <v>859</v>
      </c>
      <c r="L25" s="40" t="s">
        <v>623</v>
      </c>
      <c r="M25" s="40" t="s">
        <v>113</v>
      </c>
      <c r="N25" s="40" t="s">
        <v>808</v>
      </c>
      <c r="O25" s="39">
        <v>162</v>
      </c>
      <c r="P25" s="38">
        <v>109</v>
      </c>
      <c r="Q25" s="33">
        <v>53</v>
      </c>
      <c r="R25" s="37" t="s">
        <v>104</v>
      </c>
      <c r="S25" s="36" t="s">
        <v>262</v>
      </c>
    </row>
    <row r="26" spans="1:19" ht="15">
      <c r="A26" s="32" t="s">
        <v>17</v>
      </c>
      <c r="B26" s="1">
        <v>44</v>
      </c>
      <c r="C26" s="1">
        <v>27</v>
      </c>
      <c r="D26" s="1">
        <v>13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578</v>
      </c>
      <c r="L26" s="1" t="s">
        <v>828</v>
      </c>
      <c r="M26" s="1" t="s">
        <v>320</v>
      </c>
      <c r="N26" s="1" t="s">
        <v>839</v>
      </c>
      <c r="O26" s="31">
        <v>132</v>
      </c>
      <c r="P26" s="20">
        <v>122</v>
      </c>
      <c r="Q26" s="30">
        <v>10</v>
      </c>
      <c r="R26" s="29" t="s">
        <v>98</v>
      </c>
      <c r="S26" s="28" t="s">
        <v>236</v>
      </c>
    </row>
    <row r="27" spans="1:19" ht="15">
      <c r="A27" s="32" t="s">
        <v>22</v>
      </c>
      <c r="B27" s="1">
        <v>43</v>
      </c>
      <c r="C27" s="1">
        <v>28</v>
      </c>
      <c r="D27" s="1">
        <v>14</v>
      </c>
      <c r="E27" s="20">
        <v>1</v>
      </c>
      <c r="F27" s="30">
        <v>57</v>
      </c>
      <c r="G27" s="20">
        <v>21</v>
      </c>
      <c r="H27" s="20">
        <v>26</v>
      </c>
      <c r="I27" s="20">
        <v>2</v>
      </c>
      <c r="J27" s="20">
        <v>0</v>
      </c>
      <c r="K27" s="29" t="s">
        <v>644</v>
      </c>
      <c r="L27" s="1" t="s">
        <v>588</v>
      </c>
      <c r="M27" s="1" t="s">
        <v>498</v>
      </c>
      <c r="N27" s="1" t="s">
        <v>644</v>
      </c>
      <c r="O27" s="31">
        <v>140</v>
      </c>
      <c r="P27" s="20">
        <v>105</v>
      </c>
      <c r="Q27" s="30">
        <v>35</v>
      </c>
      <c r="R27" s="29" t="s">
        <v>100</v>
      </c>
      <c r="S27" s="28" t="s">
        <v>254</v>
      </c>
    </row>
    <row r="28" spans="1:19" ht="15">
      <c r="A28" s="32" t="s">
        <v>24</v>
      </c>
      <c r="B28" s="1">
        <v>45</v>
      </c>
      <c r="C28" s="1">
        <v>27</v>
      </c>
      <c r="D28" s="1">
        <v>17</v>
      </c>
      <c r="E28" s="20">
        <v>1</v>
      </c>
      <c r="F28" s="30">
        <v>55</v>
      </c>
      <c r="G28" s="20">
        <v>21</v>
      </c>
      <c r="H28" s="20">
        <v>26</v>
      </c>
      <c r="I28" s="20">
        <v>1</v>
      </c>
      <c r="J28" s="20">
        <v>1</v>
      </c>
      <c r="K28" s="29" t="s">
        <v>638</v>
      </c>
      <c r="L28" s="1" t="s">
        <v>781</v>
      </c>
      <c r="M28" s="1" t="s">
        <v>335</v>
      </c>
      <c r="N28" s="1" t="s">
        <v>825</v>
      </c>
      <c r="O28" s="31">
        <v>150</v>
      </c>
      <c r="P28" s="20">
        <v>140</v>
      </c>
      <c r="Q28" s="30">
        <v>10</v>
      </c>
      <c r="R28" s="29" t="s">
        <v>100</v>
      </c>
      <c r="S28" s="28" t="s">
        <v>230</v>
      </c>
    </row>
    <row r="29" spans="1:19" ht="15">
      <c r="A29" s="32" t="s">
        <v>6</v>
      </c>
      <c r="B29" s="1">
        <v>45</v>
      </c>
      <c r="C29" s="1">
        <v>21</v>
      </c>
      <c r="D29" s="1">
        <v>20</v>
      </c>
      <c r="E29" s="20">
        <v>4</v>
      </c>
      <c r="F29" s="30">
        <v>46</v>
      </c>
      <c r="G29" s="20">
        <v>14</v>
      </c>
      <c r="H29" s="20">
        <v>20</v>
      </c>
      <c r="I29" s="20">
        <v>1</v>
      </c>
      <c r="J29" s="20">
        <v>0</v>
      </c>
      <c r="K29" s="29" t="s">
        <v>858</v>
      </c>
      <c r="L29" s="1" t="s">
        <v>770</v>
      </c>
      <c r="M29" s="1" t="s">
        <v>204</v>
      </c>
      <c r="N29" s="1" t="s">
        <v>512</v>
      </c>
      <c r="O29" s="31">
        <v>127</v>
      </c>
      <c r="P29" s="20">
        <v>134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105</v>
      </c>
      <c r="B30" s="1">
        <v>43</v>
      </c>
      <c r="C30" s="1">
        <v>18</v>
      </c>
      <c r="D30" s="1">
        <v>18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711</v>
      </c>
      <c r="L30" s="1" t="s">
        <v>725</v>
      </c>
      <c r="M30" s="1" t="s">
        <v>309</v>
      </c>
      <c r="N30" s="1" t="s">
        <v>803</v>
      </c>
      <c r="O30" s="31">
        <v>120</v>
      </c>
      <c r="P30" s="20">
        <v>130</v>
      </c>
      <c r="Q30" s="30">
        <v>-10</v>
      </c>
      <c r="R30" s="29" t="s">
        <v>102</v>
      </c>
      <c r="S30" s="28" t="s">
        <v>233</v>
      </c>
    </row>
    <row r="31" spans="1:19" ht="15">
      <c r="A31" s="32" t="s">
        <v>15</v>
      </c>
      <c r="B31" s="1">
        <v>43</v>
      </c>
      <c r="C31" s="1">
        <v>14</v>
      </c>
      <c r="D31" s="1">
        <v>22</v>
      </c>
      <c r="E31" s="20">
        <v>7</v>
      </c>
      <c r="F31" s="30">
        <v>35</v>
      </c>
      <c r="G31" s="20">
        <v>12</v>
      </c>
      <c r="H31" s="20">
        <v>14</v>
      </c>
      <c r="I31" s="20">
        <v>0</v>
      </c>
      <c r="J31" s="20">
        <v>0</v>
      </c>
      <c r="K31" s="29" t="s">
        <v>556</v>
      </c>
      <c r="L31" s="1" t="s">
        <v>768</v>
      </c>
      <c r="M31" s="1" t="s">
        <v>340</v>
      </c>
      <c r="N31" s="1" t="s">
        <v>857</v>
      </c>
      <c r="O31" s="31">
        <v>106</v>
      </c>
      <c r="P31" s="20">
        <v>135</v>
      </c>
      <c r="Q31" s="30">
        <v>-29</v>
      </c>
      <c r="R31" s="29" t="s">
        <v>100</v>
      </c>
      <c r="S31" s="28" t="s">
        <v>225</v>
      </c>
    </row>
    <row r="32" spans="1:19" ht="15.75" thickBot="1">
      <c r="A32" s="32" t="s">
        <v>25</v>
      </c>
      <c r="B32" s="1">
        <v>44</v>
      </c>
      <c r="C32" s="1">
        <v>14</v>
      </c>
      <c r="D32" s="1">
        <v>28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836</v>
      </c>
      <c r="L32" s="1" t="s">
        <v>610</v>
      </c>
      <c r="M32" s="1" t="s">
        <v>305</v>
      </c>
      <c r="N32" s="1" t="s">
        <v>845</v>
      </c>
      <c r="O32" s="31">
        <v>113</v>
      </c>
      <c r="P32" s="20">
        <v>152</v>
      </c>
      <c r="Q32" s="30">
        <v>-39</v>
      </c>
      <c r="R32" s="29" t="s">
        <v>114</v>
      </c>
      <c r="S32" s="28" t="s">
        <v>453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44</v>
      </c>
      <c r="C35" s="1">
        <v>29</v>
      </c>
      <c r="D35" s="1">
        <v>12</v>
      </c>
      <c r="E35" s="20">
        <v>3</v>
      </c>
      <c r="F35" s="33">
        <v>61</v>
      </c>
      <c r="G35" s="20">
        <v>25</v>
      </c>
      <c r="H35" s="20">
        <v>28</v>
      </c>
      <c r="I35" s="20">
        <v>1</v>
      </c>
      <c r="J35" s="20">
        <v>1</v>
      </c>
      <c r="K35" s="29" t="s">
        <v>837</v>
      </c>
      <c r="L35" s="1" t="s">
        <v>605</v>
      </c>
      <c r="M35" s="1" t="s">
        <v>722</v>
      </c>
      <c r="N35" s="1" t="s">
        <v>856</v>
      </c>
      <c r="O35" s="31">
        <v>151</v>
      </c>
      <c r="P35" s="20">
        <v>119</v>
      </c>
      <c r="Q35" s="30">
        <v>32</v>
      </c>
      <c r="R35" s="29" t="s">
        <v>98</v>
      </c>
      <c r="S35" s="28" t="s">
        <v>245</v>
      </c>
    </row>
    <row r="36" spans="1:19" ht="15">
      <c r="A36" s="32" t="s">
        <v>20</v>
      </c>
      <c r="B36" s="1">
        <v>43</v>
      </c>
      <c r="C36" s="1">
        <v>27</v>
      </c>
      <c r="D36" s="1">
        <v>13</v>
      </c>
      <c r="E36" s="20">
        <v>3</v>
      </c>
      <c r="F36" s="30">
        <v>57</v>
      </c>
      <c r="G36" s="20">
        <v>20</v>
      </c>
      <c r="H36" s="20">
        <v>27</v>
      </c>
      <c r="I36" s="20">
        <v>0</v>
      </c>
      <c r="J36" s="20">
        <v>0</v>
      </c>
      <c r="K36" s="29" t="s">
        <v>680</v>
      </c>
      <c r="L36" s="1" t="s">
        <v>401</v>
      </c>
      <c r="M36" s="1" t="s">
        <v>286</v>
      </c>
      <c r="N36" s="1" t="s">
        <v>848</v>
      </c>
      <c r="O36" s="31">
        <v>140</v>
      </c>
      <c r="P36" s="20">
        <v>117</v>
      </c>
      <c r="Q36" s="30">
        <v>23</v>
      </c>
      <c r="R36" s="29" t="s">
        <v>104</v>
      </c>
      <c r="S36" s="28" t="s">
        <v>230</v>
      </c>
    </row>
    <row r="37" spans="1:19" ht="15">
      <c r="A37" s="32" t="s">
        <v>18</v>
      </c>
      <c r="B37" s="1">
        <v>41</v>
      </c>
      <c r="C37" s="1">
        <v>24</v>
      </c>
      <c r="D37" s="1">
        <v>12</v>
      </c>
      <c r="E37" s="20">
        <v>5</v>
      </c>
      <c r="F37" s="30">
        <v>53</v>
      </c>
      <c r="G37" s="20">
        <v>22</v>
      </c>
      <c r="H37" s="20">
        <v>24</v>
      </c>
      <c r="I37" s="20">
        <v>0</v>
      </c>
      <c r="J37" s="20">
        <v>1</v>
      </c>
      <c r="K37" s="29" t="s">
        <v>722</v>
      </c>
      <c r="L37" s="1" t="s">
        <v>849</v>
      </c>
      <c r="M37" s="1" t="s">
        <v>335</v>
      </c>
      <c r="N37" s="1" t="s">
        <v>813</v>
      </c>
      <c r="O37" s="31">
        <v>121</v>
      </c>
      <c r="P37" s="20">
        <v>100</v>
      </c>
      <c r="Q37" s="30">
        <v>21</v>
      </c>
      <c r="R37" s="29" t="s">
        <v>102</v>
      </c>
      <c r="S37" s="28" t="s">
        <v>205</v>
      </c>
    </row>
    <row r="38" spans="1:19" ht="15">
      <c r="A38" s="32" t="s">
        <v>27</v>
      </c>
      <c r="B38" s="1">
        <v>43</v>
      </c>
      <c r="C38" s="1">
        <v>21</v>
      </c>
      <c r="D38" s="1">
        <v>15</v>
      </c>
      <c r="E38" s="20">
        <v>7</v>
      </c>
      <c r="F38" s="30">
        <v>49</v>
      </c>
      <c r="G38" s="20">
        <v>12</v>
      </c>
      <c r="H38" s="20">
        <v>18</v>
      </c>
      <c r="I38" s="20">
        <v>3</v>
      </c>
      <c r="J38" s="20">
        <v>1</v>
      </c>
      <c r="K38" s="29" t="s">
        <v>830</v>
      </c>
      <c r="L38" s="1" t="s">
        <v>850</v>
      </c>
      <c r="M38" s="1" t="s">
        <v>286</v>
      </c>
      <c r="N38" s="1" t="s">
        <v>851</v>
      </c>
      <c r="O38" s="31">
        <v>116</v>
      </c>
      <c r="P38" s="20">
        <v>127</v>
      </c>
      <c r="Q38" s="30">
        <v>-11</v>
      </c>
      <c r="R38" s="29" t="s">
        <v>98</v>
      </c>
      <c r="S38" s="28" t="s">
        <v>245</v>
      </c>
    </row>
    <row r="39" spans="1:19" ht="15">
      <c r="A39" s="32" t="s">
        <v>3</v>
      </c>
      <c r="B39" s="1">
        <v>43</v>
      </c>
      <c r="C39" s="1">
        <v>19</v>
      </c>
      <c r="D39" s="1">
        <v>14</v>
      </c>
      <c r="E39" s="20">
        <v>10</v>
      </c>
      <c r="F39" s="30">
        <v>48</v>
      </c>
      <c r="G39" s="20">
        <v>14</v>
      </c>
      <c r="H39" s="20">
        <v>18</v>
      </c>
      <c r="I39" s="20">
        <v>1</v>
      </c>
      <c r="J39" s="20">
        <v>1</v>
      </c>
      <c r="K39" s="29" t="s">
        <v>718</v>
      </c>
      <c r="L39" s="1" t="s">
        <v>854</v>
      </c>
      <c r="M39" s="1" t="s">
        <v>337</v>
      </c>
      <c r="N39" s="1" t="s">
        <v>855</v>
      </c>
      <c r="O39" s="31">
        <v>125</v>
      </c>
      <c r="P39" s="20">
        <v>136</v>
      </c>
      <c r="Q39" s="30">
        <v>-11</v>
      </c>
      <c r="R39" s="29" t="s">
        <v>98</v>
      </c>
      <c r="S39" s="28" t="s">
        <v>252</v>
      </c>
    </row>
    <row r="40" spans="1:19" ht="15">
      <c r="A40" s="32" t="s">
        <v>31</v>
      </c>
      <c r="B40" s="1">
        <v>44</v>
      </c>
      <c r="C40" s="1">
        <v>18</v>
      </c>
      <c r="D40" s="1">
        <v>21</v>
      </c>
      <c r="E40" s="20">
        <v>5</v>
      </c>
      <c r="F40" s="30">
        <v>41</v>
      </c>
      <c r="G40" s="20">
        <v>10</v>
      </c>
      <c r="H40" s="20">
        <v>16</v>
      </c>
      <c r="I40" s="20">
        <v>2</v>
      </c>
      <c r="J40" s="20">
        <v>1</v>
      </c>
      <c r="K40" s="29" t="s">
        <v>694</v>
      </c>
      <c r="L40" s="1" t="s">
        <v>754</v>
      </c>
      <c r="M40" s="1" t="s">
        <v>379</v>
      </c>
      <c r="N40" s="1" t="s">
        <v>796</v>
      </c>
      <c r="O40" s="31">
        <v>108</v>
      </c>
      <c r="P40" s="20">
        <v>138</v>
      </c>
      <c r="Q40" s="30">
        <v>-30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45</v>
      </c>
      <c r="C41" s="1">
        <v>19</v>
      </c>
      <c r="D41" s="1">
        <v>23</v>
      </c>
      <c r="E41" s="20">
        <v>3</v>
      </c>
      <c r="F41" s="30">
        <v>41</v>
      </c>
      <c r="G41" s="20">
        <v>14</v>
      </c>
      <c r="H41" s="20">
        <v>18</v>
      </c>
      <c r="I41" s="20">
        <v>1</v>
      </c>
      <c r="J41" s="20">
        <v>2</v>
      </c>
      <c r="K41" s="29" t="s">
        <v>754</v>
      </c>
      <c r="L41" s="1" t="s">
        <v>853</v>
      </c>
      <c r="M41" s="1" t="s">
        <v>263</v>
      </c>
      <c r="N41" s="1" t="s">
        <v>723</v>
      </c>
      <c r="O41" s="31">
        <v>132</v>
      </c>
      <c r="P41" s="20">
        <v>146</v>
      </c>
      <c r="Q41" s="30">
        <v>-14</v>
      </c>
      <c r="R41" s="29" t="s">
        <v>100</v>
      </c>
      <c r="S41" s="28" t="s">
        <v>222</v>
      </c>
    </row>
    <row r="42" spans="1:19" ht="15.75" thickBot="1">
      <c r="A42" s="27" t="s">
        <v>8</v>
      </c>
      <c r="B42" s="26">
        <v>46</v>
      </c>
      <c r="C42" s="26">
        <v>14</v>
      </c>
      <c r="D42" s="26">
        <v>26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852</v>
      </c>
      <c r="M42" s="26" t="s">
        <v>379</v>
      </c>
      <c r="N42" s="26" t="s">
        <v>834</v>
      </c>
      <c r="O42" s="25">
        <v>120</v>
      </c>
      <c r="P42" s="24">
        <v>161</v>
      </c>
      <c r="Q42" s="23">
        <v>-41</v>
      </c>
      <c r="R42" s="22" t="s">
        <v>100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45</v>
      </c>
      <c r="C4" s="40">
        <v>27</v>
      </c>
      <c r="D4" s="40">
        <v>16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872</v>
      </c>
      <c r="L4" s="40" t="s">
        <v>575</v>
      </c>
      <c r="M4" s="40" t="s">
        <v>381</v>
      </c>
      <c r="N4" s="40" t="s">
        <v>787</v>
      </c>
      <c r="O4" s="39">
        <v>136</v>
      </c>
      <c r="P4" s="38">
        <v>128</v>
      </c>
      <c r="Q4" s="33">
        <v>8</v>
      </c>
      <c r="R4" s="37" t="s">
        <v>114</v>
      </c>
      <c r="S4" s="36" t="s">
        <v>245</v>
      </c>
    </row>
    <row r="5" spans="1:20" ht="15">
      <c r="A5" s="32" t="s">
        <v>19</v>
      </c>
      <c r="B5" s="1">
        <v>45</v>
      </c>
      <c r="C5" s="1">
        <v>26</v>
      </c>
      <c r="D5" s="1">
        <v>16</v>
      </c>
      <c r="E5" s="20">
        <v>3</v>
      </c>
      <c r="F5" s="30">
        <v>55</v>
      </c>
      <c r="G5" s="31">
        <v>16</v>
      </c>
      <c r="H5" s="20">
        <v>22</v>
      </c>
      <c r="I5" s="20">
        <v>4</v>
      </c>
      <c r="J5" s="30">
        <v>0</v>
      </c>
      <c r="K5" s="29" t="s">
        <v>813</v>
      </c>
      <c r="L5" s="1" t="s">
        <v>638</v>
      </c>
      <c r="M5" s="1" t="s">
        <v>190</v>
      </c>
      <c r="N5" s="1" t="s">
        <v>841</v>
      </c>
      <c r="O5" s="31">
        <v>148</v>
      </c>
      <c r="P5" s="20">
        <v>137</v>
      </c>
      <c r="Q5" s="30">
        <v>11</v>
      </c>
      <c r="R5" s="29" t="s">
        <v>100</v>
      </c>
      <c r="S5" s="28" t="s">
        <v>222</v>
      </c>
    </row>
    <row r="6" spans="1:20" ht="15">
      <c r="A6" s="32" t="s">
        <v>29</v>
      </c>
      <c r="B6" s="1">
        <v>46</v>
      </c>
      <c r="C6" s="1">
        <v>22</v>
      </c>
      <c r="D6" s="1">
        <v>19</v>
      </c>
      <c r="E6" s="20">
        <v>5</v>
      </c>
      <c r="F6" s="30">
        <v>49</v>
      </c>
      <c r="G6" s="31">
        <v>15</v>
      </c>
      <c r="H6" s="20">
        <v>22</v>
      </c>
      <c r="I6" s="20">
        <v>0</v>
      </c>
      <c r="J6" s="30">
        <v>0</v>
      </c>
      <c r="K6" s="29" t="s">
        <v>581</v>
      </c>
      <c r="L6" s="1" t="s">
        <v>723</v>
      </c>
      <c r="M6" s="1" t="s">
        <v>344</v>
      </c>
      <c r="N6" s="1" t="s">
        <v>869</v>
      </c>
      <c r="O6" s="31">
        <v>122</v>
      </c>
      <c r="P6" s="20">
        <v>144</v>
      </c>
      <c r="Q6" s="30">
        <v>-22</v>
      </c>
      <c r="R6" s="29" t="s">
        <v>104</v>
      </c>
      <c r="S6" s="28" t="s">
        <v>208</v>
      </c>
    </row>
    <row r="7" spans="1:20" ht="15">
      <c r="A7" s="32" t="s">
        <v>5</v>
      </c>
      <c r="B7" s="1">
        <v>42</v>
      </c>
      <c r="C7" s="1">
        <v>23</v>
      </c>
      <c r="D7" s="1">
        <v>16</v>
      </c>
      <c r="E7" s="20">
        <v>3</v>
      </c>
      <c r="F7" s="30">
        <v>49</v>
      </c>
      <c r="G7" s="31">
        <v>20</v>
      </c>
      <c r="H7" s="20">
        <v>23</v>
      </c>
      <c r="I7" s="20">
        <v>0</v>
      </c>
      <c r="J7" s="30">
        <v>1</v>
      </c>
      <c r="K7" s="29" t="s">
        <v>586</v>
      </c>
      <c r="L7" s="1" t="s">
        <v>775</v>
      </c>
      <c r="M7" s="1" t="s">
        <v>871</v>
      </c>
      <c r="N7" s="1" t="s">
        <v>681</v>
      </c>
      <c r="O7" s="31">
        <v>153</v>
      </c>
      <c r="P7" s="20">
        <v>119</v>
      </c>
      <c r="Q7" s="30">
        <v>34</v>
      </c>
      <c r="R7" s="29" t="s">
        <v>98</v>
      </c>
      <c r="S7" s="28" t="s">
        <v>222</v>
      </c>
    </row>
    <row r="8" spans="1:20" ht="15">
      <c r="A8" s="32" t="s">
        <v>11</v>
      </c>
      <c r="B8" s="1">
        <v>43</v>
      </c>
      <c r="C8" s="1">
        <v>22</v>
      </c>
      <c r="D8" s="1">
        <v>18</v>
      </c>
      <c r="E8" s="20">
        <v>3</v>
      </c>
      <c r="F8" s="30">
        <v>47</v>
      </c>
      <c r="G8" s="31">
        <v>17</v>
      </c>
      <c r="H8" s="20">
        <v>22</v>
      </c>
      <c r="I8" s="20">
        <v>0</v>
      </c>
      <c r="J8" s="30">
        <v>1</v>
      </c>
      <c r="K8" s="29" t="s">
        <v>550</v>
      </c>
      <c r="L8" s="1" t="s">
        <v>741</v>
      </c>
      <c r="M8" s="1" t="s">
        <v>176</v>
      </c>
      <c r="N8" s="1" t="s">
        <v>542</v>
      </c>
      <c r="O8" s="31">
        <v>124</v>
      </c>
      <c r="P8" s="20">
        <v>120</v>
      </c>
      <c r="Q8" s="30">
        <v>4</v>
      </c>
      <c r="R8" s="29" t="s">
        <v>123</v>
      </c>
      <c r="S8" s="28" t="s">
        <v>222</v>
      </c>
    </row>
    <row r="9" spans="1:20" ht="15">
      <c r="A9" s="32" t="s">
        <v>16</v>
      </c>
      <c r="B9" s="1">
        <v>43</v>
      </c>
      <c r="C9" s="1">
        <v>21</v>
      </c>
      <c r="D9" s="1">
        <v>18</v>
      </c>
      <c r="E9" s="20">
        <v>4</v>
      </c>
      <c r="F9" s="30">
        <v>46</v>
      </c>
      <c r="G9" s="31">
        <v>13</v>
      </c>
      <c r="H9" s="20">
        <v>19</v>
      </c>
      <c r="I9" s="20">
        <v>2</v>
      </c>
      <c r="J9" s="30">
        <v>2</v>
      </c>
      <c r="K9" s="29" t="s">
        <v>681</v>
      </c>
      <c r="L9" s="1" t="s">
        <v>576</v>
      </c>
      <c r="M9" s="1" t="s">
        <v>274</v>
      </c>
      <c r="N9" s="1" t="s">
        <v>810</v>
      </c>
      <c r="O9" s="31">
        <v>131</v>
      </c>
      <c r="P9" s="20">
        <v>143</v>
      </c>
      <c r="Q9" s="30">
        <v>-12</v>
      </c>
      <c r="R9" s="29" t="s">
        <v>100</v>
      </c>
      <c r="S9" s="28" t="s">
        <v>230</v>
      </c>
    </row>
    <row r="10" spans="1:20" ht="15">
      <c r="A10" s="32" t="s">
        <v>21</v>
      </c>
      <c r="B10" s="1">
        <v>43</v>
      </c>
      <c r="C10" s="1">
        <v>20</v>
      </c>
      <c r="D10" s="1">
        <v>19</v>
      </c>
      <c r="E10" s="20">
        <v>4</v>
      </c>
      <c r="F10" s="30">
        <v>44</v>
      </c>
      <c r="G10" s="31">
        <v>15</v>
      </c>
      <c r="H10" s="20">
        <v>19</v>
      </c>
      <c r="I10" s="20">
        <v>1</v>
      </c>
      <c r="J10" s="30">
        <v>0</v>
      </c>
      <c r="K10" s="29" t="s">
        <v>870</v>
      </c>
      <c r="L10" s="1" t="s">
        <v>519</v>
      </c>
      <c r="M10" s="1" t="s">
        <v>282</v>
      </c>
      <c r="N10" s="1" t="s">
        <v>760</v>
      </c>
      <c r="O10" s="31">
        <v>124</v>
      </c>
      <c r="P10" s="20">
        <v>139</v>
      </c>
      <c r="Q10" s="30">
        <v>-15</v>
      </c>
      <c r="R10" s="29" t="s">
        <v>98</v>
      </c>
      <c r="S10" s="28" t="s">
        <v>236</v>
      </c>
    </row>
    <row r="11" spans="1:20" ht="15.75" thickBot="1">
      <c r="A11" s="32" t="s">
        <v>28</v>
      </c>
      <c r="B11" s="1">
        <v>44</v>
      </c>
      <c r="C11" s="1">
        <v>17</v>
      </c>
      <c r="D11" s="1">
        <v>22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873</v>
      </c>
      <c r="L11" s="1" t="s">
        <v>736</v>
      </c>
      <c r="M11" s="1" t="s">
        <v>282</v>
      </c>
      <c r="N11" s="1" t="s">
        <v>874</v>
      </c>
      <c r="O11" s="31">
        <v>136</v>
      </c>
      <c r="P11" s="20">
        <v>148</v>
      </c>
      <c r="Q11" s="30">
        <v>-12</v>
      </c>
      <c r="R11" s="29" t="s">
        <v>100</v>
      </c>
      <c r="S11" s="28" t="s">
        <v>205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44</v>
      </c>
      <c r="C14" s="1">
        <v>29</v>
      </c>
      <c r="D14" s="1">
        <v>10</v>
      </c>
      <c r="E14" s="20">
        <v>5</v>
      </c>
      <c r="F14" s="33">
        <v>63</v>
      </c>
      <c r="G14" s="20">
        <v>25</v>
      </c>
      <c r="H14" s="20">
        <v>29</v>
      </c>
      <c r="I14" s="20">
        <v>0</v>
      </c>
      <c r="J14" s="20">
        <v>2</v>
      </c>
      <c r="K14" s="29" t="s">
        <v>867</v>
      </c>
      <c r="L14" s="1" t="s">
        <v>571</v>
      </c>
      <c r="M14" s="1" t="s">
        <v>371</v>
      </c>
      <c r="N14" s="1" t="s">
        <v>808</v>
      </c>
      <c r="O14" s="31">
        <v>159</v>
      </c>
      <c r="P14" s="20">
        <v>113</v>
      </c>
      <c r="Q14" s="30">
        <v>46</v>
      </c>
      <c r="R14" s="29" t="s">
        <v>104</v>
      </c>
      <c r="S14" s="28" t="s">
        <v>868</v>
      </c>
    </row>
    <row r="15" spans="1:20" ht="15">
      <c r="A15" s="32" t="s">
        <v>14</v>
      </c>
      <c r="B15" s="1">
        <v>46</v>
      </c>
      <c r="C15" s="1">
        <v>26</v>
      </c>
      <c r="D15" s="1">
        <v>15</v>
      </c>
      <c r="E15" s="20">
        <v>5</v>
      </c>
      <c r="F15" s="30">
        <v>57</v>
      </c>
      <c r="G15" s="20">
        <v>24</v>
      </c>
      <c r="H15" s="20">
        <v>26</v>
      </c>
      <c r="I15" s="20">
        <v>0</v>
      </c>
      <c r="J15" s="20">
        <v>1</v>
      </c>
      <c r="K15" s="29" t="s">
        <v>862</v>
      </c>
      <c r="L15" s="1" t="s">
        <v>790</v>
      </c>
      <c r="M15" s="1" t="s">
        <v>482</v>
      </c>
      <c r="N15" s="1" t="s">
        <v>863</v>
      </c>
      <c r="O15" s="31">
        <v>143</v>
      </c>
      <c r="P15" s="20">
        <v>116</v>
      </c>
      <c r="Q15" s="30">
        <v>27</v>
      </c>
      <c r="R15" s="29" t="s">
        <v>98</v>
      </c>
      <c r="S15" s="28" t="s">
        <v>203</v>
      </c>
    </row>
    <row r="16" spans="1:20" ht="15">
      <c r="A16" s="32" t="s">
        <v>26</v>
      </c>
      <c r="B16" s="1">
        <v>45</v>
      </c>
      <c r="C16" s="1">
        <v>26</v>
      </c>
      <c r="D16" s="1">
        <v>16</v>
      </c>
      <c r="E16" s="20">
        <v>3</v>
      </c>
      <c r="F16" s="30">
        <v>55</v>
      </c>
      <c r="G16" s="20">
        <v>23</v>
      </c>
      <c r="H16" s="20">
        <v>26</v>
      </c>
      <c r="I16" s="20">
        <v>0</v>
      </c>
      <c r="J16" s="20">
        <v>2</v>
      </c>
      <c r="K16" s="29" t="s">
        <v>875</v>
      </c>
      <c r="L16" s="1" t="s">
        <v>694</v>
      </c>
      <c r="M16" s="1" t="s">
        <v>745</v>
      </c>
      <c r="N16" s="1" t="s">
        <v>743</v>
      </c>
      <c r="O16" s="31">
        <v>149</v>
      </c>
      <c r="P16" s="20">
        <v>127</v>
      </c>
      <c r="Q16" s="30">
        <v>22</v>
      </c>
      <c r="R16" s="29" t="s">
        <v>102</v>
      </c>
      <c r="S16" s="28" t="s">
        <v>231</v>
      </c>
    </row>
    <row r="17" spans="1:19" ht="15">
      <c r="A17" s="32" t="s">
        <v>23</v>
      </c>
      <c r="B17" s="1">
        <v>44</v>
      </c>
      <c r="C17" s="1">
        <v>21</v>
      </c>
      <c r="D17" s="1">
        <v>17</v>
      </c>
      <c r="E17" s="20">
        <v>6</v>
      </c>
      <c r="F17" s="30">
        <v>48</v>
      </c>
      <c r="G17" s="20">
        <v>12</v>
      </c>
      <c r="H17" s="20">
        <v>17</v>
      </c>
      <c r="I17" s="20">
        <v>4</v>
      </c>
      <c r="J17" s="20">
        <v>0</v>
      </c>
      <c r="K17" s="29" t="s">
        <v>860</v>
      </c>
      <c r="L17" s="1" t="s">
        <v>817</v>
      </c>
      <c r="M17" s="1" t="s">
        <v>606</v>
      </c>
      <c r="N17" s="1" t="s">
        <v>861</v>
      </c>
      <c r="O17" s="31">
        <v>152</v>
      </c>
      <c r="P17" s="20">
        <v>153</v>
      </c>
      <c r="Q17" s="30">
        <v>-1</v>
      </c>
      <c r="R17" s="29" t="s">
        <v>169</v>
      </c>
      <c r="S17" s="28" t="s">
        <v>253</v>
      </c>
    </row>
    <row r="18" spans="1:19" ht="15">
      <c r="A18" s="32" t="s">
        <v>10</v>
      </c>
      <c r="B18" s="1">
        <v>45</v>
      </c>
      <c r="C18" s="1">
        <v>19</v>
      </c>
      <c r="D18" s="1">
        <v>20</v>
      </c>
      <c r="E18" s="20">
        <v>6</v>
      </c>
      <c r="F18" s="30">
        <v>44</v>
      </c>
      <c r="G18" s="20">
        <v>8</v>
      </c>
      <c r="H18" s="20">
        <v>16</v>
      </c>
      <c r="I18" s="20">
        <v>3</v>
      </c>
      <c r="J18" s="20">
        <v>3</v>
      </c>
      <c r="K18" s="29" t="s">
        <v>576</v>
      </c>
      <c r="L18" s="1" t="s">
        <v>792</v>
      </c>
      <c r="M18" s="1" t="s">
        <v>204</v>
      </c>
      <c r="N18" s="1" t="s">
        <v>865</v>
      </c>
      <c r="O18" s="31">
        <v>138</v>
      </c>
      <c r="P18" s="20">
        <v>157</v>
      </c>
      <c r="Q18" s="30">
        <v>-19</v>
      </c>
      <c r="R18" s="29" t="s">
        <v>98</v>
      </c>
      <c r="S18" s="28" t="s">
        <v>203</v>
      </c>
    </row>
    <row r="19" spans="1:19" ht="15">
      <c r="A19" s="32" t="s">
        <v>9</v>
      </c>
      <c r="B19" s="1">
        <v>46</v>
      </c>
      <c r="C19" s="1">
        <v>18</v>
      </c>
      <c r="D19" s="1">
        <v>20</v>
      </c>
      <c r="E19" s="20">
        <v>8</v>
      </c>
      <c r="F19" s="30">
        <v>44</v>
      </c>
      <c r="G19" s="20">
        <v>11</v>
      </c>
      <c r="H19" s="20">
        <v>17</v>
      </c>
      <c r="I19" s="20">
        <v>1</v>
      </c>
      <c r="J19" s="20">
        <v>4</v>
      </c>
      <c r="K19" s="29" t="s">
        <v>866</v>
      </c>
      <c r="L19" s="1" t="s">
        <v>752</v>
      </c>
      <c r="M19" s="1" t="s">
        <v>765</v>
      </c>
      <c r="N19" s="1" t="s">
        <v>843</v>
      </c>
      <c r="O19" s="31">
        <v>137</v>
      </c>
      <c r="P19" s="20">
        <v>173</v>
      </c>
      <c r="Q19" s="30">
        <v>-36</v>
      </c>
      <c r="R19" s="29" t="s">
        <v>114</v>
      </c>
      <c r="S19" s="28" t="s">
        <v>261</v>
      </c>
    </row>
    <row r="20" spans="1:19" ht="15">
      <c r="A20" s="32" t="s">
        <v>12</v>
      </c>
      <c r="B20" s="1">
        <v>43</v>
      </c>
      <c r="C20" s="1">
        <v>20</v>
      </c>
      <c r="D20" s="1">
        <v>20</v>
      </c>
      <c r="E20" s="20">
        <v>3</v>
      </c>
      <c r="F20" s="30">
        <v>43</v>
      </c>
      <c r="G20" s="20">
        <v>19</v>
      </c>
      <c r="H20" s="20">
        <v>20</v>
      </c>
      <c r="I20" s="20">
        <v>0</v>
      </c>
      <c r="J20" s="20">
        <v>0</v>
      </c>
      <c r="K20" s="29" t="s">
        <v>702</v>
      </c>
      <c r="L20" s="1" t="s">
        <v>737</v>
      </c>
      <c r="M20" s="1" t="s">
        <v>359</v>
      </c>
      <c r="N20" s="1" t="s">
        <v>793</v>
      </c>
      <c r="O20" s="31">
        <v>124</v>
      </c>
      <c r="P20" s="20">
        <v>134</v>
      </c>
      <c r="Q20" s="30">
        <v>-10</v>
      </c>
      <c r="R20" s="29" t="s">
        <v>98</v>
      </c>
      <c r="S20" s="28" t="s">
        <v>203</v>
      </c>
    </row>
    <row r="21" spans="1:19" ht="15.75" thickBot="1">
      <c r="A21" s="27" t="s">
        <v>13</v>
      </c>
      <c r="B21" s="26">
        <v>43</v>
      </c>
      <c r="C21" s="26">
        <v>17</v>
      </c>
      <c r="D21" s="26">
        <v>19</v>
      </c>
      <c r="E21" s="24">
        <v>7</v>
      </c>
      <c r="F21" s="23">
        <v>41</v>
      </c>
      <c r="G21" s="24">
        <v>11</v>
      </c>
      <c r="H21" s="24">
        <v>15</v>
      </c>
      <c r="I21" s="24">
        <v>2</v>
      </c>
      <c r="J21" s="24">
        <v>1</v>
      </c>
      <c r="K21" s="22" t="s">
        <v>615</v>
      </c>
      <c r="L21" s="26" t="s">
        <v>819</v>
      </c>
      <c r="M21" s="26" t="s">
        <v>257</v>
      </c>
      <c r="N21" s="26" t="s">
        <v>864</v>
      </c>
      <c r="O21" s="25">
        <v>114</v>
      </c>
      <c r="P21" s="24">
        <v>131</v>
      </c>
      <c r="Q21" s="23">
        <v>-17</v>
      </c>
      <c r="R21" s="22" t="s">
        <v>98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45</v>
      </c>
      <c r="C25" s="40">
        <v>30</v>
      </c>
      <c r="D25" s="40">
        <v>12</v>
      </c>
      <c r="E25" s="38">
        <v>3</v>
      </c>
      <c r="F25" s="33">
        <v>63</v>
      </c>
      <c r="G25" s="38">
        <v>26</v>
      </c>
      <c r="H25" s="38">
        <v>30</v>
      </c>
      <c r="I25" s="38">
        <v>0</v>
      </c>
      <c r="J25" s="38">
        <v>0</v>
      </c>
      <c r="K25" s="37" t="s">
        <v>859</v>
      </c>
      <c r="L25" s="40" t="s">
        <v>623</v>
      </c>
      <c r="M25" s="40" t="s">
        <v>113</v>
      </c>
      <c r="N25" s="40" t="s">
        <v>808</v>
      </c>
      <c r="O25" s="39">
        <v>162</v>
      </c>
      <c r="P25" s="38">
        <v>109</v>
      </c>
      <c r="Q25" s="33">
        <v>53</v>
      </c>
      <c r="R25" s="37" t="s">
        <v>104</v>
      </c>
      <c r="S25" s="36" t="s">
        <v>262</v>
      </c>
    </row>
    <row r="26" spans="1:19" ht="15">
      <c r="A26" s="32" t="s">
        <v>17</v>
      </c>
      <c r="B26" s="1">
        <v>45</v>
      </c>
      <c r="C26" s="1">
        <v>27</v>
      </c>
      <c r="D26" s="1">
        <v>14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708</v>
      </c>
      <c r="L26" s="1" t="s">
        <v>828</v>
      </c>
      <c r="M26" s="1" t="s">
        <v>320</v>
      </c>
      <c r="N26" s="1" t="s">
        <v>876</v>
      </c>
      <c r="O26" s="31">
        <v>135</v>
      </c>
      <c r="P26" s="20">
        <v>127</v>
      </c>
      <c r="Q26" s="30">
        <v>8</v>
      </c>
      <c r="R26" s="29" t="s">
        <v>102</v>
      </c>
      <c r="S26" s="28" t="s">
        <v>245</v>
      </c>
    </row>
    <row r="27" spans="1:19" ht="15">
      <c r="A27" s="32" t="s">
        <v>22</v>
      </c>
      <c r="B27" s="1">
        <v>43</v>
      </c>
      <c r="C27" s="1">
        <v>28</v>
      </c>
      <c r="D27" s="1">
        <v>14</v>
      </c>
      <c r="E27" s="20">
        <v>1</v>
      </c>
      <c r="F27" s="30">
        <v>57</v>
      </c>
      <c r="G27" s="20">
        <v>21</v>
      </c>
      <c r="H27" s="20">
        <v>26</v>
      </c>
      <c r="I27" s="20">
        <v>2</v>
      </c>
      <c r="J27" s="20">
        <v>0</v>
      </c>
      <c r="K27" s="29" t="s">
        <v>644</v>
      </c>
      <c r="L27" s="1" t="s">
        <v>588</v>
      </c>
      <c r="M27" s="1" t="s">
        <v>498</v>
      </c>
      <c r="N27" s="1" t="s">
        <v>644</v>
      </c>
      <c r="O27" s="31">
        <v>140</v>
      </c>
      <c r="P27" s="20">
        <v>105</v>
      </c>
      <c r="Q27" s="30">
        <v>35</v>
      </c>
      <c r="R27" s="29" t="s">
        <v>100</v>
      </c>
      <c r="S27" s="28" t="s">
        <v>254</v>
      </c>
    </row>
    <row r="28" spans="1:19" ht="15">
      <c r="A28" s="32" t="s">
        <v>24</v>
      </c>
      <c r="B28" s="1">
        <v>45</v>
      </c>
      <c r="C28" s="1">
        <v>27</v>
      </c>
      <c r="D28" s="1">
        <v>17</v>
      </c>
      <c r="E28" s="20">
        <v>1</v>
      </c>
      <c r="F28" s="30">
        <v>55</v>
      </c>
      <c r="G28" s="20">
        <v>21</v>
      </c>
      <c r="H28" s="20">
        <v>26</v>
      </c>
      <c r="I28" s="20">
        <v>1</v>
      </c>
      <c r="J28" s="20">
        <v>1</v>
      </c>
      <c r="K28" s="29" t="s">
        <v>638</v>
      </c>
      <c r="L28" s="1" t="s">
        <v>781</v>
      </c>
      <c r="M28" s="1" t="s">
        <v>335</v>
      </c>
      <c r="N28" s="1" t="s">
        <v>825</v>
      </c>
      <c r="O28" s="31">
        <v>150</v>
      </c>
      <c r="P28" s="20">
        <v>140</v>
      </c>
      <c r="Q28" s="30">
        <v>10</v>
      </c>
      <c r="R28" s="29" t="s">
        <v>100</v>
      </c>
      <c r="S28" s="28" t="s">
        <v>230</v>
      </c>
    </row>
    <row r="29" spans="1:19" ht="15">
      <c r="A29" s="32" t="s">
        <v>6</v>
      </c>
      <c r="B29" s="1">
        <v>45</v>
      </c>
      <c r="C29" s="1">
        <v>21</v>
      </c>
      <c r="D29" s="1">
        <v>20</v>
      </c>
      <c r="E29" s="20">
        <v>4</v>
      </c>
      <c r="F29" s="30">
        <v>46</v>
      </c>
      <c r="G29" s="20">
        <v>14</v>
      </c>
      <c r="H29" s="20">
        <v>20</v>
      </c>
      <c r="I29" s="20">
        <v>1</v>
      </c>
      <c r="J29" s="20">
        <v>0</v>
      </c>
      <c r="K29" s="29" t="s">
        <v>858</v>
      </c>
      <c r="L29" s="1" t="s">
        <v>770</v>
      </c>
      <c r="M29" s="1" t="s">
        <v>204</v>
      </c>
      <c r="N29" s="1" t="s">
        <v>512</v>
      </c>
      <c r="O29" s="31">
        <v>127</v>
      </c>
      <c r="P29" s="20">
        <v>134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105</v>
      </c>
      <c r="B30" s="1">
        <v>43</v>
      </c>
      <c r="C30" s="1">
        <v>18</v>
      </c>
      <c r="D30" s="1">
        <v>18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711</v>
      </c>
      <c r="L30" s="1" t="s">
        <v>725</v>
      </c>
      <c r="M30" s="1" t="s">
        <v>309</v>
      </c>
      <c r="N30" s="1" t="s">
        <v>803</v>
      </c>
      <c r="O30" s="31">
        <v>120</v>
      </c>
      <c r="P30" s="20">
        <v>130</v>
      </c>
      <c r="Q30" s="30">
        <v>-10</v>
      </c>
      <c r="R30" s="29" t="s">
        <v>102</v>
      </c>
      <c r="S30" s="28" t="s">
        <v>233</v>
      </c>
    </row>
    <row r="31" spans="1:19" ht="15">
      <c r="A31" s="32" t="s">
        <v>15</v>
      </c>
      <c r="B31" s="1">
        <v>43</v>
      </c>
      <c r="C31" s="1">
        <v>14</v>
      </c>
      <c r="D31" s="1">
        <v>22</v>
      </c>
      <c r="E31" s="20">
        <v>7</v>
      </c>
      <c r="F31" s="30">
        <v>35</v>
      </c>
      <c r="G31" s="20">
        <v>12</v>
      </c>
      <c r="H31" s="20">
        <v>14</v>
      </c>
      <c r="I31" s="20">
        <v>0</v>
      </c>
      <c r="J31" s="20">
        <v>0</v>
      </c>
      <c r="K31" s="29" t="s">
        <v>556</v>
      </c>
      <c r="L31" s="1" t="s">
        <v>768</v>
      </c>
      <c r="M31" s="1" t="s">
        <v>340</v>
      </c>
      <c r="N31" s="1" t="s">
        <v>857</v>
      </c>
      <c r="O31" s="31">
        <v>106</v>
      </c>
      <c r="P31" s="20">
        <v>135</v>
      </c>
      <c r="Q31" s="30">
        <v>-29</v>
      </c>
      <c r="R31" s="29" t="s">
        <v>100</v>
      </c>
      <c r="S31" s="28" t="s">
        <v>225</v>
      </c>
    </row>
    <row r="32" spans="1:19" ht="15.75" thickBot="1">
      <c r="A32" s="32" t="s">
        <v>25</v>
      </c>
      <c r="B32" s="1">
        <v>44</v>
      </c>
      <c r="C32" s="1">
        <v>14</v>
      </c>
      <c r="D32" s="1">
        <v>28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836</v>
      </c>
      <c r="L32" s="1" t="s">
        <v>610</v>
      </c>
      <c r="M32" s="1" t="s">
        <v>305</v>
      </c>
      <c r="N32" s="1" t="s">
        <v>845</v>
      </c>
      <c r="O32" s="31">
        <v>113</v>
      </c>
      <c r="P32" s="20">
        <v>152</v>
      </c>
      <c r="Q32" s="30">
        <v>-39</v>
      </c>
      <c r="R32" s="29" t="s">
        <v>114</v>
      </c>
      <c r="S32" s="28" t="s">
        <v>453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44</v>
      </c>
      <c r="C35" s="1">
        <v>29</v>
      </c>
      <c r="D35" s="1">
        <v>12</v>
      </c>
      <c r="E35" s="20">
        <v>3</v>
      </c>
      <c r="F35" s="33">
        <v>61</v>
      </c>
      <c r="G35" s="20">
        <v>25</v>
      </c>
      <c r="H35" s="20">
        <v>28</v>
      </c>
      <c r="I35" s="20">
        <v>1</v>
      </c>
      <c r="J35" s="20">
        <v>1</v>
      </c>
      <c r="K35" s="29" t="s">
        <v>837</v>
      </c>
      <c r="L35" s="1" t="s">
        <v>605</v>
      </c>
      <c r="M35" s="1" t="s">
        <v>722</v>
      </c>
      <c r="N35" s="1" t="s">
        <v>856</v>
      </c>
      <c r="O35" s="31">
        <v>151</v>
      </c>
      <c r="P35" s="20">
        <v>119</v>
      </c>
      <c r="Q35" s="30">
        <v>32</v>
      </c>
      <c r="R35" s="29" t="s">
        <v>98</v>
      </c>
      <c r="S35" s="28" t="s">
        <v>245</v>
      </c>
    </row>
    <row r="36" spans="1:19" ht="15">
      <c r="A36" s="32" t="s">
        <v>20</v>
      </c>
      <c r="B36" s="1">
        <v>44</v>
      </c>
      <c r="C36" s="1">
        <v>28</v>
      </c>
      <c r="D36" s="1">
        <v>13</v>
      </c>
      <c r="E36" s="20">
        <v>3</v>
      </c>
      <c r="F36" s="30">
        <v>59</v>
      </c>
      <c r="G36" s="20">
        <v>21</v>
      </c>
      <c r="H36" s="20">
        <v>28</v>
      </c>
      <c r="I36" s="20">
        <v>0</v>
      </c>
      <c r="J36" s="20">
        <v>0</v>
      </c>
      <c r="K36" s="29" t="s">
        <v>680</v>
      </c>
      <c r="L36" s="1" t="s">
        <v>799</v>
      </c>
      <c r="M36" s="1" t="s">
        <v>286</v>
      </c>
      <c r="N36" s="1" t="s">
        <v>877</v>
      </c>
      <c r="O36" s="31">
        <v>145</v>
      </c>
      <c r="P36" s="20">
        <v>120</v>
      </c>
      <c r="Q36" s="30">
        <v>25</v>
      </c>
      <c r="R36" s="29" t="s">
        <v>123</v>
      </c>
      <c r="S36" s="28" t="s">
        <v>230</v>
      </c>
    </row>
    <row r="37" spans="1:19" ht="15">
      <c r="A37" s="32" t="s">
        <v>18</v>
      </c>
      <c r="B37" s="1">
        <v>41</v>
      </c>
      <c r="C37" s="1">
        <v>24</v>
      </c>
      <c r="D37" s="1">
        <v>12</v>
      </c>
      <c r="E37" s="20">
        <v>5</v>
      </c>
      <c r="F37" s="30">
        <v>53</v>
      </c>
      <c r="G37" s="20">
        <v>22</v>
      </c>
      <c r="H37" s="20">
        <v>24</v>
      </c>
      <c r="I37" s="20">
        <v>0</v>
      </c>
      <c r="J37" s="20">
        <v>1</v>
      </c>
      <c r="K37" s="29" t="s">
        <v>722</v>
      </c>
      <c r="L37" s="1" t="s">
        <v>849</v>
      </c>
      <c r="M37" s="1" t="s">
        <v>335</v>
      </c>
      <c r="N37" s="1" t="s">
        <v>813</v>
      </c>
      <c r="O37" s="31">
        <v>121</v>
      </c>
      <c r="P37" s="20">
        <v>100</v>
      </c>
      <c r="Q37" s="30">
        <v>21</v>
      </c>
      <c r="R37" s="29" t="s">
        <v>102</v>
      </c>
      <c r="S37" s="28" t="s">
        <v>205</v>
      </c>
    </row>
    <row r="38" spans="1:19" ht="15">
      <c r="A38" s="32" t="s">
        <v>27</v>
      </c>
      <c r="B38" s="1">
        <v>43</v>
      </c>
      <c r="C38" s="1">
        <v>21</v>
      </c>
      <c r="D38" s="1">
        <v>15</v>
      </c>
      <c r="E38" s="20">
        <v>7</v>
      </c>
      <c r="F38" s="30">
        <v>49</v>
      </c>
      <c r="G38" s="20">
        <v>12</v>
      </c>
      <c r="H38" s="20">
        <v>18</v>
      </c>
      <c r="I38" s="20">
        <v>3</v>
      </c>
      <c r="J38" s="20">
        <v>1</v>
      </c>
      <c r="K38" s="29" t="s">
        <v>830</v>
      </c>
      <c r="L38" s="1" t="s">
        <v>850</v>
      </c>
      <c r="M38" s="1" t="s">
        <v>286</v>
      </c>
      <c r="N38" s="1" t="s">
        <v>851</v>
      </c>
      <c r="O38" s="31">
        <v>116</v>
      </c>
      <c r="P38" s="20">
        <v>127</v>
      </c>
      <c r="Q38" s="30">
        <v>-11</v>
      </c>
      <c r="R38" s="29" t="s">
        <v>98</v>
      </c>
      <c r="S38" s="28" t="s">
        <v>245</v>
      </c>
    </row>
    <row r="39" spans="1:19" ht="15">
      <c r="A39" s="32" t="s">
        <v>3</v>
      </c>
      <c r="B39" s="1">
        <v>43</v>
      </c>
      <c r="C39" s="1">
        <v>19</v>
      </c>
      <c r="D39" s="1">
        <v>14</v>
      </c>
      <c r="E39" s="20">
        <v>10</v>
      </c>
      <c r="F39" s="30">
        <v>48</v>
      </c>
      <c r="G39" s="20">
        <v>14</v>
      </c>
      <c r="H39" s="20">
        <v>18</v>
      </c>
      <c r="I39" s="20">
        <v>1</v>
      </c>
      <c r="J39" s="20">
        <v>1</v>
      </c>
      <c r="K39" s="29" t="s">
        <v>718</v>
      </c>
      <c r="L39" s="1" t="s">
        <v>854</v>
      </c>
      <c r="M39" s="1" t="s">
        <v>337</v>
      </c>
      <c r="N39" s="1" t="s">
        <v>855</v>
      </c>
      <c r="O39" s="31">
        <v>125</v>
      </c>
      <c r="P39" s="20">
        <v>136</v>
      </c>
      <c r="Q39" s="30">
        <v>-11</v>
      </c>
      <c r="R39" s="29" t="s">
        <v>98</v>
      </c>
      <c r="S39" s="28" t="s">
        <v>252</v>
      </c>
    </row>
    <row r="40" spans="1:19" ht="15">
      <c r="A40" s="32" t="s">
        <v>31</v>
      </c>
      <c r="B40" s="1">
        <v>44</v>
      </c>
      <c r="C40" s="1">
        <v>18</v>
      </c>
      <c r="D40" s="1">
        <v>21</v>
      </c>
      <c r="E40" s="20">
        <v>5</v>
      </c>
      <c r="F40" s="30">
        <v>41</v>
      </c>
      <c r="G40" s="20">
        <v>10</v>
      </c>
      <c r="H40" s="20">
        <v>16</v>
      </c>
      <c r="I40" s="20">
        <v>2</v>
      </c>
      <c r="J40" s="20">
        <v>1</v>
      </c>
      <c r="K40" s="29" t="s">
        <v>694</v>
      </c>
      <c r="L40" s="1" t="s">
        <v>754</v>
      </c>
      <c r="M40" s="1" t="s">
        <v>379</v>
      </c>
      <c r="N40" s="1" t="s">
        <v>796</v>
      </c>
      <c r="O40" s="31">
        <v>108</v>
      </c>
      <c r="P40" s="20">
        <v>138</v>
      </c>
      <c r="Q40" s="30">
        <v>-30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45</v>
      </c>
      <c r="C41" s="1">
        <v>19</v>
      </c>
      <c r="D41" s="1">
        <v>23</v>
      </c>
      <c r="E41" s="20">
        <v>3</v>
      </c>
      <c r="F41" s="30">
        <v>41</v>
      </c>
      <c r="G41" s="20">
        <v>14</v>
      </c>
      <c r="H41" s="20">
        <v>18</v>
      </c>
      <c r="I41" s="20">
        <v>1</v>
      </c>
      <c r="J41" s="20">
        <v>2</v>
      </c>
      <c r="K41" s="29" t="s">
        <v>754</v>
      </c>
      <c r="L41" s="1" t="s">
        <v>853</v>
      </c>
      <c r="M41" s="1" t="s">
        <v>263</v>
      </c>
      <c r="N41" s="1" t="s">
        <v>723</v>
      </c>
      <c r="O41" s="31">
        <v>132</v>
      </c>
      <c r="P41" s="20">
        <v>146</v>
      </c>
      <c r="Q41" s="30">
        <v>-14</v>
      </c>
      <c r="R41" s="29" t="s">
        <v>100</v>
      </c>
      <c r="S41" s="28" t="s">
        <v>222</v>
      </c>
    </row>
    <row r="42" spans="1:19" ht="15.75" thickBot="1">
      <c r="A42" s="27" t="s">
        <v>8</v>
      </c>
      <c r="B42" s="26">
        <v>46</v>
      </c>
      <c r="C42" s="26">
        <v>14</v>
      </c>
      <c r="D42" s="26">
        <v>26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852</v>
      </c>
      <c r="M42" s="26" t="s">
        <v>379</v>
      </c>
      <c r="N42" s="26" t="s">
        <v>834</v>
      </c>
      <c r="O42" s="25">
        <v>120</v>
      </c>
      <c r="P42" s="24">
        <v>161</v>
      </c>
      <c r="Q42" s="23">
        <v>-41</v>
      </c>
      <c r="R42" s="22" t="s">
        <v>100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46</v>
      </c>
      <c r="C4" s="40">
        <v>28</v>
      </c>
      <c r="D4" s="40">
        <v>16</v>
      </c>
      <c r="E4" s="38">
        <v>2</v>
      </c>
      <c r="F4" s="33">
        <v>58</v>
      </c>
      <c r="G4" s="39">
        <v>23</v>
      </c>
      <c r="H4" s="38">
        <v>28</v>
      </c>
      <c r="I4" s="38">
        <v>0</v>
      </c>
      <c r="J4" s="33">
        <v>0</v>
      </c>
      <c r="K4" s="37" t="s">
        <v>897</v>
      </c>
      <c r="L4" s="40" t="s">
        <v>575</v>
      </c>
      <c r="M4" s="40" t="s">
        <v>381</v>
      </c>
      <c r="N4" s="40" t="s">
        <v>898</v>
      </c>
      <c r="O4" s="39">
        <v>140</v>
      </c>
      <c r="P4" s="38">
        <v>131</v>
      </c>
      <c r="Q4" s="33">
        <v>9</v>
      </c>
      <c r="R4" s="37" t="s">
        <v>100</v>
      </c>
      <c r="S4" s="36" t="s">
        <v>245</v>
      </c>
    </row>
    <row r="5" spans="1:20" ht="15">
      <c r="A5" s="32" t="s">
        <v>19</v>
      </c>
      <c r="B5" s="1">
        <v>46</v>
      </c>
      <c r="C5" s="1">
        <v>26</v>
      </c>
      <c r="D5" s="1">
        <v>17</v>
      </c>
      <c r="E5" s="20">
        <v>3</v>
      </c>
      <c r="F5" s="30">
        <v>55</v>
      </c>
      <c r="G5" s="31">
        <v>16</v>
      </c>
      <c r="H5" s="20">
        <v>22</v>
      </c>
      <c r="I5" s="20">
        <v>4</v>
      </c>
      <c r="J5" s="30">
        <v>0</v>
      </c>
      <c r="K5" s="29" t="s">
        <v>847</v>
      </c>
      <c r="L5" s="1" t="s">
        <v>638</v>
      </c>
      <c r="M5" s="1" t="s">
        <v>255</v>
      </c>
      <c r="N5" s="1" t="s">
        <v>896</v>
      </c>
      <c r="O5" s="31">
        <v>150</v>
      </c>
      <c r="P5" s="20">
        <v>142</v>
      </c>
      <c r="Q5" s="30">
        <v>8</v>
      </c>
      <c r="R5" s="29" t="s">
        <v>98</v>
      </c>
      <c r="S5" s="28" t="s">
        <v>222</v>
      </c>
    </row>
    <row r="6" spans="1:20" ht="15">
      <c r="A6" s="32" t="s">
        <v>5</v>
      </c>
      <c r="B6" s="1">
        <v>43</v>
      </c>
      <c r="C6" s="1">
        <v>24</v>
      </c>
      <c r="D6" s="1">
        <v>16</v>
      </c>
      <c r="E6" s="20">
        <v>3</v>
      </c>
      <c r="F6" s="30">
        <v>51</v>
      </c>
      <c r="G6" s="31">
        <v>19</v>
      </c>
      <c r="H6" s="20">
        <v>23</v>
      </c>
      <c r="I6" s="20">
        <v>1</v>
      </c>
      <c r="J6" s="30">
        <v>1</v>
      </c>
      <c r="K6" s="29" t="s">
        <v>663</v>
      </c>
      <c r="L6" s="1" t="s">
        <v>775</v>
      </c>
      <c r="M6" s="1" t="s">
        <v>871</v>
      </c>
      <c r="N6" s="1" t="s">
        <v>681</v>
      </c>
      <c r="O6" s="31">
        <v>157</v>
      </c>
      <c r="P6" s="20">
        <v>122</v>
      </c>
      <c r="Q6" s="30">
        <v>35</v>
      </c>
      <c r="R6" s="29" t="s">
        <v>100</v>
      </c>
      <c r="S6" s="28" t="s">
        <v>222</v>
      </c>
    </row>
    <row r="7" spans="1:20" ht="15">
      <c r="A7" s="32" t="s">
        <v>29</v>
      </c>
      <c r="B7" s="1">
        <v>46</v>
      </c>
      <c r="C7" s="1">
        <v>22</v>
      </c>
      <c r="D7" s="1">
        <v>19</v>
      </c>
      <c r="E7" s="20">
        <v>5</v>
      </c>
      <c r="F7" s="30">
        <v>49</v>
      </c>
      <c r="G7" s="31">
        <v>15</v>
      </c>
      <c r="H7" s="20">
        <v>22</v>
      </c>
      <c r="I7" s="20">
        <v>0</v>
      </c>
      <c r="J7" s="30">
        <v>0</v>
      </c>
      <c r="K7" s="29" t="s">
        <v>581</v>
      </c>
      <c r="L7" s="1" t="s">
        <v>723</v>
      </c>
      <c r="M7" s="1" t="s">
        <v>344</v>
      </c>
      <c r="N7" s="1" t="s">
        <v>869</v>
      </c>
      <c r="O7" s="31">
        <v>122</v>
      </c>
      <c r="P7" s="20">
        <v>144</v>
      </c>
      <c r="Q7" s="30">
        <v>-22</v>
      </c>
      <c r="R7" s="29" t="s">
        <v>104</v>
      </c>
      <c r="S7" s="28" t="s">
        <v>208</v>
      </c>
    </row>
    <row r="8" spans="1:20" ht="15">
      <c r="A8" s="32" t="s">
        <v>16</v>
      </c>
      <c r="B8" s="1">
        <v>44</v>
      </c>
      <c r="C8" s="1">
        <v>22</v>
      </c>
      <c r="D8" s="1">
        <v>18</v>
      </c>
      <c r="E8" s="20">
        <v>4</v>
      </c>
      <c r="F8" s="30">
        <v>48</v>
      </c>
      <c r="G8" s="31">
        <v>14</v>
      </c>
      <c r="H8" s="20">
        <v>20</v>
      </c>
      <c r="I8" s="20">
        <v>2</v>
      </c>
      <c r="J8" s="30">
        <v>2</v>
      </c>
      <c r="K8" s="29" t="s">
        <v>681</v>
      </c>
      <c r="L8" s="1" t="s">
        <v>737</v>
      </c>
      <c r="M8" s="1" t="s">
        <v>274</v>
      </c>
      <c r="N8" s="1" t="s">
        <v>810</v>
      </c>
      <c r="O8" s="31">
        <v>134</v>
      </c>
      <c r="P8" s="20">
        <v>144</v>
      </c>
      <c r="Q8" s="30">
        <v>-10</v>
      </c>
      <c r="R8" s="29" t="s">
        <v>104</v>
      </c>
      <c r="S8" s="28" t="s">
        <v>254</v>
      </c>
    </row>
    <row r="9" spans="1:20" ht="15">
      <c r="A9" s="32" t="s">
        <v>11</v>
      </c>
      <c r="B9" s="1">
        <v>44</v>
      </c>
      <c r="C9" s="1">
        <v>22</v>
      </c>
      <c r="D9" s="1">
        <v>18</v>
      </c>
      <c r="E9" s="20">
        <v>4</v>
      </c>
      <c r="F9" s="30">
        <v>48</v>
      </c>
      <c r="G9" s="31">
        <v>17</v>
      </c>
      <c r="H9" s="20">
        <v>22</v>
      </c>
      <c r="I9" s="20">
        <v>0</v>
      </c>
      <c r="J9" s="30">
        <v>1</v>
      </c>
      <c r="K9" s="29" t="s">
        <v>656</v>
      </c>
      <c r="L9" s="1" t="s">
        <v>741</v>
      </c>
      <c r="M9" s="1" t="s">
        <v>176</v>
      </c>
      <c r="N9" s="1" t="s">
        <v>556</v>
      </c>
      <c r="O9" s="31">
        <v>124</v>
      </c>
      <c r="P9" s="20">
        <v>121</v>
      </c>
      <c r="Q9" s="30">
        <v>3</v>
      </c>
      <c r="R9" s="29" t="s">
        <v>98</v>
      </c>
      <c r="S9" s="28" t="s">
        <v>203</v>
      </c>
    </row>
    <row r="10" spans="1:20" ht="15">
      <c r="A10" s="32" t="s">
        <v>21</v>
      </c>
      <c r="B10" s="1">
        <v>44</v>
      </c>
      <c r="C10" s="1">
        <v>21</v>
      </c>
      <c r="D10" s="1">
        <v>19</v>
      </c>
      <c r="E10" s="20">
        <v>4</v>
      </c>
      <c r="F10" s="30">
        <v>46</v>
      </c>
      <c r="G10" s="31">
        <v>16</v>
      </c>
      <c r="H10" s="20">
        <v>20</v>
      </c>
      <c r="I10" s="20">
        <v>1</v>
      </c>
      <c r="J10" s="30">
        <v>0</v>
      </c>
      <c r="K10" s="29" t="s">
        <v>870</v>
      </c>
      <c r="L10" s="1" t="s">
        <v>542</v>
      </c>
      <c r="M10" s="1" t="s">
        <v>307</v>
      </c>
      <c r="N10" s="1" t="s">
        <v>895</v>
      </c>
      <c r="O10" s="31">
        <v>129</v>
      </c>
      <c r="P10" s="20">
        <v>141</v>
      </c>
      <c r="Q10" s="30">
        <v>-12</v>
      </c>
      <c r="R10" s="29" t="s">
        <v>100</v>
      </c>
      <c r="S10" s="28" t="s">
        <v>253</v>
      </c>
    </row>
    <row r="11" spans="1:20" ht="15.75" thickBot="1">
      <c r="A11" s="32" t="s">
        <v>28</v>
      </c>
      <c r="B11" s="1">
        <v>44</v>
      </c>
      <c r="C11" s="1">
        <v>17</v>
      </c>
      <c r="D11" s="1">
        <v>22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873</v>
      </c>
      <c r="L11" s="1" t="s">
        <v>736</v>
      </c>
      <c r="M11" s="1" t="s">
        <v>282</v>
      </c>
      <c r="N11" s="1" t="s">
        <v>874</v>
      </c>
      <c r="O11" s="31">
        <v>136</v>
      </c>
      <c r="P11" s="20">
        <v>148</v>
      </c>
      <c r="Q11" s="30">
        <v>-12</v>
      </c>
      <c r="R11" s="29" t="s">
        <v>100</v>
      </c>
      <c r="S11" s="28" t="s">
        <v>205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45</v>
      </c>
      <c r="C14" s="1">
        <v>30</v>
      </c>
      <c r="D14" s="1">
        <v>10</v>
      </c>
      <c r="E14" s="20">
        <v>5</v>
      </c>
      <c r="F14" s="33">
        <v>65</v>
      </c>
      <c r="G14" s="20">
        <v>25</v>
      </c>
      <c r="H14" s="20">
        <v>30</v>
      </c>
      <c r="I14" s="20">
        <v>0</v>
      </c>
      <c r="J14" s="20">
        <v>2</v>
      </c>
      <c r="K14" s="29" t="s">
        <v>867</v>
      </c>
      <c r="L14" s="1" t="s">
        <v>609</v>
      </c>
      <c r="M14" s="1" t="s">
        <v>371</v>
      </c>
      <c r="N14" s="1" t="s">
        <v>894</v>
      </c>
      <c r="O14" s="31">
        <v>160</v>
      </c>
      <c r="P14" s="20">
        <v>113</v>
      </c>
      <c r="Q14" s="30">
        <v>47</v>
      </c>
      <c r="R14" s="29" t="s">
        <v>123</v>
      </c>
      <c r="S14" s="28" t="s">
        <v>868</v>
      </c>
    </row>
    <row r="15" spans="1:20" ht="15">
      <c r="A15" s="32" t="s">
        <v>14</v>
      </c>
      <c r="B15" s="1">
        <v>47</v>
      </c>
      <c r="C15" s="1">
        <v>26</v>
      </c>
      <c r="D15" s="1">
        <v>15</v>
      </c>
      <c r="E15" s="20">
        <v>6</v>
      </c>
      <c r="F15" s="30">
        <v>58</v>
      </c>
      <c r="G15" s="20">
        <v>24</v>
      </c>
      <c r="H15" s="20">
        <v>26</v>
      </c>
      <c r="I15" s="20">
        <v>0</v>
      </c>
      <c r="J15" s="20">
        <v>1</v>
      </c>
      <c r="K15" s="29" t="s">
        <v>862</v>
      </c>
      <c r="L15" s="1" t="s">
        <v>847</v>
      </c>
      <c r="M15" s="1" t="s">
        <v>482</v>
      </c>
      <c r="N15" s="1" t="s">
        <v>900</v>
      </c>
      <c r="O15" s="31">
        <v>146</v>
      </c>
      <c r="P15" s="20">
        <v>120</v>
      </c>
      <c r="Q15" s="30">
        <v>26</v>
      </c>
      <c r="R15" s="29" t="s">
        <v>102</v>
      </c>
      <c r="S15" s="28" t="s">
        <v>252</v>
      </c>
    </row>
    <row r="16" spans="1:20" ht="15">
      <c r="A16" s="32" t="s">
        <v>26</v>
      </c>
      <c r="B16" s="1">
        <v>45</v>
      </c>
      <c r="C16" s="1">
        <v>26</v>
      </c>
      <c r="D16" s="1">
        <v>16</v>
      </c>
      <c r="E16" s="20">
        <v>3</v>
      </c>
      <c r="F16" s="30">
        <v>55</v>
      </c>
      <c r="G16" s="20">
        <v>23</v>
      </c>
      <c r="H16" s="20">
        <v>26</v>
      </c>
      <c r="I16" s="20">
        <v>0</v>
      </c>
      <c r="J16" s="20">
        <v>2</v>
      </c>
      <c r="K16" s="29" t="s">
        <v>875</v>
      </c>
      <c r="L16" s="1" t="s">
        <v>694</v>
      </c>
      <c r="M16" s="1" t="s">
        <v>745</v>
      </c>
      <c r="N16" s="1" t="s">
        <v>743</v>
      </c>
      <c r="O16" s="31">
        <v>149</v>
      </c>
      <c r="P16" s="20">
        <v>127</v>
      </c>
      <c r="Q16" s="30">
        <v>22</v>
      </c>
      <c r="R16" s="29" t="s">
        <v>102</v>
      </c>
      <c r="S16" s="28" t="s">
        <v>231</v>
      </c>
    </row>
    <row r="17" spans="1:19" ht="15">
      <c r="A17" s="32" t="s">
        <v>23</v>
      </c>
      <c r="B17" s="1">
        <v>45</v>
      </c>
      <c r="C17" s="1">
        <v>22</v>
      </c>
      <c r="D17" s="1">
        <v>17</v>
      </c>
      <c r="E17" s="20">
        <v>6</v>
      </c>
      <c r="F17" s="30">
        <v>50</v>
      </c>
      <c r="G17" s="20">
        <v>13</v>
      </c>
      <c r="H17" s="20">
        <v>18</v>
      </c>
      <c r="I17" s="20">
        <v>4</v>
      </c>
      <c r="J17" s="20">
        <v>0</v>
      </c>
      <c r="K17" s="29" t="s">
        <v>899</v>
      </c>
      <c r="L17" s="1" t="s">
        <v>817</v>
      </c>
      <c r="M17" s="1" t="s">
        <v>606</v>
      </c>
      <c r="N17" s="1" t="s">
        <v>861</v>
      </c>
      <c r="O17" s="31">
        <v>156</v>
      </c>
      <c r="P17" s="20">
        <v>154</v>
      </c>
      <c r="Q17" s="30">
        <v>2</v>
      </c>
      <c r="R17" s="29" t="s">
        <v>181</v>
      </c>
      <c r="S17" s="28" t="s">
        <v>253</v>
      </c>
    </row>
    <row r="18" spans="1:19" ht="15">
      <c r="A18" s="32" t="s">
        <v>10</v>
      </c>
      <c r="B18" s="1">
        <v>46</v>
      </c>
      <c r="C18" s="1">
        <v>20</v>
      </c>
      <c r="D18" s="1">
        <v>20</v>
      </c>
      <c r="E18" s="20">
        <v>6</v>
      </c>
      <c r="F18" s="30">
        <v>46</v>
      </c>
      <c r="G18" s="20">
        <v>9</v>
      </c>
      <c r="H18" s="20">
        <v>17</v>
      </c>
      <c r="I18" s="20">
        <v>3</v>
      </c>
      <c r="J18" s="20">
        <v>3</v>
      </c>
      <c r="K18" s="29" t="s">
        <v>576</v>
      </c>
      <c r="L18" s="1" t="s">
        <v>819</v>
      </c>
      <c r="M18" s="1" t="s">
        <v>222</v>
      </c>
      <c r="N18" s="1" t="s">
        <v>849</v>
      </c>
      <c r="O18" s="31">
        <v>143</v>
      </c>
      <c r="P18" s="20">
        <v>160</v>
      </c>
      <c r="Q18" s="30">
        <v>-17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44</v>
      </c>
      <c r="C19" s="1">
        <v>21</v>
      </c>
      <c r="D19" s="1">
        <v>20</v>
      </c>
      <c r="E19" s="20">
        <v>3</v>
      </c>
      <c r="F19" s="30">
        <v>45</v>
      </c>
      <c r="G19" s="20">
        <v>20</v>
      </c>
      <c r="H19" s="20">
        <v>21</v>
      </c>
      <c r="I19" s="20">
        <v>0</v>
      </c>
      <c r="J19" s="20">
        <v>0</v>
      </c>
      <c r="K19" s="29" t="s">
        <v>702</v>
      </c>
      <c r="L19" s="1" t="s">
        <v>901</v>
      </c>
      <c r="M19" s="1" t="s">
        <v>359</v>
      </c>
      <c r="N19" s="1" t="s">
        <v>793</v>
      </c>
      <c r="O19" s="31">
        <v>129</v>
      </c>
      <c r="P19" s="20">
        <v>137</v>
      </c>
      <c r="Q19" s="30">
        <v>-8</v>
      </c>
      <c r="R19" s="29" t="s">
        <v>100</v>
      </c>
      <c r="S19" s="28" t="s">
        <v>231</v>
      </c>
    </row>
    <row r="20" spans="1:19" ht="15">
      <c r="A20" s="32" t="s">
        <v>9</v>
      </c>
      <c r="B20" s="1">
        <v>46</v>
      </c>
      <c r="C20" s="1">
        <v>18</v>
      </c>
      <c r="D20" s="1">
        <v>20</v>
      </c>
      <c r="E20" s="20">
        <v>8</v>
      </c>
      <c r="F20" s="30">
        <v>44</v>
      </c>
      <c r="G20" s="20">
        <v>11</v>
      </c>
      <c r="H20" s="20">
        <v>17</v>
      </c>
      <c r="I20" s="20">
        <v>1</v>
      </c>
      <c r="J20" s="20">
        <v>4</v>
      </c>
      <c r="K20" s="29" t="s">
        <v>866</v>
      </c>
      <c r="L20" s="1" t="s">
        <v>752</v>
      </c>
      <c r="M20" s="1" t="s">
        <v>765</v>
      </c>
      <c r="N20" s="1" t="s">
        <v>843</v>
      </c>
      <c r="O20" s="31">
        <v>137</v>
      </c>
      <c r="P20" s="20">
        <v>173</v>
      </c>
      <c r="Q20" s="30">
        <v>-36</v>
      </c>
      <c r="R20" s="29" t="s">
        <v>114</v>
      </c>
      <c r="S20" s="28" t="s">
        <v>261</v>
      </c>
    </row>
    <row r="21" spans="1:19" ht="15.75" thickBot="1">
      <c r="A21" s="27" t="s">
        <v>13</v>
      </c>
      <c r="B21" s="26">
        <v>44</v>
      </c>
      <c r="C21" s="26">
        <v>17</v>
      </c>
      <c r="D21" s="26">
        <v>20</v>
      </c>
      <c r="E21" s="24">
        <v>7</v>
      </c>
      <c r="F21" s="23">
        <v>41</v>
      </c>
      <c r="G21" s="24">
        <v>11</v>
      </c>
      <c r="H21" s="24">
        <v>15</v>
      </c>
      <c r="I21" s="24">
        <v>2</v>
      </c>
      <c r="J21" s="24">
        <v>1</v>
      </c>
      <c r="K21" s="22" t="s">
        <v>738</v>
      </c>
      <c r="L21" s="26" t="s">
        <v>819</v>
      </c>
      <c r="M21" s="26" t="s">
        <v>203</v>
      </c>
      <c r="N21" s="26" t="s">
        <v>892</v>
      </c>
      <c r="O21" s="25">
        <v>117</v>
      </c>
      <c r="P21" s="24">
        <v>136</v>
      </c>
      <c r="Q21" s="23">
        <v>-19</v>
      </c>
      <c r="R21" s="22" t="s">
        <v>102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46</v>
      </c>
      <c r="C25" s="40">
        <v>31</v>
      </c>
      <c r="D25" s="40">
        <v>12</v>
      </c>
      <c r="E25" s="38">
        <v>3</v>
      </c>
      <c r="F25" s="33">
        <v>65</v>
      </c>
      <c r="G25" s="38">
        <v>27</v>
      </c>
      <c r="H25" s="38">
        <v>31</v>
      </c>
      <c r="I25" s="38">
        <v>0</v>
      </c>
      <c r="J25" s="38">
        <v>0</v>
      </c>
      <c r="K25" s="37" t="s">
        <v>893</v>
      </c>
      <c r="L25" s="40" t="s">
        <v>623</v>
      </c>
      <c r="M25" s="40" t="s">
        <v>113</v>
      </c>
      <c r="N25" s="40" t="s">
        <v>894</v>
      </c>
      <c r="O25" s="39">
        <v>164</v>
      </c>
      <c r="P25" s="38">
        <v>110</v>
      </c>
      <c r="Q25" s="33">
        <v>54</v>
      </c>
      <c r="R25" s="37" t="s">
        <v>123</v>
      </c>
      <c r="S25" s="36" t="s">
        <v>262</v>
      </c>
    </row>
    <row r="26" spans="1:19" ht="15">
      <c r="A26" s="32" t="s">
        <v>17</v>
      </c>
      <c r="B26" s="1">
        <v>45</v>
      </c>
      <c r="C26" s="1">
        <v>27</v>
      </c>
      <c r="D26" s="1">
        <v>14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708</v>
      </c>
      <c r="L26" s="1" t="s">
        <v>828</v>
      </c>
      <c r="M26" s="1" t="s">
        <v>320</v>
      </c>
      <c r="N26" s="1" t="s">
        <v>876</v>
      </c>
      <c r="O26" s="31">
        <v>135</v>
      </c>
      <c r="P26" s="20">
        <v>127</v>
      </c>
      <c r="Q26" s="30">
        <v>8</v>
      </c>
      <c r="R26" s="29" t="s">
        <v>102</v>
      </c>
      <c r="S26" s="28" t="s">
        <v>245</v>
      </c>
    </row>
    <row r="27" spans="1:19" ht="15">
      <c r="A27" s="32" t="s">
        <v>22</v>
      </c>
      <c r="B27" s="1">
        <v>44</v>
      </c>
      <c r="C27" s="1">
        <v>28</v>
      </c>
      <c r="D27" s="1">
        <v>15</v>
      </c>
      <c r="E27" s="20">
        <v>1</v>
      </c>
      <c r="F27" s="30">
        <v>57</v>
      </c>
      <c r="G27" s="20">
        <v>21</v>
      </c>
      <c r="H27" s="20">
        <v>26</v>
      </c>
      <c r="I27" s="20">
        <v>2</v>
      </c>
      <c r="J27" s="20">
        <v>0</v>
      </c>
      <c r="K27" s="29" t="s">
        <v>657</v>
      </c>
      <c r="L27" s="1" t="s">
        <v>588</v>
      </c>
      <c r="M27" s="1" t="s">
        <v>498</v>
      </c>
      <c r="N27" s="1" t="s">
        <v>644</v>
      </c>
      <c r="O27" s="31">
        <v>141</v>
      </c>
      <c r="P27" s="20">
        <v>108</v>
      </c>
      <c r="Q27" s="30">
        <v>33</v>
      </c>
      <c r="R27" s="29" t="s">
        <v>98</v>
      </c>
      <c r="S27" s="28" t="s">
        <v>253</v>
      </c>
    </row>
    <row r="28" spans="1:19" ht="15">
      <c r="A28" s="32" t="s">
        <v>24</v>
      </c>
      <c r="B28" s="1">
        <v>46</v>
      </c>
      <c r="C28" s="1">
        <v>27</v>
      </c>
      <c r="D28" s="1">
        <v>18</v>
      </c>
      <c r="E28" s="20">
        <v>1</v>
      </c>
      <c r="F28" s="30">
        <v>55</v>
      </c>
      <c r="G28" s="20">
        <v>21</v>
      </c>
      <c r="H28" s="20">
        <v>26</v>
      </c>
      <c r="I28" s="20">
        <v>1</v>
      </c>
      <c r="J28" s="20">
        <v>1</v>
      </c>
      <c r="K28" s="29" t="s">
        <v>790</v>
      </c>
      <c r="L28" s="1" t="s">
        <v>781</v>
      </c>
      <c r="M28" s="1" t="s">
        <v>335</v>
      </c>
      <c r="N28" s="1" t="s">
        <v>891</v>
      </c>
      <c r="O28" s="31">
        <v>153</v>
      </c>
      <c r="P28" s="20">
        <v>144</v>
      </c>
      <c r="Q28" s="30">
        <v>9</v>
      </c>
      <c r="R28" s="29" t="s">
        <v>98</v>
      </c>
      <c r="S28" s="28" t="s">
        <v>205</v>
      </c>
    </row>
    <row r="29" spans="1:19" ht="15">
      <c r="A29" s="32" t="s">
        <v>6</v>
      </c>
      <c r="B29" s="1">
        <v>46</v>
      </c>
      <c r="C29" s="1">
        <v>22</v>
      </c>
      <c r="D29" s="1">
        <v>20</v>
      </c>
      <c r="E29" s="20">
        <v>4</v>
      </c>
      <c r="F29" s="30">
        <v>48</v>
      </c>
      <c r="G29" s="20">
        <v>15</v>
      </c>
      <c r="H29" s="20">
        <v>21</v>
      </c>
      <c r="I29" s="20">
        <v>1</v>
      </c>
      <c r="J29" s="20">
        <v>0</v>
      </c>
      <c r="K29" s="29" t="s">
        <v>708</v>
      </c>
      <c r="L29" s="1" t="s">
        <v>770</v>
      </c>
      <c r="M29" s="1" t="s">
        <v>204</v>
      </c>
      <c r="N29" s="1" t="s">
        <v>549</v>
      </c>
      <c r="O29" s="31">
        <v>131</v>
      </c>
      <c r="P29" s="20">
        <v>135</v>
      </c>
      <c r="Q29" s="30">
        <v>-4</v>
      </c>
      <c r="R29" s="29" t="s">
        <v>104</v>
      </c>
      <c r="S29" s="28" t="s">
        <v>245</v>
      </c>
    </row>
    <row r="30" spans="1:19" ht="15">
      <c r="A30" s="32" t="s">
        <v>105</v>
      </c>
      <c r="B30" s="1">
        <v>44</v>
      </c>
      <c r="C30" s="1">
        <v>18</v>
      </c>
      <c r="D30" s="1">
        <v>19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888</v>
      </c>
      <c r="L30" s="1" t="s">
        <v>725</v>
      </c>
      <c r="M30" s="1" t="s">
        <v>309</v>
      </c>
      <c r="N30" s="1" t="s">
        <v>803</v>
      </c>
      <c r="O30" s="31">
        <v>123</v>
      </c>
      <c r="P30" s="20">
        <v>135</v>
      </c>
      <c r="Q30" s="30">
        <v>-12</v>
      </c>
      <c r="R30" s="29" t="s">
        <v>114</v>
      </c>
      <c r="S30" s="28" t="s">
        <v>233</v>
      </c>
    </row>
    <row r="31" spans="1:19" ht="15">
      <c r="A31" s="32" t="s">
        <v>15</v>
      </c>
      <c r="B31" s="1">
        <v>44</v>
      </c>
      <c r="C31" s="1">
        <v>15</v>
      </c>
      <c r="D31" s="1">
        <v>22</v>
      </c>
      <c r="E31" s="20">
        <v>7</v>
      </c>
      <c r="F31" s="30">
        <v>37</v>
      </c>
      <c r="G31" s="20">
        <v>11</v>
      </c>
      <c r="H31" s="20">
        <v>14</v>
      </c>
      <c r="I31" s="20">
        <v>1</v>
      </c>
      <c r="J31" s="20">
        <v>0</v>
      </c>
      <c r="K31" s="29" t="s">
        <v>602</v>
      </c>
      <c r="L31" s="1" t="s">
        <v>768</v>
      </c>
      <c r="M31" s="1" t="s">
        <v>356</v>
      </c>
      <c r="N31" s="1" t="s">
        <v>892</v>
      </c>
      <c r="O31" s="31">
        <v>109</v>
      </c>
      <c r="P31" s="20">
        <v>137</v>
      </c>
      <c r="Q31" s="30">
        <v>-28</v>
      </c>
      <c r="R31" s="29" t="s">
        <v>104</v>
      </c>
      <c r="S31" s="28" t="s">
        <v>225</v>
      </c>
    </row>
    <row r="32" spans="1:19" ht="15.75" thickBot="1">
      <c r="A32" s="32" t="s">
        <v>25</v>
      </c>
      <c r="B32" s="1">
        <v>45</v>
      </c>
      <c r="C32" s="1">
        <v>14</v>
      </c>
      <c r="D32" s="1">
        <v>28</v>
      </c>
      <c r="E32" s="20">
        <v>3</v>
      </c>
      <c r="F32" s="23">
        <v>31</v>
      </c>
      <c r="G32" s="20">
        <v>11</v>
      </c>
      <c r="H32" s="20">
        <v>13</v>
      </c>
      <c r="I32" s="20">
        <v>1</v>
      </c>
      <c r="J32" s="20">
        <v>1</v>
      </c>
      <c r="K32" s="29" t="s">
        <v>836</v>
      </c>
      <c r="L32" s="1" t="s">
        <v>889</v>
      </c>
      <c r="M32" s="1" t="s">
        <v>363</v>
      </c>
      <c r="N32" s="1" t="s">
        <v>890</v>
      </c>
      <c r="O32" s="31">
        <v>115</v>
      </c>
      <c r="P32" s="20">
        <v>155</v>
      </c>
      <c r="Q32" s="30">
        <v>-40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20</v>
      </c>
      <c r="B35" s="1">
        <v>45</v>
      </c>
      <c r="C35" s="1">
        <v>29</v>
      </c>
      <c r="D35" s="1">
        <v>13</v>
      </c>
      <c r="E35" s="20">
        <v>3</v>
      </c>
      <c r="F35" s="33">
        <v>61</v>
      </c>
      <c r="G35" s="20">
        <v>22</v>
      </c>
      <c r="H35" s="20">
        <v>29</v>
      </c>
      <c r="I35" s="20">
        <v>0</v>
      </c>
      <c r="J35" s="20">
        <v>0</v>
      </c>
      <c r="K35" s="29" t="s">
        <v>680</v>
      </c>
      <c r="L35" s="1" t="s">
        <v>880</v>
      </c>
      <c r="M35" s="1" t="s">
        <v>286</v>
      </c>
      <c r="N35" s="1" t="s">
        <v>881</v>
      </c>
      <c r="O35" s="31">
        <v>149</v>
      </c>
      <c r="P35" s="20">
        <v>123</v>
      </c>
      <c r="Q35" s="30">
        <v>26</v>
      </c>
      <c r="R35" s="29" t="s">
        <v>130</v>
      </c>
      <c r="S35" s="28" t="s">
        <v>253</v>
      </c>
    </row>
    <row r="36" spans="1:19" ht="15">
      <c r="A36" s="32" t="s">
        <v>2</v>
      </c>
      <c r="B36" s="1">
        <v>44</v>
      </c>
      <c r="C36" s="1">
        <v>29</v>
      </c>
      <c r="D36" s="1">
        <v>12</v>
      </c>
      <c r="E36" s="20">
        <v>3</v>
      </c>
      <c r="F36" s="30">
        <v>61</v>
      </c>
      <c r="G36" s="20">
        <v>25</v>
      </c>
      <c r="H36" s="20">
        <v>28</v>
      </c>
      <c r="I36" s="20">
        <v>1</v>
      </c>
      <c r="J36" s="20">
        <v>1</v>
      </c>
      <c r="K36" s="29" t="s">
        <v>837</v>
      </c>
      <c r="L36" s="1" t="s">
        <v>605</v>
      </c>
      <c r="M36" s="1" t="s">
        <v>722</v>
      </c>
      <c r="N36" s="1" t="s">
        <v>856</v>
      </c>
      <c r="O36" s="31">
        <v>151</v>
      </c>
      <c r="P36" s="20">
        <v>119</v>
      </c>
      <c r="Q36" s="30">
        <v>32</v>
      </c>
      <c r="R36" s="29" t="s">
        <v>98</v>
      </c>
      <c r="S36" s="28" t="s">
        <v>245</v>
      </c>
    </row>
    <row r="37" spans="1:19" ht="15">
      <c r="A37" s="32" t="s">
        <v>18</v>
      </c>
      <c r="B37" s="1">
        <v>42</v>
      </c>
      <c r="C37" s="1">
        <v>25</v>
      </c>
      <c r="D37" s="1">
        <v>12</v>
      </c>
      <c r="E37" s="20">
        <v>5</v>
      </c>
      <c r="F37" s="30">
        <v>55</v>
      </c>
      <c r="G37" s="20">
        <v>23</v>
      </c>
      <c r="H37" s="20">
        <v>25</v>
      </c>
      <c r="I37" s="20">
        <v>0</v>
      </c>
      <c r="J37" s="20">
        <v>1</v>
      </c>
      <c r="K37" s="29" t="s">
        <v>722</v>
      </c>
      <c r="L37" s="1" t="s">
        <v>882</v>
      </c>
      <c r="M37" s="1" t="s">
        <v>385</v>
      </c>
      <c r="N37" s="1" t="s">
        <v>814</v>
      </c>
      <c r="O37" s="31">
        <v>126</v>
      </c>
      <c r="P37" s="20">
        <v>101</v>
      </c>
      <c r="Q37" s="30">
        <v>25</v>
      </c>
      <c r="R37" s="29" t="s">
        <v>100</v>
      </c>
      <c r="S37" s="28" t="s">
        <v>205</v>
      </c>
    </row>
    <row r="38" spans="1:19" ht="15">
      <c r="A38" s="32" t="s">
        <v>27</v>
      </c>
      <c r="B38" s="1">
        <v>44</v>
      </c>
      <c r="C38" s="1">
        <v>21</v>
      </c>
      <c r="D38" s="1">
        <v>16</v>
      </c>
      <c r="E38" s="20">
        <v>7</v>
      </c>
      <c r="F38" s="30">
        <v>49</v>
      </c>
      <c r="G38" s="20">
        <v>12</v>
      </c>
      <c r="H38" s="20">
        <v>18</v>
      </c>
      <c r="I38" s="20">
        <v>3</v>
      </c>
      <c r="J38" s="20">
        <v>1</v>
      </c>
      <c r="K38" s="29" t="s">
        <v>830</v>
      </c>
      <c r="L38" s="1" t="s">
        <v>878</v>
      </c>
      <c r="M38" s="1" t="s">
        <v>286</v>
      </c>
      <c r="N38" s="1" t="s">
        <v>879</v>
      </c>
      <c r="O38" s="31">
        <v>117</v>
      </c>
      <c r="P38" s="20">
        <v>131</v>
      </c>
      <c r="Q38" s="30">
        <v>-14</v>
      </c>
      <c r="R38" s="29" t="s">
        <v>102</v>
      </c>
      <c r="S38" s="28" t="s">
        <v>225</v>
      </c>
    </row>
    <row r="39" spans="1:19" ht="15">
      <c r="A39" s="32" t="s">
        <v>3</v>
      </c>
      <c r="B39" s="1">
        <v>44</v>
      </c>
      <c r="C39" s="1">
        <v>19</v>
      </c>
      <c r="D39" s="1">
        <v>15</v>
      </c>
      <c r="E39" s="20">
        <v>10</v>
      </c>
      <c r="F39" s="30">
        <v>48</v>
      </c>
      <c r="G39" s="20">
        <v>14</v>
      </c>
      <c r="H39" s="20">
        <v>18</v>
      </c>
      <c r="I39" s="20">
        <v>1</v>
      </c>
      <c r="J39" s="20">
        <v>1</v>
      </c>
      <c r="K39" s="29" t="s">
        <v>886</v>
      </c>
      <c r="L39" s="1" t="s">
        <v>854</v>
      </c>
      <c r="M39" s="1" t="s">
        <v>273</v>
      </c>
      <c r="N39" s="1" t="s">
        <v>887</v>
      </c>
      <c r="O39" s="31">
        <v>126</v>
      </c>
      <c r="P39" s="20">
        <v>141</v>
      </c>
      <c r="Q39" s="30">
        <v>-15</v>
      </c>
      <c r="R39" s="29" t="s">
        <v>102</v>
      </c>
      <c r="S39" s="28" t="s">
        <v>261</v>
      </c>
    </row>
    <row r="40" spans="1:19" ht="15">
      <c r="A40" s="32" t="s">
        <v>31</v>
      </c>
      <c r="B40" s="1">
        <v>45</v>
      </c>
      <c r="C40" s="1">
        <v>18</v>
      </c>
      <c r="D40" s="1">
        <v>21</v>
      </c>
      <c r="E40" s="20">
        <v>6</v>
      </c>
      <c r="F40" s="30">
        <v>42</v>
      </c>
      <c r="G40" s="20">
        <v>10</v>
      </c>
      <c r="H40" s="20">
        <v>16</v>
      </c>
      <c r="I40" s="20">
        <v>2</v>
      </c>
      <c r="J40" s="20">
        <v>2</v>
      </c>
      <c r="K40" s="29" t="s">
        <v>694</v>
      </c>
      <c r="L40" s="1" t="s">
        <v>865</v>
      </c>
      <c r="M40" s="1" t="s">
        <v>379</v>
      </c>
      <c r="N40" s="1" t="s">
        <v>796</v>
      </c>
      <c r="O40" s="31">
        <v>111</v>
      </c>
      <c r="P40" s="20">
        <v>142</v>
      </c>
      <c r="Q40" s="30">
        <v>-31</v>
      </c>
      <c r="R40" s="29" t="s">
        <v>102</v>
      </c>
      <c r="S40" s="28" t="s">
        <v>203</v>
      </c>
    </row>
    <row r="41" spans="1:19" ht="15">
      <c r="A41" s="32" t="s">
        <v>7</v>
      </c>
      <c r="B41" s="1">
        <v>46</v>
      </c>
      <c r="C41" s="1">
        <v>19</v>
      </c>
      <c r="D41" s="1">
        <v>24</v>
      </c>
      <c r="E41" s="20">
        <v>3</v>
      </c>
      <c r="F41" s="30">
        <v>41</v>
      </c>
      <c r="G41" s="20">
        <v>14</v>
      </c>
      <c r="H41" s="20">
        <v>18</v>
      </c>
      <c r="I41" s="20">
        <v>1</v>
      </c>
      <c r="J41" s="20">
        <v>2</v>
      </c>
      <c r="K41" s="29" t="s">
        <v>754</v>
      </c>
      <c r="L41" s="1" t="s">
        <v>884</v>
      </c>
      <c r="M41" s="1" t="s">
        <v>263</v>
      </c>
      <c r="N41" s="1" t="s">
        <v>885</v>
      </c>
      <c r="O41" s="31">
        <v>133</v>
      </c>
      <c r="P41" s="20">
        <v>148</v>
      </c>
      <c r="Q41" s="30">
        <v>-15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47</v>
      </c>
      <c r="C42" s="26">
        <v>14</v>
      </c>
      <c r="D42" s="26">
        <v>27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883</v>
      </c>
      <c r="M42" s="26" t="s">
        <v>379</v>
      </c>
      <c r="N42" s="26" t="s">
        <v>834</v>
      </c>
      <c r="O42" s="25">
        <v>121</v>
      </c>
      <c r="P42" s="24">
        <v>165</v>
      </c>
      <c r="Q42" s="23">
        <v>-44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46</v>
      </c>
      <c r="C4" s="40">
        <v>28</v>
      </c>
      <c r="D4" s="40">
        <v>16</v>
      </c>
      <c r="E4" s="38">
        <v>2</v>
      </c>
      <c r="F4" s="33">
        <v>58</v>
      </c>
      <c r="G4" s="39">
        <v>23</v>
      </c>
      <c r="H4" s="38">
        <v>28</v>
      </c>
      <c r="I4" s="38">
        <v>0</v>
      </c>
      <c r="J4" s="33">
        <v>0</v>
      </c>
      <c r="K4" s="37" t="s">
        <v>897</v>
      </c>
      <c r="L4" s="40" t="s">
        <v>575</v>
      </c>
      <c r="M4" s="40" t="s">
        <v>381</v>
      </c>
      <c r="N4" s="40" t="s">
        <v>898</v>
      </c>
      <c r="O4" s="39">
        <v>140</v>
      </c>
      <c r="P4" s="38">
        <v>131</v>
      </c>
      <c r="Q4" s="33">
        <v>9</v>
      </c>
      <c r="R4" s="37" t="s">
        <v>100</v>
      </c>
      <c r="S4" s="36" t="s">
        <v>245</v>
      </c>
    </row>
    <row r="5" spans="1:20" ht="15">
      <c r="A5" s="32" t="s">
        <v>19</v>
      </c>
      <c r="B5" s="1">
        <v>46</v>
      </c>
      <c r="C5" s="1">
        <v>26</v>
      </c>
      <c r="D5" s="1">
        <v>17</v>
      </c>
      <c r="E5" s="20">
        <v>3</v>
      </c>
      <c r="F5" s="30">
        <v>55</v>
      </c>
      <c r="G5" s="31">
        <v>16</v>
      </c>
      <c r="H5" s="20">
        <v>22</v>
      </c>
      <c r="I5" s="20">
        <v>4</v>
      </c>
      <c r="J5" s="30">
        <v>0</v>
      </c>
      <c r="K5" s="29" t="s">
        <v>847</v>
      </c>
      <c r="L5" s="1" t="s">
        <v>638</v>
      </c>
      <c r="M5" s="1" t="s">
        <v>255</v>
      </c>
      <c r="N5" s="1" t="s">
        <v>896</v>
      </c>
      <c r="O5" s="31">
        <v>150</v>
      </c>
      <c r="P5" s="20">
        <v>142</v>
      </c>
      <c r="Q5" s="30">
        <v>8</v>
      </c>
      <c r="R5" s="29" t="s">
        <v>98</v>
      </c>
      <c r="S5" s="28" t="s">
        <v>222</v>
      </c>
    </row>
    <row r="6" spans="1:20" ht="15">
      <c r="A6" s="32" t="s">
        <v>5</v>
      </c>
      <c r="B6" s="1">
        <v>43</v>
      </c>
      <c r="C6" s="1">
        <v>24</v>
      </c>
      <c r="D6" s="1">
        <v>16</v>
      </c>
      <c r="E6" s="20">
        <v>3</v>
      </c>
      <c r="F6" s="30">
        <v>51</v>
      </c>
      <c r="G6" s="31">
        <v>19</v>
      </c>
      <c r="H6" s="20">
        <v>23</v>
      </c>
      <c r="I6" s="20">
        <v>1</v>
      </c>
      <c r="J6" s="30">
        <v>1</v>
      </c>
      <c r="K6" s="29" t="s">
        <v>663</v>
      </c>
      <c r="L6" s="1" t="s">
        <v>775</v>
      </c>
      <c r="M6" s="1" t="s">
        <v>871</v>
      </c>
      <c r="N6" s="1" t="s">
        <v>681</v>
      </c>
      <c r="O6" s="31">
        <v>157</v>
      </c>
      <c r="P6" s="20">
        <v>122</v>
      </c>
      <c r="Q6" s="30">
        <v>35</v>
      </c>
      <c r="R6" s="29" t="s">
        <v>100</v>
      </c>
      <c r="S6" s="28" t="s">
        <v>222</v>
      </c>
    </row>
    <row r="7" spans="1:20" ht="15">
      <c r="A7" s="32" t="s">
        <v>29</v>
      </c>
      <c r="B7" s="1">
        <v>46</v>
      </c>
      <c r="C7" s="1">
        <v>22</v>
      </c>
      <c r="D7" s="1">
        <v>19</v>
      </c>
      <c r="E7" s="20">
        <v>5</v>
      </c>
      <c r="F7" s="30">
        <v>49</v>
      </c>
      <c r="G7" s="31">
        <v>15</v>
      </c>
      <c r="H7" s="20">
        <v>22</v>
      </c>
      <c r="I7" s="20">
        <v>0</v>
      </c>
      <c r="J7" s="30">
        <v>0</v>
      </c>
      <c r="K7" s="29" t="s">
        <v>581</v>
      </c>
      <c r="L7" s="1" t="s">
        <v>723</v>
      </c>
      <c r="M7" s="1" t="s">
        <v>344</v>
      </c>
      <c r="N7" s="1" t="s">
        <v>869</v>
      </c>
      <c r="O7" s="31">
        <v>122</v>
      </c>
      <c r="P7" s="20">
        <v>144</v>
      </c>
      <c r="Q7" s="30">
        <v>-22</v>
      </c>
      <c r="R7" s="29" t="s">
        <v>104</v>
      </c>
      <c r="S7" s="28" t="s">
        <v>208</v>
      </c>
    </row>
    <row r="8" spans="1:20" ht="15">
      <c r="A8" s="32" t="s">
        <v>16</v>
      </c>
      <c r="B8" s="1">
        <v>44</v>
      </c>
      <c r="C8" s="1">
        <v>22</v>
      </c>
      <c r="D8" s="1">
        <v>18</v>
      </c>
      <c r="E8" s="20">
        <v>4</v>
      </c>
      <c r="F8" s="30">
        <v>48</v>
      </c>
      <c r="G8" s="31">
        <v>14</v>
      </c>
      <c r="H8" s="20">
        <v>20</v>
      </c>
      <c r="I8" s="20">
        <v>2</v>
      </c>
      <c r="J8" s="30">
        <v>2</v>
      </c>
      <c r="K8" s="29" t="s">
        <v>681</v>
      </c>
      <c r="L8" s="1" t="s">
        <v>737</v>
      </c>
      <c r="M8" s="1" t="s">
        <v>274</v>
      </c>
      <c r="N8" s="1" t="s">
        <v>810</v>
      </c>
      <c r="O8" s="31">
        <v>134</v>
      </c>
      <c r="P8" s="20">
        <v>144</v>
      </c>
      <c r="Q8" s="30">
        <v>-10</v>
      </c>
      <c r="R8" s="29" t="s">
        <v>104</v>
      </c>
      <c r="S8" s="28" t="s">
        <v>254</v>
      </c>
    </row>
    <row r="9" spans="1:20" ht="15">
      <c r="A9" s="32" t="s">
        <v>11</v>
      </c>
      <c r="B9" s="1">
        <v>44</v>
      </c>
      <c r="C9" s="1">
        <v>22</v>
      </c>
      <c r="D9" s="1">
        <v>18</v>
      </c>
      <c r="E9" s="20">
        <v>4</v>
      </c>
      <c r="F9" s="30">
        <v>48</v>
      </c>
      <c r="G9" s="31">
        <v>17</v>
      </c>
      <c r="H9" s="20">
        <v>22</v>
      </c>
      <c r="I9" s="20">
        <v>0</v>
      </c>
      <c r="J9" s="30">
        <v>1</v>
      </c>
      <c r="K9" s="29" t="s">
        <v>656</v>
      </c>
      <c r="L9" s="1" t="s">
        <v>741</v>
      </c>
      <c r="M9" s="1" t="s">
        <v>176</v>
      </c>
      <c r="N9" s="1" t="s">
        <v>556</v>
      </c>
      <c r="O9" s="31">
        <v>124</v>
      </c>
      <c r="P9" s="20">
        <v>121</v>
      </c>
      <c r="Q9" s="30">
        <v>3</v>
      </c>
      <c r="R9" s="29" t="s">
        <v>98</v>
      </c>
      <c r="S9" s="28" t="s">
        <v>203</v>
      </c>
    </row>
    <row r="10" spans="1:20" ht="15">
      <c r="A10" s="32" t="s">
        <v>21</v>
      </c>
      <c r="B10" s="1">
        <v>44</v>
      </c>
      <c r="C10" s="1">
        <v>21</v>
      </c>
      <c r="D10" s="1">
        <v>19</v>
      </c>
      <c r="E10" s="20">
        <v>4</v>
      </c>
      <c r="F10" s="30">
        <v>46</v>
      </c>
      <c r="G10" s="31">
        <v>16</v>
      </c>
      <c r="H10" s="20">
        <v>20</v>
      </c>
      <c r="I10" s="20">
        <v>1</v>
      </c>
      <c r="J10" s="30">
        <v>0</v>
      </c>
      <c r="K10" s="29" t="s">
        <v>870</v>
      </c>
      <c r="L10" s="1" t="s">
        <v>542</v>
      </c>
      <c r="M10" s="1" t="s">
        <v>307</v>
      </c>
      <c r="N10" s="1" t="s">
        <v>895</v>
      </c>
      <c r="O10" s="31">
        <v>129</v>
      </c>
      <c r="P10" s="20">
        <v>141</v>
      </c>
      <c r="Q10" s="30">
        <v>-12</v>
      </c>
      <c r="R10" s="29" t="s">
        <v>100</v>
      </c>
      <c r="S10" s="28" t="s">
        <v>253</v>
      </c>
    </row>
    <row r="11" spans="1:20" ht="15.75" thickBot="1">
      <c r="A11" s="32" t="s">
        <v>28</v>
      </c>
      <c r="B11" s="1">
        <v>45</v>
      </c>
      <c r="C11" s="1">
        <v>17</v>
      </c>
      <c r="D11" s="1">
        <v>23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729</v>
      </c>
      <c r="L11" s="1" t="s">
        <v>736</v>
      </c>
      <c r="M11" s="1" t="s">
        <v>282</v>
      </c>
      <c r="N11" s="1" t="s">
        <v>902</v>
      </c>
      <c r="O11" s="31">
        <v>138</v>
      </c>
      <c r="P11" s="20">
        <v>153</v>
      </c>
      <c r="Q11" s="30">
        <v>-15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45</v>
      </c>
      <c r="C14" s="1">
        <v>30</v>
      </c>
      <c r="D14" s="1">
        <v>10</v>
      </c>
      <c r="E14" s="20">
        <v>5</v>
      </c>
      <c r="F14" s="33">
        <v>65</v>
      </c>
      <c r="G14" s="20">
        <v>25</v>
      </c>
      <c r="H14" s="20">
        <v>30</v>
      </c>
      <c r="I14" s="20">
        <v>0</v>
      </c>
      <c r="J14" s="20">
        <v>2</v>
      </c>
      <c r="K14" s="29" t="s">
        <v>867</v>
      </c>
      <c r="L14" s="1" t="s">
        <v>609</v>
      </c>
      <c r="M14" s="1" t="s">
        <v>371</v>
      </c>
      <c r="N14" s="1" t="s">
        <v>894</v>
      </c>
      <c r="O14" s="31">
        <v>160</v>
      </c>
      <c r="P14" s="20">
        <v>113</v>
      </c>
      <c r="Q14" s="30">
        <v>47</v>
      </c>
      <c r="R14" s="29" t="s">
        <v>123</v>
      </c>
      <c r="S14" s="28" t="s">
        <v>868</v>
      </c>
    </row>
    <row r="15" spans="1:20" ht="15">
      <c r="A15" s="32" t="s">
        <v>14</v>
      </c>
      <c r="B15" s="1">
        <v>47</v>
      </c>
      <c r="C15" s="1">
        <v>26</v>
      </c>
      <c r="D15" s="1">
        <v>15</v>
      </c>
      <c r="E15" s="20">
        <v>6</v>
      </c>
      <c r="F15" s="30">
        <v>58</v>
      </c>
      <c r="G15" s="20">
        <v>24</v>
      </c>
      <c r="H15" s="20">
        <v>26</v>
      </c>
      <c r="I15" s="20">
        <v>0</v>
      </c>
      <c r="J15" s="20">
        <v>1</v>
      </c>
      <c r="K15" s="29" t="s">
        <v>862</v>
      </c>
      <c r="L15" s="1" t="s">
        <v>847</v>
      </c>
      <c r="M15" s="1" t="s">
        <v>482</v>
      </c>
      <c r="N15" s="1" t="s">
        <v>900</v>
      </c>
      <c r="O15" s="31">
        <v>146</v>
      </c>
      <c r="P15" s="20">
        <v>120</v>
      </c>
      <c r="Q15" s="30">
        <v>26</v>
      </c>
      <c r="R15" s="29" t="s">
        <v>102</v>
      </c>
      <c r="S15" s="28" t="s">
        <v>252</v>
      </c>
    </row>
    <row r="16" spans="1:20" ht="15">
      <c r="A16" s="32" t="s">
        <v>26</v>
      </c>
      <c r="B16" s="1">
        <v>46</v>
      </c>
      <c r="C16" s="1">
        <v>27</v>
      </c>
      <c r="D16" s="1">
        <v>16</v>
      </c>
      <c r="E16" s="20">
        <v>3</v>
      </c>
      <c r="F16" s="30">
        <v>57</v>
      </c>
      <c r="G16" s="20">
        <v>24</v>
      </c>
      <c r="H16" s="20">
        <v>27</v>
      </c>
      <c r="I16" s="20">
        <v>0</v>
      </c>
      <c r="J16" s="20">
        <v>2</v>
      </c>
      <c r="K16" s="29" t="s">
        <v>903</v>
      </c>
      <c r="L16" s="1" t="s">
        <v>694</v>
      </c>
      <c r="M16" s="1" t="s">
        <v>745</v>
      </c>
      <c r="N16" s="1" t="s">
        <v>743</v>
      </c>
      <c r="O16" s="31">
        <v>152</v>
      </c>
      <c r="P16" s="20">
        <v>129</v>
      </c>
      <c r="Q16" s="30">
        <v>23</v>
      </c>
      <c r="R16" s="29" t="s">
        <v>100</v>
      </c>
      <c r="S16" s="28" t="s">
        <v>231</v>
      </c>
    </row>
    <row r="17" spans="1:19" ht="15">
      <c r="A17" s="32" t="s">
        <v>23</v>
      </c>
      <c r="B17" s="1">
        <v>45</v>
      </c>
      <c r="C17" s="1">
        <v>22</v>
      </c>
      <c r="D17" s="1">
        <v>17</v>
      </c>
      <c r="E17" s="20">
        <v>6</v>
      </c>
      <c r="F17" s="30">
        <v>50</v>
      </c>
      <c r="G17" s="20">
        <v>13</v>
      </c>
      <c r="H17" s="20">
        <v>18</v>
      </c>
      <c r="I17" s="20">
        <v>4</v>
      </c>
      <c r="J17" s="20">
        <v>0</v>
      </c>
      <c r="K17" s="29" t="s">
        <v>899</v>
      </c>
      <c r="L17" s="1" t="s">
        <v>817</v>
      </c>
      <c r="M17" s="1" t="s">
        <v>606</v>
      </c>
      <c r="N17" s="1" t="s">
        <v>861</v>
      </c>
      <c r="O17" s="31">
        <v>156</v>
      </c>
      <c r="P17" s="20">
        <v>154</v>
      </c>
      <c r="Q17" s="30">
        <v>2</v>
      </c>
      <c r="R17" s="29" t="s">
        <v>181</v>
      </c>
      <c r="S17" s="28" t="s">
        <v>253</v>
      </c>
    </row>
    <row r="18" spans="1:19" ht="15">
      <c r="A18" s="32" t="s">
        <v>10</v>
      </c>
      <c r="B18" s="1">
        <v>46</v>
      </c>
      <c r="C18" s="1">
        <v>20</v>
      </c>
      <c r="D18" s="1">
        <v>20</v>
      </c>
      <c r="E18" s="20">
        <v>6</v>
      </c>
      <c r="F18" s="30">
        <v>46</v>
      </c>
      <c r="G18" s="20">
        <v>9</v>
      </c>
      <c r="H18" s="20">
        <v>17</v>
      </c>
      <c r="I18" s="20">
        <v>3</v>
      </c>
      <c r="J18" s="20">
        <v>3</v>
      </c>
      <c r="K18" s="29" t="s">
        <v>576</v>
      </c>
      <c r="L18" s="1" t="s">
        <v>819</v>
      </c>
      <c r="M18" s="1" t="s">
        <v>222</v>
      </c>
      <c r="N18" s="1" t="s">
        <v>849</v>
      </c>
      <c r="O18" s="31">
        <v>143</v>
      </c>
      <c r="P18" s="20">
        <v>160</v>
      </c>
      <c r="Q18" s="30">
        <v>-17</v>
      </c>
      <c r="R18" s="29" t="s">
        <v>100</v>
      </c>
      <c r="S18" s="28" t="s">
        <v>203</v>
      </c>
    </row>
    <row r="19" spans="1:19" ht="15">
      <c r="A19" s="32" t="s">
        <v>9</v>
      </c>
      <c r="B19" s="1">
        <v>47</v>
      </c>
      <c r="C19" s="1">
        <v>19</v>
      </c>
      <c r="D19" s="1">
        <v>20</v>
      </c>
      <c r="E19" s="20">
        <v>8</v>
      </c>
      <c r="F19" s="30">
        <v>46</v>
      </c>
      <c r="G19" s="20">
        <v>12</v>
      </c>
      <c r="H19" s="20">
        <v>18</v>
      </c>
      <c r="I19" s="20">
        <v>1</v>
      </c>
      <c r="J19" s="20">
        <v>4</v>
      </c>
      <c r="K19" s="29" t="s">
        <v>866</v>
      </c>
      <c r="L19" s="1" t="s">
        <v>904</v>
      </c>
      <c r="M19" s="1" t="s">
        <v>765</v>
      </c>
      <c r="N19" s="1" t="s">
        <v>905</v>
      </c>
      <c r="O19" s="31">
        <v>142</v>
      </c>
      <c r="P19" s="20">
        <v>175</v>
      </c>
      <c r="Q19" s="30">
        <v>-33</v>
      </c>
      <c r="R19" s="29" t="s">
        <v>100</v>
      </c>
      <c r="S19" s="28" t="s">
        <v>252</v>
      </c>
    </row>
    <row r="20" spans="1:19" ht="15">
      <c r="A20" s="32" t="s">
        <v>12</v>
      </c>
      <c r="B20" s="1">
        <v>44</v>
      </c>
      <c r="C20" s="1">
        <v>21</v>
      </c>
      <c r="D20" s="1">
        <v>20</v>
      </c>
      <c r="E20" s="20">
        <v>3</v>
      </c>
      <c r="F20" s="30">
        <v>45</v>
      </c>
      <c r="G20" s="20">
        <v>20</v>
      </c>
      <c r="H20" s="20">
        <v>21</v>
      </c>
      <c r="I20" s="20">
        <v>0</v>
      </c>
      <c r="J20" s="20">
        <v>0</v>
      </c>
      <c r="K20" s="29" t="s">
        <v>702</v>
      </c>
      <c r="L20" s="1" t="s">
        <v>901</v>
      </c>
      <c r="M20" s="1" t="s">
        <v>359</v>
      </c>
      <c r="N20" s="1" t="s">
        <v>793</v>
      </c>
      <c r="O20" s="31">
        <v>129</v>
      </c>
      <c r="P20" s="20">
        <v>137</v>
      </c>
      <c r="Q20" s="30">
        <v>-8</v>
      </c>
      <c r="R20" s="29" t="s">
        <v>100</v>
      </c>
      <c r="S20" s="28" t="s">
        <v>231</v>
      </c>
    </row>
    <row r="21" spans="1:19" ht="15.75" thickBot="1">
      <c r="A21" s="27" t="s">
        <v>13</v>
      </c>
      <c r="B21" s="26">
        <v>44</v>
      </c>
      <c r="C21" s="26">
        <v>17</v>
      </c>
      <c r="D21" s="26">
        <v>20</v>
      </c>
      <c r="E21" s="24">
        <v>7</v>
      </c>
      <c r="F21" s="23">
        <v>41</v>
      </c>
      <c r="G21" s="24">
        <v>11</v>
      </c>
      <c r="H21" s="24">
        <v>15</v>
      </c>
      <c r="I21" s="24">
        <v>2</v>
      </c>
      <c r="J21" s="24">
        <v>1</v>
      </c>
      <c r="K21" s="22" t="s">
        <v>738</v>
      </c>
      <c r="L21" s="26" t="s">
        <v>819</v>
      </c>
      <c r="M21" s="26" t="s">
        <v>203</v>
      </c>
      <c r="N21" s="26" t="s">
        <v>892</v>
      </c>
      <c r="O21" s="25">
        <v>117</v>
      </c>
      <c r="P21" s="24">
        <v>136</v>
      </c>
      <c r="Q21" s="23">
        <v>-19</v>
      </c>
      <c r="R21" s="22" t="s">
        <v>102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46</v>
      </c>
      <c r="C25" s="40">
        <v>31</v>
      </c>
      <c r="D25" s="40">
        <v>12</v>
      </c>
      <c r="E25" s="38">
        <v>3</v>
      </c>
      <c r="F25" s="33">
        <v>65</v>
      </c>
      <c r="G25" s="38">
        <v>27</v>
      </c>
      <c r="H25" s="38">
        <v>31</v>
      </c>
      <c r="I25" s="38">
        <v>0</v>
      </c>
      <c r="J25" s="38">
        <v>0</v>
      </c>
      <c r="K25" s="37" t="s">
        <v>893</v>
      </c>
      <c r="L25" s="40" t="s">
        <v>623</v>
      </c>
      <c r="M25" s="40" t="s">
        <v>113</v>
      </c>
      <c r="N25" s="40" t="s">
        <v>894</v>
      </c>
      <c r="O25" s="39">
        <v>164</v>
      </c>
      <c r="P25" s="38">
        <v>110</v>
      </c>
      <c r="Q25" s="33">
        <v>54</v>
      </c>
      <c r="R25" s="37" t="s">
        <v>123</v>
      </c>
      <c r="S25" s="36" t="s">
        <v>262</v>
      </c>
    </row>
    <row r="26" spans="1:19" ht="15">
      <c r="A26" s="32" t="s">
        <v>17</v>
      </c>
      <c r="B26" s="1">
        <v>45</v>
      </c>
      <c r="C26" s="1">
        <v>27</v>
      </c>
      <c r="D26" s="1">
        <v>14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708</v>
      </c>
      <c r="L26" s="1" t="s">
        <v>828</v>
      </c>
      <c r="M26" s="1" t="s">
        <v>320</v>
      </c>
      <c r="N26" s="1" t="s">
        <v>876</v>
      </c>
      <c r="O26" s="31">
        <v>135</v>
      </c>
      <c r="P26" s="20">
        <v>127</v>
      </c>
      <c r="Q26" s="30">
        <v>8</v>
      </c>
      <c r="R26" s="29" t="s">
        <v>102</v>
      </c>
      <c r="S26" s="28" t="s">
        <v>245</v>
      </c>
    </row>
    <row r="27" spans="1:19" ht="15">
      <c r="A27" s="32" t="s">
        <v>22</v>
      </c>
      <c r="B27" s="1">
        <v>44</v>
      </c>
      <c r="C27" s="1">
        <v>28</v>
      </c>
      <c r="D27" s="1">
        <v>15</v>
      </c>
      <c r="E27" s="20">
        <v>1</v>
      </c>
      <c r="F27" s="30">
        <v>57</v>
      </c>
      <c r="G27" s="20">
        <v>21</v>
      </c>
      <c r="H27" s="20">
        <v>26</v>
      </c>
      <c r="I27" s="20">
        <v>2</v>
      </c>
      <c r="J27" s="20">
        <v>0</v>
      </c>
      <c r="K27" s="29" t="s">
        <v>657</v>
      </c>
      <c r="L27" s="1" t="s">
        <v>588</v>
      </c>
      <c r="M27" s="1" t="s">
        <v>498</v>
      </c>
      <c r="N27" s="1" t="s">
        <v>644</v>
      </c>
      <c r="O27" s="31">
        <v>141</v>
      </c>
      <c r="P27" s="20">
        <v>108</v>
      </c>
      <c r="Q27" s="30">
        <v>33</v>
      </c>
      <c r="R27" s="29" t="s">
        <v>98</v>
      </c>
      <c r="S27" s="28" t="s">
        <v>253</v>
      </c>
    </row>
    <row r="28" spans="1:19" ht="15">
      <c r="A28" s="32" t="s">
        <v>24</v>
      </c>
      <c r="B28" s="1">
        <v>46</v>
      </c>
      <c r="C28" s="1">
        <v>27</v>
      </c>
      <c r="D28" s="1">
        <v>18</v>
      </c>
      <c r="E28" s="20">
        <v>1</v>
      </c>
      <c r="F28" s="30">
        <v>55</v>
      </c>
      <c r="G28" s="20">
        <v>21</v>
      </c>
      <c r="H28" s="20">
        <v>26</v>
      </c>
      <c r="I28" s="20">
        <v>1</v>
      </c>
      <c r="J28" s="20">
        <v>1</v>
      </c>
      <c r="K28" s="29" t="s">
        <v>790</v>
      </c>
      <c r="L28" s="1" t="s">
        <v>781</v>
      </c>
      <c r="M28" s="1" t="s">
        <v>335</v>
      </c>
      <c r="N28" s="1" t="s">
        <v>891</v>
      </c>
      <c r="O28" s="31">
        <v>153</v>
      </c>
      <c r="P28" s="20">
        <v>144</v>
      </c>
      <c r="Q28" s="30">
        <v>9</v>
      </c>
      <c r="R28" s="29" t="s">
        <v>98</v>
      </c>
      <c r="S28" s="28" t="s">
        <v>205</v>
      </c>
    </row>
    <row r="29" spans="1:19" ht="15">
      <c r="A29" s="32" t="s">
        <v>6</v>
      </c>
      <c r="B29" s="1">
        <v>46</v>
      </c>
      <c r="C29" s="1">
        <v>22</v>
      </c>
      <c r="D29" s="1">
        <v>20</v>
      </c>
      <c r="E29" s="20">
        <v>4</v>
      </c>
      <c r="F29" s="30">
        <v>48</v>
      </c>
      <c r="G29" s="20">
        <v>15</v>
      </c>
      <c r="H29" s="20">
        <v>21</v>
      </c>
      <c r="I29" s="20">
        <v>1</v>
      </c>
      <c r="J29" s="20">
        <v>0</v>
      </c>
      <c r="K29" s="29" t="s">
        <v>708</v>
      </c>
      <c r="L29" s="1" t="s">
        <v>770</v>
      </c>
      <c r="M29" s="1" t="s">
        <v>204</v>
      </c>
      <c r="N29" s="1" t="s">
        <v>549</v>
      </c>
      <c r="O29" s="31">
        <v>131</v>
      </c>
      <c r="P29" s="20">
        <v>135</v>
      </c>
      <c r="Q29" s="30">
        <v>-4</v>
      </c>
      <c r="R29" s="29" t="s">
        <v>104</v>
      </c>
      <c r="S29" s="28" t="s">
        <v>245</v>
      </c>
    </row>
    <row r="30" spans="1:19" ht="15">
      <c r="A30" s="32" t="s">
        <v>105</v>
      </c>
      <c r="B30" s="1">
        <v>44</v>
      </c>
      <c r="C30" s="1">
        <v>18</v>
      </c>
      <c r="D30" s="1">
        <v>19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888</v>
      </c>
      <c r="L30" s="1" t="s">
        <v>725</v>
      </c>
      <c r="M30" s="1" t="s">
        <v>309</v>
      </c>
      <c r="N30" s="1" t="s">
        <v>803</v>
      </c>
      <c r="O30" s="31">
        <v>123</v>
      </c>
      <c r="P30" s="20">
        <v>135</v>
      </c>
      <c r="Q30" s="30">
        <v>-12</v>
      </c>
      <c r="R30" s="29" t="s">
        <v>114</v>
      </c>
      <c r="S30" s="28" t="s">
        <v>233</v>
      </c>
    </row>
    <row r="31" spans="1:19" ht="15">
      <c r="A31" s="32" t="s">
        <v>15</v>
      </c>
      <c r="B31" s="1">
        <v>44</v>
      </c>
      <c r="C31" s="1">
        <v>15</v>
      </c>
      <c r="D31" s="1">
        <v>22</v>
      </c>
      <c r="E31" s="20">
        <v>7</v>
      </c>
      <c r="F31" s="30">
        <v>37</v>
      </c>
      <c r="G31" s="20">
        <v>11</v>
      </c>
      <c r="H31" s="20">
        <v>14</v>
      </c>
      <c r="I31" s="20">
        <v>1</v>
      </c>
      <c r="J31" s="20">
        <v>0</v>
      </c>
      <c r="K31" s="29" t="s">
        <v>602</v>
      </c>
      <c r="L31" s="1" t="s">
        <v>768</v>
      </c>
      <c r="M31" s="1" t="s">
        <v>356</v>
      </c>
      <c r="N31" s="1" t="s">
        <v>892</v>
      </c>
      <c r="O31" s="31">
        <v>109</v>
      </c>
      <c r="P31" s="20">
        <v>137</v>
      </c>
      <c r="Q31" s="30">
        <v>-28</v>
      </c>
      <c r="R31" s="29" t="s">
        <v>104</v>
      </c>
      <c r="S31" s="28" t="s">
        <v>225</v>
      </c>
    </row>
    <row r="32" spans="1:19" ht="15.75" thickBot="1">
      <c r="A32" s="32" t="s">
        <v>25</v>
      </c>
      <c r="B32" s="1">
        <v>45</v>
      </c>
      <c r="C32" s="1">
        <v>14</v>
      </c>
      <c r="D32" s="1">
        <v>28</v>
      </c>
      <c r="E32" s="20">
        <v>3</v>
      </c>
      <c r="F32" s="23">
        <v>31</v>
      </c>
      <c r="G32" s="20">
        <v>11</v>
      </c>
      <c r="H32" s="20">
        <v>13</v>
      </c>
      <c r="I32" s="20">
        <v>1</v>
      </c>
      <c r="J32" s="20">
        <v>1</v>
      </c>
      <c r="K32" s="29" t="s">
        <v>836</v>
      </c>
      <c r="L32" s="1" t="s">
        <v>889</v>
      </c>
      <c r="M32" s="1" t="s">
        <v>363</v>
      </c>
      <c r="N32" s="1" t="s">
        <v>890</v>
      </c>
      <c r="O32" s="31">
        <v>115</v>
      </c>
      <c r="P32" s="20">
        <v>155</v>
      </c>
      <c r="Q32" s="30">
        <v>-40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20</v>
      </c>
      <c r="B35" s="1">
        <v>45</v>
      </c>
      <c r="C35" s="1">
        <v>29</v>
      </c>
      <c r="D35" s="1">
        <v>13</v>
      </c>
      <c r="E35" s="20">
        <v>3</v>
      </c>
      <c r="F35" s="33">
        <v>61</v>
      </c>
      <c r="G35" s="20">
        <v>22</v>
      </c>
      <c r="H35" s="20">
        <v>29</v>
      </c>
      <c r="I35" s="20">
        <v>0</v>
      </c>
      <c r="J35" s="20">
        <v>0</v>
      </c>
      <c r="K35" s="29" t="s">
        <v>680</v>
      </c>
      <c r="L35" s="1" t="s">
        <v>880</v>
      </c>
      <c r="M35" s="1" t="s">
        <v>286</v>
      </c>
      <c r="N35" s="1" t="s">
        <v>881</v>
      </c>
      <c r="O35" s="31">
        <v>149</v>
      </c>
      <c r="P35" s="20">
        <v>123</v>
      </c>
      <c r="Q35" s="30">
        <v>26</v>
      </c>
      <c r="R35" s="29" t="s">
        <v>130</v>
      </c>
      <c r="S35" s="28" t="s">
        <v>253</v>
      </c>
    </row>
    <row r="36" spans="1:19" ht="15">
      <c r="A36" s="32" t="s">
        <v>2</v>
      </c>
      <c r="B36" s="1">
        <v>45</v>
      </c>
      <c r="C36" s="1">
        <v>29</v>
      </c>
      <c r="D36" s="1">
        <v>13</v>
      </c>
      <c r="E36" s="20">
        <v>3</v>
      </c>
      <c r="F36" s="30">
        <v>61</v>
      </c>
      <c r="G36" s="20">
        <v>25</v>
      </c>
      <c r="H36" s="20">
        <v>28</v>
      </c>
      <c r="I36" s="20">
        <v>1</v>
      </c>
      <c r="J36" s="20">
        <v>1</v>
      </c>
      <c r="K36" s="29" t="s">
        <v>837</v>
      </c>
      <c r="L36" s="1" t="s">
        <v>681</v>
      </c>
      <c r="M36" s="1" t="s">
        <v>722</v>
      </c>
      <c r="N36" s="1" t="s">
        <v>856</v>
      </c>
      <c r="O36" s="31">
        <v>153</v>
      </c>
      <c r="P36" s="20">
        <v>122</v>
      </c>
      <c r="Q36" s="30">
        <v>31</v>
      </c>
      <c r="R36" s="29" t="s">
        <v>102</v>
      </c>
      <c r="S36" s="28" t="s">
        <v>225</v>
      </c>
    </row>
    <row r="37" spans="1:19" ht="15">
      <c r="A37" s="32" t="s">
        <v>18</v>
      </c>
      <c r="B37" s="1">
        <v>42</v>
      </c>
      <c r="C37" s="1">
        <v>25</v>
      </c>
      <c r="D37" s="1">
        <v>12</v>
      </c>
      <c r="E37" s="20">
        <v>5</v>
      </c>
      <c r="F37" s="30">
        <v>55</v>
      </c>
      <c r="G37" s="20">
        <v>23</v>
      </c>
      <c r="H37" s="20">
        <v>25</v>
      </c>
      <c r="I37" s="20">
        <v>0</v>
      </c>
      <c r="J37" s="20">
        <v>1</v>
      </c>
      <c r="K37" s="29" t="s">
        <v>722</v>
      </c>
      <c r="L37" s="1" t="s">
        <v>882</v>
      </c>
      <c r="M37" s="1" t="s">
        <v>385</v>
      </c>
      <c r="N37" s="1" t="s">
        <v>814</v>
      </c>
      <c r="O37" s="31">
        <v>126</v>
      </c>
      <c r="P37" s="20">
        <v>101</v>
      </c>
      <c r="Q37" s="30">
        <v>25</v>
      </c>
      <c r="R37" s="29" t="s">
        <v>100</v>
      </c>
      <c r="S37" s="28" t="s">
        <v>205</v>
      </c>
    </row>
    <row r="38" spans="1:19" ht="15">
      <c r="A38" s="32" t="s">
        <v>27</v>
      </c>
      <c r="B38" s="1">
        <v>44</v>
      </c>
      <c r="C38" s="1">
        <v>21</v>
      </c>
      <c r="D38" s="1">
        <v>16</v>
      </c>
      <c r="E38" s="20">
        <v>7</v>
      </c>
      <c r="F38" s="30">
        <v>49</v>
      </c>
      <c r="G38" s="20">
        <v>12</v>
      </c>
      <c r="H38" s="20">
        <v>18</v>
      </c>
      <c r="I38" s="20">
        <v>3</v>
      </c>
      <c r="J38" s="20">
        <v>1</v>
      </c>
      <c r="K38" s="29" t="s">
        <v>830</v>
      </c>
      <c r="L38" s="1" t="s">
        <v>878</v>
      </c>
      <c r="M38" s="1" t="s">
        <v>286</v>
      </c>
      <c r="N38" s="1" t="s">
        <v>879</v>
      </c>
      <c r="O38" s="31">
        <v>117</v>
      </c>
      <c r="P38" s="20">
        <v>131</v>
      </c>
      <c r="Q38" s="30">
        <v>-14</v>
      </c>
      <c r="R38" s="29" t="s">
        <v>102</v>
      </c>
      <c r="S38" s="28" t="s">
        <v>225</v>
      </c>
    </row>
    <row r="39" spans="1:19" ht="15">
      <c r="A39" s="32" t="s">
        <v>3</v>
      </c>
      <c r="B39" s="1">
        <v>44</v>
      </c>
      <c r="C39" s="1">
        <v>19</v>
      </c>
      <c r="D39" s="1">
        <v>15</v>
      </c>
      <c r="E39" s="20">
        <v>10</v>
      </c>
      <c r="F39" s="30">
        <v>48</v>
      </c>
      <c r="G39" s="20">
        <v>14</v>
      </c>
      <c r="H39" s="20">
        <v>18</v>
      </c>
      <c r="I39" s="20">
        <v>1</v>
      </c>
      <c r="J39" s="20">
        <v>1</v>
      </c>
      <c r="K39" s="29" t="s">
        <v>886</v>
      </c>
      <c r="L39" s="1" t="s">
        <v>854</v>
      </c>
      <c r="M39" s="1" t="s">
        <v>273</v>
      </c>
      <c r="N39" s="1" t="s">
        <v>887</v>
      </c>
      <c r="O39" s="31">
        <v>126</v>
      </c>
      <c r="P39" s="20">
        <v>141</v>
      </c>
      <c r="Q39" s="30">
        <v>-15</v>
      </c>
      <c r="R39" s="29" t="s">
        <v>102</v>
      </c>
      <c r="S39" s="28" t="s">
        <v>261</v>
      </c>
    </row>
    <row r="40" spans="1:19" ht="15">
      <c r="A40" s="32" t="s">
        <v>31</v>
      </c>
      <c r="B40" s="1">
        <v>45</v>
      </c>
      <c r="C40" s="1">
        <v>18</v>
      </c>
      <c r="D40" s="1">
        <v>21</v>
      </c>
      <c r="E40" s="20">
        <v>6</v>
      </c>
      <c r="F40" s="30">
        <v>42</v>
      </c>
      <c r="G40" s="20">
        <v>10</v>
      </c>
      <c r="H40" s="20">
        <v>16</v>
      </c>
      <c r="I40" s="20">
        <v>2</v>
      </c>
      <c r="J40" s="20">
        <v>2</v>
      </c>
      <c r="K40" s="29" t="s">
        <v>694</v>
      </c>
      <c r="L40" s="1" t="s">
        <v>865</v>
      </c>
      <c r="M40" s="1" t="s">
        <v>379</v>
      </c>
      <c r="N40" s="1" t="s">
        <v>796</v>
      </c>
      <c r="O40" s="31">
        <v>111</v>
      </c>
      <c r="P40" s="20">
        <v>142</v>
      </c>
      <c r="Q40" s="30">
        <v>-31</v>
      </c>
      <c r="R40" s="29" t="s">
        <v>102</v>
      </c>
      <c r="S40" s="28" t="s">
        <v>203</v>
      </c>
    </row>
    <row r="41" spans="1:19" ht="15">
      <c r="A41" s="32" t="s">
        <v>7</v>
      </c>
      <c r="B41" s="1">
        <v>46</v>
      </c>
      <c r="C41" s="1">
        <v>19</v>
      </c>
      <c r="D41" s="1">
        <v>24</v>
      </c>
      <c r="E41" s="20">
        <v>3</v>
      </c>
      <c r="F41" s="30">
        <v>41</v>
      </c>
      <c r="G41" s="20">
        <v>14</v>
      </c>
      <c r="H41" s="20">
        <v>18</v>
      </c>
      <c r="I41" s="20">
        <v>1</v>
      </c>
      <c r="J41" s="20">
        <v>2</v>
      </c>
      <c r="K41" s="29" t="s">
        <v>754</v>
      </c>
      <c r="L41" s="1" t="s">
        <v>884</v>
      </c>
      <c r="M41" s="1" t="s">
        <v>263</v>
      </c>
      <c r="N41" s="1" t="s">
        <v>885</v>
      </c>
      <c r="O41" s="31">
        <v>133</v>
      </c>
      <c r="P41" s="20">
        <v>148</v>
      </c>
      <c r="Q41" s="30">
        <v>-15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47</v>
      </c>
      <c r="C42" s="26">
        <v>14</v>
      </c>
      <c r="D42" s="26">
        <v>27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883</v>
      </c>
      <c r="M42" s="26" t="s">
        <v>379</v>
      </c>
      <c r="N42" s="26" t="s">
        <v>834</v>
      </c>
      <c r="O42" s="25">
        <v>121</v>
      </c>
      <c r="P42" s="24">
        <v>165</v>
      </c>
      <c r="Q42" s="23">
        <v>-44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47</v>
      </c>
      <c r="C4" s="40">
        <v>29</v>
      </c>
      <c r="D4" s="40">
        <v>16</v>
      </c>
      <c r="E4" s="38">
        <v>2</v>
      </c>
      <c r="F4" s="33">
        <v>60</v>
      </c>
      <c r="G4" s="39">
        <v>24</v>
      </c>
      <c r="H4" s="38">
        <v>29</v>
      </c>
      <c r="I4" s="38">
        <v>0</v>
      </c>
      <c r="J4" s="33">
        <v>0</v>
      </c>
      <c r="K4" s="37" t="s">
        <v>897</v>
      </c>
      <c r="L4" s="40" t="s">
        <v>656</v>
      </c>
      <c r="M4" s="40" t="s">
        <v>477</v>
      </c>
      <c r="N4" s="40" t="s">
        <v>961</v>
      </c>
      <c r="O4" s="39">
        <v>147</v>
      </c>
      <c r="P4" s="38">
        <v>134</v>
      </c>
      <c r="Q4" s="33">
        <v>13</v>
      </c>
      <c r="R4" s="37" t="s">
        <v>104</v>
      </c>
      <c r="S4" s="36" t="s">
        <v>236</v>
      </c>
    </row>
    <row r="5" spans="1:20" ht="15">
      <c r="A5" s="32" t="s">
        <v>19</v>
      </c>
      <c r="B5" s="1">
        <v>47</v>
      </c>
      <c r="C5" s="1">
        <v>27</v>
      </c>
      <c r="D5" s="1">
        <v>17</v>
      </c>
      <c r="E5" s="20">
        <v>3</v>
      </c>
      <c r="F5" s="30">
        <v>57</v>
      </c>
      <c r="G5" s="31">
        <v>17</v>
      </c>
      <c r="H5" s="20">
        <v>23</v>
      </c>
      <c r="I5" s="20">
        <v>4</v>
      </c>
      <c r="J5" s="30">
        <v>0</v>
      </c>
      <c r="K5" s="29" t="s">
        <v>844</v>
      </c>
      <c r="L5" s="1" t="s">
        <v>638</v>
      </c>
      <c r="M5" s="1" t="s">
        <v>255</v>
      </c>
      <c r="N5" s="1" t="s">
        <v>896</v>
      </c>
      <c r="O5" s="31">
        <v>153</v>
      </c>
      <c r="P5" s="20">
        <v>142</v>
      </c>
      <c r="Q5" s="30">
        <v>11</v>
      </c>
      <c r="R5" s="29" t="s">
        <v>100</v>
      </c>
      <c r="S5" s="28" t="s">
        <v>190</v>
      </c>
    </row>
    <row r="6" spans="1:20" ht="15">
      <c r="A6" s="32" t="s">
        <v>5</v>
      </c>
      <c r="B6" s="1">
        <v>44</v>
      </c>
      <c r="C6" s="1">
        <v>25</v>
      </c>
      <c r="D6" s="1">
        <v>16</v>
      </c>
      <c r="E6" s="20">
        <v>3</v>
      </c>
      <c r="F6" s="30">
        <v>53</v>
      </c>
      <c r="G6" s="31">
        <v>20</v>
      </c>
      <c r="H6" s="20">
        <v>24</v>
      </c>
      <c r="I6" s="20">
        <v>1</v>
      </c>
      <c r="J6" s="30">
        <v>1</v>
      </c>
      <c r="K6" s="29" t="s">
        <v>663</v>
      </c>
      <c r="L6" s="1" t="s">
        <v>831</v>
      </c>
      <c r="M6" s="1" t="s">
        <v>256</v>
      </c>
      <c r="N6" s="1" t="s">
        <v>544</v>
      </c>
      <c r="O6" s="31">
        <v>162</v>
      </c>
      <c r="P6" s="20">
        <v>123</v>
      </c>
      <c r="Q6" s="30">
        <v>39</v>
      </c>
      <c r="R6" s="29" t="s">
        <v>104</v>
      </c>
      <c r="S6" s="28" t="s">
        <v>190</v>
      </c>
    </row>
    <row r="7" spans="1:20" ht="15">
      <c r="A7" s="32" t="s">
        <v>29</v>
      </c>
      <c r="B7" s="50">
        <v>47</v>
      </c>
      <c r="C7" s="50">
        <v>22</v>
      </c>
      <c r="D7" s="50">
        <v>19</v>
      </c>
      <c r="E7" s="51">
        <v>6</v>
      </c>
      <c r="F7" s="30">
        <v>50</v>
      </c>
      <c r="G7" s="31">
        <v>15</v>
      </c>
      <c r="H7" s="51">
        <v>22</v>
      </c>
      <c r="I7" s="51">
        <v>0</v>
      </c>
      <c r="J7" s="30">
        <v>1</v>
      </c>
      <c r="K7" s="29" t="s">
        <v>581</v>
      </c>
      <c r="L7" s="50" t="s">
        <v>729</v>
      </c>
      <c r="M7" s="50" t="s">
        <v>304</v>
      </c>
      <c r="N7" s="50" t="s">
        <v>958</v>
      </c>
      <c r="O7" s="31">
        <v>127</v>
      </c>
      <c r="P7" s="51">
        <v>150</v>
      </c>
      <c r="Q7" s="30">
        <v>-23</v>
      </c>
      <c r="R7" s="29" t="s">
        <v>98</v>
      </c>
      <c r="S7" s="28" t="s">
        <v>237</v>
      </c>
    </row>
    <row r="8" spans="1:20" ht="15">
      <c r="A8" s="32" t="s">
        <v>11</v>
      </c>
      <c r="B8" s="1">
        <v>45</v>
      </c>
      <c r="C8" s="1">
        <v>23</v>
      </c>
      <c r="D8" s="1">
        <v>18</v>
      </c>
      <c r="E8" s="20">
        <v>4</v>
      </c>
      <c r="F8" s="30">
        <v>50</v>
      </c>
      <c r="G8" s="31">
        <v>16</v>
      </c>
      <c r="H8" s="20">
        <v>22</v>
      </c>
      <c r="I8" s="20">
        <v>1</v>
      </c>
      <c r="J8" s="30">
        <v>1</v>
      </c>
      <c r="K8" s="29" t="s">
        <v>960</v>
      </c>
      <c r="L8" s="1" t="s">
        <v>741</v>
      </c>
      <c r="M8" s="1" t="s">
        <v>205</v>
      </c>
      <c r="N8" s="1" t="s">
        <v>602</v>
      </c>
      <c r="O8" s="31">
        <v>130</v>
      </c>
      <c r="P8" s="20">
        <v>126</v>
      </c>
      <c r="Q8" s="30">
        <v>4</v>
      </c>
      <c r="R8" s="29" t="s">
        <v>100</v>
      </c>
      <c r="S8" s="28" t="s">
        <v>231</v>
      </c>
    </row>
    <row r="9" spans="1:20" ht="15">
      <c r="A9" s="32" t="s">
        <v>16</v>
      </c>
      <c r="B9" s="1">
        <v>45</v>
      </c>
      <c r="C9" s="1">
        <v>22</v>
      </c>
      <c r="D9" s="1">
        <v>19</v>
      </c>
      <c r="E9" s="20">
        <v>4</v>
      </c>
      <c r="F9" s="30">
        <v>48</v>
      </c>
      <c r="G9" s="31">
        <v>14</v>
      </c>
      <c r="H9" s="20">
        <v>20</v>
      </c>
      <c r="I9" s="20">
        <v>2</v>
      </c>
      <c r="J9" s="30">
        <v>2</v>
      </c>
      <c r="K9" s="29" t="s">
        <v>679</v>
      </c>
      <c r="L9" s="1" t="s">
        <v>737</v>
      </c>
      <c r="M9" s="1" t="s">
        <v>303</v>
      </c>
      <c r="N9" s="1" t="s">
        <v>760</v>
      </c>
      <c r="O9" s="31">
        <v>137</v>
      </c>
      <c r="P9" s="20">
        <v>151</v>
      </c>
      <c r="Q9" s="30">
        <v>-14</v>
      </c>
      <c r="R9" s="29" t="s">
        <v>98</v>
      </c>
      <c r="S9" s="28" t="s">
        <v>230</v>
      </c>
    </row>
    <row r="10" spans="1:20" ht="15">
      <c r="A10" s="32" t="s">
        <v>21</v>
      </c>
      <c r="B10" s="1">
        <v>45</v>
      </c>
      <c r="C10" s="1">
        <v>21</v>
      </c>
      <c r="D10" s="1">
        <v>20</v>
      </c>
      <c r="E10" s="20">
        <v>4</v>
      </c>
      <c r="F10" s="30">
        <v>46</v>
      </c>
      <c r="G10" s="31">
        <v>16</v>
      </c>
      <c r="H10" s="20">
        <v>20</v>
      </c>
      <c r="I10" s="20">
        <v>1</v>
      </c>
      <c r="J10" s="30">
        <v>0</v>
      </c>
      <c r="K10" s="29" t="s">
        <v>870</v>
      </c>
      <c r="L10" s="1" t="s">
        <v>702</v>
      </c>
      <c r="M10" s="1" t="s">
        <v>414</v>
      </c>
      <c r="N10" s="1" t="s">
        <v>959</v>
      </c>
      <c r="O10" s="31">
        <v>130</v>
      </c>
      <c r="P10" s="20">
        <v>146</v>
      </c>
      <c r="Q10" s="30">
        <v>-16</v>
      </c>
      <c r="R10" s="29" t="s">
        <v>98</v>
      </c>
      <c r="S10" s="28" t="s">
        <v>253</v>
      </c>
    </row>
    <row r="11" spans="1:20" ht="15.75" thickBot="1">
      <c r="A11" s="32" t="s">
        <v>28</v>
      </c>
      <c r="B11" s="1">
        <v>45</v>
      </c>
      <c r="C11" s="1">
        <v>17</v>
      </c>
      <c r="D11" s="1">
        <v>23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729</v>
      </c>
      <c r="L11" s="1" t="s">
        <v>736</v>
      </c>
      <c r="M11" s="1" t="s">
        <v>282</v>
      </c>
      <c r="N11" s="1" t="s">
        <v>902</v>
      </c>
      <c r="O11" s="31">
        <v>138</v>
      </c>
      <c r="P11" s="20">
        <v>153</v>
      </c>
      <c r="Q11" s="30">
        <v>-15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46</v>
      </c>
      <c r="C14" s="50">
        <v>31</v>
      </c>
      <c r="D14" s="50">
        <v>10</v>
      </c>
      <c r="E14" s="51">
        <v>5</v>
      </c>
      <c r="F14" s="33">
        <v>67</v>
      </c>
      <c r="G14" s="51">
        <v>26</v>
      </c>
      <c r="H14" s="51">
        <v>31</v>
      </c>
      <c r="I14" s="51">
        <v>0</v>
      </c>
      <c r="J14" s="51">
        <v>2</v>
      </c>
      <c r="K14" s="29" t="s">
        <v>955</v>
      </c>
      <c r="L14" s="50" t="s">
        <v>609</v>
      </c>
      <c r="M14" s="50" t="s">
        <v>398</v>
      </c>
      <c r="N14" s="50" t="s">
        <v>956</v>
      </c>
      <c r="O14" s="31">
        <v>164</v>
      </c>
      <c r="P14" s="51">
        <v>114</v>
      </c>
      <c r="Q14" s="30">
        <v>50</v>
      </c>
      <c r="R14" s="29" t="s">
        <v>130</v>
      </c>
      <c r="S14" s="28" t="s">
        <v>957</v>
      </c>
    </row>
    <row r="15" spans="1:20" ht="15">
      <c r="A15" s="32" t="s">
        <v>14</v>
      </c>
      <c r="B15" s="1">
        <v>48</v>
      </c>
      <c r="C15" s="1">
        <v>26</v>
      </c>
      <c r="D15" s="1">
        <v>16</v>
      </c>
      <c r="E15" s="20">
        <v>6</v>
      </c>
      <c r="F15" s="30">
        <v>58</v>
      </c>
      <c r="G15" s="20">
        <v>24</v>
      </c>
      <c r="H15" s="20">
        <v>26</v>
      </c>
      <c r="I15" s="20">
        <v>0</v>
      </c>
      <c r="J15" s="20">
        <v>1</v>
      </c>
      <c r="K15" s="29" t="s">
        <v>949</v>
      </c>
      <c r="L15" s="1" t="s">
        <v>847</v>
      </c>
      <c r="M15" s="1" t="s">
        <v>503</v>
      </c>
      <c r="N15" s="1" t="s">
        <v>950</v>
      </c>
      <c r="O15" s="31">
        <v>147</v>
      </c>
      <c r="P15" s="20">
        <v>123</v>
      </c>
      <c r="Q15" s="30">
        <v>24</v>
      </c>
      <c r="R15" s="29" t="s">
        <v>114</v>
      </c>
      <c r="S15" s="28" t="s">
        <v>261</v>
      </c>
    </row>
    <row r="16" spans="1:20" ht="15">
      <c r="A16" s="32" t="s">
        <v>26</v>
      </c>
      <c r="B16" s="1">
        <v>46</v>
      </c>
      <c r="C16" s="1">
        <v>27</v>
      </c>
      <c r="D16" s="1">
        <v>16</v>
      </c>
      <c r="E16" s="20">
        <v>3</v>
      </c>
      <c r="F16" s="30">
        <v>57</v>
      </c>
      <c r="G16" s="20">
        <v>24</v>
      </c>
      <c r="H16" s="20">
        <v>27</v>
      </c>
      <c r="I16" s="20">
        <v>0</v>
      </c>
      <c r="J16" s="20">
        <v>2</v>
      </c>
      <c r="K16" s="29" t="s">
        <v>903</v>
      </c>
      <c r="L16" s="1" t="s">
        <v>694</v>
      </c>
      <c r="M16" s="1" t="s">
        <v>745</v>
      </c>
      <c r="N16" s="1" t="s">
        <v>743</v>
      </c>
      <c r="O16" s="31">
        <v>152</v>
      </c>
      <c r="P16" s="20">
        <v>129</v>
      </c>
      <c r="Q16" s="30">
        <v>23</v>
      </c>
      <c r="R16" s="29" t="s">
        <v>100</v>
      </c>
      <c r="S16" s="28" t="s">
        <v>231</v>
      </c>
    </row>
    <row r="17" spans="1:19" ht="15">
      <c r="A17" s="32" t="s">
        <v>23</v>
      </c>
      <c r="B17" s="1">
        <v>46</v>
      </c>
      <c r="C17" s="1">
        <v>22</v>
      </c>
      <c r="D17" s="1">
        <v>17</v>
      </c>
      <c r="E17" s="20">
        <v>7</v>
      </c>
      <c r="F17" s="30">
        <v>51</v>
      </c>
      <c r="G17" s="20">
        <v>13</v>
      </c>
      <c r="H17" s="20">
        <v>18</v>
      </c>
      <c r="I17" s="20">
        <v>4</v>
      </c>
      <c r="J17" s="20">
        <v>1</v>
      </c>
      <c r="K17" s="29" t="s">
        <v>899</v>
      </c>
      <c r="L17" s="1" t="s">
        <v>947</v>
      </c>
      <c r="M17" s="1" t="s">
        <v>948</v>
      </c>
      <c r="N17" s="1" t="s">
        <v>677</v>
      </c>
      <c r="O17" s="31">
        <v>156</v>
      </c>
      <c r="P17" s="20">
        <v>155</v>
      </c>
      <c r="Q17" s="30">
        <v>1</v>
      </c>
      <c r="R17" s="29" t="s">
        <v>98</v>
      </c>
      <c r="S17" s="28" t="s">
        <v>230</v>
      </c>
    </row>
    <row r="18" spans="1:19" ht="15">
      <c r="A18" s="32" t="s">
        <v>10</v>
      </c>
      <c r="B18" s="1">
        <v>47</v>
      </c>
      <c r="C18" s="1">
        <v>21</v>
      </c>
      <c r="D18" s="1">
        <v>20</v>
      </c>
      <c r="E18" s="20">
        <v>6</v>
      </c>
      <c r="F18" s="30">
        <v>48</v>
      </c>
      <c r="G18" s="20">
        <v>10</v>
      </c>
      <c r="H18" s="20">
        <v>18</v>
      </c>
      <c r="I18" s="20">
        <v>3</v>
      </c>
      <c r="J18" s="20">
        <v>3</v>
      </c>
      <c r="K18" s="29" t="s">
        <v>576</v>
      </c>
      <c r="L18" s="1" t="s">
        <v>712</v>
      </c>
      <c r="M18" s="1" t="s">
        <v>255</v>
      </c>
      <c r="N18" s="1" t="s">
        <v>882</v>
      </c>
      <c r="O18" s="31">
        <v>146</v>
      </c>
      <c r="P18" s="20">
        <v>161</v>
      </c>
      <c r="Q18" s="30">
        <v>-15</v>
      </c>
      <c r="R18" s="29" t="s">
        <v>104</v>
      </c>
      <c r="S18" s="28" t="s">
        <v>231</v>
      </c>
    </row>
    <row r="19" spans="1:19" ht="15">
      <c r="A19" s="32" t="s">
        <v>12</v>
      </c>
      <c r="B19" s="1">
        <v>45</v>
      </c>
      <c r="C19" s="1">
        <v>22</v>
      </c>
      <c r="D19" s="1">
        <v>20</v>
      </c>
      <c r="E19" s="20">
        <v>3</v>
      </c>
      <c r="F19" s="30">
        <v>47</v>
      </c>
      <c r="G19" s="20">
        <v>19</v>
      </c>
      <c r="H19" s="20">
        <v>21</v>
      </c>
      <c r="I19" s="20">
        <v>1</v>
      </c>
      <c r="J19" s="20">
        <v>0</v>
      </c>
      <c r="K19" s="29" t="s">
        <v>721</v>
      </c>
      <c r="L19" s="1" t="s">
        <v>901</v>
      </c>
      <c r="M19" s="1" t="s">
        <v>325</v>
      </c>
      <c r="N19" s="1" t="s">
        <v>951</v>
      </c>
      <c r="O19" s="31">
        <v>130</v>
      </c>
      <c r="P19" s="20">
        <v>137</v>
      </c>
      <c r="Q19" s="30">
        <v>-7</v>
      </c>
      <c r="R19" s="29" t="s">
        <v>104</v>
      </c>
      <c r="S19" s="28" t="s">
        <v>262</v>
      </c>
    </row>
    <row r="20" spans="1:19" ht="15">
      <c r="A20" s="32" t="s">
        <v>9</v>
      </c>
      <c r="B20" s="1">
        <v>48</v>
      </c>
      <c r="C20" s="1">
        <v>19</v>
      </c>
      <c r="D20" s="1">
        <v>21</v>
      </c>
      <c r="E20" s="20">
        <v>8</v>
      </c>
      <c r="F20" s="30">
        <v>46</v>
      </c>
      <c r="G20" s="20">
        <v>12</v>
      </c>
      <c r="H20" s="20">
        <v>18</v>
      </c>
      <c r="I20" s="20">
        <v>1</v>
      </c>
      <c r="J20" s="20">
        <v>4</v>
      </c>
      <c r="K20" s="29" t="s">
        <v>866</v>
      </c>
      <c r="L20" s="1" t="s">
        <v>952</v>
      </c>
      <c r="M20" s="1" t="s">
        <v>953</v>
      </c>
      <c r="N20" s="1" t="s">
        <v>954</v>
      </c>
      <c r="O20" s="31">
        <v>143</v>
      </c>
      <c r="P20" s="20">
        <v>179</v>
      </c>
      <c r="Q20" s="30">
        <v>-36</v>
      </c>
      <c r="R20" s="29" t="s">
        <v>98</v>
      </c>
      <c r="S20" s="28" t="s">
        <v>261</v>
      </c>
    </row>
    <row r="21" spans="1:19" ht="15.75" thickBot="1">
      <c r="A21" s="27" t="s">
        <v>13</v>
      </c>
      <c r="B21" s="26">
        <v>45</v>
      </c>
      <c r="C21" s="26">
        <v>18</v>
      </c>
      <c r="D21" s="26">
        <v>20</v>
      </c>
      <c r="E21" s="24">
        <v>7</v>
      </c>
      <c r="F21" s="23">
        <v>43</v>
      </c>
      <c r="G21" s="24">
        <v>12</v>
      </c>
      <c r="H21" s="24">
        <v>16</v>
      </c>
      <c r="I21" s="24">
        <v>2</v>
      </c>
      <c r="J21" s="24">
        <v>1</v>
      </c>
      <c r="K21" s="22" t="s">
        <v>736</v>
      </c>
      <c r="L21" s="26" t="s">
        <v>819</v>
      </c>
      <c r="M21" s="26" t="s">
        <v>203</v>
      </c>
      <c r="N21" s="26" t="s">
        <v>892</v>
      </c>
      <c r="O21" s="25">
        <v>121</v>
      </c>
      <c r="P21" s="24">
        <v>137</v>
      </c>
      <c r="Q21" s="23">
        <v>-16</v>
      </c>
      <c r="R21" s="22" t="s">
        <v>100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47</v>
      </c>
      <c r="C25" s="40">
        <v>31</v>
      </c>
      <c r="D25" s="40">
        <v>13</v>
      </c>
      <c r="E25" s="38">
        <v>3</v>
      </c>
      <c r="F25" s="33">
        <v>65</v>
      </c>
      <c r="G25" s="38">
        <v>27</v>
      </c>
      <c r="H25" s="38">
        <v>31</v>
      </c>
      <c r="I25" s="38">
        <v>0</v>
      </c>
      <c r="J25" s="38">
        <v>0</v>
      </c>
      <c r="K25" s="37" t="s">
        <v>945</v>
      </c>
      <c r="L25" s="40" t="s">
        <v>623</v>
      </c>
      <c r="M25" s="40" t="s">
        <v>113</v>
      </c>
      <c r="N25" s="40" t="s">
        <v>946</v>
      </c>
      <c r="O25" s="39">
        <v>165</v>
      </c>
      <c r="P25" s="38">
        <v>113</v>
      </c>
      <c r="Q25" s="33">
        <v>52</v>
      </c>
      <c r="R25" s="37" t="s">
        <v>98</v>
      </c>
      <c r="S25" s="36" t="s">
        <v>231</v>
      </c>
    </row>
    <row r="26" spans="1:19" ht="15">
      <c r="A26" s="32" t="s">
        <v>17</v>
      </c>
      <c r="B26" s="1">
        <v>46</v>
      </c>
      <c r="C26" s="1">
        <v>27</v>
      </c>
      <c r="D26" s="1">
        <v>15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708</v>
      </c>
      <c r="L26" s="1" t="s">
        <v>899</v>
      </c>
      <c r="M26" s="1" t="s">
        <v>446</v>
      </c>
      <c r="N26" s="1" t="s">
        <v>943</v>
      </c>
      <c r="O26" s="31">
        <v>137</v>
      </c>
      <c r="P26" s="20">
        <v>133</v>
      </c>
      <c r="Q26" s="30">
        <v>4</v>
      </c>
      <c r="R26" s="29" t="s">
        <v>114</v>
      </c>
      <c r="S26" s="28" t="s">
        <v>225</v>
      </c>
    </row>
    <row r="27" spans="1:19" ht="15">
      <c r="A27" s="32" t="s">
        <v>24</v>
      </c>
      <c r="B27" s="1">
        <v>47</v>
      </c>
      <c r="C27" s="1">
        <v>28</v>
      </c>
      <c r="D27" s="1">
        <v>18</v>
      </c>
      <c r="E27" s="20">
        <v>1</v>
      </c>
      <c r="F27" s="30">
        <v>57</v>
      </c>
      <c r="G27" s="20">
        <v>22</v>
      </c>
      <c r="H27" s="20">
        <v>27</v>
      </c>
      <c r="I27" s="20">
        <v>1</v>
      </c>
      <c r="J27" s="20">
        <v>1</v>
      </c>
      <c r="K27" s="29" t="s">
        <v>941</v>
      </c>
      <c r="L27" s="1" t="s">
        <v>781</v>
      </c>
      <c r="M27" s="1" t="s">
        <v>385</v>
      </c>
      <c r="N27" s="1" t="s">
        <v>942</v>
      </c>
      <c r="O27" s="31">
        <v>159</v>
      </c>
      <c r="P27" s="20">
        <v>147</v>
      </c>
      <c r="Q27" s="30">
        <v>12</v>
      </c>
      <c r="R27" s="29" t="s">
        <v>100</v>
      </c>
      <c r="S27" s="28" t="s">
        <v>205</v>
      </c>
    </row>
    <row r="28" spans="1:19" ht="15">
      <c r="A28" s="32" t="s">
        <v>22</v>
      </c>
      <c r="B28" s="1">
        <v>45</v>
      </c>
      <c r="C28" s="1">
        <v>28</v>
      </c>
      <c r="D28" s="1">
        <v>16</v>
      </c>
      <c r="E28" s="20">
        <v>1</v>
      </c>
      <c r="F28" s="30">
        <v>57</v>
      </c>
      <c r="G28" s="20">
        <v>21</v>
      </c>
      <c r="H28" s="20">
        <v>26</v>
      </c>
      <c r="I28" s="20">
        <v>2</v>
      </c>
      <c r="J28" s="20">
        <v>0</v>
      </c>
      <c r="K28" s="29" t="s">
        <v>657</v>
      </c>
      <c r="L28" s="1" t="s">
        <v>732</v>
      </c>
      <c r="M28" s="1" t="s">
        <v>499</v>
      </c>
      <c r="N28" s="1" t="s">
        <v>657</v>
      </c>
      <c r="O28" s="31">
        <v>144</v>
      </c>
      <c r="P28" s="20">
        <v>114</v>
      </c>
      <c r="Q28" s="30">
        <v>30</v>
      </c>
      <c r="R28" s="29" t="s">
        <v>102</v>
      </c>
      <c r="S28" s="28" t="s">
        <v>236</v>
      </c>
    </row>
    <row r="29" spans="1:19" ht="15">
      <c r="A29" s="32" t="s">
        <v>6</v>
      </c>
      <c r="B29" s="1">
        <v>47</v>
      </c>
      <c r="C29" s="1">
        <v>22</v>
      </c>
      <c r="D29" s="1">
        <v>21</v>
      </c>
      <c r="E29" s="20">
        <v>4</v>
      </c>
      <c r="F29" s="30">
        <v>48</v>
      </c>
      <c r="G29" s="20">
        <v>15</v>
      </c>
      <c r="H29" s="20">
        <v>21</v>
      </c>
      <c r="I29" s="20">
        <v>1</v>
      </c>
      <c r="J29" s="20">
        <v>0</v>
      </c>
      <c r="K29" s="29" t="s">
        <v>708</v>
      </c>
      <c r="L29" s="1" t="s">
        <v>748</v>
      </c>
      <c r="M29" s="1" t="s">
        <v>208</v>
      </c>
      <c r="N29" s="1" t="s">
        <v>578</v>
      </c>
      <c r="O29" s="31">
        <v>133</v>
      </c>
      <c r="P29" s="20">
        <v>139</v>
      </c>
      <c r="Q29" s="30">
        <v>-6</v>
      </c>
      <c r="R29" s="29" t="s">
        <v>98</v>
      </c>
      <c r="S29" s="28" t="s">
        <v>225</v>
      </c>
    </row>
    <row r="30" spans="1:19" ht="15">
      <c r="A30" s="32" t="s">
        <v>105</v>
      </c>
      <c r="B30" s="50">
        <v>45</v>
      </c>
      <c r="C30" s="50">
        <v>19</v>
      </c>
      <c r="D30" s="50">
        <v>19</v>
      </c>
      <c r="E30" s="51">
        <v>7</v>
      </c>
      <c r="F30" s="30">
        <v>45</v>
      </c>
      <c r="G30" s="51">
        <v>14</v>
      </c>
      <c r="H30" s="51">
        <v>19</v>
      </c>
      <c r="I30" s="51">
        <v>0</v>
      </c>
      <c r="J30" s="51">
        <v>2</v>
      </c>
      <c r="K30" s="29" t="s">
        <v>939</v>
      </c>
      <c r="L30" s="50" t="s">
        <v>725</v>
      </c>
      <c r="M30" s="50" t="s">
        <v>340</v>
      </c>
      <c r="N30" s="50" t="s">
        <v>821</v>
      </c>
      <c r="O30" s="31">
        <v>127</v>
      </c>
      <c r="P30" s="51">
        <v>137</v>
      </c>
      <c r="Q30" s="30">
        <v>-10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45</v>
      </c>
      <c r="C31" s="1">
        <v>16</v>
      </c>
      <c r="D31" s="1">
        <v>22</v>
      </c>
      <c r="E31" s="20">
        <v>7</v>
      </c>
      <c r="F31" s="30">
        <v>39</v>
      </c>
      <c r="G31" s="20">
        <v>12</v>
      </c>
      <c r="H31" s="20">
        <v>15</v>
      </c>
      <c r="I31" s="20">
        <v>1</v>
      </c>
      <c r="J31" s="20">
        <v>0</v>
      </c>
      <c r="K31" s="29" t="s">
        <v>679</v>
      </c>
      <c r="L31" s="1" t="s">
        <v>768</v>
      </c>
      <c r="M31" s="1" t="s">
        <v>399</v>
      </c>
      <c r="N31" s="1" t="s">
        <v>944</v>
      </c>
      <c r="O31" s="31">
        <v>115</v>
      </c>
      <c r="P31" s="20">
        <v>139</v>
      </c>
      <c r="Q31" s="30">
        <v>-24</v>
      </c>
      <c r="R31" s="29" t="s">
        <v>123</v>
      </c>
      <c r="S31" s="28" t="s">
        <v>225</v>
      </c>
    </row>
    <row r="32" spans="1:19" ht="15.75" thickBot="1">
      <c r="A32" s="32" t="s">
        <v>25</v>
      </c>
      <c r="B32" s="1">
        <v>46</v>
      </c>
      <c r="C32" s="1">
        <v>15</v>
      </c>
      <c r="D32" s="1">
        <v>28</v>
      </c>
      <c r="E32" s="20">
        <v>3</v>
      </c>
      <c r="F32" s="23">
        <v>33</v>
      </c>
      <c r="G32" s="20">
        <v>12</v>
      </c>
      <c r="H32" s="20">
        <v>14</v>
      </c>
      <c r="I32" s="20">
        <v>1</v>
      </c>
      <c r="J32" s="20">
        <v>1</v>
      </c>
      <c r="K32" s="29" t="s">
        <v>853</v>
      </c>
      <c r="L32" s="1" t="s">
        <v>889</v>
      </c>
      <c r="M32" s="1" t="s">
        <v>363</v>
      </c>
      <c r="N32" s="1" t="s">
        <v>940</v>
      </c>
      <c r="O32" s="31">
        <v>120</v>
      </c>
      <c r="P32" s="20">
        <v>158</v>
      </c>
      <c r="Q32" s="30">
        <v>-38</v>
      </c>
      <c r="R32" s="29" t="s">
        <v>100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20</v>
      </c>
      <c r="B35" s="1">
        <v>46</v>
      </c>
      <c r="C35" s="1">
        <v>29</v>
      </c>
      <c r="D35" s="1">
        <v>14</v>
      </c>
      <c r="E35" s="20">
        <v>3</v>
      </c>
      <c r="F35" s="33">
        <v>61</v>
      </c>
      <c r="G35" s="20">
        <v>22</v>
      </c>
      <c r="H35" s="20">
        <v>29</v>
      </c>
      <c r="I35" s="20">
        <v>0</v>
      </c>
      <c r="J35" s="20">
        <v>0</v>
      </c>
      <c r="K35" s="29" t="s">
        <v>680</v>
      </c>
      <c r="L35" s="1" t="s">
        <v>933</v>
      </c>
      <c r="M35" s="1" t="s">
        <v>333</v>
      </c>
      <c r="N35" s="1" t="s">
        <v>934</v>
      </c>
      <c r="O35" s="31">
        <v>151</v>
      </c>
      <c r="P35" s="20">
        <v>126</v>
      </c>
      <c r="Q35" s="30">
        <v>25</v>
      </c>
      <c r="R35" s="29" t="s">
        <v>98</v>
      </c>
      <c r="S35" s="28" t="s">
        <v>253</v>
      </c>
    </row>
    <row r="36" spans="1:19" ht="15">
      <c r="A36" s="32" t="s">
        <v>2</v>
      </c>
      <c r="B36" s="50">
        <v>46</v>
      </c>
      <c r="C36" s="50">
        <v>29</v>
      </c>
      <c r="D36" s="50">
        <v>14</v>
      </c>
      <c r="E36" s="51">
        <v>3</v>
      </c>
      <c r="F36" s="30">
        <v>61</v>
      </c>
      <c r="G36" s="51">
        <v>25</v>
      </c>
      <c r="H36" s="51">
        <v>28</v>
      </c>
      <c r="I36" s="51">
        <v>1</v>
      </c>
      <c r="J36" s="51">
        <v>1</v>
      </c>
      <c r="K36" s="29" t="s">
        <v>837</v>
      </c>
      <c r="L36" s="50" t="s">
        <v>679</v>
      </c>
      <c r="M36" s="50" t="s">
        <v>722</v>
      </c>
      <c r="N36" s="50" t="s">
        <v>938</v>
      </c>
      <c r="O36" s="31">
        <v>156</v>
      </c>
      <c r="P36" s="51">
        <v>127</v>
      </c>
      <c r="Q36" s="30">
        <v>29</v>
      </c>
      <c r="R36" s="29" t="s">
        <v>114</v>
      </c>
      <c r="S36" s="28" t="s">
        <v>244</v>
      </c>
    </row>
    <row r="37" spans="1:19" ht="15">
      <c r="A37" s="32" t="s">
        <v>18</v>
      </c>
      <c r="B37" s="1">
        <v>43</v>
      </c>
      <c r="C37" s="1">
        <v>25</v>
      </c>
      <c r="D37" s="1">
        <v>13</v>
      </c>
      <c r="E37" s="20">
        <v>5</v>
      </c>
      <c r="F37" s="30">
        <v>55</v>
      </c>
      <c r="G37" s="20">
        <v>23</v>
      </c>
      <c r="H37" s="20">
        <v>25</v>
      </c>
      <c r="I37" s="20">
        <v>0</v>
      </c>
      <c r="J37" s="20">
        <v>1</v>
      </c>
      <c r="K37" s="29" t="s">
        <v>722</v>
      </c>
      <c r="L37" s="1" t="s">
        <v>935</v>
      </c>
      <c r="M37" s="1" t="s">
        <v>449</v>
      </c>
      <c r="N37" s="1" t="s">
        <v>844</v>
      </c>
      <c r="O37" s="31">
        <v>128</v>
      </c>
      <c r="P37" s="20">
        <v>105</v>
      </c>
      <c r="Q37" s="30">
        <v>23</v>
      </c>
      <c r="R37" s="29" t="s">
        <v>98</v>
      </c>
      <c r="S37" s="28" t="s">
        <v>245</v>
      </c>
    </row>
    <row r="38" spans="1:19" ht="15">
      <c r="A38" s="32" t="s">
        <v>27</v>
      </c>
      <c r="B38" s="1">
        <v>45</v>
      </c>
      <c r="C38" s="1">
        <v>22</v>
      </c>
      <c r="D38" s="1">
        <v>16</v>
      </c>
      <c r="E38" s="20">
        <v>7</v>
      </c>
      <c r="F38" s="30">
        <v>51</v>
      </c>
      <c r="G38" s="20">
        <v>13</v>
      </c>
      <c r="H38" s="20">
        <v>19</v>
      </c>
      <c r="I38" s="20">
        <v>3</v>
      </c>
      <c r="J38" s="20">
        <v>1</v>
      </c>
      <c r="K38" s="29" t="s">
        <v>830</v>
      </c>
      <c r="L38" s="1" t="s">
        <v>931</v>
      </c>
      <c r="M38" s="1" t="s">
        <v>286</v>
      </c>
      <c r="N38" s="1" t="s">
        <v>932</v>
      </c>
      <c r="O38" s="31">
        <v>120</v>
      </c>
      <c r="P38" s="20">
        <v>132</v>
      </c>
      <c r="Q38" s="30">
        <v>-12</v>
      </c>
      <c r="R38" s="29" t="s">
        <v>100</v>
      </c>
      <c r="S38" s="28" t="s">
        <v>225</v>
      </c>
    </row>
    <row r="39" spans="1:19" ht="15">
      <c r="A39" s="32" t="s">
        <v>3</v>
      </c>
      <c r="B39" s="1">
        <v>45</v>
      </c>
      <c r="C39" s="1">
        <v>20</v>
      </c>
      <c r="D39" s="1">
        <v>15</v>
      </c>
      <c r="E39" s="20">
        <v>10</v>
      </c>
      <c r="F39" s="30">
        <v>50</v>
      </c>
      <c r="G39" s="20">
        <v>15</v>
      </c>
      <c r="H39" s="20">
        <v>19</v>
      </c>
      <c r="I39" s="20">
        <v>1</v>
      </c>
      <c r="J39" s="20">
        <v>1</v>
      </c>
      <c r="K39" s="29" t="s">
        <v>666</v>
      </c>
      <c r="L39" s="1" t="s">
        <v>854</v>
      </c>
      <c r="M39" s="1" t="s">
        <v>285</v>
      </c>
      <c r="N39" s="1" t="s">
        <v>937</v>
      </c>
      <c r="O39" s="31">
        <v>129</v>
      </c>
      <c r="P39" s="20">
        <v>143</v>
      </c>
      <c r="Q39" s="30">
        <v>-14</v>
      </c>
      <c r="R39" s="29" t="s">
        <v>100</v>
      </c>
      <c r="S39" s="28" t="s">
        <v>237</v>
      </c>
    </row>
    <row r="40" spans="1:19" ht="15">
      <c r="A40" s="32" t="s">
        <v>7</v>
      </c>
      <c r="B40" s="1">
        <v>47</v>
      </c>
      <c r="C40" s="1">
        <v>20</v>
      </c>
      <c r="D40" s="1">
        <v>24</v>
      </c>
      <c r="E40" s="20">
        <v>3</v>
      </c>
      <c r="F40" s="30">
        <v>43</v>
      </c>
      <c r="G40" s="20">
        <v>15</v>
      </c>
      <c r="H40" s="20">
        <v>19</v>
      </c>
      <c r="I40" s="20">
        <v>1</v>
      </c>
      <c r="J40" s="20">
        <v>2</v>
      </c>
      <c r="K40" s="29" t="s">
        <v>683</v>
      </c>
      <c r="L40" s="1" t="s">
        <v>884</v>
      </c>
      <c r="M40" s="1" t="s">
        <v>267</v>
      </c>
      <c r="N40" s="1" t="s">
        <v>773</v>
      </c>
      <c r="O40" s="31">
        <v>137</v>
      </c>
      <c r="P40" s="20">
        <v>150</v>
      </c>
      <c r="Q40" s="30">
        <v>-13</v>
      </c>
      <c r="R40" s="29" t="s">
        <v>100</v>
      </c>
      <c r="S40" s="28" t="s">
        <v>222</v>
      </c>
    </row>
    <row r="41" spans="1:19" ht="15">
      <c r="A41" s="32" t="s">
        <v>31</v>
      </c>
      <c r="B41" s="1">
        <v>46</v>
      </c>
      <c r="C41" s="1">
        <v>18</v>
      </c>
      <c r="D41" s="1">
        <v>22</v>
      </c>
      <c r="E41" s="20">
        <v>6</v>
      </c>
      <c r="F41" s="30">
        <v>42</v>
      </c>
      <c r="G41" s="20">
        <v>10</v>
      </c>
      <c r="H41" s="20">
        <v>16</v>
      </c>
      <c r="I41" s="20">
        <v>2</v>
      </c>
      <c r="J41" s="20">
        <v>2</v>
      </c>
      <c r="K41" s="29" t="s">
        <v>694</v>
      </c>
      <c r="L41" s="1" t="s">
        <v>930</v>
      </c>
      <c r="M41" s="1" t="s">
        <v>379</v>
      </c>
      <c r="N41" s="1" t="s">
        <v>796</v>
      </c>
      <c r="O41" s="31">
        <v>111</v>
      </c>
      <c r="P41" s="20">
        <v>145</v>
      </c>
      <c r="Q41" s="30">
        <v>-34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48</v>
      </c>
      <c r="C42" s="26">
        <v>14</v>
      </c>
      <c r="D42" s="26">
        <v>28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936</v>
      </c>
      <c r="M42" s="26" t="s">
        <v>379</v>
      </c>
      <c r="N42" s="26" t="s">
        <v>834</v>
      </c>
      <c r="O42" s="25">
        <v>122</v>
      </c>
      <c r="P42" s="24">
        <v>169</v>
      </c>
      <c r="Q42" s="23">
        <v>-47</v>
      </c>
      <c r="R42" s="22" t="s">
        <v>102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47</v>
      </c>
      <c r="C4" s="40">
        <v>29</v>
      </c>
      <c r="D4" s="40">
        <v>16</v>
      </c>
      <c r="E4" s="38">
        <v>2</v>
      </c>
      <c r="F4" s="33">
        <v>60</v>
      </c>
      <c r="G4" s="39">
        <v>24</v>
      </c>
      <c r="H4" s="38">
        <v>29</v>
      </c>
      <c r="I4" s="38">
        <v>0</v>
      </c>
      <c r="J4" s="33">
        <v>0</v>
      </c>
      <c r="K4" s="37" t="s">
        <v>897</v>
      </c>
      <c r="L4" s="40" t="s">
        <v>656</v>
      </c>
      <c r="M4" s="40" t="s">
        <v>477</v>
      </c>
      <c r="N4" s="40" t="s">
        <v>961</v>
      </c>
      <c r="O4" s="39">
        <v>147</v>
      </c>
      <c r="P4" s="38">
        <v>134</v>
      </c>
      <c r="Q4" s="33">
        <v>13</v>
      </c>
      <c r="R4" s="37" t="s">
        <v>104</v>
      </c>
      <c r="S4" s="36" t="s">
        <v>236</v>
      </c>
    </row>
    <row r="5" spans="1:20" ht="15">
      <c r="A5" s="32" t="s">
        <v>19</v>
      </c>
      <c r="B5" s="50">
        <v>47</v>
      </c>
      <c r="C5" s="50">
        <v>27</v>
      </c>
      <c r="D5" s="50">
        <v>17</v>
      </c>
      <c r="E5" s="51">
        <v>3</v>
      </c>
      <c r="F5" s="30">
        <v>57</v>
      </c>
      <c r="G5" s="31">
        <v>17</v>
      </c>
      <c r="H5" s="51">
        <v>23</v>
      </c>
      <c r="I5" s="51">
        <v>4</v>
      </c>
      <c r="J5" s="30">
        <v>0</v>
      </c>
      <c r="K5" s="29" t="s">
        <v>844</v>
      </c>
      <c r="L5" s="50" t="s">
        <v>638</v>
      </c>
      <c r="M5" s="50" t="s">
        <v>255</v>
      </c>
      <c r="N5" s="50" t="s">
        <v>896</v>
      </c>
      <c r="O5" s="31">
        <v>153</v>
      </c>
      <c r="P5" s="51">
        <v>142</v>
      </c>
      <c r="Q5" s="30">
        <v>11</v>
      </c>
      <c r="R5" s="29" t="s">
        <v>100</v>
      </c>
      <c r="S5" s="28" t="s">
        <v>190</v>
      </c>
    </row>
    <row r="6" spans="1:20" ht="15">
      <c r="A6" s="32" t="s">
        <v>5</v>
      </c>
      <c r="B6" s="1">
        <v>44</v>
      </c>
      <c r="C6" s="1">
        <v>25</v>
      </c>
      <c r="D6" s="1">
        <v>16</v>
      </c>
      <c r="E6" s="20">
        <v>3</v>
      </c>
      <c r="F6" s="30">
        <v>53</v>
      </c>
      <c r="G6" s="31">
        <v>20</v>
      </c>
      <c r="H6" s="20">
        <v>24</v>
      </c>
      <c r="I6" s="20">
        <v>1</v>
      </c>
      <c r="J6" s="30">
        <v>1</v>
      </c>
      <c r="K6" s="29" t="s">
        <v>663</v>
      </c>
      <c r="L6" s="1" t="s">
        <v>831</v>
      </c>
      <c r="M6" s="1" t="s">
        <v>256</v>
      </c>
      <c r="N6" s="1" t="s">
        <v>544</v>
      </c>
      <c r="O6" s="31">
        <v>162</v>
      </c>
      <c r="P6" s="20">
        <v>123</v>
      </c>
      <c r="Q6" s="30">
        <v>39</v>
      </c>
      <c r="R6" s="29" t="s">
        <v>104</v>
      </c>
      <c r="S6" s="28" t="s">
        <v>190</v>
      </c>
    </row>
    <row r="7" spans="1:20" ht="15">
      <c r="A7" s="32" t="s">
        <v>11</v>
      </c>
      <c r="B7" s="49">
        <v>46</v>
      </c>
      <c r="C7" s="49">
        <v>24</v>
      </c>
      <c r="D7" s="49">
        <v>18</v>
      </c>
      <c r="E7" s="20">
        <v>4</v>
      </c>
      <c r="F7" s="30">
        <v>52</v>
      </c>
      <c r="G7" s="31">
        <v>17</v>
      </c>
      <c r="H7" s="20">
        <v>23</v>
      </c>
      <c r="I7" s="20">
        <v>1</v>
      </c>
      <c r="J7" s="30">
        <v>1</v>
      </c>
      <c r="K7" s="29" t="s">
        <v>960</v>
      </c>
      <c r="L7" s="49" t="s">
        <v>870</v>
      </c>
      <c r="M7" s="49" t="s">
        <v>205</v>
      </c>
      <c r="N7" s="49" t="s">
        <v>679</v>
      </c>
      <c r="O7" s="31">
        <v>132</v>
      </c>
      <c r="P7" s="20">
        <v>127</v>
      </c>
      <c r="Q7" s="30">
        <v>5</v>
      </c>
      <c r="R7" s="29" t="s">
        <v>104</v>
      </c>
      <c r="S7" s="28" t="s">
        <v>231</v>
      </c>
    </row>
    <row r="8" spans="1:20" ht="15">
      <c r="A8" s="32" t="s">
        <v>29</v>
      </c>
      <c r="B8" s="50">
        <v>47</v>
      </c>
      <c r="C8" s="50">
        <v>22</v>
      </c>
      <c r="D8" s="50">
        <v>19</v>
      </c>
      <c r="E8" s="51">
        <v>6</v>
      </c>
      <c r="F8" s="30">
        <v>50</v>
      </c>
      <c r="G8" s="31">
        <v>15</v>
      </c>
      <c r="H8" s="51">
        <v>22</v>
      </c>
      <c r="I8" s="51">
        <v>0</v>
      </c>
      <c r="J8" s="30">
        <v>1</v>
      </c>
      <c r="K8" s="29" t="s">
        <v>581</v>
      </c>
      <c r="L8" s="50" t="s">
        <v>729</v>
      </c>
      <c r="M8" s="50" t="s">
        <v>304</v>
      </c>
      <c r="N8" s="50" t="s">
        <v>958</v>
      </c>
      <c r="O8" s="31">
        <v>127</v>
      </c>
      <c r="P8" s="51">
        <v>150</v>
      </c>
      <c r="Q8" s="30">
        <v>-23</v>
      </c>
      <c r="R8" s="29" t="s">
        <v>98</v>
      </c>
      <c r="S8" s="28" t="s">
        <v>237</v>
      </c>
    </row>
    <row r="9" spans="1:20" ht="15">
      <c r="A9" s="32" t="s">
        <v>16</v>
      </c>
      <c r="B9" s="1">
        <v>46</v>
      </c>
      <c r="C9" s="1">
        <v>23</v>
      </c>
      <c r="D9" s="1">
        <v>19</v>
      </c>
      <c r="E9" s="20">
        <v>4</v>
      </c>
      <c r="F9" s="30">
        <v>50</v>
      </c>
      <c r="G9" s="31">
        <v>14</v>
      </c>
      <c r="H9" s="20">
        <v>21</v>
      </c>
      <c r="I9" s="20">
        <v>2</v>
      </c>
      <c r="J9" s="30">
        <v>2</v>
      </c>
      <c r="K9" s="29" t="s">
        <v>725</v>
      </c>
      <c r="L9" s="1" t="s">
        <v>737</v>
      </c>
      <c r="M9" s="1" t="s">
        <v>303</v>
      </c>
      <c r="N9" s="1" t="s">
        <v>895</v>
      </c>
      <c r="O9" s="31">
        <v>142</v>
      </c>
      <c r="P9" s="20">
        <v>155</v>
      </c>
      <c r="Q9" s="30">
        <v>-13</v>
      </c>
      <c r="R9" s="29" t="s">
        <v>100</v>
      </c>
      <c r="S9" s="28" t="s">
        <v>230</v>
      </c>
    </row>
    <row r="10" spans="1:20" ht="15">
      <c r="A10" s="32" t="s">
        <v>21</v>
      </c>
      <c r="B10" s="1">
        <v>46</v>
      </c>
      <c r="C10" s="1">
        <v>21</v>
      </c>
      <c r="D10" s="1">
        <v>21</v>
      </c>
      <c r="E10" s="20">
        <v>4</v>
      </c>
      <c r="F10" s="30">
        <v>46</v>
      </c>
      <c r="G10" s="31">
        <v>16</v>
      </c>
      <c r="H10" s="20">
        <v>20</v>
      </c>
      <c r="I10" s="20">
        <v>1</v>
      </c>
      <c r="J10" s="30">
        <v>0</v>
      </c>
      <c r="K10" s="29" t="s">
        <v>870</v>
      </c>
      <c r="L10" s="1" t="s">
        <v>687</v>
      </c>
      <c r="M10" s="1" t="s">
        <v>414</v>
      </c>
      <c r="N10" s="1" t="s">
        <v>959</v>
      </c>
      <c r="O10" s="31">
        <v>131</v>
      </c>
      <c r="P10" s="20">
        <v>150</v>
      </c>
      <c r="Q10" s="30">
        <v>-19</v>
      </c>
      <c r="R10" s="29" t="s">
        <v>102</v>
      </c>
      <c r="S10" s="28" t="s">
        <v>236</v>
      </c>
    </row>
    <row r="11" spans="1:20" ht="15.75" thickBot="1">
      <c r="A11" s="32" t="s">
        <v>28</v>
      </c>
      <c r="B11" s="1">
        <v>45</v>
      </c>
      <c r="C11" s="1">
        <v>17</v>
      </c>
      <c r="D11" s="1">
        <v>23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729</v>
      </c>
      <c r="L11" s="1" t="s">
        <v>736</v>
      </c>
      <c r="M11" s="1" t="s">
        <v>282</v>
      </c>
      <c r="N11" s="1" t="s">
        <v>902</v>
      </c>
      <c r="O11" s="31">
        <v>138</v>
      </c>
      <c r="P11" s="20">
        <v>153</v>
      </c>
      <c r="Q11" s="30">
        <v>-15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46</v>
      </c>
      <c r="C14" s="50">
        <v>31</v>
      </c>
      <c r="D14" s="50">
        <v>10</v>
      </c>
      <c r="E14" s="51">
        <v>5</v>
      </c>
      <c r="F14" s="33">
        <v>67</v>
      </c>
      <c r="G14" s="51">
        <v>26</v>
      </c>
      <c r="H14" s="51">
        <v>31</v>
      </c>
      <c r="I14" s="51">
        <v>0</v>
      </c>
      <c r="J14" s="51">
        <v>2</v>
      </c>
      <c r="K14" s="29" t="s">
        <v>955</v>
      </c>
      <c r="L14" s="50" t="s">
        <v>609</v>
      </c>
      <c r="M14" s="50" t="s">
        <v>398</v>
      </c>
      <c r="N14" s="50" t="s">
        <v>956</v>
      </c>
      <c r="O14" s="31">
        <v>164</v>
      </c>
      <c r="P14" s="51">
        <v>114</v>
      </c>
      <c r="Q14" s="30">
        <v>50</v>
      </c>
      <c r="R14" s="29" t="s">
        <v>130</v>
      </c>
      <c r="S14" s="28" t="s">
        <v>957</v>
      </c>
    </row>
    <row r="15" spans="1:20" ht="15">
      <c r="A15" s="32" t="s">
        <v>14</v>
      </c>
      <c r="B15" s="1">
        <v>49</v>
      </c>
      <c r="C15" s="1">
        <v>26</v>
      </c>
      <c r="D15" s="1">
        <v>17</v>
      </c>
      <c r="E15" s="20">
        <v>6</v>
      </c>
      <c r="F15" s="30">
        <v>58</v>
      </c>
      <c r="G15" s="20">
        <v>24</v>
      </c>
      <c r="H15" s="20">
        <v>26</v>
      </c>
      <c r="I15" s="20">
        <v>0</v>
      </c>
      <c r="J15" s="20">
        <v>1</v>
      </c>
      <c r="K15" s="29" t="s">
        <v>677</v>
      </c>
      <c r="L15" s="1" t="s">
        <v>847</v>
      </c>
      <c r="M15" s="1" t="s">
        <v>503</v>
      </c>
      <c r="N15" s="1" t="s">
        <v>962</v>
      </c>
      <c r="O15" s="31">
        <v>148</v>
      </c>
      <c r="P15" s="20">
        <v>125</v>
      </c>
      <c r="Q15" s="30">
        <v>23</v>
      </c>
      <c r="R15" s="29" t="s">
        <v>140</v>
      </c>
      <c r="S15" s="28" t="s">
        <v>261</v>
      </c>
    </row>
    <row r="16" spans="1:20" ht="15">
      <c r="A16" s="32" t="s">
        <v>26</v>
      </c>
      <c r="B16" s="50">
        <v>46</v>
      </c>
      <c r="C16" s="50">
        <v>27</v>
      </c>
      <c r="D16" s="50">
        <v>16</v>
      </c>
      <c r="E16" s="51">
        <v>3</v>
      </c>
      <c r="F16" s="30">
        <v>57</v>
      </c>
      <c r="G16" s="51">
        <v>24</v>
      </c>
      <c r="H16" s="51">
        <v>27</v>
      </c>
      <c r="I16" s="51">
        <v>0</v>
      </c>
      <c r="J16" s="51">
        <v>2</v>
      </c>
      <c r="K16" s="29" t="s">
        <v>903</v>
      </c>
      <c r="L16" s="50" t="s">
        <v>694</v>
      </c>
      <c r="M16" s="50" t="s">
        <v>745</v>
      </c>
      <c r="N16" s="50" t="s">
        <v>743</v>
      </c>
      <c r="O16" s="31">
        <v>152</v>
      </c>
      <c r="P16" s="51">
        <v>129</v>
      </c>
      <c r="Q16" s="30">
        <v>23</v>
      </c>
      <c r="R16" s="29" t="s">
        <v>100</v>
      </c>
      <c r="S16" s="28" t="s">
        <v>231</v>
      </c>
    </row>
    <row r="17" spans="1:19" ht="15">
      <c r="A17" s="32" t="s">
        <v>23</v>
      </c>
      <c r="B17" s="1">
        <v>46</v>
      </c>
      <c r="C17" s="1">
        <v>22</v>
      </c>
      <c r="D17" s="1">
        <v>17</v>
      </c>
      <c r="E17" s="20">
        <v>7</v>
      </c>
      <c r="F17" s="30">
        <v>51</v>
      </c>
      <c r="G17" s="20">
        <v>13</v>
      </c>
      <c r="H17" s="20">
        <v>18</v>
      </c>
      <c r="I17" s="20">
        <v>4</v>
      </c>
      <c r="J17" s="20">
        <v>1</v>
      </c>
      <c r="K17" s="29" t="s">
        <v>899</v>
      </c>
      <c r="L17" s="1" t="s">
        <v>947</v>
      </c>
      <c r="M17" s="1" t="s">
        <v>948</v>
      </c>
      <c r="N17" s="1" t="s">
        <v>677</v>
      </c>
      <c r="O17" s="31">
        <v>156</v>
      </c>
      <c r="P17" s="20">
        <v>155</v>
      </c>
      <c r="Q17" s="30">
        <v>1</v>
      </c>
      <c r="R17" s="29" t="s">
        <v>98</v>
      </c>
      <c r="S17" s="28" t="s">
        <v>230</v>
      </c>
    </row>
    <row r="18" spans="1:19" ht="15">
      <c r="A18" s="32" t="s">
        <v>12</v>
      </c>
      <c r="B18" s="1">
        <v>46</v>
      </c>
      <c r="C18" s="1">
        <v>22</v>
      </c>
      <c r="D18" s="1">
        <v>20</v>
      </c>
      <c r="E18" s="20">
        <v>4</v>
      </c>
      <c r="F18" s="30">
        <v>48</v>
      </c>
      <c r="G18" s="20">
        <v>19</v>
      </c>
      <c r="H18" s="20">
        <v>21</v>
      </c>
      <c r="I18" s="20">
        <v>1</v>
      </c>
      <c r="J18" s="20">
        <v>0</v>
      </c>
      <c r="K18" s="29" t="s">
        <v>721</v>
      </c>
      <c r="L18" s="1" t="s">
        <v>870</v>
      </c>
      <c r="M18" s="1" t="s">
        <v>325</v>
      </c>
      <c r="N18" s="1" t="s">
        <v>963</v>
      </c>
      <c r="O18" s="31">
        <v>134</v>
      </c>
      <c r="P18" s="20">
        <v>142</v>
      </c>
      <c r="Q18" s="30">
        <v>-8</v>
      </c>
      <c r="R18" s="29" t="s">
        <v>98</v>
      </c>
      <c r="S18" s="28" t="s">
        <v>868</v>
      </c>
    </row>
    <row r="19" spans="1:19" ht="15">
      <c r="A19" s="32" t="s">
        <v>10</v>
      </c>
      <c r="B19" s="1">
        <v>47</v>
      </c>
      <c r="C19" s="1">
        <v>21</v>
      </c>
      <c r="D19" s="1">
        <v>20</v>
      </c>
      <c r="E19" s="20">
        <v>6</v>
      </c>
      <c r="F19" s="30">
        <v>48</v>
      </c>
      <c r="G19" s="20">
        <v>10</v>
      </c>
      <c r="H19" s="20">
        <v>18</v>
      </c>
      <c r="I19" s="20">
        <v>3</v>
      </c>
      <c r="J19" s="20">
        <v>3</v>
      </c>
      <c r="K19" s="29" t="s">
        <v>576</v>
      </c>
      <c r="L19" s="1" t="s">
        <v>712</v>
      </c>
      <c r="M19" s="1" t="s">
        <v>255</v>
      </c>
      <c r="N19" s="1" t="s">
        <v>882</v>
      </c>
      <c r="O19" s="31">
        <v>146</v>
      </c>
      <c r="P19" s="20">
        <v>161</v>
      </c>
      <c r="Q19" s="30">
        <v>-15</v>
      </c>
      <c r="R19" s="29" t="s">
        <v>104</v>
      </c>
      <c r="S19" s="28" t="s">
        <v>231</v>
      </c>
    </row>
    <row r="20" spans="1:19" ht="15">
      <c r="A20" s="32" t="s">
        <v>9</v>
      </c>
      <c r="B20" s="1">
        <v>48</v>
      </c>
      <c r="C20" s="1">
        <v>19</v>
      </c>
      <c r="D20" s="1">
        <v>21</v>
      </c>
      <c r="E20" s="20">
        <v>8</v>
      </c>
      <c r="F20" s="30">
        <v>46</v>
      </c>
      <c r="G20" s="20">
        <v>12</v>
      </c>
      <c r="H20" s="20">
        <v>18</v>
      </c>
      <c r="I20" s="20">
        <v>1</v>
      </c>
      <c r="J20" s="20">
        <v>4</v>
      </c>
      <c r="K20" s="29" t="s">
        <v>866</v>
      </c>
      <c r="L20" s="1" t="s">
        <v>952</v>
      </c>
      <c r="M20" s="1" t="s">
        <v>953</v>
      </c>
      <c r="N20" s="1" t="s">
        <v>954</v>
      </c>
      <c r="O20" s="31">
        <v>143</v>
      </c>
      <c r="P20" s="20">
        <v>179</v>
      </c>
      <c r="Q20" s="30">
        <v>-36</v>
      </c>
      <c r="R20" s="29" t="s">
        <v>98</v>
      </c>
      <c r="S20" s="28" t="s">
        <v>261</v>
      </c>
    </row>
    <row r="21" spans="1:19" ht="15.75" thickBot="1">
      <c r="A21" s="27" t="s">
        <v>13</v>
      </c>
      <c r="B21" s="26">
        <v>45</v>
      </c>
      <c r="C21" s="26">
        <v>18</v>
      </c>
      <c r="D21" s="26">
        <v>20</v>
      </c>
      <c r="E21" s="24">
        <v>7</v>
      </c>
      <c r="F21" s="23">
        <v>43</v>
      </c>
      <c r="G21" s="24">
        <v>12</v>
      </c>
      <c r="H21" s="24">
        <v>16</v>
      </c>
      <c r="I21" s="24">
        <v>2</v>
      </c>
      <c r="J21" s="24">
        <v>1</v>
      </c>
      <c r="K21" s="22" t="s">
        <v>736</v>
      </c>
      <c r="L21" s="26" t="s">
        <v>819</v>
      </c>
      <c r="M21" s="26" t="s">
        <v>203</v>
      </c>
      <c r="N21" s="26" t="s">
        <v>892</v>
      </c>
      <c r="O21" s="25">
        <v>121</v>
      </c>
      <c r="P21" s="24">
        <v>137</v>
      </c>
      <c r="Q21" s="23">
        <v>-16</v>
      </c>
      <c r="R21" s="22" t="s">
        <v>100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47</v>
      </c>
      <c r="C25" s="40">
        <v>31</v>
      </c>
      <c r="D25" s="40">
        <v>13</v>
      </c>
      <c r="E25" s="38">
        <v>3</v>
      </c>
      <c r="F25" s="33">
        <v>65</v>
      </c>
      <c r="G25" s="38">
        <v>27</v>
      </c>
      <c r="H25" s="38">
        <v>31</v>
      </c>
      <c r="I25" s="38">
        <v>0</v>
      </c>
      <c r="J25" s="38">
        <v>0</v>
      </c>
      <c r="K25" s="37" t="s">
        <v>945</v>
      </c>
      <c r="L25" s="40" t="s">
        <v>623</v>
      </c>
      <c r="M25" s="40" t="s">
        <v>113</v>
      </c>
      <c r="N25" s="40" t="s">
        <v>946</v>
      </c>
      <c r="O25" s="39">
        <v>165</v>
      </c>
      <c r="P25" s="38">
        <v>113</v>
      </c>
      <c r="Q25" s="33">
        <v>52</v>
      </c>
      <c r="R25" s="37" t="s">
        <v>98</v>
      </c>
      <c r="S25" s="36" t="s">
        <v>231</v>
      </c>
    </row>
    <row r="26" spans="1:19" ht="15">
      <c r="A26" s="32" t="s">
        <v>22</v>
      </c>
      <c r="B26" s="1">
        <v>46</v>
      </c>
      <c r="C26" s="1">
        <v>29</v>
      </c>
      <c r="D26" s="1">
        <v>16</v>
      </c>
      <c r="E26" s="20">
        <v>1</v>
      </c>
      <c r="F26" s="30">
        <v>59</v>
      </c>
      <c r="G26" s="20">
        <v>22</v>
      </c>
      <c r="H26" s="20">
        <v>27</v>
      </c>
      <c r="I26" s="20">
        <v>2</v>
      </c>
      <c r="J26" s="20">
        <v>0</v>
      </c>
      <c r="K26" s="29" t="s">
        <v>686</v>
      </c>
      <c r="L26" s="1" t="s">
        <v>732</v>
      </c>
      <c r="M26" s="1" t="s">
        <v>499</v>
      </c>
      <c r="N26" s="1" t="s">
        <v>657</v>
      </c>
      <c r="O26" s="31">
        <v>148</v>
      </c>
      <c r="P26" s="20">
        <v>115</v>
      </c>
      <c r="Q26" s="30">
        <v>33</v>
      </c>
      <c r="R26" s="29" t="s">
        <v>100</v>
      </c>
      <c r="S26" s="28" t="s">
        <v>236</v>
      </c>
    </row>
    <row r="27" spans="1:19" ht="15">
      <c r="A27" s="32" t="s">
        <v>17</v>
      </c>
      <c r="B27" s="1">
        <v>46</v>
      </c>
      <c r="C27" s="1">
        <v>27</v>
      </c>
      <c r="D27" s="1">
        <v>15</v>
      </c>
      <c r="E27" s="20">
        <v>4</v>
      </c>
      <c r="F27" s="30">
        <v>58</v>
      </c>
      <c r="G27" s="20">
        <v>19</v>
      </c>
      <c r="H27" s="20">
        <v>25</v>
      </c>
      <c r="I27" s="20">
        <v>2</v>
      </c>
      <c r="J27" s="20">
        <v>2</v>
      </c>
      <c r="K27" s="29" t="s">
        <v>708</v>
      </c>
      <c r="L27" s="1" t="s">
        <v>899</v>
      </c>
      <c r="M27" s="1" t="s">
        <v>446</v>
      </c>
      <c r="N27" s="1" t="s">
        <v>943</v>
      </c>
      <c r="O27" s="31">
        <v>137</v>
      </c>
      <c r="P27" s="20">
        <v>133</v>
      </c>
      <c r="Q27" s="30">
        <v>4</v>
      </c>
      <c r="R27" s="29" t="s">
        <v>114</v>
      </c>
      <c r="S27" s="28" t="s">
        <v>225</v>
      </c>
    </row>
    <row r="28" spans="1:19" ht="15">
      <c r="A28" s="32" t="s">
        <v>24</v>
      </c>
      <c r="B28" s="1">
        <v>47</v>
      </c>
      <c r="C28" s="1">
        <v>28</v>
      </c>
      <c r="D28" s="1">
        <v>18</v>
      </c>
      <c r="E28" s="20">
        <v>1</v>
      </c>
      <c r="F28" s="30">
        <v>57</v>
      </c>
      <c r="G28" s="20">
        <v>22</v>
      </c>
      <c r="H28" s="20">
        <v>27</v>
      </c>
      <c r="I28" s="20">
        <v>1</v>
      </c>
      <c r="J28" s="20">
        <v>1</v>
      </c>
      <c r="K28" s="29" t="s">
        <v>941</v>
      </c>
      <c r="L28" s="1" t="s">
        <v>781</v>
      </c>
      <c r="M28" s="1" t="s">
        <v>385</v>
      </c>
      <c r="N28" s="1" t="s">
        <v>942</v>
      </c>
      <c r="O28" s="31">
        <v>159</v>
      </c>
      <c r="P28" s="20">
        <v>147</v>
      </c>
      <c r="Q28" s="30">
        <v>12</v>
      </c>
      <c r="R28" s="29" t="s">
        <v>100</v>
      </c>
      <c r="S28" s="28" t="s">
        <v>205</v>
      </c>
    </row>
    <row r="29" spans="1:19" ht="15">
      <c r="A29" s="32" t="s">
        <v>6</v>
      </c>
      <c r="B29" s="1">
        <v>47</v>
      </c>
      <c r="C29" s="1">
        <v>22</v>
      </c>
      <c r="D29" s="1">
        <v>21</v>
      </c>
      <c r="E29" s="20">
        <v>4</v>
      </c>
      <c r="F29" s="30">
        <v>48</v>
      </c>
      <c r="G29" s="20">
        <v>15</v>
      </c>
      <c r="H29" s="20">
        <v>21</v>
      </c>
      <c r="I29" s="20">
        <v>1</v>
      </c>
      <c r="J29" s="20">
        <v>0</v>
      </c>
      <c r="K29" s="29" t="s">
        <v>708</v>
      </c>
      <c r="L29" s="1" t="s">
        <v>748</v>
      </c>
      <c r="M29" s="1" t="s">
        <v>208</v>
      </c>
      <c r="N29" s="1" t="s">
        <v>578</v>
      </c>
      <c r="O29" s="31">
        <v>133</v>
      </c>
      <c r="P29" s="20">
        <v>139</v>
      </c>
      <c r="Q29" s="30">
        <v>-6</v>
      </c>
      <c r="R29" s="29" t="s">
        <v>98</v>
      </c>
      <c r="S29" s="28" t="s">
        <v>225</v>
      </c>
    </row>
    <row r="30" spans="1:19" ht="15">
      <c r="A30" s="32" t="s">
        <v>105</v>
      </c>
      <c r="B30" s="50">
        <v>45</v>
      </c>
      <c r="C30" s="50">
        <v>19</v>
      </c>
      <c r="D30" s="50">
        <v>19</v>
      </c>
      <c r="E30" s="51">
        <v>7</v>
      </c>
      <c r="F30" s="30">
        <v>45</v>
      </c>
      <c r="G30" s="51">
        <v>14</v>
      </c>
      <c r="H30" s="51">
        <v>19</v>
      </c>
      <c r="I30" s="51">
        <v>0</v>
      </c>
      <c r="J30" s="51">
        <v>2</v>
      </c>
      <c r="K30" s="29" t="s">
        <v>939</v>
      </c>
      <c r="L30" s="50" t="s">
        <v>725</v>
      </c>
      <c r="M30" s="50" t="s">
        <v>340</v>
      </c>
      <c r="N30" s="50" t="s">
        <v>821</v>
      </c>
      <c r="O30" s="31">
        <v>127</v>
      </c>
      <c r="P30" s="51">
        <v>137</v>
      </c>
      <c r="Q30" s="30">
        <v>-10</v>
      </c>
      <c r="R30" s="29" t="s">
        <v>100</v>
      </c>
      <c r="S30" s="28" t="s">
        <v>208</v>
      </c>
    </row>
    <row r="31" spans="1:19" ht="15">
      <c r="A31" s="32" t="s">
        <v>15</v>
      </c>
      <c r="B31" s="50">
        <v>45</v>
      </c>
      <c r="C31" s="50">
        <v>16</v>
      </c>
      <c r="D31" s="50">
        <v>22</v>
      </c>
      <c r="E31" s="51">
        <v>7</v>
      </c>
      <c r="F31" s="30">
        <v>39</v>
      </c>
      <c r="G31" s="51">
        <v>12</v>
      </c>
      <c r="H31" s="51">
        <v>15</v>
      </c>
      <c r="I31" s="51">
        <v>1</v>
      </c>
      <c r="J31" s="51">
        <v>0</v>
      </c>
      <c r="K31" s="29" t="s">
        <v>679</v>
      </c>
      <c r="L31" s="50" t="s">
        <v>768</v>
      </c>
      <c r="M31" s="50" t="s">
        <v>399</v>
      </c>
      <c r="N31" s="50" t="s">
        <v>944</v>
      </c>
      <c r="O31" s="31">
        <v>115</v>
      </c>
      <c r="P31" s="51">
        <v>139</v>
      </c>
      <c r="Q31" s="30">
        <v>-24</v>
      </c>
      <c r="R31" s="29" t="s">
        <v>123</v>
      </c>
      <c r="S31" s="28" t="s">
        <v>225</v>
      </c>
    </row>
    <row r="32" spans="1:19" ht="15.75" thickBot="1">
      <c r="A32" s="32" t="s">
        <v>25</v>
      </c>
      <c r="B32" s="1">
        <v>46</v>
      </c>
      <c r="C32" s="1">
        <v>15</v>
      </c>
      <c r="D32" s="1">
        <v>28</v>
      </c>
      <c r="E32" s="20">
        <v>3</v>
      </c>
      <c r="F32" s="23">
        <v>33</v>
      </c>
      <c r="G32" s="20">
        <v>12</v>
      </c>
      <c r="H32" s="20">
        <v>14</v>
      </c>
      <c r="I32" s="20">
        <v>1</v>
      </c>
      <c r="J32" s="20">
        <v>1</v>
      </c>
      <c r="K32" s="29" t="s">
        <v>853</v>
      </c>
      <c r="L32" s="1" t="s">
        <v>889</v>
      </c>
      <c r="M32" s="1" t="s">
        <v>363</v>
      </c>
      <c r="N32" s="1" t="s">
        <v>940</v>
      </c>
      <c r="O32" s="31">
        <v>120</v>
      </c>
      <c r="P32" s="20">
        <v>158</v>
      </c>
      <c r="Q32" s="30">
        <v>-38</v>
      </c>
      <c r="R32" s="29" t="s">
        <v>100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20</v>
      </c>
      <c r="B35" s="1">
        <v>46</v>
      </c>
      <c r="C35" s="1">
        <v>29</v>
      </c>
      <c r="D35" s="1">
        <v>14</v>
      </c>
      <c r="E35" s="20">
        <v>3</v>
      </c>
      <c r="F35" s="33">
        <v>61</v>
      </c>
      <c r="G35" s="20">
        <v>22</v>
      </c>
      <c r="H35" s="20">
        <v>29</v>
      </c>
      <c r="I35" s="20">
        <v>0</v>
      </c>
      <c r="J35" s="20">
        <v>0</v>
      </c>
      <c r="K35" s="29" t="s">
        <v>680</v>
      </c>
      <c r="L35" s="1" t="s">
        <v>933</v>
      </c>
      <c r="M35" s="1" t="s">
        <v>333</v>
      </c>
      <c r="N35" s="1" t="s">
        <v>934</v>
      </c>
      <c r="O35" s="31">
        <v>151</v>
      </c>
      <c r="P35" s="20">
        <v>126</v>
      </c>
      <c r="Q35" s="30">
        <v>25</v>
      </c>
      <c r="R35" s="29" t="s">
        <v>98</v>
      </c>
      <c r="S35" s="28" t="s">
        <v>253</v>
      </c>
    </row>
    <row r="36" spans="1:19" ht="15">
      <c r="A36" s="32" t="s">
        <v>2</v>
      </c>
      <c r="B36" s="50">
        <v>46</v>
      </c>
      <c r="C36" s="50">
        <v>29</v>
      </c>
      <c r="D36" s="50">
        <v>14</v>
      </c>
      <c r="E36" s="51">
        <v>3</v>
      </c>
      <c r="F36" s="30">
        <v>61</v>
      </c>
      <c r="G36" s="51">
        <v>25</v>
      </c>
      <c r="H36" s="51">
        <v>28</v>
      </c>
      <c r="I36" s="51">
        <v>1</v>
      </c>
      <c r="J36" s="51">
        <v>1</v>
      </c>
      <c r="K36" s="29" t="s">
        <v>837</v>
      </c>
      <c r="L36" s="50" t="s">
        <v>679</v>
      </c>
      <c r="M36" s="50" t="s">
        <v>722</v>
      </c>
      <c r="N36" s="50" t="s">
        <v>938</v>
      </c>
      <c r="O36" s="31">
        <v>156</v>
      </c>
      <c r="P36" s="51">
        <v>127</v>
      </c>
      <c r="Q36" s="30">
        <v>29</v>
      </c>
      <c r="R36" s="29" t="s">
        <v>114</v>
      </c>
      <c r="S36" s="28" t="s">
        <v>244</v>
      </c>
    </row>
    <row r="37" spans="1:19" ht="15">
      <c r="A37" s="32" t="s">
        <v>18</v>
      </c>
      <c r="B37" s="1">
        <v>43</v>
      </c>
      <c r="C37" s="1">
        <v>25</v>
      </c>
      <c r="D37" s="1">
        <v>13</v>
      </c>
      <c r="E37" s="20">
        <v>5</v>
      </c>
      <c r="F37" s="30">
        <v>55</v>
      </c>
      <c r="G37" s="20">
        <v>23</v>
      </c>
      <c r="H37" s="20">
        <v>25</v>
      </c>
      <c r="I37" s="20">
        <v>0</v>
      </c>
      <c r="J37" s="20">
        <v>1</v>
      </c>
      <c r="K37" s="29" t="s">
        <v>722</v>
      </c>
      <c r="L37" s="1" t="s">
        <v>935</v>
      </c>
      <c r="M37" s="1" t="s">
        <v>449</v>
      </c>
      <c r="N37" s="1" t="s">
        <v>844</v>
      </c>
      <c r="O37" s="31">
        <v>128</v>
      </c>
      <c r="P37" s="20">
        <v>105</v>
      </c>
      <c r="Q37" s="30">
        <v>23</v>
      </c>
      <c r="R37" s="29" t="s">
        <v>98</v>
      </c>
      <c r="S37" s="28" t="s">
        <v>245</v>
      </c>
    </row>
    <row r="38" spans="1:19" ht="15">
      <c r="A38" s="32" t="s">
        <v>27</v>
      </c>
      <c r="B38" s="1">
        <v>45</v>
      </c>
      <c r="C38" s="1">
        <v>22</v>
      </c>
      <c r="D38" s="1">
        <v>16</v>
      </c>
      <c r="E38" s="20">
        <v>7</v>
      </c>
      <c r="F38" s="30">
        <v>51</v>
      </c>
      <c r="G38" s="20">
        <v>13</v>
      </c>
      <c r="H38" s="20">
        <v>19</v>
      </c>
      <c r="I38" s="20">
        <v>3</v>
      </c>
      <c r="J38" s="20">
        <v>1</v>
      </c>
      <c r="K38" s="29" t="s">
        <v>830</v>
      </c>
      <c r="L38" s="1" t="s">
        <v>931</v>
      </c>
      <c r="M38" s="1" t="s">
        <v>286</v>
      </c>
      <c r="N38" s="1" t="s">
        <v>932</v>
      </c>
      <c r="O38" s="31">
        <v>120</v>
      </c>
      <c r="P38" s="20">
        <v>132</v>
      </c>
      <c r="Q38" s="30">
        <v>-12</v>
      </c>
      <c r="R38" s="29" t="s">
        <v>100</v>
      </c>
      <c r="S38" s="28" t="s">
        <v>225</v>
      </c>
    </row>
    <row r="39" spans="1:19" ht="15">
      <c r="A39" s="32" t="s">
        <v>3</v>
      </c>
      <c r="B39" s="1">
        <v>45</v>
      </c>
      <c r="C39" s="1">
        <v>20</v>
      </c>
      <c r="D39" s="1">
        <v>15</v>
      </c>
      <c r="E39" s="20">
        <v>10</v>
      </c>
      <c r="F39" s="30">
        <v>50</v>
      </c>
      <c r="G39" s="20">
        <v>15</v>
      </c>
      <c r="H39" s="20">
        <v>19</v>
      </c>
      <c r="I39" s="20">
        <v>1</v>
      </c>
      <c r="J39" s="20">
        <v>1</v>
      </c>
      <c r="K39" s="29" t="s">
        <v>666</v>
      </c>
      <c r="L39" s="1" t="s">
        <v>854</v>
      </c>
      <c r="M39" s="1" t="s">
        <v>285</v>
      </c>
      <c r="N39" s="1" t="s">
        <v>937</v>
      </c>
      <c r="O39" s="31">
        <v>129</v>
      </c>
      <c r="P39" s="20">
        <v>143</v>
      </c>
      <c r="Q39" s="30">
        <v>-14</v>
      </c>
      <c r="R39" s="29" t="s">
        <v>100</v>
      </c>
      <c r="S39" s="28" t="s">
        <v>237</v>
      </c>
    </row>
    <row r="40" spans="1:19" ht="15">
      <c r="A40" s="32" t="s">
        <v>7</v>
      </c>
      <c r="B40" s="1">
        <v>47</v>
      </c>
      <c r="C40" s="1">
        <v>20</v>
      </c>
      <c r="D40" s="1">
        <v>24</v>
      </c>
      <c r="E40" s="20">
        <v>3</v>
      </c>
      <c r="F40" s="30">
        <v>43</v>
      </c>
      <c r="G40" s="20">
        <v>15</v>
      </c>
      <c r="H40" s="20">
        <v>19</v>
      </c>
      <c r="I40" s="20">
        <v>1</v>
      </c>
      <c r="J40" s="20">
        <v>2</v>
      </c>
      <c r="K40" s="29" t="s">
        <v>683</v>
      </c>
      <c r="L40" s="1" t="s">
        <v>884</v>
      </c>
      <c r="M40" s="1" t="s">
        <v>267</v>
      </c>
      <c r="N40" s="1" t="s">
        <v>773</v>
      </c>
      <c r="O40" s="31">
        <v>137</v>
      </c>
      <c r="P40" s="20">
        <v>150</v>
      </c>
      <c r="Q40" s="30">
        <v>-13</v>
      </c>
      <c r="R40" s="29" t="s">
        <v>100</v>
      </c>
      <c r="S40" s="28" t="s">
        <v>222</v>
      </c>
    </row>
    <row r="41" spans="1:19" ht="15">
      <c r="A41" s="32" t="s">
        <v>31</v>
      </c>
      <c r="B41" s="1">
        <v>46</v>
      </c>
      <c r="C41" s="1">
        <v>18</v>
      </c>
      <c r="D41" s="1">
        <v>22</v>
      </c>
      <c r="E41" s="20">
        <v>6</v>
      </c>
      <c r="F41" s="30">
        <v>42</v>
      </c>
      <c r="G41" s="20">
        <v>10</v>
      </c>
      <c r="H41" s="20">
        <v>16</v>
      </c>
      <c r="I41" s="20">
        <v>2</v>
      </c>
      <c r="J41" s="20">
        <v>2</v>
      </c>
      <c r="K41" s="29" t="s">
        <v>694</v>
      </c>
      <c r="L41" s="1" t="s">
        <v>930</v>
      </c>
      <c r="M41" s="1" t="s">
        <v>379</v>
      </c>
      <c r="N41" s="1" t="s">
        <v>796</v>
      </c>
      <c r="O41" s="31">
        <v>111</v>
      </c>
      <c r="P41" s="20">
        <v>145</v>
      </c>
      <c r="Q41" s="30">
        <v>-34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48</v>
      </c>
      <c r="C42" s="26">
        <v>14</v>
      </c>
      <c r="D42" s="26">
        <v>28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936</v>
      </c>
      <c r="M42" s="26" t="s">
        <v>379</v>
      </c>
      <c r="N42" s="26" t="s">
        <v>834</v>
      </c>
      <c r="O42" s="25">
        <v>122</v>
      </c>
      <c r="P42" s="24">
        <v>169</v>
      </c>
      <c r="Q42" s="23">
        <v>-47</v>
      </c>
      <c r="R42" s="22" t="s">
        <v>102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4" sqref="A34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48</v>
      </c>
      <c r="C4" s="40">
        <v>30</v>
      </c>
      <c r="D4" s="40">
        <v>16</v>
      </c>
      <c r="E4" s="38">
        <v>2</v>
      </c>
      <c r="F4" s="33">
        <v>62</v>
      </c>
      <c r="G4" s="39">
        <v>25</v>
      </c>
      <c r="H4" s="38">
        <v>30</v>
      </c>
      <c r="I4" s="38">
        <v>0</v>
      </c>
      <c r="J4" s="33">
        <v>0</v>
      </c>
      <c r="K4" s="37" t="s">
        <v>964</v>
      </c>
      <c r="L4" s="40" t="s">
        <v>656</v>
      </c>
      <c r="M4" s="40" t="s">
        <v>499</v>
      </c>
      <c r="N4" s="40" t="s">
        <v>965</v>
      </c>
      <c r="O4" s="39">
        <v>152</v>
      </c>
      <c r="P4" s="38">
        <v>137</v>
      </c>
      <c r="Q4" s="33">
        <v>15</v>
      </c>
      <c r="R4" s="37" t="s">
        <v>123</v>
      </c>
      <c r="S4" s="36" t="s">
        <v>236</v>
      </c>
    </row>
    <row r="5" spans="1:20" ht="15">
      <c r="A5" s="32" t="s">
        <v>19</v>
      </c>
      <c r="B5" s="52">
        <v>47</v>
      </c>
      <c r="C5" s="52">
        <v>27</v>
      </c>
      <c r="D5" s="52">
        <v>17</v>
      </c>
      <c r="E5" s="20">
        <v>3</v>
      </c>
      <c r="F5" s="30">
        <v>57</v>
      </c>
      <c r="G5" s="31">
        <v>17</v>
      </c>
      <c r="H5" s="20">
        <v>23</v>
      </c>
      <c r="I5" s="20">
        <v>4</v>
      </c>
      <c r="J5" s="30">
        <v>0</v>
      </c>
      <c r="K5" s="29" t="s">
        <v>844</v>
      </c>
      <c r="L5" s="52" t="s">
        <v>638</v>
      </c>
      <c r="M5" s="52" t="s">
        <v>255</v>
      </c>
      <c r="N5" s="52" t="s">
        <v>896</v>
      </c>
      <c r="O5" s="31">
        <v>153</v>
      </c>
      <c r="P5" s="20">
        <v>142</v>
      </c>
      <c r="Q5" s="30">
        <v>11</v>
      </c>
      <c r="R5" s="29" t="s">
        <v>100</v>
      </c>
      <c r="S5" s="28" t="s">
        <v>190</v>
      </c>
    </row>
    <row r="6" spans="1:20" ht="15">
      <c r="A6" s="32" t="s">
        <v>5</v>
      </c>
      <c r="B6" s="49">
        <v>45</v>
      </c>
      <c r="C6" s="49">
        <v>25</v>
      </c>
      <c r="D6" s="49">
        <v>17</v>
      </c>
      <c r="E6" s="20">
        <v>3</v>
      </c>
      <c r="F6" s="30">
        <v>53</v>
      </c>
      <c r="G6" s="31">
        <v>20</v>
      </c>
      <c r="H6" s="20">
        <v>24</v>
      </c>
      <c r="I6" s="20">
        <v>1</v>
      </c>
      <c r="J6" s="30">
        <v>1</v>
      </c>
      <c r="K6" s="29" t="s">
        <v>663</v>
      </c>
      <c r="L6" s="49" t="s">
        <v>840</v>
      </c>
      <c r="M6" s="49" t="s">
        <v>248</v>
      </c>
      <c r="N6" s="49" t="s">
        <v>725</v>
      </c>
      <c r="O6" s="31">
        <v>165</v>
      </c>
      <c r="P6" s="20">
        <v>128</v>
      </c>
      <c r="Q6" s="30">
        <v>37</v>
      </c>
      <c r="R6" s="29" t="s">
        <v>98</v>
      </c>
      <c r="S6" s="28" t="s">
        <v>190</v>
      </c>
    </row>
    <row r="7" spans="1:20" ht="15">
      <c r="A7" s="32" t="s">
        <v>29</v>
      </c>
      <c r="B7" s="50">
        <v>48</v>
      </c>
      <c r="C7" s="50">
        <v>23</v>
      </c>
      <c r="D7" s="50">
        <v>19</v>
      </c>
      <c r="E7" s="51">
        <v>6</v>
      </c>
      <c r="F7" s="30">
        <v>52</v>
      </c>
      <c r="G7" s="31">
        <v>16</v>
      </c>
      <c r="H7" s="51">
        <v>23</v>
      </c>
      <c r="I7" s="51">
        <v>0</v>
      </c>
      <c r="J7" s="30">
        <v>1</v>
      </c>
      <c r="K7" s="29" t="s">
        <v>607</v>
      </c>
      <c r="L7" s="50" t="s">
        <v>729</v>
      </c>
      <c r="M7" s="50" t="s">
        <v>304</v>
      </c>
      <c r="N7" s="50" t="s">
        <v>958</v>
      </c>
      <c r="O7" s="31">
        <v>133</v>
      </c>
      <c r="P7" s="51">
        <v>153</v>
      </c>
      <c r="Q7" s="30">
        <v>-20</v>
      </c>
      <c r="R7" s="29" t="s">
        <v>100</v>
      </c>
      <c r="S7" s="28" t="s">
        <v>237</v>
      </c>
    </row>
    <row r="8" spans="1:20" ht="15">
      <c r="A8" s="32" t="s">
        <v>11</v>
      </c>
      <c r="B8" s="52">
        <v>46</v>
      </c>
      <c r="C8" s="52">
        <v>24</v>
      </c>
      <c r="D8" s="52">
        <v>18</v>
      </c>
      <c r="E8" s="20">
        <v>4</v>
      </c>
      <c r="F8" s="30">
        <v>52</v>
      </c>
      <c r="G8" s="31">
        <v>17</v>
      </c>
      <c r="H8" s="20">
        <v>23</v>
      </c>
      <c r="I8" s="20">
        <v>1</v>
      </c>
      <c r="J8" s="30">
        <v>1</v>
      </c>
      <c r="K8" s="29" t="s">
        <v>960</v>
      </c>
      <c r="L8" s="52" t="s">
        <v>870</v>
      </c>
      <c r="M8" s="52" t="s">
        <v>205</v>
      </c>
      <c r="N8" s="52" t="s">
        <v>679</v>
      </c>
      <c r="O8" s="31">
        <v>132</v>
      </c>
      <c r="P8" s="20">
        <v>127</v>
      </c>
      <c r="Q8" s="30">
        <v>5</v>
      </c>
      <c r="R8" s="29" t="s">
        <v>104</v>
      </c>
      <c r="S8" s="28" t="s">
        <v>231</v>
      </c>
    </row>
    <row r="9" spans="1:20" ht="15">
      <c r="A9" s="32" t="s">
        <v>16</v>
      </c>
      <c r="B9" s="50">
        <v>46</v>
      </c>
      <c r="C9" s="50">
        <v>23</v>
      </c>
      <c r="D9" s="50">
        <v>19</v>
      </c>
      <c r="E9" s="51">
        <v>4</v>
      </c>
      <c r="F9" s="30">
        <v>50</v>
      </c>
      <c r="G9" s="31">
        <v>14</v>
      </c>
      <c r="H9" s="51">
        <v>21</v>
      </c>
      <c r="I9" s="51">
        <v>2</v>
      </c>
      <c r="J9" s="30">
        <v>2</v>
      </c>
      <c r="K9" s="29" t="s">
        <v>725</v>
      </c>
      <c r="L9" s="50" t="s">
        <v>737</v>
      </c>
      <c r="M9" s="50" t="s">
        <v>303</v>
      </c>
      <c r="N9" s="50" t="s">
        <v>895</v>
      </c>
      <c r="O9" s="31">
        <v>142</v>
      </c>
      <c r="P9" s="51">
        <v>155</v>
      </c>
      <c r="Q9" s="30">
        <v>-13</v>
      </c>
      <c r="R9" s="29" t="s">
        <v>100</v>
      </c>
      <c r="S9" s="28" t="s">
        <v>230</v>
      </c>
    </row>
    <row r="10" spans="1:20" ht="15">
      <c r="A10" s="32" t="s">
        <v>21</v>
      </c>
      <c r="B10" s="49">
        <v>46</v>
      </c>
      <c r="C10" s="49">
        <v>21</v>
      </c>
      <c r="D10" s="49">
        <v>21</v>
      </c>
      <c r="E10" s="20">
        <v>4</v>
      </c>
      <c r="F10" s="30">
        <v>46</v>
      </c>
      <c r="G10" s="31">
        <v>16</v>
      </c>
      <c r="H10" s="20">
        <v>20</v>
      </c>
      <c r="I10" s="20">
        <v>1</v>
      </c>
      <c r="J10" s="30">
        <v>0</v>
      </c>
      <c r="K10" s="29" t="s">
        <v>870</v>
      </c>
      <c r="L10" s="49" t="s">
        <v>687</v>
      </c>
      <c r="M10" s="49" t="s">
        <v>414</v>
      </c>
      <c r="N10" s="49" t="s">
        <v>959</v>
      </c>
      <c r="O10" s="31">
        <v>131</v>
      </c>
      <c r="P10" s="20">
        <v>150</v>
      </c>
      <c r="Q10" s="30">
        <v>-19</v>
      </c>
      <c r="R10" s="29" t="s">
        <v>102</v>
      </c>
      <c r="S10" s="28" t="s">
        <v>236</v>
      </c>
    </row>
    <row r="11" spans="1:20" ht="15.75" thickBot="1">
      <c r="A11" s="32" t="s">
        <v>28</v>
      </c>
      <c r="B11" s="50">
        <v>46</v>
      </c>
      <c r="C11" s="50">
        <v>17</v>
      </c>
      <c r="D11" s="50">
        <v>24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729</v>
      </c>
      <c r="L11" s="50" t="s">
        <v>783</v>
      </c>
      <c r="M11" s="50" t="s">
        <v>282</v>
      </c>
      <c r="N11" s="50" t="s">
        <v>902</v>
      </c>
      <c r="O11" s="31">
        <v>142</v>
      </c>
      <c r="P11" s="51">
        <v>159</v>
      </c>
      <c r="Q11" s="30">
        <v>-17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46</v>
      </c>
      <c r="C14" s="50">
        <v>31</v>
      </c>
      <c r="D14" s="50">
        <v>10</v>
      </c>
      <c r="E14" s="51">
        <v>5</v>
      </c>
      <c r="F14" s="33">
        <v>67</v>
      </c>
      <c r="G14" s="51">
        <v>26</v>
      </c>
      <c r="H14" s="51">
        <v>31</v>
      </c>
      <c r="I14" s="51">
        <v>0</v>
      </c>
      <c r="J14" s="51">
        <v>2</v>
      </c>
      <c r="K14" s="29" t="s">
        <v>955</v>
      </c>
      <c r="L14" s="50" t="s">
        <v>609</v>
      </c>
      <c r="M14" s="50" t="s">
        <v>398</v>
      </c>
      <c r="N14" s="50" t="s">
        <v>956</v>
      </c>
      <c r="O14" s="31">
        <v>164</v>
      </c>
      <c r="P14" s="51">
        <v>114</v>
      </c>
      <c r="Q14" s="30">
        <v>50</v>
      </c>
      <c r="R14" s="29" t="s">
        <v>130</v>
      </c>
      <c r="S14" s="28" t="s">
        <v>957</v>
      </c>
    </row>
    <row r="15" spans="1:20" ht="15">
      <c r="A15" s="32" t="s">
        <v>26</v>
      </c>
      <c r="B15" s="50">
        <v>47</v>
      </c>
      <c r="C15" s="50">
        <v>28</v>
      </c>
      <c r="D15" s="50">
        <v>16</v>
      </c>
      <c r="E15" s="51">
        <v>3</v>
      </c>
      <c r="F15" s="30">
        <v>59</v>
      </c>
      <c r="G15" s="51">
        <v>24</v>
      </c>
      <c r="H15" s="51">
        <v>28</v>
      </c>
      <c r="I15" s="51">
        <v>0</v>
      </c>
      <c r="J15" s="51">
        <v>2</v>
      </c>
      <c r="K15" s="29" t="s">
        <v>903</v>
      </c>
      <c r="L15" s="50" t="s">
        <v>815</v>
      </c>
      <c r="M15" s="50" t="s">
        <v>745</v>
      </c>
      <c r="N15" s="50" t="s">
        <v>743</v>
      </c>
      <c r="O15" s="31">
        <v>156</v>
      </c>
      <c r="P15" s="51">
        <v>132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14</v>
      </c>
      <c r="B16" s="50">
        <v>49</v>
      </c>
      <c r="C16" s="50">
        <v>26</v>
      </c>
      <c r="D16" s="50">
        <v>17</v>
      </c>
      <c r="E16" s="51">
        <v>6</v>
      </c>
      <c r="F16" s="30">
        <v>58</v>
      </c>
      <c r="G16" s="51">
        <v>24</v>
      </c>
      <c r="H16" s="51">
        <v>26</v>
      </c>
      <c r="I16" s="51">
        <v>0</v>
      </c>
      <c r="J16" s="51">
        <v>1</v>
      </c>
      <c r="K16" s="29" t="s">
        <v>677</v>
      </c>
      <c r="L16" s="50" t="s">
        <v>847</v>
      </c>
      <c r="M16" s="50" t="s">
        <v>503</v>
      </c>
      <c r="N16" s="50" t="s">
        <v>962</v>
      </c>
      <c r="O16" s="31">
        <v>148</v>
      </c>
      <c r="P16" s="51">
        <v>125</v>
      </c>
      <c r="Q16" s="30">
        <v>23</v>
      </c>
      <c r="R16" s="29" t="s">
        <v>140</v>
      </c>
      <c r="S16" s="28" t="s">
        <v>261</v>
      </c>
    </row>
    <row r="17" spans="1:19" ht="15">
      <c r="A17" s="32" t="s">
        <v>23</v>
      </c>
      <c r="B17" s="49">
        <v>47</v>
      </c>
      <c r="C17" s="49">
        <v>22</v>
      </c>
      <c r="D17" s="49">
        <v>18</v>
      </c>
      <c r="E17" s="20">
        <v>7</v>
      </c>
      <c r="F17" s="30">
        <v>51</v>
      </c>
      <c r="G17" s="20">
        <v>13</v>
      </c>
      <c r="H17" s="20">
        <v>18</v>
      </c>
      <c r="I17" s="20">
        <v>4</v>
      </c>
      <c r="J17" s="20">
        <v>1</v>
      </c>
      <c r="K17" s="29" t="s">
        <v>899</v>
      </c>
      <c r="L17" s="49" t="s">
        <v>966</v>
      </c>
      <c r="M17" s="49" t="s">
        <v>416</v>
      </c>
      <c r="N17" s="49" t="s">
        <v>967</v>
      </c>
      <c r="O17" s="31">
        <v>157</v>
      </c>
      <c r="P17" s="20">
        <v>158</v>
      </c>
      <c r="Q17" s="30">
        <v>-1</v>
      </c>
      <c r="R17" s="29" t="s">
        <v>102</v>
      </c>
      <c r="S17" s="28" t="s">
        <v>230</v>
      </c>
    </row>
    <row r="18" spans="1:19" ht="15">
      <c r="A18" s="32" t="s">
        <v>12</v>
      </c>
      <c r="B18" s="49">
        <v>46</v>
      </c>
      <c r="C18" s="49">
        <v>22</v>
      </c>
      <c r="D18" s="49">
        <v>20</v>
      </c>
      <c r="E18" s="20">
        <v>4</v>
      </c>
      <c r="F18" s="30">
        <v>48</v>
      </c>
      <c r="G18" s="20">
        <v>19</v>
      </c>
      <c r="H18" s="20">
        <v>21</v>
      </c>
      <c r="I18" s="20">
        <v>1</v>
      </c>
      <c r="J18" s="20">
        <v>0</v>
      </c>
      <c r="K18" s="29" t="s">
        <v>721</v>
      </c>
      <c r="L18" s="49" t="s">
        <v>870</v>
      </c>
      <c r="M18" s="49" t="s">
        <v>325</v>
      </c>
      <c r="N18" s="49" t="s">
        <v>963</v>
      </c>
      <c r="O18" s="31">
        <v>134</v>
      </c>
      <c r="P18" s="20">
        <v>142</v>
      </c>
      <c r="Q18" s="30">
        <v>-8</v>
      </c>
      <c r="R18" s="29" t="s">
        <v>98</v>
      </c>
      <c r="S18" s="28" t="s">
        <v>868</v>
      </c>
    </row>
    <row r="19" spans="1:19" ht="15">
      <c r="A19" s="32" t="s">
        <v>10</v>
      </c>
      <c r="B19" s="49">
        <v>47</v>
      </c>
      <c r="C19" s="49">
        <v>21</v>
      </c>
      <c r="D19" s="49">
        <v>20</v>
      </c>
      <c r="E19" s="20">
        <v>6</v>
      </c>
      <c r="F19" s="30">
        <v>48</v>
      </c>
      <c r="G19" s="20">
        <v>10</v>
      </c>
      <c r="H19" s="20">
        <v>18</v>
      </c>
      <c r="I19" s="20">
        <v>3</v>
      </c>
      <c r="J19" s="20">
        <v>3</v>
      </c>
      <c r="K19" s="29" t="s">
        <v>576</v>
      </c>
      <c r="L19" s="49" t="s">
        <v>712</v>
      </c>
      <c r="M19" s="49" t="s">
        <v>255</v>
      </c>
      <c r="N19" s="49" t="s">
        <v>882</v>
      </c>
      <c r="O19" s="31">
        <v>146</v>
      </c>
      <c r="P19" s="20">
        <v>161</v>
      </c>
      <c r="Q19" s="30">
        <v>-15</v>
      </c>
      <c r="R19" s="29" t="s">
        <v>104</v>
      </c>
      <c r="S19" s="28" t="s">
        <v>231</v>
      </c>
    </row>
    <row r="20" spans="1:19" ht="15">
      <c r="A20" s="32" t="s">
        <v>9</v>
      </c>
      <c r="B20" s="49">
        <v>49</v>
      </c>
      <c r="C20" s="49">
        <v>20</v>
      </c>
      <c r="D20" s="49">
        <v>21</v>
      </c>
      <c r="E20" s="20">
        <v>8</v>
      </c>
      <c r="F20" s="30">
        <v>48</v>
      </c>
      <c r="G20" s="20">
        <v>13</v>
      </c>
      <c r="H20" s="20">
        <v>19</v>
      </c>
      <c r="I20" s="20">
        <v>1</v>
      </c>
      <c r="J20" s="20">
        <v>4</v>
      </c>
      <c r="K20" s="29" t="s">
        <v>866</v>
      </c>
      <c r="L20" s="49" t="s">
        <v>968</v>
      </c>
      <c r="M20" s="49" t="s">
        <v>953</v>
      </c>
      <c r="N20" s="49" t="s">
        <v>954</v>
      </c>
      <c r="O20" s="31">
        <v>148</v>
      </c>
      <c r="P20" s="20">
        <v>180</v>
      </c>
      <c r="Q20" s="30">
        <v>-32</v>
      </c>
      <c r="R20" s="29" t="s">
        <v>100</v>
      </c>
      <c r="S20" s="28" t="s">
        <v>252</v>
      </c>
    </row>
    <row r="21" spans="1:19" ht="15.75" thickBot="1">
      <c r="A21" s="27" t="s">
        <v>13</v>
      </c>
      <c r="B21" s="26">
        <v>46</v>
      </c>
      <c r="C21" s="26">
        <v>19</v>
      </c>
      <c r="D21" s="26">
        <v>20</v>
      </c>
      <c r="E21" s="24">
        <v>7</v>
      </c>
      <c r="F21" s="23">
        <v>45</v>
      </c>
      <c r="G21" s="24">
        <v>13</v>
      </c>
      <c r="H21" s="24">
        <v>17</v>
      </c>
      <c r="I21" s="24">
        <v>2</v>
      </c>
      <c r="J21" s="24">
        <v>1</v>
      </c>
      <c r="K21" s="22" t="s">
        <v>694</v>
      </c>
      <c r="L21" s="26" t="s">
        <v>819</v>
      </c>
      <c r="M21" s="26" t="s">
        <v>203</v>
      </c>
      <c r="N21" s="26" t="s">
        <v>892</v>
      </c>
      <c r="O21" s="25">
        <v>124</v>
      </c>
      <c r="P21" s="24">
        <v>138</v>
      </c>
      <c r="Q21" s="23">
        <v>-14</v>
      </c>
      <c r="R21" s="22" t="s">
        <v>104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48</v>
      </c>
      <c r="C25" s="40">
        <v>31</v>
      </c>
      <c r="D25" s="40">
        <v>14</v>
      </c>
      <c r="E25" s="38">
        <v>3</v>
      </c>
      <c r="F25" s="33">
        <v>65</v>
      </c>
      <c r="G25" s="38">
        <v>27</v>
      </c>
      <c r="H25" s="38">
        <v>31</v>
      </c>
      <c r="I25" s="38">
        <v>0</v>
      </c>
      <c r="J25" s="38">
        <v>0</v>
      </c>
      <c r="K25" s="37" t="s">
        <v>945</v>
      </c>
      <c r="L25" s="40" t="s">
        <v>755</v>
      </c>
      <c r="M25" s="40" t="s">
        <v>113</v>
      </c>
      <c r="N25" s="40" t="s">
        <v>975</v>
      </c>
      <c r="O25" s="39">
        <v>167</v>
      </c>
      <c r="P25" s="38">
        <v>118</v>
      </c>
      <c r="Q25" s="33">
        <v>49</v>
      </c>
      <c r="R25" s="37" t="s">
        <v>102</v>
      </c>
      <c r="S25" s="36" t="s">
        <v>203</v>
      </c>
    </row>
    <row r="26" spans="1:19" ht="15">
      <c r="A26" s="32" t="s">
        <v>17</v>
      </c>
      <c r="B26" s="49">
        <v>47</v>
      </c>
      <c r="C26" s="49">
        <v>28</v>
      </c>
      <c r="D26" s="49">
        <v>15</v>
      </c>
      <c r="E26" s="20">
        <v>4</v>
      </c>
      <c r="F26" s="30">
        <v>60</v>
      </c>
      <c r="G26" s="20">
        <v>20</v>
      </c>
      <c r="H26" s="20">
        <v>26</v>
      </c>
      <c r="I26" s="20">
        <v>2</v>
      </c>
      <c r="J26" s="20">
        <v>2</v>
      </c>
      <c r="K26" s="29" t="s">
        <v>708</v>
      </c>
      <c r="L26" s="49" t="s">
        <v>972</v>
      </c>
      <c r="M26" s="49" t="s">
        <v>491</v>
      </c>
      <c r="N26" s="49" t="s">
        <v>973</v>
      </c>
      <c r="O26" s="31">
        <v>140</v>
      </c>
      <c r="P26" s="20">
        <v>134</v>
      </c>
      <c r="Q26" s="30">
        <v>6</v>
      </c>
      <c r="R26" s="29" t="s">
        <v>100</v>
      </c>
      <c r="S26" s="28" t="s">
        <v>245</v>
      </c>
    </row>
    <row r="27" spans="1:19" ht="15">
      <c r="A27" s="32" t="s">
        <v>22</v>
      </c>
      <c r="B27" s="49">
        <v>46</v>
      </c>
      <c r="C27" s="49">
        <v>29</v>
      </c>
      <c r="D27" s="49">
        <v>16</v>
      </c>
      <c r="E27" s="20">
        <v>1</v>
      </c>
      <c r="F27" s="30">
        <v>59</v>
      </c>
      <c r="G27" s="20">
        <v>22</v>
      </c>
      <c r="H27" s="20">
        <v>27</v>
      </c>
      <c r="I27" s="20">
        <v>2</v>
      </c>
      <c r="J27" s="20">
        <v>0</v>
      </c>
      <c r="K27" s="29" t="s">
        <v>686</v>
      </c>
      <c r="L27" s="49" t="s">
        <v>732</v>
      </c>
      <c r="M27" s="49" t="s">
        <v>499</v>
      </c>
      <c r="N27" s="49" t="s">
        <v>657</v>
      </c>
      <c r="O27" s="31">
        <v>148</v>
      </c>
      <c r="P27" s="20">
        <v>115</v>
      </c>
      <c r="Q27" s="30">
        <v>33</v>
      </c>
      <c r="R27" s="29" t="s">
        <v>100</v>
      </c>
      <c r="S27" s="28" t="s">
        <v>236</v>
      </c>
    </row>
    <row r="28" spans="1:19" ht="15">
      <c r="A28" s="32" t="s">
        <v>24</v>
      </c>
      <c r="B28" s="49">
        <v>48</v>
      </c>
      <c r="C28" s="49">
        <v>28</v>
      </c>
      <c r="D28" s="49">
        <v>19</v>
      </c>
      <c r="E28" s="20">
        <v>1</v>
      </c>
      <c r="F28" s="30">
        <v>57</v>
      </c>
      <c r="G28" s="20">
        <v>22</v>
      </c>
      <c r="H28" s="20">
        <v>27</v>
      </c>
      <c r="I28" s="20">
        <v>1</v>
      </c>
      <c r="J28" s="20">
        <v>1</v>
      </c>
      <c r="K28" s="29" t="s">
        <v>710</v>
      </c>
      <c r="L28" s="49" t="s">
        <v>781</v>
      </c>
      <c r="M28" s="49" t="s">
        <v>449</v>
      </c>
      <c r="N28" s="49" t="s">
        <v>971</v>
      </c>
      <c r="O28" s="31">
        <v>160</v>
      </c>
      <c r="P28" s="20">
        <v>150</v>
      </c>
      <c r="Q28" s="30">
        <v>10</v>
      </c>
      <c r="R28" s="29" t="s">
        <v>98</v>
      </c>
      <c r="S28" s="28" t="s">
        <v>190</v>
      </c>
    </row>
    <row r="29" spans="1:19" ht="15">
      <c r="A29" s="32" t="s">
        <v>6</v>
      </c>
      <c r="B29" s="50">
        <v>48</v>
      </c>
      <c r="C29" s="50">
        <v>23</v>
      </c>
      <c r="D29" s="50">
        <v>21</v>
      </c>
      <c r="E29" s="51">
        <v>4</v>
      </c>
      <c r="F29" s="30">
        <v>50</v>
      </c>
      <c r="G29" s="51">
        <v>14</v>
      </c>
      <c r="H29" s="51">
        <v>21</v>
      </c>
      <c r="I29" s="51">
        <v>2</v>
      </c>
      <c r="J29" s="51">
        <v>0</v>
      </c>
      <c r="K29" s="29" t="s">
        <v>708</v>
      </c>
      <c r="L29" s="50" t="s">
        <v>974</v>
      </c>
      <c r="M29" s="50" t="s">
        <v>208</v>
      </c>
      <c r="N29" s="50" t="s">
        <v>617</v>
      </c>
      <c r="O29" s="31">
        <v>138</v>
      </c>
      <c r="P29" s="51">
        <v>143</v>
      </c>
      <c r="Q29" s="30">
        <v>-5</v>
      </c>
      <c r="R29" s="29" t="s">
        <v>100</v>
      </c>
      <c r="S29" s="28" t="s">
        <v>245</v>
      </c>
    </row>
    <row r="30" spans="1:19" ht="15">
      <c r="A30" s="32" t="s">
        <v>105</v>
      </c>
      <c r="B30" s="50">
        <v>46</v>
      </c>
      <c r="C30" s="50">
        <v>20</v>
      </c>
      <c r="D30" s="50">
        <v>19</v>
      </c>
      <c r="E30" s="51">
        <v>7</v>
      </c>
      <c r="F30" s="30">
        <v>47</v>
      </c>
      <c r="G30" s="51">
        <v>15</v>
      </c>
      <c r="H30" s="51">
        <v>20</v>
      </c>
      <c r="I30" s="51">
        <v>0</v>
      </c>
      <c r="J30" s="51">
        <v>2</v>
      </c>
      <c r="K30" s="29" t="s">
        <v>969</v>
      </c>
      <c r="L30" s="50" t="s">
        <v>725</v>
      </c>
      <c r="M30" s="50" t="s">
        <v>356</v>
      </c>
      <c r="N30" s="50" t="s">
        <v>970</v>
      </c>
      <c r="O30" s="31">
        <v>132</v>
      </c>
      <c r="P30" s="51">
        <v>139</v>
      </c>
      <c r="Q30" s="30">
        <v>-7</v>
      </c>
      <c r="R30" s="29" t="s">
        <v>104</v>
      </c>
      <c r="S30" s="28" t="s">
        <v>222</v>
      </c>
    </row>
    <row r="31" spans="1:19" ht="15">
      <c r="A31" s="32" t="s">
        <v>15</v>
      </c>
      <c r="B31" s="50">
        <v>45</v>
      </c>
      <c r="C31" s="50">
        <v>16</v>
      </c>
      <c r="D31" s="50">
        <v>22</v>
      </c>
      <c r="E31" s="51">
        <v>7</v>
      </c>
      <c r="F31" s="30">
        <v>39</v>
      </c>
      <c r="G31" s="51">
        <v>12</v>
      </c>
      <c r="H31" s="51">
        <v>15</v>
      </c>
      <c r="I31" s="51">
        <v>1</v>
      </c>
      <c r="J31" s="51">
        <v>0</v>
      </c>
      <c r="K31" s="29" t="s">
        <v>679</v>
      </c>
      <c r="L31" s="50" t="s">
        <v>768</v>
      </c>
      <c r="M31" s="50" t="s">
        <v>399</v>
      </c>
      <c r="N31" s="50" t="s">
        <v>944</v>
      </c>
      <c r="O31" s="31">
        <v>115</v>
      </c>
      <c r="P31" s="51">
        <v>139</v>
      </c>
      <c r="Q31" s="30">
        <v>-24</v>
      </c>
      <c r="R31" s="29" t="s">
        <v>123</v>
      </c>
      <c r="S31" s="28" t="s">
        <v>225</v>
      </c>
    </row>
    <row r="32" spans="1:19" ht="15.75" thickBot="1">
      <c r="A32" s="32" t="s">
        <v>25</v>
      </c>
      <c r="B32" s="49">
        <v>47</v>
      </c>
      <c r="C32" s="49">
        <v>15</v>
      </c>
      <c r="D32" s="49">
        <v>28</v>
      </c>
      <c r="E32" s="20">
        <v>4</v>
      </c>
      <c r="F32" s="23">
        <v>34</v>
      </c>
      <c r="G32" s="20">
        <v>12</v>
      </c>
      <c r="H32" s="20">
        <v>14</v>
      </c>
      <c r="I32" s="20">
        <v>1</v>
      </c>
      <c r="J32" s="20">
        <v>1</v>
      </c>
      <c r="K32" s="29" t="s">
        <v>650</v>
      </c>
      <c r="L32" s="49" t="s">
        <v>889</v>
      </c>
      <c r="M32" s="49" t="s">
        <v>363</v>
      </c>
      <c r="N32" s="49" t="s">
        <v>940</v>
      </c>
      <c r="O32" s="31">
        <v>123</v>
      </c>
      <c r="P32" s="20">
        <v>162</v>
      </c>
      <c r="Q32" s="30">
        <v>-39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47</v>
      </c>
      <c r="C35" s="50">
        <v>29</v>
      </c>
      <c r="D35" s="50">
        <v>14</v>
      </c>
      <c r="E35" s="51">
        <v>4</v>
      </c>
      <c r="F35" s="33">
        <v>62</v>
      </c>
      <c r="G35" s="51">
        <v>25</v>
      </c>
      <c r="H35" s="51">
        <v>28</v>
      </c>
      <c r="I35" s="51">
        <v>1</v>
      </c>
      <c r="J35" s="51">
        <v>2</v>
      </c>
      <c r="K35" s="29" t="s">
        <v>977</v>
      </c>
      <c r="L35" s="50" t="s">
        <v>679</v>
      </c>
      <c r="M35" s="50" t="s">
        <v>722</v>
      </c>
      <c r="N35" s="50" t="s">
        <v>978</v>
      </c>
      <c r="O35" s="31">
        <v>160</v>
      </c>
      <c r="P35" s="51">
        <v>132</v>
      </c>
      <c r="Q35" s="30">
        <v>28</v>
      </c>
      <c r="R35" s="29" t="s">
        <v>140</v>
      </c>
      <c r="S35" s="28" t="s">
        <v>222</v>
      </c>
    </row>
    <row r="36" spans="1:19" ht="15">
      <c r="A36" s="32" t="s">
        <v>20</v>
      </c>
      <c r="B36" s="52">
        <v>46</v>
      </c>
      <c r="C36" s="52">
        <v>29</v>
      </c>
      <c r="D36" s="52">
        <v>14</v>
      </c>
      <c r="E36" s="20">
        <v>3</v>
      </c>
      <c r="F36" s="30">
        <v>61</v>
      </c>
      <c r="G36" s="20">
        <v>22</v>
      </c>
      <c r="H36" s="20">
        <v>29</v>
      </c>
      <c r="I36" s="20">
        <v>0</v>
      </c>
      <c r="J36" s="20">
        <v>0</v>
      </c>
      <c r="K36" s="29" t="s">
        <v>680</v>
      </c>
      <c r="L36" s="52" t="s">
        <v>933</v>
      </c>
      <c r="M36" s="52" t="s">
        <v>333</v>
      </c>
      <c r="N36" s="52" t="s">
        <v>934</v>
      </c>
      <c r="O36" s="31">
        <v>151</v>
      </c>
      <c r="P36" s="20">
        <v>126</v>
      </c>
      <c r="Q36" s="30">
        <v>25</v>
      </c>
      <c r="R36" s="29" t="s">
        <v>98</v>
      </c>
      <c r="S36" s="28" t="s">
        <v>253</v>
      </c>
    </row>
    <row r="37" spans="1:19" ht="15">
      <c r="A37" s="32" t="s">
        <v>18</v>
      </c>
      <c r="B37" s="49">
        <v>44</v>
      </c>
      <c r="C37" s="49">
        <v>25</v>
      </c>
      <c r="D37" s="49">
        <v>14</v>
      </c>
      <c r="E37" s="20">
        <v>5</v>
      </c>
      <c r="F37" s="30">
        <v>55</v>
      </c>
      <c r="G37" s="20">
        <v>23</v>
      </c>
      <c r="H37" s="20">
        <v>25</v>
      </c>
      <c r="I37" s="20">
        <v>0</v>
      </c>
      <c r="J37" s="20">
        <v>1</v>
      </c>
      <c r="K37" s="29" t="s">
        <v>668</v>
      </c>
      <c r="L37" s="49" t="s">
        <v>935</v>
      </c>
      <c r="M37" s="49" t="s">
        <v>449</v>
      </c>
      <c r="N37" s="49" t="s">
        <v>844</v>
      </c>
      <c r="O37" s="31">
        <v>129</v>
      </c>
      <c r="P37" s="20">
        <v>110</v>
      </c>
      <c r="Q37" s="30">
        <v>19</v>
      </c>
      <c r="R37" s="29" t="s">
        <v>102</v>
      </c>
      <c r="S37" s="28" t="s">
        <v>245</v>
      </c>
    </row>
    <row r="38" spans="1:19" ht="15">
      <c r="A38" s="32" t="s">
        <v>27</v>
      </c>
      <c r="B38" s="50">
        <v>45</v>
      </c>
      <c r="C38" s="50">
        <v>22</v>
      </c>
      <c r="D38" s="50">
        <v>16</v>
      </c>
      <c r="E38" s="51">
        <v>7</v>
      </c>
      <c r="F38" s="30">
        <v>51</v>
      </c>
      <c r="G38" s="51">
        <v>13</v>
      </c>
      <c r="H38" s="51">
        <v>19</v>
      </c>
      <c r="I38" s="51">
        <v>3</v>
      </c>
      <c r="J38" s="51">
        <v>1</v>
      </c>
      <c r="K38" s="29" t="s">
        <v>830</v>
      </c>
      <c r="L38" s="50" t="s">
        <v>931</v>
      </c>
      <c r="M38" s="50" t="s">
        <v>286</v>
      </c>
      <c r="N38" s="50" t="s">
        <v>932</v>
      </c>
      <c r="O38" s="31">
        <v>120</v>
      </c>
      <c r="P38" s="51">
        <v>132</v>
      </c>
      <c r="Q38" s="30">
        <v>-12</v>
      </c>
      <c r="R38" s="29" t="s">
        <v>100</v>
      </c>
      <c r="S38" s="28" t="s">
        <v>225</v>
      </c>
    </row>
    <row r="39" spans="1:19" ht="15">
      <c r="A39" s="32" t="s">
        <v>3</v>
      </c>
      <c r="B39" s="49">
        <v>45</v>
      </c>
      <c r="C39" s="49">
        <v>20</v>
      </c>
      <c r="D39" s="49">
        <v>15</v>
      </c>
      <c r="E39" s="20">
        <v>10</v>
      </c>
      <c r="F39" s="30">
        <v>50</v>
      </c>
      <c r="G39" s="20">
        <v>15</v>
      </c>
      <c r="H39" s="20">
        <v>19</v>
      </c>
      <c r="I39" s="20">
        <v>1</v>
      </c>
      <c r="J39" s="20">
        <v>1</v>
      </c>
      <c r="K39" s="29" t="s">
        <v>666</v>
      </c>
      <c r="L39" s="49" t="s">
        <v>854</v>
      </c>
      <c r="M39" s="49" t="s">
        <v>285</v>
      </c>
      <c r="N39" s="49" t="s">
        <v>937</v>
      </c>
      <c r="O39" s="31">
        <v>129</v>
      </c>
      <c r="P39" s="20">
        <v>143</v>
      </c>
      <c r="Q39" s="30">
        <v>-14</v>
      </c>
      <c r="R39" s="29" t="s">
        <v>100</v>
      </c>
      <c r="S39" s="28" t="s">
        <v>237</v>
      </c>
    </row>
    <row r="40" spans="1:19" ht="15">
      <c r="A40" s="32" t="s">
        <v>7</v>
      </c>
      <c r="B40" s="49">
        <v>48</v>
      </c>
      <c r="C40" s="49">
        <v>21</v>
      </c>
      <c r="D40" s="49">
        <v>24</v>
      </c>
      <c r="E40" s="20">
        <v>3</v>
      </c>
      <c r="F40" s="30">
        <v>45</v>
      </c>
      <c r="G40" s="20">
        <v>16</v>
      </c>
      <c r="H40" s="20">
        <v>20</v>
      </c>
      <c r="I40" s="20">
        <v>1</v>
      </c>
      <c r="J40" s="20">
        <v>2</v>
      </c>
      <c r="K40" s="29" t="s">
        <v>770</v>
      </c>
      <c r="L40" s="49" t="s">
        <v>884</v>
      </c>
      <c r="M40" s="49" t="s">
        <v>267</v>
      </c>
      <c r="N40" s="49" t="s">
        <v>773</v>
      </c>
      <c r="O40" s="31">
        <v>143</v>
      </c>
      <c r="P40" s="20">
        <v>154</v>
      </c>
      <c r="Q40" s="30">
        <v>-11</v>
      </c>
      <c r="R40" s="29" t="s">
        <v>104</v>
      </c>
      <c r="S40" s="28" t="s">
        <v>222</v>
      </c>
    </row>
    <row r="41" spans="1:19" ht="15">
      <c r="A41" s="32" t="s">
        <v>31</v>
      </c>
      <c r="B41" s="49">
        <v>46</v>
      </c>
      <c r="C41" s="49">
        <v>18</v>
      </c>
      <c r="D41" s="49">
        <v>22</v>
      </c>
      <c r="E41" s="20">
        <v>6</v>
      </c>
      <c r="F41" s="30">
        <v>42</v>
      </c>
      <c r="G41" s="20">
        <v>10</v>
      </c>
      <c r="H41" s="20">
        <v>16</v>
      </c>
      <c r="I41" s="20">
        <v>2</v>
      </c>
      <c r="J41" s="20">
        <v>2</v>
      </c>
      <c r="K41" s="29" t="s">
        <v>694</v>
      </c>
      <c r="L41" s="49" t="s">
        <v>930</v>
      </c>
      <c r="M41" s="49" t="s">
        <v>379</v>
      </c>
      <c r="N41" s="49" t="s">
        <v>796</v>
      </c>
      <c r="O41" s="31">
        <v>111</v>
      </c>
      <c r="P41" s="20">
        <v>145</v>
      </c>
      <c r="Q41" s="30">
        <v>-34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49</v>
      </c>
      <c r="C42" s="26">
        <v>14</v>
      </c>
      <c r="D42" s="26">
        <v>29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976</v>
      </c>
      <c r="M42" s="26" t="s">
        <v>379</v>
      </c>
      <c r="N42" s="26" t="s">
        <v>834</v>
      </c>
      <c r="O42" s="25">
        <v>125</v>
      </c>
      <c r="P42" s="24">
        <v>175</v>
      </c>
      <c r="Q42" s="23">
        <v>-50</v>
      </c>
      <c r="R42" s="22" t="s">
        <v>114</v>
      </c>
      <c r="S42" s="21" t="s">
        <v>248</v>
      </c>
    </row>
    <row r="43" spans="1:19" ht="15" thickTop="1"/>
    <row r="44" spans="1:19">
      <c r="A44" s="49" t="s">
        <v>57</v>
      </c>
      <c r="B44" s="54" t="s">
        <v>56</v>
      </c>
      <c r="C44" s="54"/>
      <c r="D44" s="54"/>
    </row>
    <row r="45" spans="1:19">
      <c r="A45" s="49" t="s">
        <v>55</v>
      </c>
      <c r="B45" s="54" t="s">
        <v>54</v>
      </c>
      <c r="C45" s="54"/>
      <c r="D45" s="54"/>
    </row>
    <row r="46" spans="1:19">
      <c r="A46" s="49" t="s">
        <v>53</v>
      </c>
      <c r="B46" s="54" t="s">
        <v>52</v>
      </c>
      <c r="C46" s="54"/>
      <c r="D46" s="54"/>
    </row>
    <row r="47" spans="1:19">
      <c r="A47" s="49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48</v>
      </c>
      <c r="C4" s="40">
        <v>30</v>
      </c>
      <c r="D4" s="40">
        <v>16</v>
      </c>
      <c r="E4" s="38">
        <v>2</v>
      </c>
      <c r="F4" s="33">
        <v>62</v>
      </c>
      <c r="G4" s="39">
        <v>25</v>
      </c>
      <c r="H4" s="38">
        <v>30</v>
      </c>
      <c r="I4" s="38">
        <v>0</v>
      </c>
      <c r="J4" s="33">
        <v>0</v>
      </c>
      <c r="K4" s="37" t="s">
        <v>964</v>
      </c>
      <c r="L4" s="40" t="s">
        <v>656</v>
      </c>
      <c r="M4" s="40" t="s">
        <v>499</v>
      </c>
      <c r="N4" s="40" t="s">
        <v>965</v>
      </c>
      <c r="O4" s="39">
        <v>152</v>
      </c>
      <c r="P4" s="38">
        <v>137</v>
      </c>
      <c r="Q4" s="33">
        <v>15</v>
      </c>
      <c r="R4" s="37" t="s">
        <v>123</v>
      </c>
      <c r="S4" s="36" t="s">
        <v>236</v>
      </c>
    </row>
    <row r="5" spans="1:20" ht="15">
      <c r="A5" s="32" t="s">
        <v>19</v>
      </c>
      <c r="B5" s="52">
        <v>47</v>
      </c>
      <c r="C5" s="52">
        <v>27</v>
      </c>
      <c r="D5" s="52">
        <v>17</v>
      </c>
      <c r="E5" s="20">
        <v>3</v>
      </c>
      <c r="F5" s="30">
        <v>57</v>
      </c>
      <c r="G5" s="31">
        <v>17</v>
      </c>
      <c r="H5" s="20">
        <v>23</v>
      </c>
      <c r="I5" s="20">
        <v>4</v>
      </c>
      <c r="J5" s="30">
        <v>0</v>
      </c>
      <c r="K5" s="29" t="s">
        <v>844</v>
      </c>
      <c r="L5" s="52" t="s">
        <v>638</v>
      </c>
      <c r="M5" s="52" t="s">
        <v>255</v>
      </c>
      <c r="N5" s="52" t="s">
        <v>896</v>
      </c>
      <c r="O5" s="31">
        <v>153</v>
      </c>
      <c r="P5" s="20">
        <v>142</v>
      </c>
      <c r="Q5" s="30">
        <v>11</v>
      </c>
      <c r="R5" s="29" t="s">
        <v>100</v>
      </c>
      <c r="S5" s="28" t="s">
        <v>190</v>
      </c>
    </row>
    <row r="6" spans="1:20" ht="15">
      <c r="A6" s="32" t="s">
        <v>5</v>
      </c>
      <c r="B6" s="52">
        <v>45</v>
      </c>
      <c r="C6" s="52">
        <v>25</v>
      </c>
      <c r="D6" s="52">
        <v>17</v>
      </c>
      <c r="E6" s="20">
        <v>3</v>
      </c>
      <c r="F6" s="30">
        <v>53</v>
      </c>
      <c r="G6" s="31">
        <v>20</v>
      </c>
      <c r="H6" s="20">
        <v>24</v>
      </c>
      <c r="I6" s="20">
        <v>1</v>
      </c>
      <c r="J6" s="30">
        <v>1</v>
      </c>
      <c r="K6" s="29" t="s">
        <v>663</v>
      </c>
      <c r="L6" s="52" t="s">
        <v>840</v>
      </c>
      <c r="M6" s="52" t="s">
        <v>248</v>
      </c>
      <c r="N6" s="52" t="s">
        <v>725</v>
      </c>
      <c r="O6" s="31">
        <v>165</v>
      </c>
      <c r="P6" s="20">
        <v>128</v>
      </c>
      <c r="Q6" s="30">
        <v>37</v>
      </c>
      <c r="R6" s="29" t="s">
        <v>98</v>
      </c>
      <c r="S6" s="28" t="s">
        <v>190</v>
      </c>
    </row>
    <row r="7" spans="1:20" ht="15">
      <c r="A7" s="32" t="s">
        <v>29</v>
      </c>
      <c r="B7" s="50">
        <v>48</v>
      </c>
      <c r="C7" s="50">
        <v>23</v>
      </c>
      <c r="D7" s="50">
        <v>19</v>
      </c>
      <c r="E7" s="51">
        <v>6</v>
      </c>
      <c r="F7" s="30">
        <v>52</v>
      </c>
      <c r="G7" s="31">
        <v>16</v>
      </c>
      <c r="H7" s="51">
        <v>23</v>
      </c>
      <c r="I7" s="51">
        <v>0</v>
      </c>
      <c r="J7" s="30">
        <v>1</v>
      </c>
      <c r="K7" s="29" t="s">
        <v>607</v>
      </c>
      <c r="L7" s="50" t="s">
        <v>729</v>
      </c>
      <c r="M7" s="50" t="s">
        <v>304</v>
      </c>
      <c r="N7" s="50" t="s">
        <v>958</v>
      </c>
      <c r="O7" s="31">
        <v>133</v>
      </c>
      <c r="P7" s="51">
        <v>153</v>
      </c>
      <c r="Q7" s="30">
        <v>-20</v>
      </c>
      <c r="R7" s="29" t="s">
        <v>100</v>
      </c>
      <c r="S7" s="28" t="s">
        <v>237</v>
      </c>
    </row>
    <row r="8" spans="1:20" ht="15">
      <c r="A8" s="32" t="s">
        <v>11</v>
      </c>
      <c r="B8" s="52">
        <v>46</v>
      </c>
      <c r="C8" s="52">
        <v>24</v>
      </c>
      <c r="D8" s="52">
        <v>18</v>
      </c>
      <c r="E8" s="20">
        <v>4</v>
      </c>
      <c r="F8" s="30">
        <v>52</v>
      </c>
      <c r="G8" s="31">
        <v>17</v>
      </c>
      <c r="H8" s="20">
        <v>23</v>
      </c>
      <c r="I8" s="20">
        <v>1</v>
      </c>
      <c r="J8" s="30">
        <v>1</v>
      </c>
      <c r="K8" s="29" t="s">
        <v>960</v>
      </c>
      <c r="L8" s="52" t="s">
        <v>870</v>
      </c>
      <c r="M8" s="52" t="s">
        <v>205</v>
      </c>
      <c r="N8" s="52" t="s">
        <v>679</v>
      </c>
      <c r="O8" s="31">
        <v>132</v>
      </c>
      <c r="P8" s="20">
        <v>127</v>
      </c>
      <c r="Q8" s="30">
        <v>5</v>
      </c>
      <c r="R8" s="29" t="s">
        <v>104</v>
      </c>
      <c r="S8" s="28" t="s">
        <v>231</v>
      </c>
    </row>
    <row r="9" spans="1:20" ht="15">
      <c r="A9" s="32" t="s">
        <v>16</v>
      </c>
      <c r="B9" s="50">
        <v>46</v>
      </c>
      <c r="C9" s="50">
        <v>23</v>
      </c>
      <c r="D9" s="50">
        <v>19</v>
      </c>
      <c r="E9" s="51">
        <v>4</v>
      </c>
      <c r="F9" s="30">
        <v>50</v>
      </c>
      <c r="G9" s="31">
        <v>14</v>
      </c>
      <c r="H9" s="51">
        <v>21</v>
      </c>
      <c r="I9" s="51">
        <v>2</v>
      </c>
      <c r="J9" s="30">
        <v>2</v>
      </c>
      <c r="K9" s="29" t="s">
        <v>725</v>
      </c>
      <c r="L9" s="50" t="s">
        <v>737</v>
      </c>
      <c r="M9" s="50" t="s">
        <v>303</v>
      </c>
      <c r="N9" s="50" t="s">
        <v>895</v>
      </c>
      <c r="O9" s="31">
        <v>142</v>
      </c>
      <c r="P9" s="51">
        <v>155</v>
      </c>
      <c r="Q9" s="30">
        <v>-13</v>
      </c>
      <c r="R9" s="29" t="s">
        <v>100</v>
      </c>
      <c r="S9" s="28" t="s">
        <v>230</v>
      </c>
    </row>
    <row r="10" spans="1:20" ht="15">
      <c r="A10" s="32" t="s">
        <v>21</v>
      </c>
      <c r="B10" s="52">
        <v>46</v>
      </c>
      <c r="C10" s="52">
        <v>21</v>
      </c>
      <c r="D10" s="52">
        <v>21</v>
      </c>
      <c r="E10" s="20">
        <v>4</v>
      </c>
      <c r="F10" s="30">
        <v>46</v>
      </c>
      <c r="G10" s="31">
        <v>16</v>
      </c>
      <c r="H10" s="20">
        <v>20</v>
      </c>
      <c r="I10" s="20">
        <v>1</v>
      </c>
      <c r="J10" s="30">
        <v>0</v>
      </c>
      <c r="K10" s="29" t="s">
        <v>870</v>
      </c>
      <c r="L10" s="52" t="s">
        <v>687</v>
      </c>
      <c r="M10" s="52" t="s">
        <v>414</v>
      </c>
      <c r="N10" s="52" t="s">
        <v>959</v>
      </c>
      <c r="O10" s="31">
        <v>131</v>
      </c>
      <c r="P10" s="20">
        <v>150</v>
      </c>
      <c r="Q10" s="30">
        <v>-19</v>
      </c>
      <c r="R10" s="29" t="s">
        <v>102</v>
      </c>
      <c r="S10" s="28" t="s">
        <v>236</v>
      </c>
    </row>
    <row r="11" spans="1:20" ht="15.75" thickBot="1">
      <c r="A11" s="32" t="s">
        <v>28</v>
      </c>
      <c r="B11" s="50">
        <v>46</v>
      </c>
      <c r="C11" s="50">
        <v>17</v>
      </c>
      <c r="D11" s="50">
        <v>24</v>
      </c>
      <c r="E11" s="24">
        <v>5</v>
      </c>
      <c r="F11" s="23">
        <v>39</v>
      </c>
      <c r="G11" s="25">
        <v>11</v>
      </c>
      <c r="H11" s="24">
        <v>15</v>
      </c>
      <c r="I11" s="24">
        <v>2</v>
      </c>
      <c r="J11" s="23">
        <v>1</v>
      </c>
      <c r="K11" s="29" t="s">
        <v>729</v>
      </c>
      <c r="L11" s="50" t="s">
        <v>783</v>
      </c>
      <c r="M11" s="50" t="s">
        <v>282</v>
      </c>
      <c r="N11" s="50" t="s">
        <v>902</v>
      </c>
      <c r="O11" s="31">
        <v>142</v>
      </c>
      <c r="P11" s="51">
        <v>159</v>
      </c>
      <c r="Q11" s="30">
        <v>-17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46</v>
      </c>
      <c r="C14" s="50">
        <v>31</v>
      </c>
      <c r="D14" s="50">
        <v>10</v>
      </c>
      <c r="E14" s="51">
        <v>5</v>
      </c>
      <c r="F14" s="33">
        <v>67</v>
      </c>
      <c r="G14" s="51">
        <v>26</v>
      </c>
      <c r="H14" s="51">
        <v>31</v>
      </c>
      <c r="I14" s="51">
        <v>0</v>
      </c>
      <c r="J14" s="51">
        <v>2</v>
      </c>
      <c r="K14" s="29" t="s">
        <v>955</v>
      </c>
      <c r="L14" s="50" t="s">
        <v>609</v>
      </c>
      <c r="M14" s="50" t="s">
        <v>398</v>
      </c>
      <c r="N14" s="50" t="s">
        <v>956</v>
      </c>
      <c r="O14" s="31">
        <v>164</v>
      </c>
      <c r="P14" s="51">
        <v>114</v>
      </c>
      <c r="Q14" s="30">
        <v>50</v>
      </c>
      <c r="R14" s="29" t="s">
        <v>130</v>
      </c>
      <c r="S14" s="28" t="s">
        <v>957</v>
      </c>
    </row>
    <row r="15" spans="1:20" ht="15">
      <c r="A15" s="32" t="s">
        <v>26</v>
      </c>
      <c r="B15" s="50">
        <v>47</v>
      </c>
      <c r="C15" s="50">
        <v>28</v>
      </c>
      <c r="D15" s="50">
        <v>16</v>
      </c>
      <c r="E15" s="51">
        <v>3</v>
      </c>
      <c r="F15" s="30">
        <v>59</v>
      </c>
      <c r="G15" s="51">
        <v>24</v>
      </c>
      <c r="H15" s="51">
        <v>28</v>
      </c>
      <c r="I15" s="51">
        <v>0</v>
      </c>
      <c r="J15" s="51">
        <v>2</v>
      </c>
      <c r="K15" s="29" t="s">
        <v>903</v>
      </c>
      <c r="L15" s="50" t="s">
        <v>815</v>
      </c>
      <c r="M15" s="50" t="s">
        <v>745</v>
      </c>
      <c r="N15" s="50" t="s">
        <v>743</v>
      </c>
      <c r="O15" s="31">
        <v>156</v>
      </c>
      <c r="P15" s="51">
        <v>132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14</v>
      </c>
      <c r="B16" s="50">
        <v>49</v>
      </c>
      <c r="C16" s="50">
        <v>26</v>
      </c>
      <c r="D16" s="50">
        <v>17</v>
      </c>
      <c r="E16" s="51">
        <v>6</v>
      </c>
      <c r="F16" s="30">
        <v>58</v>
      </c>
      <c r="G16" s="51">
        <v>24</v>
      </c>
      <c r="H16" s="51">
        <v>26</v>
      </c>
      <c r="I16" s="51">
        <v>0</v>
      </c>
      <c r="J16" s="51">
        <v>1</v>
      </c>
      <c r="K16" s="29" t="s">
        <v>677</v>
      </c>
      <c r="L16" s="50" t="s">
        <v>847</v>
      </c>
      <c r="M16" s="50" t="s">
        <v>503</v>
      </c>
      <c r="N16" s="50" t="s">
        <v>962</v>
      </c>
      <c r="O16" s="31">
        <v>148</v>
      </c>
      <c r="P16" s="51">
        <v>125</v>
      </c>
      <c r="Q16" s="30">
        <v>23</v>
      </c>
      <c r="R16" s="29" t="s">
        <v>140</v>
      </c>
      <c r="S16" s="28" t="s">
        <v>261</v>
      </c>
    </row>
    <row r="17" spans="1:19" ht="15">
      <c r="A17" s="32" t="s">
        <v>23</v>
      </c>
      <c r="B17" s="52">
        <v>47</v>
      </c>
      <c r="C17" s="52">
        <v>22</v>
      </c>
      <c r="D17" s="52">
        <v>18</v>
      </c>
      <c r="E17" s="20">
        <v>7</v>
      </c>
      <c r="F17" s="30">
        <v>51</v>
      </c>
      <c r="G17" s="20">
        <v>13</v>
      </c>
      <c r="H17" s="20">
        <v>18</v>
      </c>
      <c r="I17" s="20">
        <v>4</v>
      </c>
      <c r="J17" s="20">
        <v>1</v>
      </c>
      <c r="K17" s="29" t="s">
        <v>899</v>
      </c>
      <c r="L17" s="52" t="s">
        <v>966</v>
      </c>
      <c r="M17" s="52" t="s">
        <v>416</v>
      </c>
      <c r="N17" s="52" t="s">
        <v>967</v>
      </c>
      <c r="O17" s="31">
        <v>157</v>
      </c>
      <c r="P17" s="20">
        <v>158</v>
      </c>
      <c r="Q17" s="30">
        <v>-1</v>
      </c>
      <c r="R17" s="29" t="s">
        <v>102</v>
      </c>
      <c r="S17" s="28" t="s">
        <v>230</v>
      </c>
    </row>
    <row r="18" spans="1:19" ht="15">
      <c r="A18" s="32" t="s">
        <v>12</v>
      </c>
      <c r="B18" s="52">
        <v>46</v>
      </c>
      <c r="C18" s="52">
        <v>22</v>
      </c>
      <c r="D18" s="52">
        <v>20</v>
      </c>
      <c r="E18" s="20">
        <v>4</v>
      </c>
      <c r="F18" s="30">
        <v>48</v>
      </c>
      <c r="G18" s="20">
        <v>19</v>
      </c>
      <c r="H18" s="20">
        <v>21</v>
      </c>
      <c r="I18" s="20">
        <v>1</v>
      </c>
      <c r="J18" s="20">
        <v>0</v>
      </c>
      <c r="K18" s="29" t="s">
        <v>721</v>
      </c>
      <c r="L18" s="52" t="s">
        <v>870</v>
      </c>
      <c r="M18" s="52" t="s">
        <v>325</v>
      </c>
      <c r="N18" s="52" t="s">
        <v>963</v>
      </c>
      <c r="O18" s="31">
        <v>134</v>
      </c>
      <c r="P18" s="20">
        <v>142</v>
      </c>
      <c r="Q18" s="30">
        <v>-8</v>
      </c>
      <c r="R18" s="29" t="s">
        <v>98</v>
      </c>
      <c r="S18" s="28" t="s">
        <v>868</v>
      </c>
    </row>
    <row r="19" spans="1:19" ht="15">
      <c r="A19" s="32" t="s">
        <v>10</v>
      </c>
      <c r="B19" s="52">
        <v>47</v>
      </c>
      <c r="C19" s="52">
        <v>21</v>
      </c>
      <c r="D19" s="52">
        <v>20</v>
      </c>
      <c r="E19" s="20">
        <v>6</v>
      </c>
      <c r="F19" s="30">
        <v>48</v>
      </c>
      <c r="G19" s="20">
        <v>10</v>
      </c>
      <c r="H19" s="20">
        <v>18</v>
      </c>
      <c r="I19" s="20">
        <v>3</v>
      </c>
      <c r="J19" s="20">
        <v>3</v>
      </c>
      <c r="K19" s="29" t="s">
        <v>576</v>
      </c>
      <c r="L19" s="52" t="s">
        <v>712</v>
      </c>
      <c r="M19" s="52" t="s">
        <v>255</v>
      </c>
      <c r="N19" s="52" t="s">
        <v>882</v>
      </c>
      <c r="O19" s="31">
        <v>146</v>
      </c>
      <c r="P19" s="20">
        <v>161</v>
      </c>
      <c r="Q19" s="30">
        <v>-15</v>
      </c>
      <c r="R19" s="29" t="s">
        <v>104</v>
      </c>
      <c r="S19" s="28" t="s">
        <v>231</v>
      </c>
    </row>
    <row r="20" spans="1:19" ht="15">
      <c r="A20" s="32" t="s">
        <v>9</v>
      </c>
      <c r="B20" s="52">
        <v>49</v>
      </c>
      <c r="C20" s="52">
        <v>20</v>
      </c>
      <c r="D20" s="52">
        <v>21</v>
      </c>
      <c r="E20" s="20">
        <v>8</v>
      </c>
      <c r="F20" s="30">
        <v>48</v>
      </c>
      <c r="G20" s="20">
        <v>13</v>
      </c>
      <c r="H20" s="20">
        <v>19</v>
      </c>
      <c r="I20" s="20">
        <v>1</v>
      </c>
      <c r="J20" s="20">
        <v>4</v>
      </c>
      <c r="K20" s="29" t="s">
        <v>866</v>
      </c>
      <c r="L20" s="52" t="s">
        <v>968</v>
      </c>
      <c r="M20" s="52" t="s">
        <v>953</v>
      </c>
      <c r="N20" s="52" t="s">
        <v>954</v>
      </c>
      <c r="O20" s="31">
        <v>148</v>
      </c>
      <c r="P20" s="20">
        <v>180</v>
      </c>
      <c r="Q20" s="30">
        <v>-32</v>
      </c>
      <c r="R20" s="29" t="s">
        <v>100</v>
      </c>
      <c r="S20" s="28" t="s">
        <v>252</v>
      </c>
    </row>
    <row r="21" spans="1:19" ht="15.75" thickBot="1">
      <c r="A21" s="27" t="s">
        <v>13</v>
      </c>
      <c r="B21" s="26">
        <v>46</v>
      </c>
      <c r="C21" s="26">
        <v>19</v>
      </c>
      <c r="D21" s="26">
        <v>20</v>
      </c>
      <c r="E21" s="24">
        <v>7</v>
      </c>
      <c r="F21" s="23">
        <v>45</v>
      </c>
      <c r="G21" s="24">
        <v>13</v>
      </c>
      <c r="H21" s="24">
        <v>17</v>
      </c>
      <c r="I21" s="24">
        <v>2</v>
      </c>
      <c r="J21" s="24">
        <v>1</v>
      </c>
      <c r="K21" s="22" t="s">
        <v>694</v>
      </c>
      <c r="L21" s="26" t="s">
        <v>819</v>
      </c>
      <c r="M21" s="26" t="s">
        <v>203</v>
      </c>
      <c r="N21" s="26" t="s">
        <v>892</v>
      </c>
      <c r="O21" s="25">
        <v>124</v>
      </c>
      <c r="P21" s="24">
        <v>138</v>
      </c>
      <c r="Q21" s="23">
        <v>-14</v>
      </c>
      <c r="R21" s="22" t="s">
        <v>104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48</v>
      </c>
      <c r="C25" s="40">
        <v>31</v>
      </c>
      <c r="D25" s="40">
        <v>14</v>
      </c>
      <c r="E25" s="38">
        <v>3</v>
      </c>
      <c r="F25" s="33">
        <v>65</v>
      </c>
      <c r="G25" s="38">
        <v>27</v>
      </c>
      <c r="H25" s="38">
        <v>31</v>
      </c>
      <c r="I25" s="38">
        <v>0</v>
      </c>
      <c r="J25" s="38">
        <v>0</v>
      </c>
      <c r="K25" s="37" t="s">
        <v>945</v>
      </c>
      <c r="L25" s="40" t="s">
        <v>755</v>
      </c>
      <c r="M25" s="40" t="s">
        <v>113</v>
      </c>
      <c r="N25" s="40" t="s">
        <v>975</v>
      </c>
      <c r="O25" s="39">
        <v>167</v>
      </c>
      <c r="P25" s="38">
        <v>118</v>
      </c>
      <c r="Q25" s="33">
        <v>49</v>
      </c>
      <c r="R25" s="37" t="s">
        <v>102</v>
      </c>
      <c r="S25" s="36" t="s">
        <v>203</v>
      </c>
    </row>
    <row r="26" spans="1:19" ht="15">
      <c r="A26" s="32" t="s">
        <v>17</v>
      </c>
      <c r="B26" s="52">
        <v>47</v>
      </c>
      <c r="C26" s="52">
        <v>28</v>
      </c>
      <c r="D26" s="52">
        <v>15</v>
      </c>
      <c r="E26" s="20">
        <v>4</v>
      </c>
      <c r="F26" s="30">
        <v>60</v>
      </c>
      <c r="G26" s="20">
        <v>20</v>
      </c>
      <c r="H26" s="20">
        <v>26</v>
      </c>
      <c r="I26" s="20">
        <v>2</v>
      </c>
      <c r="J26" s="20">
        <v>2</v>
      </c>
      <c r="K26" s="29" t="s">
        <v>708</v>
      </c>
      <c r="L26" s="52" t="s">
        <v>972</v>
      </c>
      <c r="M26" s="52" t="s">
        <v>491</v>
      </c>
      <c r="N26" s="52" t="s">
        <v>973</v>
      </c>
      <c r="O26" s="31">
        <v>140</v>
      </c>
      <c r="P26" s="20">
        <v>134</v>
      </c>
      <c r="Q26" s="30">
        <v>6</v>
      </c>
      <c r="R26" s="29" t="s">
        <v>100</v>
      </c>
      <c r="S26" s="28" t="s">
        <v>245</v>
      </c>
    </row>
    <row r="27" spans="1:19" ht="15">
      <c r="A27" s="32" t="s">
        <v>22</v>
      </c>
      <c r="B27" s="52">
        <v>46</v>
      </c>
      <c r="C27" s="52">
        <v>29</v>
      </c>
      <c r="D27" s="52">
        <v>16</v>
      </c>
      <c r="E27" s="20">
        <v>1</v>
      </c>
      <c r="F27" s="30">
        <v>59</v>
      </c>
      <c r="G27" s="20">
        <v>22</v>
      </c>
      <c r="H27" s="20">
        <v>27</v>
      </c>
      <c r="I27" s="20">
        <v>2</v>
      </c>
      <c r="J27" s="20">
        <v>0</v>
      </c>
      <c r="K27" s="29" t="s">
        <v>686</v>
      </c>
      <c r="L27" s="52" t="s">
        <v>732</v>
      </c>
      <c r="M27" s="52" t="s">
        <v>499</v>
      </c>
      <c r="N27" s="52" t="s">
        <v>657</v>
      </c>
      <c r="O27" s="31">
        <v>148</v>
      </c>
      <c r="P27" s="20">
        <v>115</v>
      </c>
      <c r="Q27" s="30">
        <v>33</v>
      </c>
      <c r="R27" s="29" t="s">
        <v>100</v>
      </c>
      <c r="S27" s="28" t="s">
        <v>236</v>
      </c>
    </row>
    <row r="28" spans="1:19" ht="15">
      <c r="A28" s="32" t="s">
        <v>24</v>
      </c>
      <c r="B28" s="52">
        <v>48</v>
      </c>
      <c r="C28" s="52">
        <v>28</v>
      </c>
      <c r="D28" s="52">
        <v>19</v>
      </c>
      <c r="E28" s="20">
        <v>1</v>
      </c>
      <c r="F28" s="30">
        <v>57</v>
      </c>
      <c r="G28" s="20">
        <v>22</v>
      </c>
      <c r="H28" s="20">
        <v>27</v>
      </c>
      <c r="I28" s="20">
        <v>1</v>
      </c>
      <c r="J28" s="20">
        <v>1</v>
      </c>
      <c r="K28" s="29" t="s">
        <v>710</v>
      </c>
      <c r="L28" s="52" t="s">
        <v>781</v>
      </c>
      <c r="M28" s="52" t="s">
        <v>449</v>
      </c>
      <c r="N28" s="52" t="s">
        <v>971</v>
      </c>
      <c r="O28" s="31">
        <v>160</v>
      </c>
      <c r="P28" s="20">
        <v>150</v>
      </c>
      <c r="Q28" s="30">
        <v>10</v>
      </c>
      <c r="R28" s="29" t="s">
        <v>98</v>
      </c>
      <c r="S28" s="28" t="s">
        <v>190</v>
      </c>
    </row>
    <row r="29" spans="1:19" ht="15">
      <c r="A29" s="32" t="s">
        <v>6</v>
      </c>
      <c r="B29" s="50">
        <v>48</v>
      </c>
      <c r="C29" s="50">
        <v>23</v>
      </c>
      <c r="D29" s="50">
        <v>21</v>
      </c>
      <c r="E29" s="51">
        <v>4</v>
      </c>
      <c r="F29" s="30">
        <v>50</v>
      </c>
      <c r="G29" s="51">
        <v>14</v>
      </c>
      <c r="H29" s="51">
        <v>21</v>
      </c>
      <c r="I29" s="51">
        <v>2</v>
      </c>
      <c r="J29" s="51">
        <v>0</v>
      </c>
      <c r="K29" s="29" t="s">
        <v>708</v>
      </c>
      <c r="L29" s="50" t="s">
        <v>974</v>
      </c>
      <c r="M29" s="50" t="s">
        <v>208</v>
      </c>
      <c r="N29" s="50" t="s">
        <v>617</v>
      </c>
      <c r="O29" s="31">
        <v>138</v>
      </c>
      <c r="P29" s="51">
        <v>143</v>
      </c>
      <c r="Q29" s="30">
        <v>-5</v>
      </c>
      <c r="R29" s="29" t="s">
        <v>100</v>
      </c>
      <c r="S29" s="28" t="s">
        <v>245</v>
      </c>
    </row>
    <row r="30" spans="1:19" ht="15">
      <c r="A30" s="32" t="s">
        <v>105</v>
      </c>
      <c r="B30" s="50">
        <v>46</v>
      </c>
      <c r="C30" s="50">
        <v>20</v>
      </c>
      <c r="D30" s="50">
        <v>19</v>
      </c>
      <c r="E30" s="51">
        <v>7</v>
      </c>
      <c r="F30" s="30">
        <v>47</v>
      </c>
      <c r="G30" s="51">
        <v>15</v>
      </c>
      <c r="H30" s="51">
        <v>20</v>
      </c>
      <c r="I30" s="51">
        <v>0</v>
      </c>
      <c r="J30" s="51">
        <v>2</v>
      </c>
      <c r="K30" s="29" t="s">
        <v>969</v>
      </c>
      <c r="L30" s="50" t="s">
        <v>725</v>
      </c>
      <c r="M30" s="50" t="s">
        <v>356</v>
      </c>
      <c r="N30" s="50" t="s">
        <v>970</v>
      </c>
      <c r="O30" s="31">
        <v>132</v>
      </c>
      <c r="P30" s="51">
        <v>139</v>
      </c>
      <c r="Q30" s="30">
        <v>-7</v>
      </c>
      <c r="R30" s="29" t="s">
        <v>104</v>
      </c>
      <c r="S30" s="28" t="s">
        <v>222</v>
      </c>
    </row>
    <row r="31" spans="1:19" ht="15">
      <c r="A31" s="32" t="s">
        <v>15</v>
      </c>
      <c r="B31" s="50">
        <v>45</v>
      </c>
      <c r="C31" s="50">
        <v>16</v>
      </c>
      <c r="D31" s="50">
        <v>22</v>
      </c>
      <c r="E31" s="51">
        <v>7</v>
      </c>
      <c r="F31" s="30">
        <v>39</v>
      </c>
      <c r="G31" s="51">
        <v>12</v>
      </c>
      <c r="H31" s="51">
        <v>15</v>
      </c>
      <c r="I31" s="51">
        <v>1</v>
      </c>
      <c r="J31" s="51">
        <v>0</v>
      </c>
      <c r="K31" s="29" t="s">
        <v>679</v>
      </c>
      <c r="L31" s="50" t="s">
        <v>768</v>
      </c>
      <c r="M31" s="50" t="s">
        <v>399</v>
      </c>
      <c r="N31" s="50" t="s">
        <v>944</v>
      </c>
      <c r="O31" s="31">
        <v>115</v>
      </c>
      <c r="P31" s="51">
        <v>139</v>
      </c>
      <c r="Q31" s="30">
        <v>-24</v>
      </c>
      <c r="R31" s="29" t="s">
        <v>123</v>
      </c>
      <c r="S31" s="28" t="s">
        <v>225</v>
      </c>
    </row>
    <row r="32" spans="1:19" ht="15.75" thickBot="1">
      <c r="A32" s="32" t="s">
        <v>25</v>
      </c>
      <c r="B32" s="52">
        <v>47</v>
      </c>
      <c r="C32" s="52">
        <v>15</v>
      </c>
      <c r="D32" s="52">
        <v>28</v>
      </c>
      <c r="E32" s="20">
        <v>4</v>
      </c>
      <c r="F32" s="23">
        <v>34</v>
      </c>
      <c r="G32" s="20">
        <v>12</v>
      </c>
      <c r="H32" s="20">
        <v>14</v>
      </c>
      <c r="I32" s="20">
        <v>1</v>
      </c>
      <c r="J32" s="20">
        <v>1</v>
      </c>
      <c r="K32" s="29" t="s">
        <v>650</v>
      </c>
      <c r="L32" s="52" t="s">
        <v>889</v>
      </c>
      <c r="M32" s="52" t="s">
        <v>363</v>
      </c>
      <c r="N32" s="52" t="s">
        <v>940</v>
      </c>
      <c r="O32" s="31">
        <v>123</v>
      </c>
      <c r="P32" s="20">
        <v>162</v>
      </c>
      <c r="Q32" s="30">
        <v>-39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47</v>
      </c>
      <c r="C35" s="50">
        <v>29</v>
      </c>
      <c r="D35" s="50">
        <v>14</v>
      </c>
      <c r="E35" s="51">
        <v>4</v>
      </c>
      <c r="F35" s="33">
        <v>62</v>
      </c>
      <c r="G35" s="51">
        <v>25</v>
      </c>
      <c r="H35" s="51">
        <v>28</v>
      </c>
      <c r="I35" s="51">
        <v>1</v>
      </c>
      <c r="J35" s="51">
        <v>2</v>
      </c>
      <c r="K35" s="29" t="s">
        <v>977</v>
      </c>
      <c r="L35" s="50" t="s">
        <v>679</v>
      </c>
      <c r="M35" s="50" t="s">
        <v>722</v>
      </c>
      <c r="N35" s="50" t="s">
        <v>978</v>
      </c>
      <c r="O35" s="31">
        <v>160</v>
      </c>
      <c r="P35" s="51">
        <v>132</v>
      </c>
      <c r="Q35" s="30">
        <v>28</v>
      </c>
      <c r="R35" s="29" t="s">
        <v>140</v>
      </c>
      <c r="S35" s="28" t="s">
        <v>222</v>
      </c>
    </row>
    <row r="36" spans="1:19" ht="15">
      <c r="A36" s="32" t="s">
        <v>20</v>
      </c>
      <c r="B36" s="52">
        <v>46</v>
      </c>
      <c r="C36" s="52">
        <v>29</v>
      </c>
      <c r="D36" s="52">
        <v>14</v>
      </c>
      <c r="E36" s="20">
        <v>3</v>
      </c>
      <c r="F36" s="30">
        <v>61</v>
      </c>
      <c r="G36" s="20">
        <v>22</v>
      </c>
      <c r="H36" s="20">
        <v>29</v>
      </c>
      <c r="I36" s="20">
        <v>0</v>
      </c>
      <c r="J36" s="20">
        <v>0</v>
      </c>
      <c r="K36" s="29" t="s">
        <v>680</v>
      </c>
      <c r="L36" s="52" t="s">
        <v>933</v>
      </c>
      <c r="M36" s="52" t="s">
        <v>333</v>
      </c>
      <c r="N36" s="52" t="s">
        <v>934</v>
      </c>
      <c r="O36" s="31">
        <v>151</v>
      </c>
      <c r="P36" s="20">
        <v>126</v>
      </c>
      <c r="Q36" s="30">
        <v>25</v>
      </c>
      <c r="R36" s="29" t="s">
        <v>98</v>
      </c>
      <c r="S36" s="28" t="s">
        <v>253</v>
      </c>
    </row>
    <row r="37" spans="1:19" ht="15">
      <c r="A37" s="32" t="s">
        <v>18</v>
      </c>
      <c r="B37" s="52">
        <v>44</v>
      </c>
      <c r="C37" s="52">
        <v>25</v>
      </c>
      <c r="D37" s="52">
        <v>14</v>
      </c>
      <c r="E37" s="20">
        <v>5</v>
      </c>
      <c r="F37" s="30">
        <v>55</v>
      </c>
      <c r="G37" s="20">
        <v>23</v>
      </c>
      <c r="H37" s="20">
        <v>25</v>
      </c>
      <c r="I37" s="20">
        <v>0</v>
      </c>
      <c r="J37" s="20">
        <v>1</v>
      </c>
      <c r="K37" s="29" t="s">
        <v>668</v>
      </c>
      <c r="L37" s="52" t="s">
        <v>935</v>
      </c>
      <c r="M37" s="52" t="s">
        <v>449</v>
      </c>
      <c r="N37" s="52" t="s">
        <v>844</v>
      </c>
      <c r="O37" s="31">
        <v>129</v>
      </c>
      <c r="P37" s="20">
        <v>110</v>
      </c>
      <c r="Q37" s="30">
        <v>19</v>
      </c>
      <c r="R37" s="29" t="s">
        <v>102</v>
      </c>
      <c r="S37" s="28" t="s">
        <v>245</v>
      </c>
    </row>
    <row r="38" spans="1:19" ht="15">
      <c r="A38" s="32" t="s">
        <v>27</v>
      </c>
      <c r="B38" s="50">
        <v>45</v>
      </c>
      <c r="C38" s="50">
        <v>22</v>
      </c>
      <c r="D38" s="50">
        <v>16</v>
      </c>
      <c r="E38" s="51">
        <v>7</v>
      </c>
      <c r="F38" s="30">
        <v>51</v>
      </c>
      <c r="G38" s="51">
        <v>13</v>
      </c>
      <c r="H38" s="51">
        <v>19</v>
      </c>
      <c r="I38" s="51">
        <v>3</v>
      </c>
      <c r="J38" s="51">
        <v>1</v>
      </c>
      <c r="K38" s="29" t="s">
        <v>830</v>
      </c>
      <c r="L38" s="50" t="s">
        <v>931</v>
      </c>
      <c r="M38" s="50" t="s">
        <v>286</v>
      </c>
      <c r="N38" s="50" t="s">
        <v>932</v>
      </c>
      <c r="O38" s="31">
        <v>120</v>
      </c>
      <c r="P38" s="51">
        <v>132</v>
      </c>
      <c r="Q38" s="30">
        <v>-12</v>
      </c>
      <c r="R38" s="29" t="s">
        <v>100</v>
      </c>
      <c r="S38" s="28" t="s">
        <v>225</v>
      </c>
    </row>
    <row r="39" spans="1:19" ht="15">
      <c r="A39" s="32" t="s">
        <v>3</v>
      </c>
      <c r="B39" s="52">
        <v>45</v>
      </c>
      <c r="C39" s="52">
        <v>20</v>
      </c>
      <c r="D39" s="52">
        <v>15</v>
      </c>
      <c r="E39" s="20">
        <v>10</v>
      </c>
      <c r="F39" s="30">
        <v>50</v>
      </c>
      <c r="G39" s="20">
        <v>15</v>
      </c>
      <c r="H39" s="20">
        <v>19</v>
      </c>
      <c r="I39" s="20">
        <v>1</v>
      </c>
      <c r="J39" s="20">
        <v>1</v>
      </c>
      <c r="K39" s="29" t="s">
        <v>666</v>
      </c>
      <c r="L39" s="52" t="s">
        <v>854</v>
      </c>
      <c r="M39" s="52" t="s">
        <v>285</v>
      </c>
      <c r="N39" s="52" t="s">
        <v>937</v>
      </c>
      <c r="O39" s="31">
        <v>129</v>
      </c>
      <c r="P39" s="20">
        <v>143</v>
      </c>
      <c r="Q39" s="30">
        <v>-14</v>
      </c>
      <c r="R39" s="29" t="s">
        <v>100</v>
      </c>
      <c r="S39" s="28" t="s">
        <v>237</v>
      </c>
    </row>
    <row r="40" spans="1:19" ht="15">
      <c r="A40" s="32" t="s">
        <v>7</v>
      </c>
      <c r="B40" s="52">
        <v>48</v>
      </c>
      <c r="C40" s="52">
        <v>21</v>
      </c>
      <c r="D40" s="52">
        <v>24</v>
      </c>
      <c r="E40" s="20">
        <v>3</v>
      </c>
      <c r="F40" s="30">
        <v>45</v>
      </c>
      <c r="G40" s="20">
        <v>16</v>
      </c>
      <c r="H40" s="20">
        <v>20</v>
      </c>
      <c r="I40" s="20">
        <v>1</v>
      </c>
      <c r="J40" s="20">
        <v>2</v>
      </c>
      <c r="K40" s="29" t="s">
        <v>770</v>
      </c>
      <c r="L40" s="52" t="s">
        <v>884</v>
      </c>
      <c r="M40" s="52" t="s">
        <v>267</v>
      </c>
      <c r="N40" s="52" t="s">
        <v>773</v>
      </c>
      <c r="O40" s="31">
        <v>143</v>
      </c>
      <c r="P40" s="20">
        <v>154</v>
      </c>
      <c r="Q40" s="30">
        <v>-11</v>
      </c>
      <c r="R40" s="29" t="s">
        <v>104</v>
      </c>
      <c r="S40" s="28" t="s">
        <v>222</v>
      </c>
    </row>
    <row r="41" spans="1:19" ht="15">
      <c r="A41" s="32" t="s">
        <v>31</v>
      </c>
      <c r="B41" s="52">
        <v>46</v>
      </c>
      <c r="C41" s="52">
        <v>18</v>
      </c>
      <c r="D41" s="52">
        <v>22</v>
      </c>
      <c r="E41" s="20">
        <v>6</v>
      </c>
      <c r="F41" s="30">
        <v>42</v>
      </c>
      <c r="G41" s="20">
        <v>10</v>
      </c>
      <c r="H41" s="20">
        <v>16</v>
      </c>
      <c r="I41" s="20">
        <v>2</v>
      </c>
      <c r="J41" s="20">
        <v>2</v>
      </c>
      <c r="K41" s="29" t="s">
        <v>694</v>
      </c>
      <c r="L41" s="52" t="s">
        <v>930</v>
      </c>
      <c r="M41" s="52" t="s">
        <v>379</v>
      </c>
      <c r="N41" s="52" t="s">
        <v>796</v>
      </c>
      <c r="O41" s="31">
        <v>111</v>
      </c>
      <c r="P41" s="20">
        <v>145</v>
      </c>
      <c r="Q41" s="30">
        <v>-34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49</v>
      </c>
      <c r="C42" s="26">
        <v>14</v>
      </c>
      <c r="D42" s="26">
        <v>29</v>
      </c>
      <c r="E42" s="24">
        <v>6</v>
      </c>
      <c r="F42" s="23">
        <v>34</v>
      </c>
      <c r="G42" s="24">
        <v>10</v>
      </c>
      <c r="H42" s="24">
        <v>14</v>
      </c>
      <c r="I42" s="24">
        <v>0</v>
      </c>
      <c r="J42" s="24">
        <v>4</v>
      </c>
      <c r="K42" s="22" t="s">
        <v>658</v>
      </c>
      <c r="L42" s="26" t="s">
        <v>976</v>
      </c>
      <c r="M42" s="26" t="s">
        <v>379</v>
      </c>
      <c r="N42" s="26" t="s">
        <v>834</v>
      </c>
      <c r="O42" s="25">
        <v>125</v>
      </c>
      <c r="P42" s="24">
        <v>175</v>
      </c>
      <c r="Q42" s="23">
        <v>-50</v>
      </c>
      <c r="R42" s="22" t="s">
        <v>114</v>
      </c>
      <c r="S42" s="21" t="s">
        <v>248</v>
      </c>
    </row>
    <row r="43" spans="1:19" ht="15" thickTop="1"/>
    <row r="44" spans="1:19">
      <c r="A44" s="52" t="s">
        <v>57</v>
      </c>
      <c r="B44" s="54" t="s">
        <v>56</v>
      </c>
      <c r="C44" s="54"/>
      <c r="D44" s="54"/>
    </row>
    <row r="45" spans="1:19">
      <c r="A45" s="52" t="s">
        <v>55</v>
      </c>
      <c r="B45" s="54" t="s">
        <v>54</v>
      </c>
      <c r="C45" s="54"/>
      <c r="D45" s="54"/>
    </row>
    <row r="46" spans="1:19">
      <c r="A46" s="52" t="s">
        <v>53</v>
      </c>
      <c r="B46" s="54" t="s">
        <v>52</v>
      </c>
      <c r="C46" s="54"/>
      <c r="D46" s="54"/>
    </row>
    <row r="47" spans="1:19">
      <c r="A47" s="52" t="s">
        <v>51</v>
      </c>
      <c r="B47" s="54" t="s">
        <v>50</v>
      </c>
      <c r="C47" s="54"/>
      <c r="D47" s="54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48</v>
      </c>
      <c r="C4" s="40">
        <f>Boston_Bruins!$I$84</f>
        <v>23</v>
      </c>
      <c r="D4" s="40">
        <f>Boston_Bruins!$J$84</f>
        <v>19</v>
      </c>
      <c r="E4" s="38">
        <f>Boston_Bruins!$L$84</f>
        <v>6</v>
      </c>
      <c r="F4" s="33">
        <f t="shared" ref="F4:F11" si="0">(C4*2)+E4</f>
        <v>52</v>
      </c>
      <c r="G4" s="39">
        <f>C4-(Boston_Bruins!$K$84+I4)</f>
        <v>16</v>
      </c>
      <c r="H4" s="38">
        <f t="shared" ref="H4:H11" si="1">C4-I4</f>
        <v>23</v>
      </c>
      <c r="I4" s="38">
        <f>Boston_Bruins!$M$84</f>
        <v>0</v>
      </c>
      <c r="J4" s="33">
        <f>Boston_Bruins!$N$84</f>
        <v>1</v>
      </c>
      <c r="K4" s="37" t="str">
        <f>Boston_Bruins!$O$85</f>
        <v>14-7-3</v>
      </c>
      <c r="L4" s="40" t="str">
        <f>Boston_Bruins!$R$85</f>
        <v>9-12-3</v>
      </c>
      <c r="M4" s="40" t="str">
        <f>Boston_Bruins!$U$85</f>
        <v>8-5-2</v>
      </c>
      <c r="N4" s="40" t="str">
        <f>Boston_Bruins!$X$85</f>
        <v>13-12-3</v>
      </c>
      <c r="O4" s="39">
        <f>Boston_Bruins!$E$85</f>
        <v>133</v>
      </c>
      <c r="P4" s="38">
        <f>Boston_Bruins!$F$85</f>
        <v>153</v>
      </c>
      <c r="Q4" s="33">
        <f t="shared" ref="Q4:Q11" si="2">O4-P4</f>
        <v>-20</v>
      </c>
      <c r="R4" s="37" t="str">
        <f>Boston_Bruins!$AA$85</f>
        <v>W1</v>
      </c>
      <c r="S4" s="36" t="str">
        <f>Boston_Bruins!$AD$85</f>
        <v>3-5-2</v>
      </c>
    </row>
    <row r="5" spans="1:20" ht="15">
      <c r="A5" s="32" t="s">
        <v>28</v>
      </c>
      <c r="B5" s="1">
        <f>Buffalo_Sabres!$D$86</f>
        <v>46</v>
      </c>
      <c r="C5" s="1">
        <f>Buffalo_Sabres!$I$84</f>
        <v>17</v>
      </c>
      <c r="D5" s="1">
        <f>Buffalo_Sabres!$J$84</f>
        <v>24</v>
      </c>
      <c r="E5" s="20">
        <f>Buffalo_Sabres!$L$84</f>
        <v>5</v>
      </c>
      <c r="F5" s="30">
        <f t="shared" si="0"/>
        <v>39</v>
      </c>
      <c r="G5" s="31">
        <f>C5-(Buffalo_Sabres!$K$84+I5)</f>
        <v>11</v>
      </c>
      <c r="H5" s="20">
        <f t="shared" si="1"/>
        <v>15</v>
      </c>
      <c r="I5" s="20">
        <f>Buffalo_Sabres!$M$84</f>
        <v>2</v>
      </c>
      <c r="J5" s="30">
        <f>Buffalo_Sabres!$N$84</f>
        <v>1</v>
      </c>
      <c r="K5" s="29" t="str">
        <f>Buffalo_Sabres!$O$85</f>
        <v>9-12-3</v>
      </c>
      <c r="L5" s="1" t="str">
        <f>Buffalo_Sabres!$R$85</f>
        <v>8-12-2</v>
      </c>
      <c r="M5" s="1" t="str">
        <f>Buffalo_Sabres!$U$85</f>
        <v>4-7-1</v>
      </c>
      <c r="N5" s="1" t="str">
        <f>Buffalo_Sabres!$X$85</f>
        <v>8-16-2</v>
      </c>
      <c r="O5" s="31">
        <f>Buffalo_Sabres!$E$85</f>
        <v>142</v>
      </c>
      <c r="P5" s="20">
        <f>Buffalo_Sabres!$F$85</f>
        <v>159</v>
      </c>
      <c r="Q5" s="30">
        <f t="shared" si="2"/>
        <v>-17</v>
      </c>
      <c r="R5" s="29" t="str">
        <f>Buffalo_Sabres!$AA$85</f>
        <v>L2</v>
      </c>
      <c r="S5" s="28" t="str">
        <f>Buffalo_Sabres!$AD$85</f>
        <v>4-5-1</v>
      </c>
    </row>
    <row r="6" spans="1:20" ht="15">
      <c r="A6" s="32" t="s">
        <v>21</v>
      </c>
      <c r="B6" s="1">
        <f>Detroit_Red_Wings!$D$86</f>
        <v>46</v>
      </c>
      <c r="C6" s="1">
        <f>Detroit_Red_Wings!$I$84</f>
        <v>21</v>
      </c>
      <c r="D6" s="1">
        <f>Detroit_Red_Wings!$J$84</f>
        <v>21</v>
      </c>
      <c r="E6" s="20">
        <f>Detroit_Red_Wings!$L$84</f>
        <v>4</v>
      </c>
      <c r="F6" s="30">
        <f t="shared" si="0"/>
        <v>46</v>
      </c>
      <c r="G6" s="31">
        <f>C6-(Detroit_Red_Wings!$K$84+I6)</f>
        <v>16</v>
      </c>
      <c r="H6" s="20">
        <f t="shared" si="1"/>
        <v>20</v>
      </c>
      <c r="I6" s="20">
        <f>Detroit_Red_Wings!$M$84</f>
        <v>1</v>
      </c>
      <c r="J6" s="30">
        <f>Detroit_Red_Wings!$N$84</f>
        <v>0</v>
      </c>
      <c r="K6" s="29" t="str">
        <f>Detroit_Red_Wings!$O$85</f>
        <v>12-11-2</v>
      </c>
      <c r="L6" s="1" t="str">
        <f>Detroit_Red_Wings!$R$85</f>
        <v>9-10-2</v>
      </c>
      <c r="M6" s="1" t="str">
        <f>Detroit_Red_Wings!$U$85</f>
        <v>5-8-1</v>
      </c>
      <c r="N6" s="1" t="str">
        <f>Detroit_Red_Wings!$X$85</f>
        <v>14-14-1</v>
      </c>
      <c r="O6" s="31">
        <f>Detroit_Red_Wings!$E$85</f>
        <v>131</v>
      </c>
      <c r="P6" s="20">
        <f>Detroit_Red_Wings!$F$85</f>
        <v>150</v>
      </c>
      <c r="Q6" s="30">
        <f t="shared" si="2"/>
        <v>-19</v>
      </c>
      <c r="R6" s="29" t="str">
        <f>Detroit_Red_Wings!$AA$85</f>
        <v>L2</v>
      </c>
      <c r="S6" s="28" t="str">
        <f>Detroit_Red_Wings!$AD$85</f>
        <v>7-3-0</v>
      </c>
    </row>
    <row r="7" spans="1:20" ht="15">
      <c r="A7" s="32" t="s">
        <v>19</v>
      </c>
      <c r="B7" s="1">
        <f>Florida_Panthers!$D$86</f>
        <v>47</v>
      </c>
      <c r="C7" s="1">
        <f>Florida_Panthers!$I$84</f>
        <v>27</v>
      </c>
      <c r="D7" s="1">
        <f>Florida_Panthers!$J$84</f>
        <v>17</v>
      </c>
      <c r="E7" s="20">
        <f>Florida_Panthers!$L$84</f>
        <v>3</v>
      </c>
      <c r="F7" s="30">
        <f t="shared" si="0"/>
        <v>57</v>
      </c>
      <c r="G7" s="31">
        <f>C7-(Florida_Panthers!$K$84+I7)</f>
        <v>17</v>
      </c>
      <c r="H7" s="20">
        <f t="shared" si="1"/>
        <v>23</v>
      </c>
      <c r="I7" s="20">
        <f>Florida_Panthers!$M$84</f>
        <v>4</v>
      </c>
      <c r="J7" s="30">
        <f>Florida_Panthers!$N$84</f>
        <v>0</v>
      </c>
      <c r="K7" s="29" t="str">
        <f>Florida_Panthers!$O$85</f>
        <v>14-9-2</v>
      </c>
      <c r="L7" s="1" t="str">
        <f>Florida_Panthers!$R$85</f>
        <v>13-8-1</v>
      </c>
      <c r="M7" s="1" t="str">
        <f>Florida_Panthers!$U$85</f>
        <v>5-5-1</v>
      </c>
      <c r="N7" s="1" t="str">
        <f>Florida_Panthers!$X$85</f>
        <v>15-10-2</v>
      </c>
      <c r="O7" s="31">
        <f>Florida_Panthers!$E$85</f>
        <v>153</v>
      </c>
      <c r="P7" s="20">
        <f>Florida_Panthers!$F$85</f>
        <v>142</v>
      </c>
      <c r="Q7" s="30">
        <f t="shared" si="2"/>
        <v>11</v>
      </c>
      <c r="R7" s="29" t="str">
        <f>Florida_Panthers!$AA$85</f>
        <v>W1</v>
      </c>
      <c r="S7" s="28" t="str">
        <f>Florida_Panthers!$AD$85</f>
        <v>5-4-1</v>
      </c>
    </row>
    <row r="8" spans="1:20" ht="15">
      <c r="A8" s="32" t="s">
        <v>16</v>
      </c>
      <c r="B8" s="1">
        <f>Montreal_Canadiens!$D$86</f>
        <v>46</v>
      </c>
      <c r="C8" s="1">
        <f>Montreal_Canadiens!$I$84</f>
        <v>23</v>
      </c>
      <c r="D8" s="1">
        <f>Montreal_Canadiens!$J$84</f>
        <v>19</v>
      </c>
      <c r="E8" s="20">
        <f>Montreal_Canadiens!$L$84</f>
        <v>4</v>
      </c>
      <c r="F8" s="30">
        <f t="shared" si="0"/>
        <v>50</v>
      </c>
      <c r="G8" s="31">
        <f>C8-(Montreal_Canadiens!$K$84+I8)</f>
        <v>14</v>
      </c>
      <c r="H8" s="20">
        <f t="shared" si="1"/>
        <v>21</v>
      </c>
      <c r="I8" s="20">
        <f>Montreal_Canadiens!$M$84</f>
        <v>2</v>
      </c>
      <c r="J8" s="30">
        <f>Montreal_Canadiens!$N$84</f>
        <v>2</v>
      </c>
      <c r="K8" s="29" t="str">
        <f>Montreal_Canadiens!$O$85</f>
        <v>12-8-3</v>
      </c>
      <c r="L8" s="1" t="str">
        <f>Montreal_Canadiens!$R$85</f>
        <v>11-11-1</v>
      </c>
      <c r="M8" s="1" t="str">
        <f>Montreal_Canadiens!$U$85</f>
        <v>8-4-0</v>
      </c>
      <c r="N8" s="1" t="str">
        <f>Montreal_Canadiens!$X$85</f>
        <v>14-13-1</v>
      </c>
      <c r="O8" s="31">
        <f>Montreal_Canadiens!$E$85</f>
        <v>142</v>
      </c>
      <c r="P8" s="20">
        <f>Montreal_Canadiens!$F$85</f>
        <v>155</v>
      </c>
      <c r="Q8" s="30">
        <f t="shared" si="2"/>
        <v>-13</v>
      </c>
      <c r="R8" s="29" t="str">
        <f>Montreal_Canadiens!$AA$85</f>
        <v>W1</v>
      </c>
      <c r="S8" s="28" t="str">
        <f>Montreal_Canadiens!$AD$85</f>
        <v>7-2-1</v>
      </c>
    </row>
    <row r="9" spans="1:20" ht="15">
      <c r="A9" s="32" t="s">
        <v>11</v>
      </c>
      <c r="B9" s="1">
        <f>Ottawa_Senators!$D$86</f>
        <v>46</v>
      </c>
      <c r="C9" s="1">
        <f>Ottawa_Senators!$I$84</f>
        <v>24</v>
      </c>
      <c r="D9" s="1">
        <f>Ottawa_Senators!$J$84</f>
        <v>18</v>
      </c>
      <c r="E9" s="20">
        <f>Ottawa_Senators!$L$84</f>
        <v>4</v>
      </c>
      <c r="F9" s="30">
        <f t="shared" si="0"/>
        <v>52</v>
      </c>
      <c r="G9" s="31">
        <f>C9-(Ottawa_Senators!$K$84+I9)</f>
        <v>17</v>
      </c>
      <c r="H9" s="20">
        <f t="shared" si="1"/>
        <v>23</v>
      </c>
      <c r="I9" s="20">
        <f>Ottawa_Senators!$M$84</f>
        <v>1</v>
      </c>
      <c r="J9" s="30">
        <f>Ottawa_Senators!$N$84</f>
        <v>1</v>
      </c>
      <c r="K9" s="29" t="str">
        <f>Ottawa_Senators!$O$85</f>
        <v>12-7-2</v>
      </c>
      <c r="L9" s="1" t="str">
        <f>Ottawa_Senators!$R$85</f>
        <v>12-11-2</v>
      </c>
      <c r="M9" s="1" t="str">
        <f>Ottawa_Senators!$U$85</f>
        <v>6-3-1</v>
      </c>
      <c r="N9" s="1" t="str">
        <f>Ottawa_Senators!$X$85</f>
        <v>11-8-3</v>
      </c>
      <c r="O9" s="31">
        <f>Ottawa_Senators!$E$85</f>
        <v>132</v>
      </c>
      <c r="P9" s="20">
        <f>Ottawa_Senators!$F$85</f>
        <v>127</v>
      </c>
      <c r="Q9" s="30">
        <f t="shared" si="2"/>
        <v>5</v>
      </c>
      <c r="R9" s="29" t="str">
        <f>Ottawa_Senators!$AA$85</f>
        <v>W2</v>
      </c>
      <c r="S9" s="28" t="str">
        <f>Ottawa_Senators!$AD$85</f>
        <v>5-3-2</v>
      </c>
    </row>
    <row r="10" spans="1:20" ht="15">
      <c r="A10" s="32" t="s">
        <v>5</v>
      </c>
      <c r="B10" s="1">
        <f>Tampa_Bay_Lightning!$D$86</f>
        <v>45</v>
      </c>
      <c r="C10" s="1">
        <f>Tampa_Bay_Lightning!$I$84</f>
        <v>25</v>
      </c>
      <c r="D10" s="1">
        <f>Tampa_Bay_Lightning!$J$84</f>
        <v>17</v>
      </c>
      <c r="E10" s="20">
        <f>Tampa_Bay_Lightning!$L$84</f>
        <v>3</v>
      </c>
      <c r="F10" s="30">
        <f t="shared" si="0"/>
        <v>53</v>
      </c>
      <c r="G10" s="31">
        <f>C10-(Tampa_Bay_Lightning!$K$84+I10)</f>
        <v>20</v>
      </c>
      <c r="H10" s="20">
        <f t="shared" si="1"/>
        <v>24</v>
      </c>
      <c r="I10" s="20">
        <f>Tampa_Bay_Lightning!$M$84</f>
        <v>1</v>
      </c>
      <c r="J10" s="30">
        <f>Tampa_Bay_Lightning!$N$84</f>
        <v>1</v>
      </c>
      <c r="K10" s="29" t="str">
        <f>Tampa_Bay_Lightning!$O$85</f>
        <v>13-7-1</v>
      </c>
      <c r="L10" s="1" t="str">
        <f>Tampa_Bay_Lightning!$R$85</f>
        <v>12-10-2</v>
      </c>
      <c r="M10" s="1" t="str">
        <f>Tampa_Bay_Lightning!$U$85</f>
        <v>3-7-0</v>
      </c>
      <c r="N10" s="1" t="str">
        <f>Tampa_Bay_Lightning!$X$85</f>
        <v>12-8-3</v>
      </c>
      <c r="O10" s="31">
        <f>Tampa_Bay_Lightning!$E$85</f>
        <v>165</v>
      </c>
      <c r="P10" s="20">
        <f>Tampa_Bay_Lightning!$F$85</f>
        <v>128</v>
      </c>
      <c r="Q10" s="30">
        <f t="shared" si="2"/>
        <v>37</v>
      </c>
      <c r="R10" s="29" t="str">
        <f>Tampa_Bay_Lightning!$AA$85</f>
        <v>L1</v>
      </c>
      <c r="S10" s="28" t="str">
        <f>Tampa_Bay_Lightning!$AD$85</f>
        <v>5-4-1</v>
      </c>
    </row>
    <row r="11" spans="1:20" ht="15.75" thickBot="1">
      <c r="A11" s="32" t="s">
        <v>4</v>
      </c>
      <c r="B11" s="1">
        <f>Toronto_Maple_Leafs!$D$86</f>
        <v>48</v>
      </c>
      <c r="C11" s="1">
        <f>Toronto_Maple_Leafs!$I$84</f>
        <v>30</v>
      </c>
      <c r="D11" s="1">
        <f>Toronto_Maple_Leafs!$J$84</f>
        <v>16</v>
      </c>
      <c r="E11" s="24">
        <f>Toronto_Maple_Leafs!$L$84</f>
        <v>2</v>
      </c>
      <c r="F11" s="23">
        <f t="shared" si="0"/>
        <v>62</v>
      </c>
      <c r="G11" s="25">
        <f>C11-(Toronto_Maple_Leafs!$K$84+I11)</f>
        <v>25</v>
      </c>
      <c r="H11" s="24">
        <f t="shared" si="1"/>
        <v>30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19-9-0</v>
      </c>
      <c r="L11" s="1" t="str">
        <f>Toronto_Maple_Leafs!$R$85</f>
        <v>11-7-2</v>
      </c>
      <c r="M11" s="1" t="str">
        <f>Toronto_Maple_Leafs!$U$85</f>
        <v>11-4-1</v>
      </c>
      <c r="N11" s="1" t="str">
        <f>Toronto_Maple_Leafs!$X$85</f>
        <v>20-11-1</v>
      </c>
      <c r="O11" s="31">
        <f>Toronto_Maple_Leafs!$E$85</f>
        <v>152</v>
      </c>
      <c r="P11" s="20">
        <f>Toronto_Maple_Leafs!$F$85</f>
        <v>137</v>
      </c>
      <c r="Q11" s="30">
        <f t="shared" si="2"/>
        <v>15</v>
      </c>
      <c r="R11" s="29" t="str">
        <f>Toronto_Maple_Leafs!$AA$85</f>
        <v>W3</v>
      </c>
      <c r="S11" s="28" t="str">
        <f>Toronto_Maple_Leafs!$AD$85</f>
        <v>7-3-0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47</v>
      </c>
      <c r="C14" s="1">
        <f>Carolina_Hurricanes!$I$84</f>
        <v>28</v>
      </c>
      <c r="D14" s="1">
        <f>Carolina_Hurricanes!$J$84</f>
        <v>16</v>
      </c>
      <c r="E14" s="20">
        <f>Carolina_Hurricanes!$L$84</f>
        <v>3</v>
      </c>
      <c r="F14" s="33">
        <f t="shared" ref="F14:F21" si="3">(C14*2)+E14</f>
        <v>59</v>
      </c>
      <c r="G14" s="20">
        <f>C14-(Carolina_Hurricanes!$K$84+I14)</f>
        <v>24</v>
      </c>
      <c r="H14" s="20">
        <f t="shared" ref="H14:H21" si="4">C14-I14</f>
        <v>28</v>
      </c>
      <c r="I14" s="20">
        <f>Carolina_Hurricanes!$M$84</f>
        <v>0</v>
      </c>
      <c r="J14" s="20">
        <f>Carolina_Hurricanes!$N$84</f>
        <v>2</v>
      </c>
      <c r="K14" s="29" t="str">
        <f>Carolina_Hurricanes!$O$85</f>
        <v>18-5-1</v>
      </c>
      <c r="L14" s="1" t="str">
        <f>Carolina_Hurricanes!$R$85</f>
        <v>10-11-2</v>
      </c>
      <c r="M14" s="1" t="str">
        <f>Carolina_Hurricanes!$U$85</f>
        <v>12-4-1</v>
      </c>
      <c r="N14" s="1" t="str">
        <f>Carolina_Hurricanes!$X$85</f>
        <v>16-10-1</v>
      </c>
      <c r="O14" s="31">
        <f>Carolina_Hurricanes!$E$85</f>
        <v>156</v>
      </c>
      <c r="P14" s="20">
        <f>Carolina_Hurricanes!$F$85</f>
        <v>132</v>
      </c>
      <c r="Q14" s="30">
        <f t="shared" ref="Q14:Q21" si="5">O14-P14</f>
        <v>24</v>
      </c>
      <c r="R14" s="29" t="str">
        <f>Carolina_Hurricanes!$AA$85</f>
        <v>W2</v>
      </c>
      <c r="S14" s="28" t="str">
        <f>Carolina_Hurricanes!$AD$85</f>
        <v>6-3-1</v>
      </c>
    </row>
    <row r="15" spans="1:20" ht="15">
      <c r="A15" s="32" t="s">
        <v>23</v>
      </c>
      <c r="B15" s="1">
        <f>Columbus_Blue_Jackets!$D$86</f>
        <v>47</v>
      </c>
      <c r="C15" s="1">
        <f>Columbus_Blue_Jackets!$I$84</f>
        <v>22</v>
      </c>
      <c r="D15" s="1">
        <f>Columbus_Blue_Jackets!$J$84</f>
        <v>18</v>
      </c>
      <c r="E15" s="20">
        <f>Columbus_Blue_Jackets!$L$84</f>
        <v>7</v>
      </c>
      <c r="F15" s="30">
        <f t="shared" si="3"/>
        <v>51</v>
      </c>
      <c r="G15" s="20">
        <f>C15-(Columbus_Blue_Jackets!$K$84+I15)</f>
        <v>13</v>
      </c>
      <c r="H15" s="20">
        <f t="shared" si="4"/>
        <v>18</v>
      </c>
      <c r="I15" s="20">
        <f>Columbus_Blue_Jackets!$M$84</f>
        <v>4</v>
      </c>
      <c r="J15" s="20">
        <f>Columbus_Blue_Jackets!$N$84</f>
        <v>1</v>
      </c>
      <c r="K15" s="29" t="str">
        <f>Columbus_Blue_Jackets!$O$85</f>
        <v>16-5-3</v>
      </c>
      <c r="L15" s="1" t="str">
        <f>Columbus_Blue_Jackets!$R$85</f>
        <v>6-13-4</v>
      </c>
      <c r="M15" s="1" t="str">
        <f>Columbus_Blue_Jackets!$U$85</f>
        <v>7-4-3</v>
      </c>
      <c r="N15" s="1" t="str">
        <f>Columbus_Blue_Jackets!$X$85</f>
        <v>13-9-4</v>
      </c>
      <c r="O15" s="31">
        <f>Columbus_Blue_Jackets!$E$85</f>
        <v>157</v>
      </c>
      <c r="P15" s="20">
        <f>Columbus_Blue_Jackets!$F$85</f>
        <v>158</v>
      </c>
      <c r="Q15" s="30">
        <f t="shared" si="5"/>
        <v>-1</v>
      </c>
      <c r="R15" s="29" t="str">
        <f>Columbus_Blue_Jackets!$AA$85</f>
        <v>L2</v>
      </c>
      <c r="S15" s="28" t="str">
        <f>Columbus_Blue_Jackets!$AD$85</f>
        <v>7-2-1</v>
      </c>
    </row>
    <row r="16" spans="1:20" ht="15">
      <c r="A16" s="32" t="s">
        <v>14</v>
      </c>
      <c r="B16" s="1">
        <f>New_Jersey_Devils!$D$86</f>
        <v>49</v>
      </c>
      <c r="C16" s="1">
        <f>New_Jersey_Devils!$I$84</f>
        <v>26</v>
      </c>
      <c r="D16" s="1">
        <f>New_Jersey_Devils!$J$84</f>
        <v>17</v>
      </c>
      <c r="E16" s="20">
        <f>New_Jersey_Devils!$L$84</f>
        <v>6</v>
      </c>
      <c r="F16" s="30">
        <f t="shared" si="3"/>
        <v>58</v>
      </c>
      <c r="G16" s="20">
        <f>C16-(New_Jersey_Devils!$K$84+I16)</f>
        <v>24</v>
      </c>
      <c r="H16" s="20">
        <f t="shared" si="4"/>
        <v>26</v>
      </c>
      <c r="I16" s="20">
        <f>New_Jersey_Devils!$M$84</f>
        <v>0</v>
      </c>
      <c r="J16" s="20">
        <f>New_Jersey_Devils!$N$84</f>
        <v>1</v>
      </c>
      <c r="K16" s="29" t="str">
        <f>New_Jersey_Devils!$O$85</f>
        <v>13-8-4</v>
      </c>
      <c r="L16" s="1" t="str">
        <f>New_Jersey_Devils!$R$85</f>
        <v>13-9-2</v>
      </c>
      <c r="M16" s="1" t="str">
        <f>New_Jersey_Devils!$U$85</f>
        <v>8-5-3</v>
      </c>
      <c r="N16" s="1" t="str">
        <f>New_Jersey_Devils!$X$85</f>
        <v>16-10-6</v>
      </c>
      <c r="O16" s="31">
        <f>New_Jersey_Devils!$E$85</f>
        <v>148</v>
      </c>
      <c r="P16" s="20">
        <f>New_Jersey_Devils!$F$85</f>
        <v>125</v>
      </c>
      <c r="Q16" s="30">
        <f t="shared" si="5"/>
        <v>23</v>
      </c>
      <c r="R16" s="29" t="str">
        <f>New_Jersey_Devils!$AA$85</f>
        <v>L4</v>
      </c>
      <c r="S16" s="28" t="str">
        <f>New_Jersey_Devils!$AD$85</f>
        <v>2-5-3</v>
      </c>
    </row>
    <row r="17" spans="1:19" ht="15">
      <c r="A17" s="32" t="s">
        <v>13</v>
      </c>
      <c r="B17" s="1">
        <f>New_York_Islanders!$D$86</f>
        <v>46</v>
      </c>
      <c r="C17" s="1">
        <f>New_York_Islanders!$I$84</f>
        <v>19</v>
      </c>
      <c r="D17" s="1">
        <f>New_York_Islanders!$J$84</f>
        <v>20</v>
      </c>
      <c r="E17" s="20">
        <f>New_York_Islanders!$L$84</f>
        <v>7</v>
      </c>
      <c r="F17" s="30">
        <f t="shared" si="3"/>
        <v>45</v>
      </c>
      <c r="G17" s="20">
        <f>C17-(New_York_Islanders!$K$84+I17)</f>
        <v>13</v>
      </c>
      <c r="H17" s="20">
        <f t="shared" si="4"/>
        <v>17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9-11-2</v>
      </c>
      <c r="L17" s="1" t="str">
        <f>New_York_Islanders!$R$85</f>
        <v>10-9-5</v>
      </c>
      <c r="M17" s="1" t="str">
        <f>New_York_Islanders!$U$85</f>
        <v>4-4-2</v>
      </c>
      <c r="N17" s="1" t="str">
        <f>New_York_Islanders!$X$85</f>
        <v>11-13-3</v>
      </c>
      <c r="O17" s="31">
        <f>New_York_Islanders!$E$85</f>
        <v>124</v>
      </c>
      <c r="P17" s="20">
        <f>New_York_Islanders!$F$85</f>
        <v>138</v>
      </c>
      <c r="Q17" s="30">
        <f t="shared" si="5"/>
        <v>-14</v>
      </c>
      <c r="R17" s="29" t="str">
        <f>New_York_Islanders!$AA$85</f>
        <v>W2</v>
      </c>
      <c r="S17" s="28" t="str">
        <f>New_York_Islanders!$AD$85</f>
        <v>5-5-0</v>
      </c>
    </row>
    <row r="18" spans="1:19" ht="15">
      <c r="A18" s="32" t="s">
        <v>12</v>
      </c>
      <c r="B18" s="1">
        <f>New_York_Rangers!$D$86</f>
        <v>46</v>
      </c>
      <c r="C18" s="1">
        <f>New_York_Rangers!$I$84</f>
        <v>22</v>
      </c>
      <c r="D18" s="1">
        <f>New_York_Rangers!$J$84</f>
        <v>20</v>
      </c>
      <c r="E18" s="20">
        <f>New_York_Rangers!$L$84</f>
        <v>4</v>
      </c>
      <c r="F18" s="30">
        <f t="shared" si="3"/>
        <v>48</v>
      </c>
      <c r="G18" s="20">
        <f>C18-(New_York_Rangers!$K$84+I18)</f>
        <v>19</v>
      </c>
      <c r="H18" s="20">
        <f t="shared" si="4"/>
        <v>21</v>
      </c>
      <c r="I18" s="20">
        <f>New_York_Rangers!$M$84</f>
        <v>1</v>
      </c>
      <c r="J18" s="20">
        <f>New_York_Rangers!$N$84</f>
        <v>0</v>
      </c>
      <c r="K18" s="29" t="str">
        <f>New_York_Rangers!$O$85</f>
        <v>10-9-2</v>
      </c>
      <c r="L18" s="1" t="str">
        <f>New_York_Rangers!$R$85</f>
        <v>12-11-2</v>
      </c>
      <c r="M18" s="1" t="str">
        <f>New_York_Rangers!$U$85</f>
        <v>5-7-0</v>
      </c>
      <c r="N18" s="1" t="str">
        <f>New_York_Rangers!$X$85</f>
        <v>14-11-1</v>
      </c>
      <c r="O18" s="31">
        <f>New_York_Rangers!$E$85</f>
        <v>134</v>
      </c>
      <c r="P18" s="20">
        <f>New_York_Rangers!$F$85</f>
        <v>142</v>
      </c>
      <c r="Q18" s="30">
        <f t="shared" si="5"/>
        <v>-8</v>
      </c>
      <c r="R18" s="29" t="str">
        <f>New_York_Rangers!$AA$85</f>
        <v>L1</v>
      </c>
      <c r="S18" s="28" t="str">
        <f>New_York_Rangers!$AD$85</f>
        <v>6-1-3</v>
      </c>
    </row>
    <row r="19" spans="1:19" ht="15">
      <c r="A19" s="32" t="s">
        <v>10</v>
      </c>
      <c r="B19" s="1">
        <f>Philadelphia_Flyers!$D$86</f>
        <v>47</v>
      </c>
      <c r="C19" s="1">
        <f>Philadelphia_Flyers!$I$84</f>
        <v>21</v>
      </c>
      <c r="D19" s="1">
        <f>Philadelphia_Flyers!$J$84</f>
        <v>20</v>
      </c>
      <c r="E19" s="20">
        <f>Philadelphia_Flyers!$L$84</f>
        <v>6</v>
      </c>
      <c r="F19" s="30">
        <f t="shared" si="3"/>
        <v>48</v>
      </c>
      <c r="G19" s="20">
        <f>C19-(Philadelphia_Flyers!$K$84+I19)</f>
        <v>10</v>
      </c>
      <c r="H19" s="20">
        <f t="shared" si="4"/>
        <v>18</v>
      </c>
      <c r="I19" s="20">
        <f>Philadelphia_Flyers!$M$84</f>
        <v>3</v>
      </c>
      <c r="J19" s="20">
        <f>Philadelphia_Flyers!$N$84</f>
        <v>3</v>
      </c>
      <c r="K19" s="29" t="str">
        <f>Philadelphia_Flyers!$O$85</f>
        <v>10-11-1</v>
      </c>
      <c r="L19" s="1" t="str">
        <f>Philadelphia_Flyers!$R$85</f>
        <v>11-9-5</v>
      </c>
      <c r="M19" s="1" t="str">
        <f>Philadelphia_Flyers!$U$85</f>
        <v>5-5-1</v>
      </c>
      <c r="N19" s="1" t="str">
        <f>Philadelphia_Flyers!$X$85</f>
        <v>11-10-4</v>
      </c>
      <c r="O19" s="31">
        <f>Philadelphia_Flyers!$E$85</f>
        <v>146</v>
      </c>
      <c r="P19" s="20">
        <f>Philadelphia_Flyers!$F$85</f>
        <v>161</v>
      </c>
      <c r="Q19" s="30">
        <f t="shared" si="5"/>
        <v>-15</v>
      </c>
      <c r="R19" s="29" t="str">
        <f>Philadelphia_Flyers!$AA$85</f>
        <v>W2</v>
      </c>
      <c r="S19" s="28" t="str">
        <f>Philadelphia_Flyers!$AD$85</f>
        <v>5-3-2</v>
      </c>
    </row>
    <row r="20" spans="1:19" ht="15">
      <c r="A20" s="32" t="s">
        <v>9</v>
      </c>
      <c r="B20" s="1">
        <f>Pittsburgh_Penguins!$D$86</f>
        <v>49</v>
      </c>
      <c r="C20" s="1">
        <f>Pittsburgh_Penguins!$I$84</f>
        <v>20</v>
      </c>
      <c r="D20" s="1">
        <f>Pittsburgh_Penguins!$J$84</f>
        <v>21</v>
      </c>
      <c r="E20" s="20">
        <f>Pittsburgh_Penguins!$L$84</f>
        <v>8</v>
      </c>
      <c r="F20" s="30">
        <f t="shared" si="3"/>
        <v>48</v>
      </c>
      <c r="G20" s="20">
        <f>C20-(Pittsburgh_Penguins!$K$84+I20)</f>
        <v>13</v>
      </c>
      <c r="H20" s="20">
        <f t="shared" si="4"/>
        <v>19</v>
      </c>
      <c r="I20" s="20">
        <f>Pittsburgh_Penguins!$M$84</f>
        <v>1</v>
      </c>
      <c r="J20" s="20">
        <f>Pittsburgh_Penguins!$N$84</f>
        <v>4</v>
      </c>
      <c r="K20" s="29" t="str">
        <f>Pittsburgh_Penguins!$O$85</f>
        <v>12-10-3</v>
      </c>
      <c r="L20" s="1" t="str">
        <f>Pittsburgh_Penguins!$R$85</f>
        <v>8-11-5</v>
      </c>
      <c r="M20" s="1" t="str">
        <f>Pittsburgh_Penguins!$U$85</f>
        <v>3-8-3</v>
      </c>
      <c r="N20" s="1" t="str">
        <f>Pittsburgh_Penguins!$X$85</f>
        <v>12-12-7</v>
      </c>
      <c r="O20" s="31">
        <f>Pittsburgh_Penguins!$E$85</f>
        <v>148</v>
      </c>
      <c r="P20" s="20">
        <f>Pittsburgh_Penguins!$F$85</f>
        <v>180</v>
      </c>
      <c r="Q20" s="30">
        <f t="shared" si="5"/>
        <v>-32</v>
      </c>
      <c r="R20" s="29" t="str">
        <f>Pittsburgh_Penguins!$AA$85</f>
        <v>W1</v>
      </c>
      <c r="S20" s="28" t="str">
        <f>Pittsburgh_Penguins!$AD$85</f>
        <v>3-4-3</v>
      </c>
    </row>
    <row r="21" spans="1:19" ht="15.75" thickBot="1">
      <c r="A21" s="27" t="s">
        <v>1</v>
      </c>
      <c r="B21" s="26">
        <f>Washington_Capitals!$D$86</f>
        <v>46</v>
      </c>
      <c r="C21" s="26">
        <f>Washington_Capitals!$I$84</f>
        <v>31</v>
      </c>
      <c r="D21" s="26">
        <f>Washington_Capitals!$J$84</f>
        <v>10</v>
      </c>
      <c r="E21" s="24">
        <f>Washington_Capitals!$L$84</f>
        <v>5</v>
      </c>
      <c r="F21" s="23">
        <f t="shared" si="3"/>
        <v>67</v>
      </c>
      <c r="G21" s="24">
        <f>C21-(Washington_Capitals!$K$84+I21)</f>
        <v>26</v>
      </c>
      <c r="H21" s="24">
        <f t="shared" si="4"/>
        <v>31</v>
      </c>
      <c r="I21" s="24">
        <f>Washington_Capitals!$M$84</f>
        <v>0</v>
      </c>
      <c r="J21" s="24">
        <f>Washington_Capitals!$N$84</f>
        <v>2</v>
      </c>
      <c r="K21" s="22" t="str">
        <f>Washington_Capitals!$O$85</f>
        <v>16-4-4</v>
      </c>
      <c r="L21" s="26" t="str">
        <f>Washington_Capitals!$R$85</f>
        <v>15-6-1</v>
      </c>
      <c r="M21" s="26" t="str">
        <f>Washington_Capitals!$U$85</f>
        <v>11-4-0</v>
      </c>
      <c r="N21" s="26" t="str">
        <f>Washington_Capitals!$X$85</f>
        <v>20-7-3</v>
      </c>
      <c r="O21" s="25">
        <f>Washington_Capitals!$E$85</f>
        <v>164</v>
      </c>
      <c r="P21" s="24">
        <f>Washington_Capitals!$F$85</f>
        <v>114</v>
      </c>
      <c r="Q21" s="23">
        <f t="shared" si="5"/>
        <v>50</v>
      </c>
      <c r="R21" s="22" t="str">
        <f>Washington_Capitals!$AA$85</f>
        <v>W4</v>
      </c>
      <c r="S21" s="21" t="str">
        <f>Washington_Capitals!$AD$85</f>
        <v>7-0-3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46</v>
      </c>
      <c r="C25" s="40">
        <f>Utah_Hockey_Club!$I$84</f>
        <v>20</v>
      </c>
      <c r="D25" s="40">
        <f>Utah_Hockey_Club!$J$84</f>
        <v>19</v>
      </c>
      <c r="E25" s="38">
        <f>Utah_Hockey_Club!$L$84</f>
        <v>7</v>
      </c>
      <c r="F25" s="33">
        <f t="shared" ref="F25:F32" si="6">(C25*2)+E25</f>
        <v>47</v>
      </c>
      <c r="G25" s="38">
        <f>C25-(Utah_Hockey_Club!$K$84+I25)</f>
        <v>15</v>
      </c>
      <c r="H25" s="38">
        <f t="shared" ref="H25:H32" si="7">C25-I25</f>
        <v>20</v>
      </c>
      <c r="I25" s="38">
        <f>Utah_Hockey_Club!$M$84</f>
        <v>0</v>
      </c>
      <c r="J25" s="38">
        <f>Utah_Hockey_Club!$N$84</f>
        <v>2</v>
      </c>
      <c r="K25" s="37" t="str">
        <f>Utah_Hockey_Club!$O$85</f>
        <v>8-11-4</v>
      </c>
      <c r="L25" s="40" t="str">
        <f>Utah_Hockey_Club!$R$85</f>
        <v>12-8-3</v>
      </c>
      <c r="M25" s="40" t="str">
        <f>Utah_Hockey_Club!$U$85</f>
        <v>6-6-2</v>
      </c>
      <c r="N25" s="40" t="str">
        <f>Utah_Hockey_Club!$X$85</f>
        <v>12-10-7</v>
      </c>
      <c r="O25" s="39">
        <f>Utah_Hockey_Club!$E$85</f>
        <v>132</v>
      </c>
      <c r="P25" s="38">
        <f>Utah_Hockey_Club!$F$85</f>
        <v>139</v>
      </c>
      <c r="Q25" s="33">
        <f t="shared" ref="Q25:Q32" si="8">O25-P25</f>
        <v>-7</v>
      </c>
      <c r="R25" s="37" t="str">
        <f>Utah_Hockey_Club!$AA$85</f>
        <v>W2</v>
      </c>
      <c r="S25" s="36" t="str">
        <f>Utah_Hockey_Club!$AD$85</f>
        <v>4-5-1</v>
      </c>
    </row>
    <row r="26" spans="1:19" ht="15">
      <c r="A26" s="32" t="s">
        <v>25</v>
      </c>
      <c r="B26" s="1">
        <f>Chicago_Blackhawks!$D$86</f>
        <v>47</v>
      </c>
      <c r="C26" s="1">
        <f>Chicago_Blackhawks!$I$84</f>
        <v>15</v>
      </c>
      <c r="D26" s="1">
        <f>Chicago_Blackhawks!$J$84</f>
        <v>28</v>
      </c>
      <c r="E26" s="20">
        <f>Chicago_Blackhawks!$L$84</f>
        <v>4</v>
      </c>
      <c r="F26" s="30">
        <f t="shared" si="6"/>
        <v>34</v>
      </c>
      <c r="G26" s="20">
        <f>C26-(Chicago_Blackhawks!$K$84+I26)</f>
        <v>12</v>
      </c>
      <c r="H26" s="20">
        <f t="shared" si="7"/>
        <v>14</v>
      </c>
      <c r="I26" s="20">
        <f>Chicago_Blackhawks!$M$84</f>
        <v>1</v>
      </c>
      <c r="J26" s="20">
        <f>Chicago_Blackhawks!$N$84</f>
        <v>1</v>
      </c>
      <c r="K26" s="29" t="str">
        <f>Chicago_Blackhawks!$O$85</f>
        <v>10-13-1</v>
      </c>
      <c r="L26" s="1" t="str">
        <f>Chicago_Blackhawks!$R$85</f>
        <v>5-15-3</v>
      </c>
      <c r="M26" s="1" t="str">
        <f>Chicago_Blackhawks!$U$85</f>
        <v>4-8-2</v>
      </c>
      <c r="N26" s="1" t="str">
        <f>Chicago_Blackhawks!$X$85</f>
        <v>10-17-2</v>
      </c>
      <c r="O26" s="31">
        <f>Chicago_Blackhawks!$E$85</f>
        <v>123</v>
      </c>
      <c r="P26" s="20">
        <f>Chicago_Blackhawks!$F$85</f>
        <v>162</v>
      </c>
      <c r="Q26" s="30">
        <f t="shared" si="8"/>
        <v>-39</v>
      </c>
      <c r="R26" s="29" t="str">
        <f>Chicago_Blackhawks!$AA$85</f>
        <v>L1</v>
      </c>
      <c r="S26" s="28" t="str">
        <f>Chicago_Blackhawks!$AD$85</f>
        <v>3-5-2</v>
      </c>
    </row>
    <row r="27" spans="1:19" ht="15">
      <c r="A27" s="32" t="s">
        <v>24</v>
      </c>
      <c r="B27" s="1">
        <f>Colorado_Avalanche!$D$86</f>
        <v>48</v>
      </c>
      <c r="C27" s="1">
        <f>Colorado_Avalanche!$I$84</f>
        <v>28</v>
      </c>
      <c r="D27" s="1">
        <f>Colorado_Avalanche!$J$84</f>
        <v>19</v>
      </c>
      <c r="E27" s="20">
        <f>Colorado_Avalanche!$L$84</f>
        <v>1</v>
      </c>
      <c r="F27" s="30">
        <f t="shared" si="6"/>
        <v>57</v>
      </c>
      <c r="G27" s="20">
        <f>C27-(Colorado_Avalanche!$K$84+I27)</f>
        <v>22</v>
      </c>
      <c r="H27" s="20">
        <f t="shared" si="7"/>
        <v>27</v>
      </c>
      <c r="I27" s="20">
        <f>Colorado_Avalanche!$M$84</f>
        <v>1</v>
      </c>
      <c r="J27" s="20">
        <f>Colorado_Avalanche!$N$84</f>
        <v>1</v>
      </c>
      <c r="K27" s="29" t="str">
        <f>Colorado_Avalanche!$O$85</f>
        <v>14-10-1</v>
      </c>
      <c r="L27" s="1" t="str">
        <f>Colorado_Avalanche!$R$85</f>
        <v>14-9-0</v>
      </c>
      <c r="M27" s="1" t="str">
        <f>Colorado_Avalanche!$U$85</f>
        <v>7-8-0</v>
      </c>
      <c r="N27" s="1" t="str">
        <f>Colorado_Avalanche!$X$85</f>
        <v>16-12-0</v>
      </c>
      <c r="O27" s="31">
        <f>Colorado_Avalanche!$E$85</f>
        <v>160</v>
      </c>
      <c r="P27" s="20">
        <f>Colorado_Avalanche!$F$85</f>
        <v>150</v>
      </c>
      <c r="Q27" s="30">
        <f t="shared" si="8"/>
        <v>10</v>
      </c>
      <c r="R27" s="29" t="str">
        <f>Colorado_Avalanche!$AA$85</f>
        <v>L1</v>
      </c>
      <c r="S27" s="28" t="str">
        <f>Colorado_Avalanche!$AD$85</f>
        <v>5-4-1</v>
      </c>
    </row>
    <row r="28" spans="1:19" ht="15">
      <c r="A28" s="32" t="s">
        <v>22</v>
      </c>
      <c r="B28" s="1">
        <f>Dallas_Stars!$D$86</f>
        <v>46</v>
      </c>
      <c r="C28" s="1">
        <f>Dallas_Stars!$I$84</f>
        <v>29</v>
      </c>
      <c r="D28" s="1">
        <f>Dallas_Stars!$J$84</f>
        <v>16</v>
      </c>
      <c r="E28" s="20">
        <f>Dallas_Stars!$L$84</f>
        <v>1</v>
      </c>
      <c r="F28" s="30">
        <f t="shared" si="6"/>
        <v>59</v>
      </c>
      <c r="G28" s="20">
        <f>C28-(Dallas_Stars!$K$84+I28)</f>
        <v>22</v>
      </c>
      <c r="H28" s="20">
        <f t="shared" si="7"/>
        <v>27</v>
      </c>
      <c r="I28" s="20">
        <f>Dallas_Stars!$M$84</f>
        <v>2</v>
      </c>
      <c r="J28" s="20">
        <f>Dallas_Stars!$N$84</f>
        <v>0</v>
      </c>
      <c r="K28" s="29" t="str">
        <f>Dallas_Stars!$O$85</f>
        <v>17-7-1</v>
      </c>
      <c r="L28" s="1" t="str">
        <f>Dallas_Stars!$R$85</f>
        <v>12-9-0</v>
      </c>
      <c r="M28" s="1" t="str">
        <f>Dallas_Stars!$U$85</f>
        <v>11-4-1</v>
      </c>
      <c r="N28" s="1" t="str">
        <f>Dallas_Stars!$X$85</f>
        <v>16-7-1</v>
      </c>
      <c r="O28" s="31">
        <f>Dallas_Stars!$E$85</f>
        <v>148</v>
      </c>
      <c r="P28" s="20">
        <f>Dallas_Stars!$F$85</f>
        <v>115</v>
      </c>
      <c r="Q28" s="30">
        <f t="shared" si="8"/>
        <v>33</v>
      </c>
      <c r="R28" s="29" t="str">
        <f>Dallas_Stars!$AA$85</f>
        <v>W1</v>
      </c>
      <c r="S28" s="28" t="str">
        <f>Dallas_Stars!$AD$85</f>
        <v>7-3-0</v>
      </c>
    </row>
    <row r="29" spans="1:19" ht="15">
      <c r="A29" s="32" t="s">
        <v>17</v>
      </c>
      <c r="B29" s="1">
        <f>Minnesota_Wild!$D$86</f>
        <v>47</v>
      </c>
      <c r="C29" s="1">
        <f>Minnesota_Wild!$I$84</f>
        <v>28</v>
      </c>
      <c r="D29" s="1">
        <f>Minnesota_Wild!$J$84</f>
        <v>15</v>
      </c>
      <c r="E29" s="20">
        <f>Minnesota_Wild!$L$84</f>
        <v>4</v>
      </c>
      <c r="F29" s="30">
        <f t="shared" si="6"/>
        <v>60</v>
      </c>
      <c r="G29" s="20">
        <f>C29-(Minnesota_Wild!$K$84+I29)</f>
        <v>20</v>
      </c>
      <c r="H29" s="20">
        <f t="shared" si="7"/>
        <v>26</v>
      </c>
      <c r="I29" s="20">
        <f>Minnesota_Wild!$M$84</f>
        <v>2</v>
      </c>
      <c r="J29" s="20">
        <f>Minnesota_Wild!$N$84</f>
        <v>2</v>
      </c>
      <c r="K29" s="29" t="str">
        <f>Minnesota_Wild!$O$85</f>
        <v>11-10-1</v>
      </c>
      <c r="L29" s="1" t="str">
        <f>Minnesota_Wild!$R$85</f>
        <v>17-5-3</v>
      </c>
      <c r="M29" s="1" t="str">
        <f>Minnesota_Wild!$U$85</f>
        <v>10-6-2</v>
      </c>
      <c r="N29" s="1" t="str">
        <f>Minnesota_Wild!$X$85</f>
        <v>16-12-4</v>
      </c>
      <c r="O29" s="31">
        <f>Minnesota_Wild!$E$85</f>
        <v>140</v>
      </c>
      <c r="P29" s="20">
        <f>Minnesota_Wild!$F$85</f>
        <v>134</v>
      </c>
      <c r="Q29" s="30">
        <f t="shared" si="8"/>
        <v>6</v>
      </c>
      <c r="R29" s="29" t="str">
        <f>Minnesota_Wild!$AA$85</f>
        <v>W1</v>
      </c>
      <c r="S29" s="28" t="str">
        <f>Minnesota_Wild!$AD$85</f>
        <v>6-4-0</v>
      </c>
    </row>
    <row r="30" spans="1:19" ht="15">
      <c r="A30" s="32" t="s">
        <v>15</v>
      </c>
      <c r="B30" s="1">
        <f>Nashville_Predators!$D$86</f>
        <v>45</v>
      </c>
      <c r="C30" s="1">
        <f>Nashville_Predators!$I$84</f>
        <v>16</v>
      </c>
      <c r="D30" s="1">
        <f>Nashville_Predators!$J$84</f>
        <v>22</v>
      </c>
      <c r="E30" s="20">
        <f>Nashville_Predators!$L$84</f>
        <v>7</v>
      </c>
      <c r="F30" s="30">
        <f t="shared" si="6"/>
        <v>39</v>
      </c>
      <c r="G30" s="20">
        <f>C30-(Nashville_Predators!$K$84+I30)</f>
        <v>12</v>
      </c>
      <c r="H30" s="20">
        <f t="shared" si="7"/>
        <v>15</v>
      </c>
      <c r="I30" s="20">
        <f>Nashville_Predators!$M$84</f>
        <v>1</v>
      </c>
      <c r="J30" s="20">
        <f>Nashville_Predators!$N$84</f>
        <v>0</v>
      </c>
      <c r="K30" s="29" t="str">
        <f>Nashville_Predators!$O$85</f>
        <v>11-8-3</v>
      </c>
      <c r="L30" s="1" t="str">
        <f>Nashville_Predators!$R$85</f>
        <v>5-14-4</v>
      </c>
      <c r="M30" s="1" t="str">
        <f>Nashville_Predators!$U$85</f>
        <v>7-6-2</v>
      </c>
      <c r="N30" s="1" t="str">
        <f>Nashville_Predators!$X$85</f>
        <v>12-13-3</v>
      </c>
      <c r="O30" s="31">
        <f>Nashville_Predators!$E$85</f>
        <v>115</v>
      </c>
      <c r="P30" s="20">
        <f>Nashville_Predators!$F$85</f>
        <v>139</v>
      </c>
      <c r="Q30" s="30">
        <f t="shared" si="8"/>
        <v>-24</v>
      </c>
      <c r="R30" s="29" t="str">
        <f>Nashville_Predators!$AA$85</f>
        <v>W3</v>
      </c>
      <c r="S30" s="28" t="str">
        <f>Nashville_Predators!$AD$85</f>
        <v>5-5-0</v>
      </c>
    </row>
    <row r="31" spans="1:19" ht="15">
      <c r="A31" s="32" t="s">
        <v>6</v>
      </c>
      <c r="B31" s="1">
        <f>St_Louis_Blues!$D$86</f>
        <v>48</v>
      </c>
      <c r="C31" s="1">
        <f>St_Louis_Blues!$I$84</f>
        <v>23</v>
      </c>
      <c r="D31" s="1">
        <f>St_Louis_Blues!$J$84</f>
        <v>21</v>
      </c>
      <c r="E31" s="20">
        <f>St_Louis_Blues!$L$84</f>
        <v>4</v>
      </c>
      <c r="F31" s="30">
        <f t="shared" si="6"/>
        <v>50</v>
      </c>
      <c r="G31" s="20">
        <f>C31-(St_Louis_Blues!$K$84+I31)</f>
        <v>14</v>
      </c>
      <c r="H31" s="20">
        <f t="shared" si="7"/>
        <v>21</v>
      </c>
      <c r="I31" s="20">
        <f>St_Louis_Blues!$M$84</f>
        <v>2</v>
      </c>
      <c r="J31" s="20">
        <f>St_Louis_Blues!$N$84</f>
        <v>0</v>
      </c>
      <c r="K31" s="29" t="str">
        <f>St_Louis_Blues!$O$85</f>
        <v>11-10-1</v>
      </c>
      <c r="L31" s="1" t="str">
        <f>St_Louis_Blues!$R$85</f>
        <v>12-11-3</v>
      </c>
      <c r="M31" s="1" t="str">
        <f>St_Louis_Blues!$U$85</f>
        <v>3-6-1</v>
      </c>
      <c r="N31" s="1" t="str">
        <f>St_Louis_Blues!$X$85</f>
        <v>12-9-1</v>
      </c>
      <c r="O31" s="31">
        <f>St_Louis_Blues!$E$85</f>
        <v>138</v>
      </c>
      <c r="P31" s="20">
        <f>St_Louis_Blues!$F$85</f>
        <v>143</v>
      </c>
      <c r="Q31" s="30">
        <f t="shared" si="8"/>
        <v>-5</v>
      </c>
      <c r="R31" s="29" t="str">
        <f>St_Louis_Blues!$AA$85</f>
        <v>W1</v>
      </c>
      <c r="S31" s="28" t="str">
        <f>St_Louis_Blues!$AD$85</f>
        <v>6-4-0</v>
      </c>
    </row>
    <row r="32" spans="1:19" ht="15.75" thickBot="1">
      <c r="A32" s="32" t="s">
        <v>0</v>
      </c>
      <c r="B32" s="1">
        <f>Winnipeg_Jets!$D$86</f>
        <v>48</v>
      </c>
      <c r="C32" s="1">
        <f>Winnipeg_Jets!$I$84</f>
        <v>31</v>
      </c>
      <c r="D32" s="1">
        <f>Winnipeg_Jets!$J$84</f>
        <v>14</v>
      </c>
      <c r="E32" s="20">
        <f>Winnipeg_Jets!$L$84</f>
        <v>3</v>
      </c>
      <c r="F32" s="23">
        <f t="shared" si="6"/>
        <v>65</v>
      </c>
      <c r="G32" s="20">
        <f>C32-(Winnipeg_Jets!$K$84+I32)</f>
        <v>27</v>
      </c>
      <c r="H32" s="20">
        <f t="shared" si="7"/>
        <v>31</v>
      </c>
      <c r="I32" s="20">
        <f>Winnipeg_Jets!$M$84</f>
        <v>0</v>
      </c>
      <c r="J32" s="20">
        <f>Winnipeg_Jets!$N$84</f>
        <v>0</v>
      </c>
      <c r="K32" s="29" t="str">
        <f>Winnipeg_Jets!$O$85</f>
        <v>18-5-3</v>
      </c>
      <c r="L32" s="1" t="str">
        <f>Winnipeg_Jets!$R$85</f>
        <v>13-9-0</v>
      </c>
      <c r="M32" s="1" t="str">
        <f>Winnipeg_Jets!$U$85</f>
        <v>1-1-0</v>
      </c>
      <c r="N32" s="1" t="str">
        <f>Winnipeg_Jets!$X$85</f>
        <v>19-9-3</v>
      </c>
      <c r="O32" s="31">
        <f>Winnipeg_Jets!$E$85</f>
        <v>167</v>
      </c>
      <c r="P32" s="20">
        <f>Winnipeg_Jets!$F$85</f>
        <v>118</v>
      </c>
      <c r="Q32" s="30">
        <f t="shared" si="8"/>
        <v>49</v>
      </c>
      <c r="R32" s="29" t="str">
        <f>Winnipeg_Jets!$AA$85</f>
        <v>L2</v>
      </c>
      <c r="S32" s="28" t="str">
        <f>Winnipeg_Jets!$AD$85</f>
        <v>4-4-2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46</v>
      </c>
      <c r="C35" s="1">
        <f>Anaheim_Ducks!$I$84</f>
        <v>18</v>
      </c>
      <c r="D35" s="1">
        <f>Anaheim_Ducks!$J$84</f>
        <v>22</v>
      </c>
      <c r="E35" s="20">
        <f>Anaheim_Ducks!$L$84</f>
        <v>6</v>
      </c>
      <c r="F35" s="33">
        <f t="shared" ref="F35:F42" si="9">(C35*2)+E35</f>
        <v>42</v>
      </c>
      <c r="G35" s="20">
        <f>C35-(Anaheim_Ducks!$K$84+I35)</f>
        <v>10</v>
      </c>
      <c r="H35" s="20">
        <f t="shared" ref="H35:H42" si="10">C35-I35</f>
        <v>16</v>
      </c>
      <c r="I35" s="20">
        <f>Anaheim_Ducks!$M$84</f>
        <v>2</v>
      </c>
      <c r="J35" s="20">
        <f>Anaheim_Ducks!$N$84</f>
        <v>2</v>
      </c>
      <c r="K35" s="29" t="str">
        <f>Anaheim_Ducks!$O$85</f>
        <v>9-11-2</v>
      </c>
      <c r="L35" s="1" t="str">
        <f>Anaheim_Ducks!$R$85</f>
        <v>9-11-4</v>
      </c>
      <c r="M35" s="1" t="str">
        <f>Anaheim_Ducks!$U$85</f>
        <v>4-9-1</v>
      </c>
      <c r="N35" s="1" t="str">
        <f>Anaheim_Ducks!$X$85</f>
        <v>10-14-2</v>
      </c>
      <c r="O35" s="31">
        <f>Anaheim_Ducks!$E$85</f>
        <v>111</v>
      </c>
      <c r="P35" s="20">
        <f>Anaheim_Ducks!$F$85</f>
        <v>145</v>
      </c>
      <c r="Q35" s="30">
        <f t="shared" ref="Q35:Q42" si="11">O35-P35</f>
        <v>-34</v>
      </c>
      <c r="R35" s="29" t="str">
        <f>Anaheim_Ducks!$AA$85</f>
        <v>L3</v>
      </c>
      <c r="S35" s="28" t="str">
        <f>Anaheim_Ducks!$AD$85</f>
        <v>3-5-2</v>
      </c>
    </row>
    <row r="36" spans="1:19" ht="15">
      <c r="A36" s="32" t="s">
        <v>27</v>
      </c>
      <c r="B36" s="1">
        <f>Calgary_Flames!$D$86</f>
        <v>45</v>
      </c>
      <c r="C36" s="1">
        <f>Calgary_Flames!$I$84</f>
        <v>22</v>
      </c>
      <c r="D36" s="1">
        <f>Calgary_Flames!$J$84</f>
        <v>16</v>
      </c>
      <c r="E36" s="20">
        <f>Calgary_Flames!$L$84</f>
        <v>7</v>
      </c>
      <c r="F36" s="30">
        <f t="shared" si="9"/>
        <v>51</v>
      </c>
      <c r="G36" s="20">
        <f>C36-(Calgary_Flames!$K$84+I36)</f>
        <v>13</v>
      </c>
      <c r="H36" s="20">
        <f t="shared" si="10"/>
        <v>19</v>
      </c>
      <c r="I36" s="20">
        <f>Calgary_Flames!$M$84</f>
        <v>3</v>
      </c>
      <c r="J36" s="20">
        <f>Calgary_Flames!$N$84</f>
        <v>1</v>
      </c>
      <c r="K36" s="29" t="str">
        <f>Calgary_Flames!$O$85</f>
        <v>14-6-3</v>
      </c>
      <c r="L36" s="1" t="str">
        <f>Calgary_Flames!$R$85</f>
        <v>8-10-4</v>
      </c>
      <c r="M36" s="1" t="str">
        <f>Calgary_Flames!$U$85</f>
        <v>7-4-1</v>
      </c>
      <c r="N36" s="1" t="str">
        <f>Calgary_Flames!$X$85</f>
        <v>14-11-2</v>
      </c>
      <c r="O36" s="31">
        <f>Calgary_Flames!$E$85</f>
        <v>120</v>
      </c>
      <c r="P36" s="20">
        <f>Calgary_Flames!$F$85</f>
        <v>132</v>
      </c>
      <c r="Q36" s="30">
        <f t="shared" si="11"/>
        <v>-12</v>
      </c>
      <c r="R36" s="29" t="str">
        <f>Calgary_Flames!$AA$85</f>
        <v>W1</v>
      </c>
      <c r="S36" s="28" t="str">
        <f>Calgary_Flames!$AD$85</f>
        <v>5-5-0</v>
      </c>
    </row>
    <row r="37" spans="1:19" ht="15">
      <c r="A37" s="32" t="s">
        <v>20</v>
      </c>
      <c r="B37" s="1">
        <f>Edmonton_Oilers!$D$86</f>
        <v>46</v>
      </c>
      <c r="C37" s="1">
        <f>Edmonton_Oilers!$I$84</f>
        <v>29</v>
      </c>
      <c r="D37" s="1">
        <f>Edmonton_Oilers!$J$84</f>
        <v>14</v>
      </c>
      <c r="E37" s="20">
        <f>Edmonton_Oilers!$L$84</f>
        <v>3</v>
      </c>
      <c r="F37" s="30">
        <f t="shared" si="9"/>
        <v>61</v>
      </c>
      <c r="G37" s="20">
        <f>C37-(Edmonton_Oilers!$K$84+I37)</f>
        <v>22</v>
      </c>
      <c r="H37" s="20">
        <f t="shared" si="10"/>
        <v>29</v>
      </c>
      <c r="I37" s="20">
        <f>Edmonton_Oilers!$M$84</f>
        <v>0</v>
      </c>
      <c r="J37" s="20">
        <f>Edmonton_Oilers!$N$84</f>
        <v>0</v>
      </c>
      <c r="K37" s="29" t="str">
        <f>Edmonton_Oilers!$O$85</f>
        <v>15-7-1</v>
      </c>
      <c r="L37" s="1" t="str">
        <f>Edmonton_Oilers!$R$85</f>
        <v>14-7-2</v>
      </c>
      <c r="M37" s="1" t="str">
        <f>Edmonton_Oilers!$U$85</f>
        <v>7-5-1</v>
      </c>
      <c r="N37" s="1" t="str">
        <f>Edmonton_Oilers!$X$85</f>
        <v>18-9-1</v>
      </c>
      <c r="O37" s="31">
        <f>Edmonton_Oilers!$E$85</f>
        <v>151</v>
      </c>
      <c r="P37" s="20">
        <f>Edmonton_Oilers!$F$85</f>
        <v>126</v>
      </c>
      <c r="Q37" s="30">
        <f t="shared" si="11"/>
        <v>25</v>
      </c>
      <c r="R37" s="29" t="str">
        <f>Edmonton_Oilers!$AA$85</f>
        <v>L1</v>
      </c>
      <c r="S37" s="28" t="str">
        <f>Edmonton_Oilers!$AD$85</f>
        <v>8-2-0</v>
      </c>
    </row>
    <row r="38" spans="1:19" ht="15">
      <c r="A38" s="32" t="s">
        <v>18</v>
      </c>
      <c r="B38" s="1">
        <f>Los_Angeles_Kings!$D$86</f>
        <v>44</v>
      </c>
      <c r="C38" s="1">
        <f>Los_Angeles_Kings!$I$84</f>
        <v>25</v>
      </c>
      <c r="D38" s="1">
        <f>Los_Angeles_Kings!$J$84</f>
        <v>14</v>
      </c>
      <c r="E38" s="20">
        <f>Los_Angeles_Kings!$L$84</f>
        <v>5</v>
      </c>
      <c r="F38" s="30">
        <f t="shared" si="9"/>
        <v>55</v>
      </c>
      <c r="G38" s="20">
        <f>C38-(Los_Angeles_Kings!$K$84+I38)</f>
        <v>23</v>
      </c>
      <c r="H38" s="20">
        <f t="shared" si="10"/>
        <v>25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14-3-1</v>
      </c>
      <c r="L38" s="1" t="str">
        <f>Los_Angeles_Kings!$R$85</f>
        <v>11-11-4</v>
      </c>
      <c r="M38" s="1" t="str">
        <f>Los_Angeles_Kings!$U$85</f>
        <v>7-8-0</v>
      </c>
      <c r="N38" s="1" t="str">
        <f>Los_Angeles_Kings!$X$85</f>
        <v>14-9-2</v>
      </c>
      <c r="O38" s="31">
        <f>Los_Angeles_Kings!$E$85</f>
        <v>129</v>
      </c>
      <c r="P38" s="20">
        <f>Los_Angeles_Kings!$F$85</f>
        <v>110</v>
      </c>
      <c r="Q38" s="30">
        <f t="shared" si="11"/>
        <v>19</v>
      </c>
      <c r="R38" s="29" t="str">
        <f>Los_Angeles_Kings!$AA$85</f>
        <v>L2</v>
      </c>
      <c r="S38" s="28" t="str">
        <f>Los_Angeles_Kings!$AD$85</f>
        <v>6-4-0</v>
      </c>
    </row>
    <row r="39" spans="1:19" ht="15">
      <c r="A39" s="32" t="s">
        <v>8</v>
      </c>
      <c r="B39" s="1">
        <f>San_Jose_Sharks!$D$86</f>
        <v>49</v>
      </c>
      <c r="C39" s="1">
        <f>San_Jose_Sharks!$I$84</f>
        <v>14</v>
      </c>
      <c r="D39" s="1">
        <f>San_Jose_Sharks!$J$84</f>
        <v>29</v>
      </c>
      <c r="E39" s="20">
        <f>San_Jose_Sharks!$L$84</f>
        <v>6</v>
      </c>
      <c r="F39" s="30">
        <f t="shared" si="9"/>
        <v>34</v>
      </c>
      <c r="G39" s="20">
        <f>C39-(San_Jose_Sharks!$K$84+I39)</f>
        <v>10</v>
      </c>
      <c r="H39" s="20">
        <f t="shared" si="10"/>
        <v>14</v>
      </c>
      <c r="I39" s="20">
        <f>San_Jose_Sharks!$M$84</f>
        <v>0</v>
      </c>
      <c r="J39" s="20">
        <f>San_Jose_Sharks!$N$84</f>
        <v>4</v>
      </c>
      <c r="K39" s="29" t="str">
        <f>San_Jose_Sharks!$O$85</f>
        <v>8-14-1</v>
      </c>
      <c r="L39" s="1" t="str">
        <f>San_Jose_Sharks!$R$85</f>
        <v>6-15-5</v>
      </c>
      <c r="M39" s="1" t="str">
        <f>San_Jose_Sharks!$U$85</f>
        <v>4-9-1</v>
      </c>
      <c r="N39" s="1" t="str">
        <f>San_Jose_Sharks!$X$85</f>
        <v>7-19-4</v>
      </c>
      <c r="O39" s="31">
        <f>San_Jose_Sharks!$E$85</f>
        <v>125</v>
      </c>
      <c r="P39" s="20">
        <f>San_Jose_Sharks!$F$85</f>
        <v>175</v>
      </c>
      <c r="Q39" s="30">
        <f t="shared" si="11"/>
        <v>-50</v>
      </c>
      <c r="R39" s="29" t="str">
        <f>San_Jose_Sharks!$AA$85</f>
        <v>L3</v>
      </c>
      <c r="S39" s="28" t="str">
        <f>San_Jose_Sharks!$AD$85</f>
        <v>3-7-0</v>
      </c>
    </row>
    <row r="40" spans="1:19" ht="15">
      <c r="A40" s="32" t="s">
        <v>7</v>
      </c>
      <c r="B40" s="1">
        <f>Seattle_Kraken!$D$86</f>
        <v>48</v>
      </c>
      <c r="C40" s="1">
        <f>Seattle_Kraken!$I$84</f>
        <v>21</v>
      </c>
      <c r="D40" s="1">
        <f>Seattle_Kraken!$J$84</f>
        <v>24</v>
      </c>
      <c r="E40" s="20">
        <f>Seattle_Kraken!$L$84</f>
        <v>3</v>
      </c>
      <c r="F40" s="30">
        <f t="shared" si="9"/>
        <v>45</v>
      </c>
      <c r="G40" s="20">
        <f>C40-(Seattle_Kraken!$K$84+I40)</f>
        <v>16</v>
      </c>
      <c r="H40" s="20">
        <f t="shared" si="10"/>
        <v>20</v>
      </c>
      <c r="I40" s="20">
        <f>Seattle_Kraken!$M$84</f>
        <v>1</v>
      </c>
      <c r="J40" s="20">
        <f>Seattle_Kraken!$N$84</f>
        <v>2</v>
      </c>
      <c r="K40" s="29" t="str">
        <f>Seattle_Kraken!$O$85</f>
        <v>11-10-3</v>
      </c>
      <c r="L40" s="1" t="str">
        <f>Seattle_Kraken!$R$85</f>
        <v>10-14-0</v>
      </c>
      <c r="M40" s="1" t="str">
        <f>Seattle_Kraken!$U$85</f>
        <v>5-6-1</v>
      </c>
      <c r="N40" s="1" t="str">
        <f>Seattle_Kraken!$X$85</f>
        <v>10-13-2</v>
      </c>
      <c r="O40" s="31">
        <f>Seattle_Kraken!$E$85</f>
        <v>143</v>
      </c>
      <c r="P40" s="20">
        <f>Seattle_Kraken!$F$85</f>
        <v>154</v>
      </c>
      <c r="Q40" s="30">
        <f t="shared" si="11"/>
        <v>-11</v>
      </c>
      <c r="R40" s="29" t="str">
        <f>Seattle_Kraken!$AA$85</f>
        <v>W2</v>
      </c>
      <c r="S40" s="28" t="str">
        <f>Seattle_Kraken!$AD$85</f>
        <v>4-5-1</v>
      </c>
    </row>
    <row r="41" spans="1:19" ht="15">
      <c r="A41" s="32" t="s">
        <v>3</v>
      </c>
      <c r="B41" s="1">
        <f>Vancouver_Canucks!$D$86</f>
        <v>45</v>
      </c>
      <c r="C41" s="1">
        <f>Vancouver_Canucks!$I$84</f>
        <v>20</v>
      </c>
      <c r="D41" s="1">
        <f>Vancouver_Canucks!$J$84</f>
        <v>15</v>
      </c>
      <c r="E41" s="20">
        <f>Vancouver_Canucks!$L$84</f>
        <v>10</v>
      </c>
      <c r="F41" s="30">
        <f t="shared" si="9"/>
        <v>50</v>
      </c>
      <c r="G41" s="20">
        <f>C41-(Vancouver_Canucks!$K$84+I41)</f>
        <v>15</v>
      </c>
      <c r="H41" s="20">
        <f t="shared" si="10"/>
        <v>19</v>
      </c>
      <c r="I41" s="20">
        <f>Vancouver_Canucks!$M$84</f>
        <v>1</v>
      </c>
      <c r="J41" s="20">
        <f>Vancouver_Canucks!$N$84</f>
        <v>1</v>
      </c>
      <c r="K41" s="29" t="str">
        <f>Vancouver_Canucks!$O$85</f>
        <v>8-9-6</v>
      </c>
      <c r="L41" s="1" t="str">
        <f>Vancouver_Canucks!$R$85</f>
        <v>12-6-4</v>
      </c>
      <c r="M41" s="1" t="str">
        <f>Vancouver_Canucks!$U$85</f>
        <v>7-4-2</v>
      </c>
      <c r="N41" s="1" t="str">
        <f>Vancouver_Canucks!$X$85</f>
        <v>10-7-5</v>
      </c>
      <c r="O41" s="31">
        <f>Vancouver_Canucks!$E$85</f>
        <v>129</v>
      </c>
      <c r="P41" s="20">
        <f>Vancouver_Canucks!$F$85</f>
        <v>143</v>
      </c>
      <c r="Q41" s="30">
        <f t="shared" si="11"/>
        <v>-14</v>
      </c>
      <c r="R41" s="29" t="str">
        <f>Vancouver_Canucks!$AA$85</f>
        <v>W1</v>
      </c>
      <c r="S41" s="28" t="str">
        <f>Vancouver_Canucks!$AD$85</f>
        <v>3-5-2</v>
      </c>
    </row>
    <row r="42" spans="1:19" ht="15.75" thickBot="1">
      <c r="A42" s="27" t="s">
        <v>2</v>
      </c>
      <c r="B42" s="26">
        <f>Vegas_Golden_Knights!$D$86</f>
        <v>47</v>
      </c>
      <c r="C42" s="26">
        <f>Vegas_Golden_Knights!$I$84</f>
        <v>29</v>
      </c>
      <c r="D42" s="26">
        <f>Vegas_Golden_Knights!$J$84</f>
        <v>14</v>
      </c>
      <c r="E42" s="24">
        <f>Vegas_Golden_Knights!$L$84</f>
        <v>4</v>
      </c>
      <c r="F42" s="23">
        <f t="shared" si="9"/>
        <v>62</v>
      </c>
      <c r="G42" s="24">
        <f>C42-(Vegas_Golden_Knights!$K$84+I42)</f>
        <v>25</v>
      </c>
      <c r="H42" s="24">
        <f t="shared" si="10"/>
        <v>28</v>
      </c>
      <c r="I42" s="24">
        <f>Vegas_Golden_Knights!$M$84</f>
        <v>1</v>
      </c>
      <c r="J42" s="24">
        <f>Vegas_Golden_Knights!$N$84</f>
        <v>2</v>
      </c>
      <c r="K42" s="22" t="str">
        <f>Vegas_Golden_Knights!$O$85</f>
        <v>18-6-1</v>
      </c>
      <c r="L42" s="26" t="str">
        <f>Vegas_Golden_Knights!$R$85</f>
        <v>11-8-3</v>
      </c>
      <c r="M42" s="26" t="str">
        <f>Vegas_Golden_Knights!$U$85</f>
        <v>14-2-1</v>
      </c>
      <c r="N42" s="26" t="str">
        <f>Vegas_Golden_Knights!$X$85</f>
        <v>23-5-3</v>
      </c>
      <c r="O42" s="25">
        <f>Vegas_Golden_Knights!$E$85</f>
        <v>160</v>
      </c>
      <c r="P42" s="24">
        <f>Vegas_Golden_Knights!$F$85</f>
        <v>132</v>
      </c>
      <c r="Q42" s="23">
        <f t="shared" si="11"/>
        <v>28</v>
      </c>
      <c r="R42" s="22" t="str">
        <f>Vegas_Golden_Knights!$AA$85</f>
        <v>L4</v>
      </c>
      <c r="S42" s="21" t="str">
        <f>Vegas_Golden_Knights!$AD$85</f>
        <v>4-5-1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E26" s="1">
        <v>1</v>
      </c>
      <c r="F26" s="1">
        <v>5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12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9</v>
      </c>
      <c r="Q26" s="1">
        <f t="shared" si="10"/>
        <v>1</v>
      </c>
      <c r="R26" s="1">
        <f t="shared" si="11"/>
        <v>5</v>
      </c>
      <c r="S26" s="1">
        <f t="shared" si="12"/>
        <v>3</v>
      </c>
      <c r="T26" s="1">
        <f t="shared" si="13"/>
        <v>2</v>
      </c>
      <c r="U26" s="1">
        <f t="shared" si="14"/>
        <v>3</v>
      </c>
      <c r="V26" s="1">
        <f t="shared" si="15"/>
        <v>7</v>
      </c>
      <c r="W26" s="1">
        <f t="shared" si="16"/>
        <v>0</v>
      </c>
      <c r="X26" s="1">
        <f t="shared" si="17"/>
        <v>6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E27" s="1">
        <v>2</v>
      </c>
      <c r="F27" s="1">
        <v>3</v>
      </c>
      <c r="G27" s="1" t="s">
        <v>84</v>
      </c>
      <c r="H27" s="1" t="s">
        <v>84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1</v>
      </c>
      <c r="N27" s="1">
        <f t="shared" si="7"/>
        <v>1</v>
      </c>
      <c r="O27" s="1">
        <f t="shared" si="8"/>
        <v>5</v>
      </c>
      <c r="P27" s="1">
        <f t="shared" si="9"/>
        <v>9</v>
      </c>
      <c r="Q27" s="1">
        <f t="shared" si="10"/>
        <v>1</v>
      </c>
      <c r="R27" s="1">
        <f t="shared" si="11"/>
        <v>5</v>
      </c>
      <c r="S27" s="1">
        <f t="shared" si="12"/>
        <v>3</v>
      </c>
      <c r="T27" s="1">
        <f t="shared" si="13"/>
        <v>3</v>
      </c>
      <c r="U27" s="1">
        <f t="shared" si="14"/>
        <v>3</v>
      </c>
      <c r="V27" s="1">
        <f t="shared" si="15"/>
        <v>7</v>
      </c>
      <c r="W27" s="1">
        <f t="shared" si="16"/>
        <v>0</v>
      </c>
      <c r="X27" s="1">
        <f t="shared" si="17"/>
        <v>6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E28" s="1">
        <v>1</v>
      </c>
      <c r="F28" s="1">
        <v>5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1</v>
      </c>
      <c r="N28" s="1">
        <f t="shared" si="7"/>
        <v>1</v>
      </c>
      <c r="O28" s="1">
        <f t="shared" si="8"/>
        <v>5</v>
      </c>
      <c r="P28" s="1">
        <f t="shared" si="9"/>
        <v>9</v>
      </c>
      <c r="Q28" s="1">
        <f t="shared" si="10"/>
        <v>1</v>
      </c>
      <c r="R28" s="1">
        <f t="shared" si="11"/>
        <v>5</v>
      </c>
      <c r="S28" s="1">
        <f t="shared" si="12"/>
        <v>4</v>
      </c>
      <c r="T28" s="1">
        <f t="shared" si="13"/>
        <v>3</v>
      </c>
      <c r="U28" s="1">
        <f t="shared" si="14"/>
        <v>3</v>
      </c>
      <c r="V28" s="1">
        <f t="shared" si="15"/>
        <v>7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4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14</v>
      </c>
      <c r="K29" s="1">
        <f t="shared" si="4"/>
        <v>2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5</v>
      </c>
      <c r="P29" s="1">
        <f t="shared" si="9"/>
        <v>9</v>
      </c>
      <c r="Q29" s="1">
        <f t="shared" si="10"/>
        <v>1</v>
      </c>
      <c r="R29" s="1">
        <f t="shared" si="11"/>
        <v>5</v>
      </c>
      <c r="S29" s="1">
        <f t="shared" si="12"/>
        <v>5</v>
      </c>
      <c r="T29" s="1">
        <f t="shared" si="13"/>
        <v>3</v>
      </c>
      <c r="U29" s="1">
        <f t="shared" si="14"/>
        <v>3</v>
      </c>
      <c r="V29" s="1">
        <f t="shared" si="15"/>
        <v>7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1</v>
      </c>
      <c r="AA29" s="1" t="str">
        <f t="shared" si="0"/>
        <v>L</v>
      </c>
      <c r="AB29" s="1">
        <f t="shared" si="20"/>
        <v>5</v>
      </c>
      <c r="AC29" s="1" t="str">
        <f t="shared" si="1"/>
        <v>L</v>
      </c>
      <c r="AD29" s="1">
        <f t="shared" si="24"/>
        <v>2</v>
      </c>
      <c r="AE29" s="1">
        <f t="shared" si="25"/>
        <v>6</v>
      </c>
      <c r="AF29" s="1">
        <f t="shared" si="26"/>
        <v>2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1</v>
      </c>
      <c r="O30" s="1">
        <f t="shared" si="8"/>
        <v>5</v>
      </c>
      <c r="P30" s="1">
        <f t="shared" si="9"/>
        <v>9</v>
      </c>
      <c r="Q30" s="1">
        <f t="shared" si="10"/>
        <v>1</v>
      </c>
      <c r="R30" s="1">
        <f t="shared" si="11"/>
        <v>6</v>
      </c>
      <c r="S30" s="1">
        <f t="shared" si="12"/>
        <v>5</v>
      </c>
      <c r="T30" s="1">
        <f t="shared" si="13"/>
        <v>3</v>
      </c>
      <c r="U30" s="1">
        <f t="shared" si="14"/>
        <v>3</v>
      </c>
      <c r="V30" s="1">
        <f t="shared" si="15"/>
        <v>7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3</v>
      </c>
      <c r="AE30" s="1">
        <f t="shared" si="25"/>
        <v>6</v>
      </c>
      <c r="AF30" s="1">
        <f t="shared" si="26"/>
        <v>1</v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E31" s="1">
        <v>3</v>
      </c>
      <c r="F31" s="1">
        <v>2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3</v>
      </c>
      <c r="L31" s="1">
        <f t="shared" si="5"/>
        <v>4</v>
      </c>
      <c r="M31" s="1">
        <f t="shared" si="6"/>
        <v>1</v>
      </c>
      <c r="N31" s="1">
        <f t="shared" si="7"/>
        <v>1</v>
      </c>
      <c r="O31" s="1">
        <f t="shared" si="8"/>
        <v>6</v>
      </c>
      <c r="P31" s="1">
        <f t="shared" si="9"/>
        <v>9</v>
      </c>
      <c r="Q31" s="1">
        <f t="shared" si="10"/>
        <v>1</v>
      </c>
      <c r="R31" s="1">
        <f t="shared" si="11"/>
        <v>6</v>
      </c>
      <c r="S31" s="1">
        <f t="shared" si="12"/>
        <v>5</v>
      </c>
      <c r="T31" s="1">
        <f t="shared" si="13"/>
        <v>3</v>
      </c>
      <c r="U31" s="1">
        <f t="shared" si="14"/>
        <v>3</v>
      </c>
      <c r="V31" s="1">
        <f t="shared" si="15"/>
        <v>7</v>
      </c>
      <c r="W31" s="1">
        <f t="shared" si="16"/>
        <v>0</v>
      </c>
      <c r="X31" s="1">
        <f t="shared" si="17"/>
        <v>7</v>
      </c>
      <c r="Y31" s="1">
        <f t="shared" si="18"/>
        <v>10</v>
      </c>
      <c r="Z31" s="1">
        <f t="shared" si="19"/>
        <v>1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E32" s="1">
        <v>2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15</v>
      </c>
      <c r="K32" s="1">
        <f t="shared" si="4"/>
        <v>3</v>
      </c>
      <c r="L32" s="1">
        <f t="shared" si="5"/>
        <v>4</v>
      </c>
      <c r="M32" s="1">
        <f t="shared" si="6"/>
        <v>1</v>
      </c>
      <c r="N32" s="1">
        <f t="shared" si="7"/>
        <v>1</v>
      </c>
      <c r="O32" s="1">
        <f t="shared" si="8"/>
        <v>6</v>
      </c>
      <c r="P32" s="1">
        <f t="shared" si="9"/>
        <v>10</v>
      </c>
      <c r="Q32" s="1">
        <f t="shared" si="10"/>
        <v>1</v>
      </c>
      <c r="R32" s="1">
        <f t="shared" si="11"/>
        <v>6</v>
      </c>
      <c r="S32" s="1">
        <f t="shared" si="12"/>
        <v>5</v>
      </c>
      <c r="T32" s="1">
        <f t="shared" si="13"/>
        <v>3</v>
      </c>
      <c r="U32" s="1">
        <f t="shared" si="14"/>
        <v>3</v>
      </c>
      <c r="V32" s="1">
        <f t="shared" si="15"/>
        <v>7</v>
      </c>
      <c r="W32" s="1">
        <f t="shared" si="16"/>
        <v>0</v>
      </c>
      <c r="X32" s="1">
        <f t="shared" si="17"/>
        <v>7</v>
      </c>
      <c r="Y32" s="1">
        <f t="shared" si="18"/>
        <v>11</v>
      </c>
      <c r="Z32" s="1">
        <f t="shared" si="19"/>
        <v>1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3</v>
      </c>
      <c r="AE32" s="1">
        <f t="shared" si="25"/>
        <v>6</v>
      </c>
      <c r="AF32" s="1">
        <f t="shared" si="26"/>
        <v>1</v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E33" s="1">
        <v>5</v>
      </c>
      <c r="F33" s="1">
        <v>4</v>
      </c>
      <c r="G33" s="1" t="s">
        <v>84</v>
      </c>
      <c r="H33" s="1" t="s">
        <v>84</v>
      </c>
      <c r="I33" s="1">
        <f t="shared" si="2"/>
        <v>13</v>
      </c>
      <c r="J33" s="1">
        <f t="shared" si="3"/>
        <v>15</v>
      </c>
      <c r="K33" s="1">
        <f t="shared" si="4"/>
        <v>4</v>
      </c>
      <c r="L33" s="1">
        <f t="shared" si="5"/>
        <v>4</v>
      </c>
      <c r="M33" s="1">
        <f t="shared" si="6"/>
        <v>2</v>
      </c>
      <c r="N33" s="1">
        <f t="shared" si="7"/>
        <v>1</v>
      </c>
      <c r="O33" s="1">
        <f t="shared" si="8"/>
        <v>6</v>
      </c>
      <c r="P33" s="1">
        <f t="shared" si="9"/>
        <v>10</v>
      </c>
      <c r="Q33" s="1">
        <f t="shared" si="10"/>
        <v>1</v>
      </c>
      <c r="R33" s="1">
        <f t="shared" si="11"/>
        <v>7</v>
      </c>
      <c r="S33" s="1">
        <f t="shared" si="12"/>
        <v>5</v>
      </c>
      <c r="T33" s="1">
        <f t="shared" si="13"/>
        <v>3</v>
      </c>
      <c r="U33" s="1">
        <f t="shared" si="14"/>
        <v>3</v>
      </c>
      <c r="V33" s="1">
        <f t="shared" si="15"/>
        <v>7</v>
      </c>
      <c r="W33" s="1">
        <f t="shared" si="16"/>
        <v>0</v>
      </c>
      <c r="X33" s="1">
        <f t="shared" si="17"/>
        <v>8</v>
      </c>
      <c r="Y33" s="1">
        <f t="shared" si="18"/>
        <v>11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4</v>
      </c>
      <c r="AE33" s="1">
        <f t="shared" si="25"/>
        <v>5</v>
      </c>
      <c r="AF33" s="1">
        <f t="shared" si="26"/>
        <v>1</v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E34" s="1">
        <v>1</v>
      </c>
      <c r="F34" s="1">
        <v>3</v>
      </c>
      <c r="G34" s="1" t="s">
        <v>83</v>
      </c>
      <c r="H34" s="1" t="s">
        <v>83</v>
      </c>
      <c r="I34" s="1">
        <f t="shared" si="2"/>
        <v>13</v>
      </c>
      <c r="J34" s="1">
        <f t="shared" si="3"/>
        <v>16</v>
      </c>
      <c r="K34" s="1">
        <f t="shared" si="4"/>
        <v>4</v>
      </c>
      <c r="L34" s="1">
        <f t="shared" si="5"/>
        <v>4</v>
      </c>
      <c r="M34" s="1">
        <f t="shared" si="6"/>
        <v>2</v>
      </c>
      <c r="N34" s="1">
        <f t="shared" si="7"/>
        <v>1</v>
      </c>
      <c r="O34" s="1">
        <f t="shared" si="8"/>
        <v>6</v>
      </c>
      <c r="P34" s="1">
        <f t="shared" si="9"/>
        <v>10</v>
      </c>
      <c r="Q34" s="1">
        <f t="shared" si="10"/>
        <v>1</v>
      </c>
      <c r="R34" s="1">
        <f t="shared" si="11"/>
        <v>7</v>
      </c>
      <c r="S34" s="1">
        <f t="shared" si="12"/>
        <v>6</v>
      </c>
      <c r="T34" s="1">
        <f t="shared" si="13"/>
        <v>3</v>
      </c>
      <c r="U34" s="1">
        <f t="shared" si="14"/>
        <v>3</v>
      </c>
      <c r="V34" s="1">
        <f t="shared" si="15"/>
        <v>8</v>
      </c>
      <c r="W34" s="1">
        <f t="shared" si="16"/>
        <v>0</v>
      </c>
      <c r="X34" s="1">
        <f t="shared" si="17"/>
        <v>8</v>
      </c>
      <c r="Y34" s="1">
        <f t="shared" si="18"/>
        <v>12</v>
      </c>
      <c r="Z34" s="1">
        <f t="shared" si="19"/>
        <v>1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3</v>
      </c>
      <c r="AE34" s="1">
        <f t="shared" si="25"/>
        <v>6</v>
      </c>
      <c r="AF34" s="1">
        <f t="shared" si="26"/>
        <v>1</v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E35" s="1">
        <v>1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13</v>
      </c>
      <c r="J35" s="1">
        <f t="shared" ref="J35:J66" si="30">IF(E35="","",IF(AND(F35&gt;E35,G35=$AK$2,H35=$AK$2),J34+1,J34))</f>
        <v>17</v>
      </c>
      <c r="K35" s="1">
        <f t="shared" ref="K35:K66" si="31">IF(E35="","",IF(AND(G35=$AK$1,E35&gt;F35),K34+1,K34))</f>
        <v>4</v>
      </c>
      <c r="L35" s="1">
        <f t="shared" ref="L35:L66" si="32">IF(E35="","",IF(AND(OR(G35=$AK$1,H35=$AK$1),E35&lt;F35),L34+1,L34))</f>
        <v>4</v>
      </c>
      <c r="M35" s="1">
        <f t="shared" ref="M35:M66" si="33">IF(E35="","",IF(AND(H35=$AK$1,E35&gt;F35),M34+1,M34))</f>
        <v>2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6</v>
      </c>
      <c r="P35" s="1">
        <f t="shared" ref="P35:P66" si="36">IF(E35="","",IF(AND(C35=$AL$1,F35&gt;E35,G35=$AK$2,H35=$AK$2), P34+1, P34))</f>
        <v>11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7</v>
      </c>
      <c r="S35" s="1">
        <f t="shared" ref="S35:S66" si="39">IF(E35="","",IF(AND(C35=$AL$2,F35&gt;E35,G35=$AK$2,H35=$AK$2),S34+1,S34))</f>
        <v>6</v>
      </c>
      <c r="T35" s="1">
        <f t="shared" ref="T35:T66" si="40">IF(E35="","",IF(AND(C35=$AL$2,F35&gt;E35,OR(G35=$AK$1,H35=$AK$1)), T34+1, T34))</f>
        <v>3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8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12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2</v>
      </c>
      <c r="AC35" s="1" t="str">
        <f t="shared" si="28"/>
        <v>L</v>
      </c>
      <c r="AD35" s="1">
        <f t="shared" si="24"/>
        <v>3</v>
      </c>
      <c r="AE35" s="1">
        <f t="shared" si="25"/>
        <v>6</v>
      </c>
      <c r="AF35" s="1">
        <f t="shared" si="26"/>
        <v>1</v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E36" s="1">
        <v>5</v>
      </c>
      <c r="F36" s="1">
        <v>3</v>
      </c>
      <c r="G36" s="1" t="s">
        <v>83</v>
      </c>
      <c r="H36" s="1" t="s">
        <v>83</v>
      </c>
      <c r="I36" s="1">
        <f t="shared" si="29"/>
        <v>14</v>
      </c>
      <c r="J36" s="1">
        <f t="shared" si="30"/>
        <v>17</v>
      </c>
      <c r="K36" s="1">
        <f t="shared" si="31"/>
        <v>4</v>
      </c>
      <c r="L36" s="1">
        <f t="shared" si="32"/>
        <v>4</v>
      </c>
      <c r="M36" s="1">
        <f t="shared" si="33"/>
        <v>2</v>
      </c>
      <c r="N36" s="1">
        <f t="shared" si="34"/>
        <v>1</v>
      </c>
      <c r="O36" s="1">
        <f t="shared" si="35"/>
        <v>7</v>
      </c>
      <c r="P36" s="1">
        <f t="shared" si="36"/>
        <v>11</v>
      </c>
      <c r="Q36" s="1">
        <f t="shared" si="37"/>
        <v>1</v>
      </c>
      <c r="R36" s="1">
        <f t="shared" si="38"/>
        <v>7</v>
      </c>
      <c r="S36" s="1">
        <f t="shared" si="39"/>
        <v>6</v>
      </c>
      <c r="T36" s="1">
        <f t="shared" si="40"/>
        <v>3</v>
      </c>
      <c r="U36" s="1">
        <f t="shared" si="41"/>
        <v>4</v>
      </c>
      <c r="V36" s="1">
        <f t="shared" si="42"/>
        <v>8</v>
      </c>
      <c r="W36" s="1">
        <f t="shared" si="43"/>
        <v>0</v>
      </c>
      <c r="X36" s="1">
        <f t="shared" si="44"/>
        <v>9</v>
      </c>
      <c r="Y36" s="1">
        <f t="shared" si="45"/>
        <v>12</v>
      </c>
      <c r="Z36" s="1">
        <f t="shared" si="46"/>
        <v>1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4</v>
      </c>
      <c r="AE36" s="1">
        <f t="shared" si="25"/>
        <v>5</v>
      </c>
      <c r="AF36" s="1">
        <f t="shared" si="26"/>
        <v>1</v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E37" s="1">
        <v>3</v>
      </c>
      <c r="F37" s="1">
        <v>2</v>
      </c>
      <c r="G37" s="1" t="s">
        <v>83</v>
      </c>
      <c r="H37" s="1" t="s">
        <v>83</v>
      </c>
      <c r="I37" s="1">
        <f t="shared" si="29"/>
        <v>15</v>
      </c>
      <c r="J37" s="1">
        <f t="shared" si="30"/>
        <v>17</v>
      </c>
      <c r="K37" s="1">
        <f t="shared" si="31"/>
        <v>4</v>
      </c>
      <c r="L37" s="1">
        <f t="shared" si="32"/>
        <v>4</v>
      </c>
      <c r="M37" s="1">
        <f t="shared" si="33"/>
        <v>2</v>
      </c>
      <c r="N37" s="1">
        <f t="shared" si="34"/>
        <v>1</v>
      </c>
      <c r="O37" s="1">
        <f t="shared" si="35"/>
        <v>8</v>
      </c>
      <c r="P37" s="1">
        <f t="shared" si="36"/>
        <v>11</v>
      </c>
      <c r="Q37" s="1">
        <f t="shared" si="37"/>
        <v>1</v>
      </c>
      <c r="R37" s="1">
        <f t="shared" si="38"/>
        <v>7</v>
      </c>
      <c r="S37" s="1">
        <f t="shared" si="39"/>
        <v>6</v>
      </c>
      <c r="T37" s="1">
        <f t="shared" si="40"/>
        <v>3</v>
      </c>
      <c r="U37" s="1">
        <f t="shared" si="41"/>
        <v>4</v>
      </c>
      <c r="V37" s="1">
        <f t="shared" si="42"/>
        <v>8</v>
      </c>
      <c r="W37" s="1">
        <f t="shared" si="43"/>
        <v>0</v>
      </c>
      <c r="X37" s="1">
        <f t="shared" si="44"/>
        <v>9</v>
      </c>
      <c r="Y37" s="1">
        <f t="shared" si="45"/>
        <v>12</v>
      </c>
      <c r="Z37" s="1">
        <f t="shared" si="46"/>
        <v>1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5</v>
      </c>
      <c r="AE37" s="1">
        <f t="shared" si="25"/>
        <v>5</v>
      </c>
      <c r="AF37" s="1">
        <f t="shared" si="26"/>
        <v>0</v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E38" s="1">
        <v>4</v>
      </c>
      <c r="F38" s="1">
        <v>3</v>
      </c>
      <c r="G38" s="1" t="s">
        <v>84</v>
      </c>
      <c r="H38" s="1" t="s">
        <v>83</v>
      </c>
      <c r="I38" s="1">
        <f t="shared" si="29"/>
        <v>16</v>
      </c>
      <c r="J38" s="1">
        <f t="shared" si="30"/>
        <v>17</v>
      </c>
      <c r="K38" s="1">
        <f t="shared" si="31"/>
        <v>5</v>
      </c>
      <c r="L38" s="1">
        <f t="shared" si="32"/>
        <v>4</v>
      </c>
      <c r="M38" s="1">
        <f t="shared" si="33"/>
        <v>2</v>
      </c>
      <c r="N38" s="1">
        <f t="shared" si="34"/>
        <v>1</v>
      </c>
      <c r="O38" s="1">
        <f t="shared" si="35"/>
        <v>8</v>
      </c>
      <c r="P38" s="1">
        <f t="shared" si="36"/>
        <v>11</v>
      </c>
      <c r="Q38" s="1">
        <f t="shared" si="37"/>
        <v>1</v>
      </c>
      <c r="R38" s="1">
        <f t="shared" si="38"/>
        <v>8</v>
      </c>
      <c r="S38" s="1">
        <f t="shared" si="39"/>
        <v>6</v>
      </c>
      <c r="T38" s="1">
        <f t="shared" si="40"/>
        <v>3</v>
      </c>
      <c r="U38" s="1">
        <f t="shared" si="41"/>
        <v>4</v>
      </c>
      <c r="V38" s="1">
        <f t="shared" si="42"/>
        <v>8</v>
      </c>
      <c r="W38" s="1">
        <f t="shared" si="43"/>
        <v>0</v>
      </c>
      <c r="X38" s="1">
        <f t="shared" si="44"/>
        <v>10</v>
      </c>
      <c r="Y38" s="1">
        <f t="shared" si="45"/>
        <v>12</v>
      </c>
      <c r="Z38" s="1">
        <f t="shared" si="46"/>
        <v>1</v>
      </c>
      <c r="AA38" s="1" t="str">
        <f t="shared" si="27"/>
        <v>W</v>
      </c>
      <c r="AB38" s="1">
        <f t="shared" si="47"/>
        <v>3</v>
      </c>
      <c r="AC38" s="1" t="str">
        <f t="shared" si="28"/>
        <v>W</v>
      </c>
      <c r="AD38" s="1">
        <f t="shared" si="24"/>
        <v>6</v>
      </c>
      <c r="AE38" s="1">
        <f t="shared" si="25"/>
        <v>4</v>
      </c>
      <c r="AF38" s="1">
        <f t="shared" si="26"/>
        <v>0</v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E39" s="1">
        <v>2</v>
      </c>
      <c r="F39" s="1">
        <v>3</v>
      </c>
      <c r="G39" s="1" t="s">
        <v>83</v>
      </c>
      <c r="H39" s="1" t="s">
        <v>83</v>
      </c>
      <c r="I39" s="1">
        <f t="shared" si="29"/>
        <v>16</v>
      </c>
      <c r="J39" s="1">
        <f t="shared" si="30"/>
        <v>18</v>
      </c>
      <c r="K39" s="1">
        <f t="shared" si="31"/>
        <v>5</v>
      </c>
      <c r="L39" s="1">
        <f t="shared" si="32"/>
        <v>4</v>
      </c>
      <c r="M39" s="1">
        <f t="shared" si="33"/>
        <v>2</v>
      </c>
      <c r="N39" s="1">
        <f t="shared" si="34"/>
        <v>1</v>
      </c>
      <c r="O39" s="1">
        <f t="shared" si="35"/>
        <v>8</v>
      </c>
      <c r="P39" s="1">
        <f t="shared" si="36"/>
        <v>11</v>
      </c>
      <c r="Q39" s="1">
        <f t="shared" si="37"/>
        <v>1</v>
      </c>
      <c r="R39" s="1">
        <f t="shared" si="38"/>
        <v>8</v>
      </c>
      <c r="S39" s="1">
        <f t="shared" si="39"/>
        <v>7</v>
      </c>
      <c r="T39" s="1">
        <f t="shared" si="40"/>
        <v>3</v>
      </c>
      <c r="U39" s="1">
        <f t="shared" si="41"/>
        <v>4</v>
      </c>
      <c r="V39" s="1">
        <f t="shared" si="42"/>
        <v>9</v>
      </c>
      <c r="W39" s="1">
        <f t="shared" si="43"/>
        <v>0</v>
      </c>
      <c r="X39" s="1">
        <f t="shared" si="44"/>
        <v>10</v>
      </c>
      <c r="Y39" s="1">
        <f t="shared" si="45"/>
        <v>13</v>
      </c>
      <c r="Z39" s="1">
        <f t="shared" si="46"/>
        <v>1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6</v>
      </c>
      <c r="AE39" s="1">
        <f t="shared" si="25"/>
        <v>4</v>
      </c>
      <c r="AF39" s="1">
        <f t="shared" si="26"/>
        <v>0</v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E40" s="1">
        <v>4</v>
      </c>
      <c r="F40" s="1">
        <v>1</v>
      </c>
      <c r="G40" s="1" t="s">
        <v>83</v>
      </c>
      <c r="H40" s="1" t="s">
        <v>83</v>
      </c>
      <c r="I40" s="1">
        <f t="shared" si="29"/>
        <v>17</v>
      </c>
      <c r="J40" s="1">
        <f t="shared" si="30"/>
        <v>18</v>
      </c>
      <c r="K40" s="1">
        <f t="shared" si="31"/>
        <v>5</v>
      </c>
      <c r="L40" s="1">
        <f t="shared" si="32"/>
        <v>4</v>
      </c>
      <c r="M40" s="1">
        <f t="shared" si="33"/>
        <v>2</v>
      </c>
      <c r="N40" s="1">
        <f t="shared" si="34"/>
        <v>1</v>
      </c>
      <c r="O40" s="1">
        <f t="shared" si="35"/>
        <v>9</v>
      </c>
      <c r="P40" s="1">
        <f t="shared" si="36"/>
        <v>11</v>
      </c>
      <c r="Q40" s="1">
        <f t="shared" si="37"/>
        <v>1</v>
      </c>
      <c r="R40" s="1">
        <f t="shared" si="38"/>
        <v>8</v>
      </c>
      <c r="S40" s="1">
        <f t="shared" si="39"/>
        <v>7</v>
      </c>
      <c r="T40" s="1">
        <f t="shared" si="40"/>
        <v>3</v>
      </c>
      <c r="U40" s="1">
        <f t="shared" si="41"/>
        <v>4</v>
      </c>
      <c r="V40" s="1">
        <f t="shared" si="42"/>
        <v>9</v>
      </c>
      <c r="W40" s="1">
        <f t="shared" si="43"/>
        <v>0</v>
      </c>
      <c r="X40" s="1">
        <f t="shared" si="44"/>
        <v>10</v>
      </c>
      <c r="Y40" s="1">
        <f t="shared" si="45"/>
        <v>13</v>
      </c>
      <c r="Z40" s="1">
        <f t="shared" si="46"/>
        <v>1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6</v>
      </c>
      <c r="AE40" s="1">
        <f t="shared" si="25"/>
        <v>4</v>
      </c>
      <c r="AF40" s="1">
        <f t="shared" si="26"/>
        <v>0</v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E41" s="1">
        <v>2</v>
      </c>
      <c r="F41" s="1">
        <v>3</v>
      </c>
      <c r="G41" s="1" t="s">
        <v>84</v>
      </c>
      <c r="H41" s="1" t="s">
        <v>83</v>
      </c>
      <c r="I41" s="1">
        <f t="shared" si="29"/>
        <v>17</v>
      </c>
      <c r="J41" s="1">
        <f t="shared" si="30"/>
        <v>18</v>
      </c>
      <c r="K41" s="1">
        <f t="shared" si="31"/>
        <v>5</v>
      </c>
      <c r="L41" s="1">
        <f t="shared" si="32"/>
        <v>5</v>
      </c>
      <c r="M41" s="1">
        <f t="shared" si="33"/>
        <v>2</v>
      </c>
      <c r="N41" s="1">
        <f t="shared" si="34"/>
        <v>1</v>
      </c>
      <c r="O41" s="1">
        <f t="shared" si="35"/>
        <v>9</v>
      </c>
      <c r="P41" s="1">
        <f t="shared" si="36"/>
        <v>11</v>
      </c>
      <c r="Q41" s="1">
        <f t="shared" si="37"/>
        <v>2</v>
      </c>
      <c r="R41" s="1">
        <f t="shared" si="38"/>
        <v>8</v>
      </c>
      <c r="S41" s="1">
        <f t="shared" si="39"/>
        <v>7</v>
      </c>
      <c r="T41" s="1">
        <f t="shared" si="40"/>
        <v>3</v>
      </c>
      <c r="U41" s="1">
        <f t="shared" si="41"/>
        <v>4</v>
      </c>
      <c r="V41" s="1">
        <f t="shared" si="42"/>
        <v>9</v>
      </c>
      <c r="W41" s="1">
        <f t="shared" si="43"/>
        <v>1</v>
      </c>
      <c r="X41" s="1">
        <f t="shared" si="44"/>
        <v>10</v>
      </c>
      <c r="Y41" s="1">
        <f t="shared" si="45"/>
        <v>13</v>
      </c>
      <c r="Z41" s="1">
        <f t="shared" si="46"/>
        <v>2</v>
      </c>
      <c r="AA41" s="1" t="str">
        <f t="shared" si="27"/>
        <v>L</v>
      </c>
      <c r="AB41" s="1">
        <f t="shared" si="47"/>
        <v>1</v>
      </c>
      <c r="AC41" s="1" t="str">
        <f t="shared" si="28"/>
        <v>OTL</v>
      </c>
      <c r="AD41" s="1">
        <f t="shared" si="24"/>
        <v>5</v>
      </c>
      <c r="AE41" s="1">
        <f t="shared" si="25"/>
        <v>4</v>
      </c>
      <c r="AF41" s="1">
        <f t="shared" si="26"/>
        <v>1</v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E42" s="1">
        <v>2</v>
      </c>
      <c r="F42" s="1">
        <v>6</v>
      </c>
      <c r="G42" s="1" t="s">
        <v>83</v>
      </c>
      <c r="H42" s="1" t="s">
        <v>83</v>
      </c>
      <c r="I42" s="1">
        <f t="shared" si="29"/>
        <v>17</v>
      </c>
      <c r="J42" s="1">
        <f t="shared" si="30"/>
        <v>19</v>
      </c>
      <c r="K42" s="1">
        <f t="shared" si="31"/>
        <v>5</v>
      </c>
      <c r="L42" s="1">
        <f t="shared" si="32"/>
        <v>5</v>
      </c>
      <c r="M42" s="1">
        <f t="shared" si="33"/>
        <v>2</v>
      </c>
      <c r="N42" s="1">
        <f t="shared" si="34"/>
        <v>1</v>
      </c>
      <c r="O42" s="1">
        <f t="shared" si="35"/>
        <v>9</v>
      </c>
      <c r="P42" s="1">
        <f t="shared" si="36"/>
        <v>11</v>
      </c>
      <c r="Q42" s="1">
        <f t="shared" si="37"/>
        <v>2</v>
      </c>
      <c r="R42" s="1">
        <f t="shared" si="38"/>
        <v>8</v>
      </c>
      <c r="S42" s="1">
        <f t="shared" si="39"/>
        <v>8</v>
      </c>
      <c r="T42" s="1">
        <f t="shared" si="40"/>
        <v>3</v>
      </c>
      <c r="U42" s="1">
        <f t="shared" si="41"/>
        <v>4</v>
      </c>
      <c r="V42" s="1">
        <f t="shared" si="42"/>
        <v>9</v>
      </c>
      <c r="W42" s="1">
        <f t="shared" si="43"/>
        <v>1</v>
      </c>
      <c r="X42" s="1">
        <f t="shared" si="44"/>
        <v>10</v>
      </c>
      <c r="Y42" s="1">
        <f t="shared" si="45"/>
        <v>14</v>
      </c>
      <c r="Z42" s="1">
        <f t="shared" si="46"/>
        <v>2</v>
      </c>
      <c r="AA42" s="1" t="str">
        <f t="shared" si="27"/>
        <v>L</v>
      </c>
      <c r="AB42" s="1">
        <f t="shared" si="47"/>
        <v>2</v>
      </c>
      <c r="AC42" s="1" t="str">
        <f t="shared" si="28"/>
        <v>L</v>
      </c>
      <c r="AD42" s="1">
        <f t="shared" si="24"/>
        <v>5</v>
      </c>
      <c r="AE42" s="1">
        <f t="shared" si="25"/>
        <v>4</v>
      </c>
      <c r="AF42" s="1">
        <f t="shared" si="26"/>
        <v>1</v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E43" s="1">
        <v>0</v>
      </c>
      <c r="F43" s="1">
        <v>6</v>
      </c>
      <c r="G43" s="1" t="s">
        <v>83</v>
      </c>
      <c r="H43" s="1" t="s">
        <v>83</v>
      </c>
      <c r="I43" s="1">
        <f t="shared" si="29"/>
        <v>17</v>
      </c>
      <c r="J43" s="1">
        <f t="shared" si="30"/>
        <v>20</v>
      </c>
      <c r="K43" s="1">
        <f t="shared" si="31"/>
        <v>5</v>
      </c>
      <c r="L43" s="1">
        <f t="shared" si="32"/>
        <v>5</v>
      </c>
      <c r="M43" s="1">
        <f t="shared" si="33"/>
        <v>2</v>
      </c>
      <c r="N43" s="1">
        <f t="shared" si="34"/>
        <v>1</v>
      </c>
      <c r="O43" s="1">
        <f t="shared" si="35"/>
        <v>9</v>
      </c>
      <c r="P43" s="1">
        <f t="shared" si="36"/>
        <v>11</v>
      </c>
      <c r="Q43" s="1">
        <f t="shared" si="37"/>
        <v>2</v>
      </c>
      <c r="R43" s="1">
        <f t="shared" si="38"/>
        <v>8</v>
      </c>
      <c r="S43" s="1">
        <f t="shared" si="39"/>
        <v>9</v>
      </c>
      <c r="T43" s="1">
        <f t="shared" si="40"/>
        <v>3</v>
      </c>
      <c r="U43" s="1">
        <f t="shared" si="41"/>
        <v>4</v>
      </c>
      <c r="V43" s="1">
        <f t="shared" si="42"/>
        <v>9</v>
      </c>
      <c r="W43" s="1">
        <f t="shared" si="43"/>
        <v>1</v>
      </c>
      <c r="X43" s="1">
        <f t="shared" si="44"/>
        <v>10</v>
      </c>
      <c r="Y43" s="1">
        <f t="shared" si="45"/>
        <v>14</v>
      </c>
      <c r="Z43" s="1">
        <f t="shared" si="46"/>
        <v>2</v>
      </c>
      <c r="AA43" s="1" t="str">
        <f t="shared" si="27"/>
        <v>L</v>
      </c>
      <c r="AB43" s="1">
        <f t="shared" si="47"/>
        <v>3</v>
      </c>
      <c r="AC43" s="1" t="str">
        <f t="shared" si="28"/>
        <v>L</v>
      </c>
      <c r="AD43" s="1">
        <f t="shared" si="24"/>
        <v>4</v>
      </c>
      <c r="AE43" s="1">
        <f t="shared" si="25"/>
        <v>5</v>
      </c>
      <c r="AF43" s="1">
        <f t="shared" si="26"/>
        <v>1</v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E44" s="1">
        <v>3</v>
      </c>
      <c r="F44" s="1">
        <v>2</v>
      </c>
      <c r="G44" s="1" t="s">
        <v>84</v>
      </c>
      <c r="H44" s="1" t="s">
        <v>83</v>
      </c>
      <c r="I44" s="1">
        <f t="shared" si="29"/>
        <v>18</v>
      </c>
      <c r="J44" s="1">
        <f t="shared" si="30"/>
        <v>20</v>
      </c>
      <c r="K44" s="1">
        <f t="shared" si="31"/>
        <v>6</v>
      </c>
      <c r="L44" s="1">
        <f t="shared" si="32"/>
        <v>5</v>
      </c>
      <c r="M44" s="1">
        <f t="shared" si="33"/>
        <v>2</v>
      </c>
      <c r="N44" s="1">
        <f t="shared" si="34"/>
        <v>1</v>
      </c>
      <c r="O44" s="1">
        <f t="shared" si="35"/>
        <v>9</v>
      </c>
      <c r="P44" s="1">
        <f t="shared" si="36"/>
        <v>11</v>
      </c>
      <c r="Q44" s="1">
        <f t="shared" si="37"/>
        <v>2</v>
      </c>
      <c r="R44" s="1">
        <f t="shared" si="38"/>
        <v>9</v>
      </c>
      <c r="S44" s="1">
        <f t="shared" si="39"/>
        <v>9</v>
      </c>
      <c r="T44" s="1">
        <f t="shared" si="40"/>
        <v>3</v>
      </c>
      <c r="U44" s="1">
        <f t="shared" si="41"/>
        <v>4</v>
      </c>
      <c r="V44" s="1">
        <f t="shared" si="42"/>
        <v>9</v>
      </c>
      <c r="W44" s="1">
        <f t="shared" si="43"/>
        <v>1</v>
      </c>
      <c r="X44" s="1">
        <f t="shared" si="44"/>
        <v>10</v>
      </c>
      <c r="Y44" s="1">
        <f t="shared" si="45"/>
        <v>14</v>
      </c>
      <c r="Z44" s="1">
        <f t="shared" si="46"/>
        <v>2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1</v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E45" s="1">
        <v>0</v>
      </c>
      <c r="F45" s="1">
        <v>3</v>
      </c>
      <c r="G45" s="1" t="s">
        <v>83</v>
      </c>
      <c r="H45" s="1" t="s">
        <v>83</v>
      </c>
      <c r="I45" s="1">
        <f t="shared" si="29"/>
        <v>18</v>
      </c>
      <c r="J45" s="1">
        <f t="shared" si="30"/>
        <v>21</v>
      </c>
      <c r="K45" s="1">
        <f t="shared" si="31"/>
        <v>6</v>
      </c>
      <c r="L45" s="1">
        <f t="shared" si="32"/>
        <v>5</v>
      </c>
      <c r="M45" s="1">
        <f t="shared" si="33"/>
        <v>2</v>
      </c>
      <c r="N45" s="1">
        <f t="shared" si="34"/>
        <v>1</v>
      </c>
      <c r="O45" s="1">
        <f t="shared" si="35"/>
        <v>9</v>
      </c>
      <c r="P45" s="1">
        <f t="shared" si="36"/>
        <v>11</v>
      </c>
      <c r="Q45" s="1">
        <f t="shared" si="37"/>
        <v>2</v>
      </c>
      <c r="R45" s="1">
        <f t="shared" si="38"/>
        <v>9</v>
      </c>
      <c r="S45" s="1">
        <f t="shared" si="39"/>
        <v>10</v>
      </c>
      <c r="T45" s="1">
        <f t="shared" si="40"/>
        <v>3</v>
      </c>
      <c r="U45" s="1">
        <f t="shared" si="41"/>
        <v>4</v>
      </c>
      <c r="V45" s="1">
        <f t="shared" si="42"/>
        <v>9</v>
      </c>
      <c r="W45" s="1">
        <f t="shared" si="43"/>
        <v>1</v>
      </c>
      <c r="X45" s="1">
        <f t="shared" si="44"/>
        <v>10</v>
      </c>
      <c r="Y45" s="1">
        <f t="shared" si="45"/>
        <v>14</v>
      </c>
      <c r="Z45" s="1">
        <f t="shared" si="46"/>
        <v>2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5</v>
      </c>
      <c r="AE45" s="1">
        <f t="shared" si="49"/>
        <v>4</v>
      </c>
      <c r="AF45" s="1">
        <f t="shared" si="50"/>
        <v>1</v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E46" s="1">
        <v>3</v>
      </c>
      <c r="F46" s="1">
        <v>4</v>
      </c>
      <c r="G46" s="1" t="s">
        <v>84</v>
      </c>
      <c r="H46" s="1" t="s">
        <v>84</v>
      </c>
      <c r="I46" s="1">
        <f t="shared" si="29"/>
        <v>18</v>
      </c>
      <c r="J46" s="1">
        <f t="shared" si="30"/>
        <v>21</v>
      </c>
      <c r="K46" s="1">
        <f t="shared" si="31"/>
        <v>6</v>
      </c>
      <c r="L46" s="1">
        <f t="shared" si="32"/>
        <v>6</v>
      </c>
      <c r="M46" s="1">
        <f t="shared" si="33"/>
        <v>2</v>
      </c>
      <c r="N46" s="1">
        <f t="shared" si="34"/>
        <v>2</v>
      </c>
      <c r="O46" s="1">
        <f t="shared" si="35"/>
        <v>9</v>
      </c>
      <c r="P46" s="1">
        <f t="shared" si="36"/>
        <v>11</v>
      </c>
      <c r="Q46" s="1">
        <f t="shared" si="37"/>
        <v>2</v>
      </c>
      <c r="R46" s="1">
        <f t="shared" si="38"/>
        <v>9</v>
      </c>
      <c r="S46" s="1">
        <f t="shared" si="39"/>
        <v>10</v>
      </c>
      <c r="T46" s="1">
        <f t="shared" si="40"/>
        <v>4</v>
      </c>
      <c r="U46" s="1">
        <f t="shared" si="41"/>
        <v>4</v>
      </c>
      <c r="V46" s="1">
        <f t="shared" si="42"/>
        <v>9</v>
      </c>
      <c r="W46" s="1">
        <f t="shared" si="43"/>
        <v>1</v>
      </c>
      <c r="X46" s="1">
        <f t="shared" si="44"/>
        <v>10</v>
      </c>
      <c r="Y46" s="1">
        <f t="shared" si="45"/>
        <v>14</v>
      </c>
      <c r="Z46" s="1">
        <f t="shared" si="46"/>
        <v>2</v>
      </c>
      <c r="AA46" s="1" t="str">
        <f t="shared" si="27"/>
        <v>L</v>
      </c>
      <c r="AB46" s="1">
        <f t="shared" si="47"/>
        <v>2</v>
      </c>
      <c r="AC46" s="1" t="str">
        <f t="shared" si="28"/>
        <v>OTL</v>
      </c>
      <c r="AD46" s="1">
        <f t="shared" si="48"/>
        <v>4</v>
      </c>
      <c r="AE46" s="1">
        <f t="shared" si="49"/>
        <v>4</v>
      </c>
      <c r="AF46" s="1">
        <f t="shared" si="50"/>
        <v>2</v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E47" s="1">
        <v>0</v>
      </c>
      <c r="F47" s="1">
        <v>3</v>
      </c>
      <c r="G47" s="1" t="s">
        <v>83</v>
      </c>
      <c r="H47" s="1" t="s">
        <v>83</v>
      </c>
      <c r="I47" s="1">
        <f t="shared" si="29"/>
        <v>18</v>
      </c>
      <c r="J47" s="1">
        <f t="shared" si="30"/>
        <v>22</v>
      </c>
      <c r="K47" s="1">
        <f t="shared" si="31"/>
        <v>6</v>
      </c>
      <c r="L47" s="1">
        <f t="shared" si="32"/>
        <v>6</v>
      </c>
      <c r="M47" s="1">
        <f t="shared" si="33"/>
        <v>2</v>
      </c>
      <c r="N47" s="1">
        <f t="shared" si="34"/>
        <v>2</v>
      </c>
      <c r="O47" s="1">
        <f t="shared" si="35"/>
        <v>9</v>
      </c>
      <c r="P47" s="1">
        <f t="shared" si="36"/>
        <v>11</v>
      </c>
      <c r="Q47" s="1">
        <f t="shared" si="37"/>
        <v>2</v>
      </c>
      <c r="R47" s="1">
        <f t="shared" si="38"/>
        <v>9</v>
      </c>
      <c r="S47" s="1">
        <f t="shared" si="39"/>
        <v>11</v>
      </c>
      <c r="T47" s="1">
        <f t="shared" si="40"/>
        <v>4</v>
      </c>
      <c r="U47" s="1">
        <f t="shared" si="41"/>
        <v>4</v>
      </c>
      <c r="V47" s="1">
        <f t="shared" si="42"/>
        <v>9</v>
      </c>
      <c r="W47" s="1">
        <f t="shared" si="43"/>
        <v>1</v>
      </c>
      <c r="X47" s="1">
        <f t="shared" si="44"/>
        <v>10</v>
      </c>
      <c r="Y47" s="1">
        <f t="shared" si="45"/>
        <v>14</v>
      </c>
      <c r="Z47" s="1">
        <f t="shared" si="46"/>
        <v>2</v>
      </c>
      <c r="AA47" s="1" t="str">
        <f t="shared" si="27"/>
        <v>L</v>
      </c>
      <c r="AB47" s="1">
        <f t="shared" si="47"/>
        <v>3</v>
      </c>
      <c r="AC47" s="1" t="str">
        <f t="shared" si="28"/>
        <v>L</v>
      </c>
      <c r="AD47" s="1">
        <f t="shared" si="48"/>
        <v>3</v>
      </c>
      <c r="AE47" s="1">
        <f t="shared" si="49"/>
        <v>5</v>
      </c>
      <c r="AF47" s="1">
        <f t="shared" si="50"/>
        <v>2</v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18</v>
      </c>
      <c r="J84" s="1">
        <f t="shared" si="75"/>
        <v>22</v>
      </c>
      <c r="K84" s="1">
        <f t="shared" si="75"/>
        <v>6</v>
      </c>
      <c r="L84" s="1">
        <f t="shared" si="75"/>
        <v>6</v>
      </c>
      <c r="M84" s="1">
        <f t="shared" si="75"/>
        <v>2</v>
      </c>
      <c r="N84" s="1">
        <f t="shared" si="75"/>
        <v>2</v>
      </c>
      <c r="O84" s="1">
        <f t="shared" ref="O84:Z84" si="76">IF(O2="","",MAX(O2:O83))</f>
        <v>9</v>
      </c>
      <c r="P84" s="1">
        <f t="shared" si="76"/>
        <v>11</v>
      </c>
      <c r="Q84" s="1">
        <f t="shared" si="76"/>
        <v>2</v>
      </c>
      <c r="R84" s="1">
        <f t="shared" si="76"/>
        <v>9</v>
      </c>
      <c r="S84" s="1">
        <f t="shared" si="76"/>
        <v>11</v>
      </c>
      <c r="T84" s="1">
        <f t="shared" si="76"/>
        <v>4</v>
      </c>
      <c r="U84" s="1">
        <f t="shared" si="76"/>
        <v>4</v>
      </c>
      <c r="V84" s="1">
        <f t="shared" si="76"/>
        <v>9</v>
      </c>
      <c r="W84" s="1">
        <f t="shared" si="76"/>
        <v>1</v>
      </c>
      <c r="X84" s="1">
        <f t="shared" si="76"/>
        <v>10</v>
      </c>
      <c r="Y84" s="1">
        <f t="shared" si="76"/>
        <v>14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111</v>
      </c>
      <c r="F85" s="1">
        <f>SUM(F2:F83)</f>
        <v>145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9-11-2</v>
      </c>
      <c r="R85" s="1" t="str">
        <f>IF(R84="","0-0-0",CONCATENATE(R84,"-",S84,"-",T84))</f>
        <v>9-11-4</v>
      </c>
      <c r="U85" s="1" t="str">
        <f>IF(U84="","0-0-0",CONCATENATE(U84,"-",V84,"-",W84))</f>
        <v>4-9-1</v>
      </c>
      <c r="X85" s="1" t="str">
        <f>IF(X84="","0-0-0",CONCATENATE(X84,"-",Y84,"-",Z84))</f>
        <v>10-14-2</v>
      </c>
      <c r="AA85" s="1" t="str">
        <f>IF(AA84="","0-0",CONCATENATE(AA84,AB84))</f>
        <v>L3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15</v>
      </c>
      <c r="J30" s="1">
        <f t="shared" si="3"/>
        <v>11</v>
      </c>
      <c r="K30" s="1">
        <f t="shared" si="4"/>
        <v>5</v>
      </c>
      <c r="L30" s="1">
        <f t="shared" si="5"/>
        <v>3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1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8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E31" s="1">
        <v>1</v>
      </c>
      <c r="F31" s="1">
        <v>8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12</v>
      </c>
      <c r="K31" s="1">
        <f t="shared" si="4"/>
        <v>5</v>
      </c>
      <c r="L31" s="1">
        <f t="shared" si="5"/>
        <v>3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2</v>
      </c>
      <c r="R31" s="1">
        <f t="shared" si="11"/>
        <v>6</v>
      </c>
      <c r="S31" s="1">
        <f t="shared" si="12"/>
        <v>6</v>
      </c>
      <c r="T31" s="1">
        <f t="shared" si="13"/>
        <v>1</v>
      </c>
      <c r="U31" s="1">
        <f t="shared" si="14"/>
        <v>5</v>
      </c>
      <c r="V31" s="1">
        <f t="shared" si="15"/>
        <v>3</v>
      </c>
      <c r="W31" s="1">
        <f t="shared" si="16"/>
        <v>1</v>
      </c>
      <c r="X31" s="1">
        <f t="shared" si="17"/>
        <v>8</v>
      </c>
      <c r="Y31" s="1">
        <f t="shared" si="18"/>
        <v>7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E32" s="1">
        <v>1</v>
      </c>
      <c r="F32" s="1">
        <v>5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13</v>
      </c>
      <c r="K32" s="1">
        <f t="shared" si="4"/>
        <v>5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6</v>
      </c>
      <c r="Q32" s="1">
        <f t="shared" si="10"/>
        <v>2</v>
      </c>
      <c r="R32" s="1">
        <f t="shared" si="11"/>
        <v>6</v>
      </c>
      <c r="S32" s="1">
        <f t="shared" si="12"/>
        <v>7</v>
      </c>
      <c r="T32" s="1">
        <f t="shared" si="13"/>
        <v>1</v>
      </c>
      <c r="U32" s="1">
        <f t="shared" si="14"/>
        <v>5</v>
      </c>
      <c r="V32" s="1">
        <f t="shared" si="15"/>
        <v>3</v>
      </c>
      <c r="W32" s="1">
        <f t="shared" si="16"/>
        <v>1</v>
      </c>
      <c r="X32" s="1">
        <f t="shared" si="17"/>
        <v>8</v>
      </c>
      <c r="Y32" s="1">
        <f t="shared" si="18"/>
        <v>7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E33" s="1">
        <v>5</v>
      </c>
      <c r="F33" s="1">
        <v>1</v>
      </c>
      <c r="G33" s="1" t="s">
        <v>83</v>
      </c>
      <c r="H33" s="1" t="s">
        <v>83</v>
      </c>
      <c r="I33" s="1">
        <f t="shared" si="2"/>
        <v>16</v>
      </c>
      <c r="J33" s="1">
        <f t="shared" si="3"/>
        <v>13</v>
      </c>
      <c r="K33" s="1">
        <f t="shared" si="4"/>
        <v>5</v>
      </c>
      <c r="L33" s="1">
        <f t="shared" si="5"/>
        <v>3</v>
      </c>
      <c r="M33" s="1">
        <f t="shared" si="6"/>
        <v>0</v>
      </c>
      <c r="N33" s="1">
        <f t="shared" si="7"/>
        <v>0</v>
      </c>
      <c r="O33" s="1">
        <f t="shared" si="8"/>
        <v>9</v>
      </c>
      <c r="P33" s="1">
        <f t="shared" si="9"/>
        <v>6</v>
      </c>
      <c r="Q33" s="1">
        <f t="shared" si="10"/>
        <v>2</v>
      </c>
      <c r="R33" s="1">
        <f t="shared" si="11"/>
        <v>7</v>
      </c>
      <c r="S33" s="1">
        <f t="shared" si="12"/>
        <v>7</v>
      </c>
      <c r="T33" s="1">
        <f t="shared" si="13"/>
        <v>1</v>
      </c>
      <c r="U33" s="1">
        <f t="shared" si="14"/>
        <v>5</v>
      </c>
      <c r="V33" s="1">
        <f t="shared" si="15"/>
        <v>3</v>
      </c>
      <c r="W33" s="1">
        <f t="shared" si="16"/>
        <v>1</v>
      </c>
      <c r="X33" s="1">
        <f t="shared" si="17"/>
        <v>8</v>
      </c>
      <c r="Y33" s="1">
        <f t="shared" si="18"/>
        <v>7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4</v>
      </c>
      <c r="AF33" s="1">
        <f t="shared" si="26"/>
        <v>0</v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E34" s="1">
        <v>4</v>
      </c>
      <c r="F34" s="1">
        <v>3</v>
      </c>
      <c r="G34" s="1" t="s">
        <v>84</v>
      </c>
      <c r="H34" s="1" t="s">
        <v>83</v>
      </c>
      <c r="I34" s="1">
        <f t="shared" si="2"/>
        <v>17</v>
      </c>
      <c r="J34" s="1">
        <f t="shared" si="3"/>
        <v>13</v>
      </c>
      <c r="K34" s="1">
        <f t="shared" si="4"/>
        <v>6</v>
      </c>
      <c r="L34" s="1">
        <f t="shared" si="5"/>
        <v>3</v>
      </c>
      <c r="M34" s="1">
        <f t="shared" si="6"/>
        <v>0</v>
      </c>
      <c r="N34" s="1">
        <f t="shared" si="7"/>
        <v>0</v>
      </c>
      <c r="O34" s="1">
        <f t="shared" si="8"/>
        <v>9</v>
      </c>
      <c r="P34" s="1">
        <f t="shared" si="9"/>
        <v>6</v>
      </c>
      <c r="Q34" s="1">
        <f t="shared" si="10"/>
        <v>2</v>
      </c>
      <c r="R34" s="1">
        <f t="shared" si="11"/>
        <v>8</v>
      </c>
      <c r="S34" s="1">
        <f t="shared" si="12"/>
        <v>7</v>
      </c>
      <c r="T34" s="1">
        <f t="shared" si="13"/>
        <v>1</v>
      </c>
      <c r="U34" s="1">
        <f t="shared" si="14"/>
        <v>5</v>
      </c>
      <c r="V34" s="1">
        <f t="shared" si="15"/>
        <v>3</v>
      </c>
      <c r="W34" s="1">
        <f t="shared" si="16"/>
        <v>1</v>
      </c>
      <c r="X34" s="1">
        <f t="shared" si="17"/>
        <v>8</v>
      </c>
      <c r="Y34" s="1">
        <f t="shared" si="18"/>
        <v>7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7</v>
      </c>
      <c r="AE34" s="1">
        <f t="shared" si="25"/>
        <v>3</v>
      </c>
      <c r="AF34" s="1">
        <f t="shared" si="26"/>
        <v>0</v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E35" s="1">
        <v>2</v>
      </c>
      <c r="F35" s="1">
        <v>3</v>
      </c>
      <c r="G35" s="1" t="s">
        <v>84</v>
      </c>
      <c r="H35" s="1" t="s">
        <v>83</v>
      </c>
      <c r="I35" s="1">
        <f t="shared" ref="I35:I66" si="29">IF(E35="","",IF(E35&gt;F35,I34+1,I34))</f>
        <v>17</v>
      </c>
      <c r="J35" s="1">
        <f t="shared" ref="J35:J66" si="30">IF(E35="","",IF(AND(F35&gt;E35,G35=$AK$2,H35=$AK$2),J34+1,J34))</f>
        <v>13</v>
      </c>
      <c r="K35" s="1">
        <f t="shared" ref="K35:K66" si="31">IF(E35="","",IF(AND(G35=$AK$1,E35&gt;F35),K34+1,K34))</f>
        <v>6</v>
      </c>
      <c r="L35" s="1">
        <f t="shared" ref="L35:L66" si="32">IF(E35="","",IF(AND(OR(G35=$AK$1,H35=$AK$1),E35&lt;F35),L34+1,L34))</f>
        <v>4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9</v>
      </c>
      <c r="P35" s="1">
        <f t="shared" ref="P35:P66" si="36">IF(E35="","",IF(AND(C35=$AL$1,F35&gt;E35,G35=$AK$2,H35=$AK$2), P34+1, P34))</f>
        <v>6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8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OTL</v>
      </c>
      <c r="AD35" s="1">
        <f t="shared" si="24"/>
        <v>6</v>
      </c>
      <c r="AE35" s="1">
        <f t="shared" si="25"/>
        <v>3</v>
      </c>
      <c r="AF35" s="1">
        <f t="shared" si="26"/>
        <v>1</v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E36" s="1">
        <v>3</v>
      </c>
      <c r="F36" s="1">
        <v>1</v>
      </c>
      <c r="G36" s="1" t="s">
        <v>83</v>
      </c>
      <c r="H36" s="1" t="s">
        <v>83</v>
      </c>
      <c r="I36" s="1">
        <f t="shared" si="29"/>
        <v>18</v>
      </c>
      <c r="J36" s="1">
        <f t="shared" si="30"/>
        <v>13</v>
      </c>
      <c r="K36" s="1">
        <f t="shared" si="31"/>
        <v>6</v>
      </c>
      <c r="L36" s="1">
        <f t="shared" si="32"/>
        <v>4</v>
      </c>
      <c r="M36" s="1">
        <f t="shared" si="33"/>
        <v>0</v>
      </c>
      <c r="N36" s="1">
        <f t="shared" si="34"/>
        <v>0</v>
      </c>
      <c r="O36" s="1">
        <f t="shared" si="35"/>
        <v>10</v>
      </c>
      <c r="P36" s="1">
        <f t="shared" si="36"/>
        <v>6</v>
      </c>
      <c r="Q36" s="1">
        <f t="shared" si="37"/>
        <v>2</v>
      </c>
      <c r="R36" s="1">
        <f t="shared" si="38"/>
        <v>8</v>
      </c>
      <c r="S36" s="1">
        <f t="shared" si="39"/>
        <v>7</v>
      </c>
      <c r="T36" s="1">
        <f t="shared" si="40"/>
        <v>2</v>
      </c>
      <c r="U36" s="1">
        <f t="shared" si="41"/>
        <v>6</v>
      </c>
      <c r="V36" s="1">
        <f t="shared" si="42"/>
        <v>3</v>
      </c>
      <c r="W36" s="1">
        <f t="shared" si="43"/>
        <v>1</v>
      </c>
      <c r="X36" s="1">
        <f t="shared" si="44"/>
        <v>9</v>
      </c>
      <c r="Y36" s="1">
        <f t="shared" si="45"/>
        <v>7</v>
      </c>
      <c r="Z36" s="1">
        <f t="shared" si="46"/>
        <v>1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7</v>
      </c>
      <c r="AE36" s="1">
        <f t="shared" si="25"/>
        <v>2</v>
      </c>
      <c r="AF36" s="1">
        <f t="shared" si="26"/>
        <v>1</v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E37" s="1">
        <v>4</v>
      </c>
      <c r="F37" s="1">
        <v>1</v>
      </c>
      <c r="G37" s="1" t="s">
        <v>83</v>
      </c>
      <c r="H37" s="1" t="s">
        <v>83</v>
      </c>
      <c r="I37" s="1">
        <f t="shared" si="29"/>
        <v>19</v>
      </c>
      <c r="J37" s="1">
        <f t="shared" si="30"/>
        <v>13</v>
      </c>
      <c r="K37" s="1">
        <f t="shared" si="31"/>
        <v>6</v>
      </c>
      <c r="L37" s="1">
        <f t="shared" si="32"/>
        <v>4</v>
      </c>
      <c r="M37" s="1">
        <f t="shared" si="33"/>
        <v>0</v>
      </c>
      <c r="N37" s="1">
        <f t="shared" si="34"/>
        <v>0</v>
      </c>
      <c r="O37" s="1">
        <f t="shared" si="35"/>
        <v>11</v>
      </c>
      <c r="P37" s="1">
        <f t="shared" si="36"/>
        <v>6</v>
      </c>
      <c r="Q37" s="1">
        <f t="shared" si="37"/>
        <v>2</v>
      </c>
      <c r="R37" s="1">
        <f t="shared" si="38"/>
        <v>8</v>
      </c>
      <c r="S37" s="1">
        <f t="shared" si="39"/>
        <v>7</v>
      </c>
      <c r="T37" s="1">
        <f t="shared" si="40"/>
        <v>2</v>
      </c>
      <c r="U37" s="1">
        <f t="shared" si="41"/>
        <v>6</v>
      </c>
      <c r="V37" s="1">
        <f t="shared" si="42"/>
        <v>3</v>
      </c>
      <c r="W37" s="1">
        <f t="shared" si="43"/>
        <v>1</v>
      </c>
      <c r="X37" s="1">
        <f t="shared" si="44"/>
        <v>10</v>
      </c>
      <c r="Y37" s="1">
        <f t="shared" si="45"/>
        <v>7</v>
      </c>
      <c r="Z37" s="1">
        <f t="shared" si="46"/>
        <v>1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7</v>
      </c>
      <c r="AE37" s="1">
        <f t="shared" si="25"/>
        <v>2</v>
      </c>
      <c r="AF37" s="1">
        <f t="shared" si="26"/>
        <v>1</v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E38" s="1">
        <v>2</v>
      </c>
      <c r="F38" s="1">
        <v>6</v>
      </c>
      <c r="G38" s="1" t="s">
        <v>83</v>
      </c>
      <c r="H38" s="1" t="s">
        <v>83</v>
      </c>
      <c r="I38" s="1">
        <f t="shared" si="29"/>
        <v>19</v>
      </c>
      <c r="J38" s="1">
        <f t="shared" si="30"/>
        <v>14</v>
      </c>
      <c r="K38" s="1">
        <f t="shared" si="31"/>
        <v>6</v>
      </c>
      <c r="L38" s="1">
        <f t="shared" si="32"/>
        <v>4</v>
      </c>
      <c r="M38" s="1">
        <f t="shared" si="33"/>
        <v>0</v>
      </c>
      <c r="N38" s="1">
        <f t="shared" si="34"/>
        <v>0</v>
      </c>
      <c r="O38" s="1">
        <f t="shared" si="35"/>
        <v>11</v>
      </c>
      <c r="P38" s="1">
        <f t="shared" si="36"/>
        <v>6</v>
      </c>
      <c r="Q38" s="1">
        <f t="shared" si="37"/>
        <v>2</v>
      </c>
      <c r="R38" s="1">
        <f t="shared" si="38"/>
        <v>8</v>
      </c>
      <c r="S38" s="1">
        <f t="shared" si="39"/>
        <v>8</v>
      </c>
      <c r="T38" s="1">
        <f t="shared" si="40"/>
        <v>2</v>
      </c>
      <c r="U38" s="1">
        <f t="shared" si="41"/>
        <v>6</v>
      </c>
      <c r="V38" s="1">
        <f t="shared" si="42"/>
        <v>3</v>
      </c>
      <c r="W38" s="1">
        <f t="shared" si="43"/>
        <v>1</v>
      </c>
      <c r="X38" s="1">
        <f t="shared" si="44"/>
        <v>10</v>
      </c>
      <c r="Y38" s="1">
        <f t="shared" si="45"/>
        <v>8</v>
      </c>
      <c r="Z38" s="1">
        <f t="shared" si="46"/>
        <v>1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6</v>
      </c>
      <c r="AE38" s="1">
        <f t="shared" si="25"/>
        <v>3</v>
      </c>
      <c r="AF38" s="1">
        <f t="shared" si="26"/>
        <v>1</v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E39" s="1">
        <v>4</v>
      </c>
      <c r="F39" s="1">
        <v>0</v>
      </c>
      <c r="G39" s="1" t="s">
        <v>83</v>
      </c>
      <c r="H39" s="1" t="s">
        <v>83</v>
      </c>
      <c r="I39" s="1">
        <f t="shared" si="29"/>
        <v>20</v>
      </c>
      <c r="J39" s="1">
        <f t="shared" si="30"/>
        <v>14</v>
      </c>
      <c r="K39" s="1">
        <f t="shared" si="31"/>
        <v>6</v>
      </c>
      <c r="L39" s="1">
        <f t="shared" si="32"/>
        <v>4</v>
      </c>
      <c r="M39" s="1">
        <f t="shared" si="33"/>
        <v>0</v>
      </c>
      <c r="N39" s="1">
        <f t="shared" si="34"/>
        <v>0</v>
      </c>
      <c r="O39" s="1">
        <f t="shared" si="35"/>
        <v>12</v>
      </c>
      <c r="P39" s="1">
        <f t="shared" si="36"/>
        <v>6</v>
      </c>
      <c r="Q39" s="1">
        <f t="shared" si="37"/>
        <v>2</v>
      </c>
      <c r="R39" s="1">
        <f t="shared" si="38"/>
        <v>8</v>
      </c>
      <c r="S39" s="1">
        <f t="shared" si="39"/>
        <v>8</v>
      </c>
      <c r="T39" s="1">
        <f t="shared" si="40"/>
        <v>2</v>
      </c>
      <c r="U39" s="1">
        <f t="shared" si="41"/>
        <v>6</v>
      </c>
      <c r="V39" s="1">
        <f t="shared" si="42"/>
        <v>3</v>
      </c>
      <c r="W39" s="1">
        <f t="shared" si="43"/>
        <v>1</v>
      </c>
      <c r="X39" s="1">
        <f t="shared" si="44"/>
        <v>11</v>
      </c>
      <c r="Y39" s="1">
        <f t="shared" si="45"/>
        <v>8</v>
      </c>
      <c r="Z39" s="1">
        <f t="shared" si="46"/>
        <v>1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6</v>
      </c>
      <c r="AE39" s="1">
        <f t="shared" si="25"/>
        <v>3</v>
      </c>
      <c r="AF39" s="1">
        <f t="shared" si="26"/>
        <v>1</v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E40" s="1">
        <v>1</v>
      </c>
      <c r="F40" s="1">
        <v>3</v>
      </c>
      <c r="G40" s="1" t="s">
        <v>83</v>
      </c>
      <c r="H40" s="1" t="s">
        <v>83</v>
      </c>
      <c r="I40" s="1">
        <f t="shared" si="29"/>
        <v>20</v>
      </c>
      <c r="J40" s="1">
        <f t="shared" si="30"/>
        <v>15</v>
      </c>
      <c r="K40" s="1">
        <f t="shared" si="31"/>
        <v>6</v>
      </c>
      <c r="L40" s="1">
        <f t="shared" si="32"/>
        <v>4</v>
      </c>
      <c r="M40" s="1">
        <f t="shared" si="33"/>
        <v>0</v>
      </c>
      <c r="N40" s="1">
        <f t="shared" si="34"/>
        <v>0</v>
      </c>
      <c r="O40" s="1">
        <f t="shared" si="35"/>
        <v>12</v>
      </c>
      <c r="P40" s="1">
        <f t="shared" si="36"/>
        <v>6</v>
      </c>
      <c r="Q40" s="1">
        <f t="shared" si="37"/>
        <v>2</v>
      </c>
      <c r="R40" s="1">
        <f t="shared" si="38"/>
        <v>8</v>
      </c>
      <c r="S40" s="1">
        <f t="shared" si="39"/>
        <v>9</v>
      </c>
      <c r="T40" s="1">
        <f t="shared" si="40"/>
        <v>2</v>
      </c>
      <c r="U40" s="1">
        <f t="shared" si="41"/>
        <v>6</v>
      </c>
      <c r="V40" s="1">
        <f t="shared" si="42"/>
        <v>3</v>
      </c>
      <c r="W40" s="1">
        <f t="shared" si="43"/>
        <v>1</v>
      </c>
      <c r="X40" s="1">
        <f t="shared" si="44"/>
        <v>11</v>
      </c>
      <c r="Y40" s="1">
        <f t="shared" si="45"/>
        <v>9</v>
      </c>
      <c r="Z40" s="1">
        <f t="shared" si="46"/>
        <v>1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5</v>
      </c>
      <c r="AE40" s="1">
        <f t="shared" si="25"/>
        <v>4</v>
      </c>
      <c r="AF40" s="1">
        <f t="shared" si="26"/>
        <v>1</v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E41" s="1">
        <v>1</v>
      </c>
      <c r="F41" s="1">
        <v>2</v>
      </c>
      <c r="G41" s="1" t="s">
        <v>83</v>
      </c>
      <c r="H41" s="1" t="s">
        <v>83</v>
      </c>
      <c r="I41" s="1">
        <f t="shared" si="29"/>
        <v>20</v>
      </c>
      <c r="J41" s="1">
        <f t="shared" si="30"/>
        <v>16</v>
      </c>
      <c r="K41" s="1">
        <f t="shared" si="31"/>
        <v>6</v>
      </c>
      <c r="L41" s="1">
        <f t="shared" si="32"/>
        <v>4</v>
      </c>
      <c r="M41" s="1">
        <f t="shared" si="33"/>
        <v>0</v>
      </c>
      <c r="N41" s="1">
        <f t="shared" si="34"/>
        <v>0</v>
      </c>
      <c r="O41" s="1">
        <f t="shared" si="35"/>
        <v>12</v>
      </c>
      <c r="P41" s="1">
        <f t="shared" si="36"/>
        <v>6</v>
      </c>
      <c r="Q41" s="1">
        <f t="shared" si="37"/>
        <v>2</v>
      </c>
      <c r="R41" s="1">
        <f t="shared" si="38"/>
        <v>8</v>
      </c>
      <c r="S41" s="1">
        <f t="shared" si="39"/>
        <v>10</v>
      </c>
      <c r="T41" s="1">
        <f t="shared" si="40"/>
        <v>2</v>
      </c>
      <c r="U41" s="1">
        <f t="shared" si="41"/>
        <v>6</v>
      </c>
      <c r="V41" s="1">
        <f t="shared" si="42"/>
        <v>3</v>
      </c>
      <c r="W41" s="1">
        <f t="shared" si="43"/>
        <v>1</v>
      </c>
      <c r="X41" s="1">
        <f t="shared" si="44"/>
        <v>11</v>
      </c>
      <c r="Y41" s="1">
        <f t="shared" si="45"/>
        <v>10</v>
      </c>
      <c r="Z41" s="1">
        <f t="shared" si="46"/>
        <v>1</v>
      </c>
      <c r="AA41" s="1" t="str">
        <f t="shared" si="27"/>
        <v>L</v>
      </c>
      <c r="AB41" s="1">
        <f t="shared" si="47"/>
        <v>2</v>
      </c>
      <c r="AC41" s="1" t="str">
        <f t="shared" si="28"/>
        <v>L</v>
      </c>
      <c r="AD41" s="1">
        <f t="shared" si="24"/>
        <v>5</v>
      </c>
      <c r="AE41" s="1">
        <f t="shared" si="25"/>
        <v>4</v>
      </c>
      <c r="AF41" s="1">
        <f t="shared" si="26"/>
        <v>1</v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E42" s="1">
        <v>4</v>
      </c>
      <c r="F42" s="1">
        <v>6</v>
      </c>
      <c r="G42" s="1" t="s">
        <v>83</v>
      </c>
      <c r="H42" s="1" t="s">
        <v>83</v>
      </c>
      <c r="I42" s="1">
        <f t="shared" si="29"/>
        <v>20</v>
      </c>
      <c r="J42" s="1">
        <f t="shared" si="30"/>
        <v>17</v>
      </c>
      <c r="K42" s="1">
        <f t="shared" si="31"/>
        <v>6</v>
      </c>
      <c r="L42" s="1">
        <f t="shared" si="32"/>
        <v>4</v>
      </c>
      <c r="M42" s="1">
        <f t="shared" si="33"/>
        <v>0</v>
      </c>
      <c r="N42" s="1">
        <f t="shared" si="34"/>
        <v>0</v>
      </c>
      <c r="O42" s="1">
        <f t="shared" si="35"/>
        <v>12</v>
      </c>
      <c r="P42" s="1">
        <f t="shared" si="36"/>
        <v>6</v>
      </c>
      <c r="Q42" s="1">
        <f t="shared" si="37"/>
        <v>2</v>
      </c>
      <c r="R42" s="1">
        <f t="shared" si="38"/>
        <v>8</v>
      </c>
      <c r="S42" s="1">
        <f t="shared" si="39"/>
        <v>11</v>
      </c>
      <c r="T42" s="1">
        <f t="shared" si="40"/>
        <v>2</v>
      </c>
      <c r="U42" s="1">
        <f t="shared" si="41"/>
        <v>6</v>
      </c>
      <c r="V42" s="1">
        <f t="shared" si="42"/>
        <v>4</v>
      </c>
      <c r="W42" s="1">
        <f t="shared" si="43"/>
        <v>1</v>
      </c>
      <c r="X42" s="1">
        <f t="shared" si="44"/>
        <v>11</v>
      </c>
      <c r="Y42" s="1">
        <f t="shared" si="45"/>
        <v>11</v>
      </c>
      <c r="Z42" s="1">
        <f t="shared" si="46"/>
        <v>1</v>
      </c>
      <c r="AA42" s="1" t="str">
        <f t="shared" si="27"/>
        <v>L</v>
      </c>
      <c r="AB42" s="1">
        <f t="shared" si="47"/>
        <v>3</v>
      </c>
      <c r="AC42" s="1" t="str">
        <f t="shared" si="28"/>
        <v>L</v>
      </c>
      <c r="AD42" s="1">
        <f t="shared" si="24"/>
        <v>5</v>
      </c>
      <c r="AE42" s="1">
        <f t="shared" si="25"/>
        <v>4</v>
      </c>
      <c r="AF42" s="1">
        <f t="shared" si="26"/>
        <v>1</v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E43" s="1">
        <v>4</v>
      </c>
      <c r="F43" s="1">
        <v>5</v>
      </c>
      <c r="G43" s="1" t="s">
        <v>84</v>
      </c>
      <c r="H43" s="1" t="s">
        <v>83</v>
      </c>
      <c r="I43" s="1">
        <f t="shared" si="29"/>
        <v>20</v>
      </c>
      <c r="J43" s="1">
        <f t="shared" si="30"/>
        <v>17</v>
      </c>
      <c r="K43" s="1">
        <f t="shared" si="31"/>
        <v>6</v>
      </c>
      <c r="L43" s="1">
        <f t="shared" si="32"/>
        <v>5</v>
      </c>
      <c r="M43" s="1">
        <f t="shared" si="33"/>
        <v>0</v>
      </c>
      <c r="N43" s="1">
        <f t="shared" si="34"/>
        <v>0</v>
      </c>
      <c r="O43" s="1">
        <f t="shared" si="35"/>
        <v>12</v>
      </c>
      <c r="P43" s="1">
        <f t="shared" si="36"/>
        <v>6</v>
      </c>
      <c r="Q43" s="1">
        <f t="shared" si="37"/>
        <v>3</v>
      </c>
      <c r="R43" s="1">
        <f t="shared" si="38"/>
        <v>8</v>
      </c>
      <c r="S43" s="1">
        <f t="shared" si="39"/>
        <v>11</v>
      </c>
      <c r="T43" s="1">
        <f t="shared" si="40"/>
        <v>2</v>
      </c>
      <c r="U43" s="1">
        <f t="shared" si="41"/>
        <v>6</v>
      </c>
      <c r="V43" s="1">
        <f t="shared" si="42"/>
        <v>4</v>
      </c>
      <c r="W43" s="1">
        <f t="shared" si="43"/>
        <v>1</v>
      </c>
      <c r="X43" s="1">
        <f t="shared" si="44"/>
        <v>11</v>
      </c>
      <c r="Y43" s="1">
        <f t="shared" si="45"/>
        <v>11</v>
      </c>
      <c r="Z43" s="1">
        <f t="shared" si="46"/>
        <v>2</v>
      </c>
      <c r="AA43" s="1" t="str">
        <f t="shared" si="27"/>
        <v>L</v>
      </c>
      <c r="AB43" s="1">
        <f t="shared" si="47"/>
        <v>4</v>
      </c>
      <c r="AC43" s="1" t="str">
        <f t="shared" si="28"/>
        <v>OTL</v>
      </c>
      <c r="AD43" s="1">
        <f t="shared" si="24"/>
        <v>4</v>
      </c>
      <c r="AE43" s="1">
        <f t="shared" si="25"/>
        <v>4</v>
      </c>
      <c r="AF43" s="1">
        <f t="shared" si="26"/>
        <v>2</v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E44" s="1">
        <v>0</v>
      </c>
      <c r="F44" s="1">
        <v>4</v>
      </c>
      <c r="G44" s="1" t="s">
        <v>83</v>
      </c>
      <c r="H44" s="1" t="s">
        <v>83</v>
      </c>
      <c r="I44" s="1">
        <f t="shared" si="29"/>
        <v>20</v>
      </c>
      <c r="J44" s="1">
        <f t="shared" si="30"/>
        <v>18</v>
      </c>
      <c r="K44" s="1">
        <f t="shared" si="31"/>
        <v>6</v>
      </c>
      <c r="L44" s="1">
        <f t="shared" si="32"/>
        <v>5</v>
      </c>
      <c r="M44" s="1">
        <f t="shared" si="33"/>
        <v>0</v>
      </c>
      <c r="N44" s="1">
        <f t="shared" si="34"/>
        <v>0</v>
      </c>
      <c r="O44" s="1">
        <f t="shared" si="35"/>
        <v>12</v>
      </c>
      <c r="P44" s="1">
        <f t="shared" si="36"/>
        <v>7</v>
      </c>
      <c r="Q44" s="1">
        <f t="shared" si="37"/>
        <v>3</v>
      </c>
      <c r="R44" s="1">
        <f t="shared" si="38"/>
        <v>8</v>
      </c>
      <c r="S44" s="1">
        <f t="shared" si="39"/>
        <v>11</v>
      </c>
      <c r="T44" s="1">
        <f t="shared" si="40"/>
        <v>2</v>
      </c>
      <c r="U44" s="1">
        <f t="shared" si="41"/>
        <v>6</v>
      </c>
      <c r="V44" s="1">
        <f t="shared" si="42"/>
        <v>4</v>
      </c>
      <c r="W44" s="1">
        <f t="shared" si="43"/>
        <v>1</v>
      </c>
      <c r="X44" s="1">
        <f t="shared" si="44"/>
        <v>11</v>
      </c>
      <c r="Y44" s="1">
        <f t="shared" si="45"/>
        <v>11</v>
      </c>
      <c r="Z44" s="1">
        <f t="shared" si="46"/>
        <v>2</v>
      </c>
      <c r="AA44" s="1" t="str">
        <f t="shared" si="27"/>
        <v>L</v>
      </c>
      <c r="AB44" s="1">
        <f t="shared" si="47"/>
        <v>5</v>
      </c>
      <c r="AC44" s="1" t="str">
        <f t="shared" si="28"/>
        <v>L</v>
      </c>
      <c r="AD44" s="1">
        <f t="shared" ref="AD44:AD75" si="48">IF(AC44="","",COUNTIFS(AC35:AC44,"W"))</f>
        <v>3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2</v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E45" s="1">
        <v>1</v>
      </c>
      <c r="F45" s="1">
        <v>4</v>
      </c>
      <c r="G45" s="1" t="s">
        <v>83</v>
      </c>
      <c r="H45" s="1" t="s">
        <v>83</v>
      </c>
      <c r="I45" s="1">
        <f t="shared" si="29"/>
        <v>20</v>
      </c>
      <c r="J45" s="1">
        <f t="shared" si="30"/>
        <v>19</v>
      </c>
      <c r="K45" s="1">
        <f t="shared" si="31"/>
        <v>6</v>
      </c>
      <c r="L45" s="1">
        <f t="shared" si="32"/>
        <v>5</v>
      </c>
      <c r="M45" s="1">
        <f t="shared" si="33"/>
        <v>0</v>
      </c>
      <c r="N45" s="1">
        <f t="shared" si="34"/>
        <v>0</v>
      </c>
      <c r="O45" s="1">
        <f t="shared" si="35"/>
        <v>12</v>
      </c>
      <c r="P45" s="1">
        <f t="shared" si="36"/>
        <v>7</v>
      </c>
      <c r="Q45" s="1">
        <f t="shared" si="37"/>
        <v>3</v>
      </c>
      <c r="R45" s="1">
        <f t="shared" si="38"/>
        <v>8</v>
      </c>
      <c r="S45" s="1">
        <f t="shared" si="39"/>
        <v>12</v>
      </c>
      <c r="T45" s="1">
        <f t="shared" si="40"/>
        <v>2</v>
      </c>
      <c r="U45" s="1">
        <f t="shared" si="41"/>
        <v>6</v>
      </c>
      <c r="V45" s="1">
        <f t="shared" si="42"/>
        <v>5</v>
      </c>
      <c r="W45" s="1">
        <f t="shared" si="43"/>
        <v>1</v>
      </c>
      <c r="X45" s="1">
        <f t="shared" si="44"/>
        <v>11</v>
      </c>
      <c r="Y45" s="1">
        <f t="shared" si="45"/>
        <v>12</v>
      </c>
      <c r="Z45" s="1">
        <f t="shared" si="46"/>
        <v>2</v>
      </c>
      <c r="AA45" s="1" t="str">
        <f t="shared" si="27"/>
        <v>L</v>
      </c>
      <c r="AB45" s="1">
        <f t="shared" si="47"/>
        <v>6</v>
      </c>
      <c r="AC45" s="1" t="str">
        <f t="shared" si="28"/>
        <v>L</v>
      </c>
      <c r="AD45" s="1">
        <f t="shared" si="48"/>
        <v>3</v>
      </c>
      <c r="AE45" s="1">
        <f t="shared" si="49"/>
        <v>6</v>
      </c>
      <c r="AF45" s="1">
        <f t="shared" si="50"/>
        <v>1</v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E46" s="1">
        <v>4</v>
      </c>
      <c r="F46" s="1">
        <v>3</v>
      </c>
      <c r="G46" s="1" t="s">
        <v>84</v>
      </c>
      <c r="H46" s="1" t="s">
        <v>83</v>
      </c>
      <c r="I46" s="1">
        <f t="shared" si="29"/>
        <v>21</v>
      </c>
      <c r="J46" s="1">
        <f t="shared" si="30"/>
        <v>19</v>
      </c>
      <c r="K46" s="1">
        <f t="shared" si="31"/>
        <v>7</v>
      </c>
      <c r="L46" s="1">
        <f t="shared" si="32"/>
        <v>5</v>
      </c>
      <c r="M46" s="1">
        <f t="shared" si="33"/>
        <v>0</v>
      </c>
      <c r="N46" s="1">
        <f t="shared" si="34"/>
        <v>0</v>
      </c>
      <c r="O46" s="1">
        <f t="shared" si="35"/>
        <v>12</v>
      </c>
      <c r="P46" s="1">
        <f t="shared" si="36"/>
        <v>7</v>
      </c>
      <c r="Q46" s="1">
        <f t="shared" si="37"/>
        <v>3</v>
      </c>
      <c r="R46" s="1">
        <f t="shared" si="38"/>
        <v>9</v>
      </c>
      <c r="S46" s="1">
        <f t="shared" si="39"/>
        <v>12</v>
      </c>
      <c r="T46" s="1">
        <f t="shared" si="40"/>
        <v>2</v>
      </c>
      <c r="U46" s="1">
        <f t="shared" si="41"/>
        <v>7</v>
      </c>
      <c r="V46" s="1">
        <f t="shared" si="42"/>
        <v>5</v>
      </c>
      <c r="W46" s="1">
        <f t="shared" si="43"/>
        <v>1</v>
      </c>
      <c r="X46" s="1">
        <f t="shared" si="44"/>
        <v>12</v>
      </c>
      <c r="Y46" s="1">
        <f t="shared" si="45"/>
        <v>12</v>
      </c>
      <c r="Z46" s="1">
        <f t="shared" si="46"/>
        <v>2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3</v>
      </c>
      <c r="AE46" s="1">
        <f t="shared" si="49"/>
        <v>6</v>
      </c>
      <c r="AF46" s="1">
        <f t="shared" si="50"/>
        <v>1</v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E47" s="1">
        <v>6</v>
      </c>
      <c r="F47" s="1">
        <v>2</v>
      </c>
      <c r="G47" s="1" t="s">
        <v>83</v>
      </c>
      <c r="H47" s="1" t="s">
        <v>83</v>
      </c>
      <c r="I47" s="1">
        <f t="shared" si="29"/>
        <v>22</v>
      </c>
      <c r="J47" s="1">
        <f t="shared" si="30"/>
        <v>19</v>
      </c>
      <c r="K47" s="1">
        <f t="shared" si="31"/>
        <v>7</v>
      </c>
      <c r="L47" s="1">
        <f t="shared" si="32"/>
        <v>5</v>
      </c>
      <c r="M47" s="1">
        <f t="shared" si="33"/>
        <v>0</v>
      </c>
      <c r="N47" s="1">
        <f t="shared" si="34"/>
        <v>0</v>
      </c>
      <c r="O47" s="1">
        <f t="shared" si="35"/>
        <v>13</v>
      </c>
      <c r="P47" s="1">
        <f t="shared" si="36"/>
        <v>7</v>
      </c>
      <c r="Q47" s="1">
        <f t="shared" si="37"/>
        <v>3</v>
      </c>
      <c r="R47" s="1">
        <f t="shared" si="38"/>
        <v>9</v>
      </c>
      <c r="S47" s="1">
        <f t="shared" si="39"/>
        <v>12</v>
      </c>
      <c r="T47" s="1">
        <f t="shared" si="40"/>
        <v>2</v>
      </c>
      <c r="U47" s="1">
        <f t="shared" si="41"/>
        <v>8</v>
      </c>
      <c r="V47" s="1">
        <f t="shared" si="42"/>
        <v>5</v>
      </c>
      <c r="W47" s="1">
        <f t="shared" si="43"/>
        <v>1</v>
      </c>
      <c r="X47" s="1">
        <f t="shared" si="44"/>
        <v>13</v>
      </c>
      <c r="Y47" s="1">
        <f t="shared" si="45"/>
        <v>12</v>
      </c>
      <c r="Z47" s="1">
        <f t="shared" si="46"/>
        <v>2</v>
      </c>
      <c r="AA47" s="1" t="str">
        <f t="shared" si="27"/>
        <v>W</v>
      </c>
      <c r="AB47" s="1">
        <f t="shared" si="47"/>
        <v>2</v>
      </c>
      <c r="AC47" s="1" t="str">
        <f t="shared" si="28"/>
        <v>W</v>
      </c>
      <c r="AD47" s="1">
        <f t="shared" si="48"/>
        <v>3</v>
      </c>
      <c r="AE47" s="1">
        <f t="shared" si="49"/>
        <v>6</v>
      </c>
      <c r="AF47" s="1">
        <f t="shared" si="50"/>
        <v>1</v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E48" s="1">
        <v>5</v>
      </c>
      <c r="F48" s="1">
        <v>6</v>
      </c>
      <c r="G48" s="1" t="s">
        <v>84</v>
      </c>
      <c r="H48" s="1" t="s">
        <v>84</v>
      </c>
      <c r="I48" s="1">
        <f t="shared" si="29"/>
        <v>22</v>
      </c>
      <c r="J48" s="1">
        <f t="shared" si="30"/>
        <v>19</v>
      </c>
      <c r="K48" s="1">
        <f t="shared" si="31"/>
        <v>7</v>
      </c>
      <c r="L48" s="1">
        <f t="shared" si="32"/>
        <v>6</v>
      </c>
      <c r="M48" s="1">
        <f t="shared" si="33"/>
        <v>0</v>
      </c>
      <c r="N48" s="1">
        <f t="shared" si="34"/>
        <v>1</v>
      </c>
      <c r="O48" s="1">
        <f t="shared" si="35"/>
        <v>13</v>
      </c>
      <c r="P48" s="1">
        <f t="shared" si="36"/>
        <v>7</v>
      </c>
      <c r="Q48" s="1">
        <f t="shared" si="37"/>
        <v>3</v>
      </c>
      <c r="R48" s="1">
        <f t="shared" si="38"/>
        <v>9</v>
      </c>
      <c r="S48" s="1">
        <f t="shared" si="39"/>
        <v>12</v>
      </c>
      <c r="T48" s="1">
        <f t="shared" si="40"/>
        <v>3</v>
      </c>
      <c r="U48" s="1">
        <f t="shared" si="41"/>
        <v>8</v>
      </c>
      <c r="V48" s="1">
        <f t="shared" si="42"/>
        <v>5</v>
      </c>
      <c r="W48" s="1">
        <f t="shared" si="43"/>
        <v>2</v>
      </c>
      <c r="X48" s="1">
        <f t="shared" si="44"/>
        <v>13</v>
      </c>
      <c r="Y48" s="1">
        <f t="shared" si="45"/>
        <v>12</v>
      </c>
      <c r="Z48" s="1">
        <f t="shared" si="46"/>
        <v>3</v>
      </c>
      <c r="AA48" s="1" t="str">
        <f t="shared" si="27"/>
        <v>L</v>
      </c>
      <c r="AB48" s="1">
        <f t="shared" si="47"/>
        <v>1</v>
      </c>
      <c r="AC48" s="1" t="str">
        <f t="shared" si="28"/>
        <v>OTL</v>
      </c>
      <c r="AD48" s="1">
        <f t="shared" si="48"/>
        <v>3</v>
      </c>
      <c r="AE48" s="1">
        <f t="shared" si="49"/>
        <v>5</v>
      </c>
      <c r="AF48" s="1">
        <f t="shared" si="50"/>
        <v>2</v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E49" s="1">
        <v>6</v>
      </c>
      <c r="F49" s="1">
        <v>3</v>
      </c>
      <c r="G49" s="1" t="s">
        <v>83</v>
      </c>
      <c r="H49" s="1" t="s">
        <v>83</v>
      </c>
      <c r="I49" s="1">
        <f t="shared" si="29"/>
        <v>23</v>
      </c>
      <c r="J49" s="1">
        <f t="shared" si="30"/>
        <v>19</v>
      </c>
      <c r="K49" s="1">
        <f t="shared" si="31"/>
        <v>7</v>
      </c>
      <c r="L49" s="1">
        <f t="shared" si="32"/>
        <v>6</v>
      </c>
      <c r="M49" s="1">
        <f t="shared" si="33"/>
        <v>0</v>
      </c>
      <c r="N49" s="1">
        <f t="shared" si="34"/>
        <v>1</v>
      </c>
      <c r="O49" s="1">
        <f t="shared" si="35"/>
        <v>14</v>
      </c>
      <c r="P49" s="1">
        <f t="shared" si="36"/>
        <v>7</v>
      </c>
      <c r="Q49" s="1">
        <f t="shared" si="37"/>
        <v>3</v>
      </c>
      <c r="R49" s="1">
        <f t="shared" si="38"/>
        <v>9</v>
      </c>
      <c r="S49" s="1">
        <f t="shared" si="39"/>
        <v>12</v>
      </c>
      <c r="T49" s="1">
        <f t="shared" si="40"/>
        <v>3</v>
      </c>
      <c r="U49" s="1">
        <f t="shared" si="41"/>
        <v>8</v>
      </c>
      <c r="V49" s="1">
        <f t="shared" si="42"/>
        <v>5</v>
      </c>
      <c r="W49" s="1">
        <f t="shared" si="43"/>
        <v>2</v>
      </c>
      <c r="X49" s="1">
        <f t="shared" si="44"/>
        <v>13</v>
      </c>
      <c r="Y49" s="1">
        <f t="shared" si="45"/>
        <v>12</v>
      </c>
      <c r="Z49" s="1">
        <f t="shared" si="46"/>
        <v>3</v>
      </c>
      <c r="AA49" s="1" t="str">
        <f t="shared" si="27"/>
        <v>W</v>
      </c>
      <c r="AB49" s="1">
        <f t="shared" si="47"/>
        <v>1</v>
      </c>
      <c r="AC49" s="1" t="str">
        <f t="shared" si="28"/>
        <v>W</v>
      </c>
      <c r="AD49" s="1">
        <f t="shared" si="48"/>
        <v>3</v>
      </c>
      <c r="AE49" s="1">
        <f t="shared" si="49"/>
        <v>5</v>
      </c>
      <c r="AF49" s="1">
        <f t="shared" si="50"/>
        <v>2</v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23</v>
      </c>
      <c r="J84" s="1">
        <f t="shared" si="75"/>
        <v>19</v>
      </c>
      <c r="K84" s="1">
        <f t="shared" si="75"/>
        <v>7</v>
      </c>
      <c r="L84" s="1">
        <f t="shared" si="75"/>
        <v>6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14</v>
      </c>
      <c r="P84" s="1">
        <f t="shared" si="76"/>
        <v>7</v>
      </c>
      <c r="Q84" s="1">
        <f t="shared" si="76"/>
        <v>3</v>
      </c>
      <c r="R84" s="1">
        <f t="shared" si="76"/>
        <v>9</v>
      </c>
      <c r="S84" s="1">
        <f t="shared" si="76"/>
        <v>12</v>
      </c>
      <c r="T84" s="1">
        <f t="shared" si="76"/>
        <v>3</v>
      </c>
      <c r="U84" s="1">
        <f t="shared" si="76"/>
        <v>8</v>
      </c>
      <c r="V84" s="1">
        <f t="shared" si="76"/>
        <v>5</v>
      </c>
      <c r="W84" s="1">
        <f t="shared" si="76"/>
        <v>2</v>
      </c>
      <c r="X84" s="1">
        <f t="shared" si="76"/>
        <v>13</v>
      </c>
      <c r="Y84" s="1">
        <f t="shared" si="76"/>
        <v>12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133</v>
      </c>
      <c r="F85" s="1">
        <f>SUM(F2:F83)</f>
        <v>153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14-7-3</v>
      </c>
      <c r="R85" s="1" t="str">
        <f>IF(R84="","0-0-0",CONCATENATE(R84,"-",S84,"-",T84))</f>
        <v>9-12-3</v>
      </c>
      <c r="U85" s="1" t="str">
        <f>IF(U84="","0-0-0",CONCATENATE(U84,"-",V84,"-",W84))</f>
        <v>8-5-2</v>
      </c>
      <c r="X85" s="1" t="str">
        <f>IF(X84="","0-0-0",CONCATENATE(X84,"-",Y84,"-",Z84))</f>
        <v>13-12-3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48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11</v>
      </c>
      <c r="J28" s="1">
        <f t="shared" si="3"/>
        <v>13</v>
      </c>
      <c r="K28" s="1">
        <f t="shared" si="4"/>
        <v>3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6</v>
      </c>
      <c r="P28" s="1">
        <f t="shared" si="9"/>
        <v>8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4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E29" s="1">
        <v>5</v>
      </c>
      <c r="F29" s="1">
        <v>6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6</v>
      </c>
      <c r="P29" s="1">
        <f t="shared" si="9"/>
        <v>8</v>
      </c>
      <c r="Q29" s="1">
        <f t="shared" si="10"/>
        <v>3</v>
      </c>
      <c r="R29" s="1">
        <f t="shared" si="11"/>
        <v>5</v>
      </c>
      <c r="S29" s="1">
        <f t="shared" si="12"/>
        <v>5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4</v>
      </c>
      <c r="Y29" s="1">
        <f t="shared" si="18"/>
        <v>9</v>
      </c>
      <c r="Z29" s="1">
        <f t="shared" si="19"/>
        <v>2</v>
      </c>
      <c r="AA29" s="1" t="str">
        <f t="shared" si="0"/>
        <v>L</v>
      </c>
      <c r="AB29" s="1">
        <f t="shared" si="20"/>
        <v>7</v>
      </c>
      <c r="AC29" s="1" t="str">
        <f t="shared" si="1"/>
        <v>OTL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E30" s="1">
        <v>2</v>
      </c>
      <c r="F30" s="1">
        <v>3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1</v>
      </c>
      <c r="O30" s="1">
        <f t="shared" si="8"/>
        <v>6</v>
      </c>
      <c r="P30" s="1">
        <f t="shared" si="9"/>
        <v>9</v>
      </c>
      <c r="Q30" s="1">
        <f t="shared" si="10"/>
        <v>3</v>
      </c>
      <c r="R30" s="1">
        <f t="shared" si="11"/>
        <v>5</v>
      </c>
      <c r="S30" s="1">
        <f t="shared" si="12"/>
        <v>5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4</v>
      </c>
      <c r="Y30" s="1">
        <f t="shared" si="18"/>
        <v>10</v>
      </c>
      <c r="Z30" s="1">
        <f t="shared" si="19"/>
        <v>2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2</v>
      </c>
      <c r="AE30" s="1">
        <f t="shared" si="25"/>
        <v>5</v>
      </c>
      <c r="AF30" s="1">
        <f t="shared" si="26"/>
        <v>3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E31" s="1">
        <v>2</v>
      </c>
      <c r="F31" s="1">
        <v>4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15</v>
      </c>
      <c r="K31" s="1">
        <f t="shared" si="4"/>
        <v>3</v>
      </c>
      <c r="L31" s="1">
        <f t="shared" si="5"/>
        <v>4</v>
      </c>
      <c r="M31" s="1">
        <f t="shared" si="6"/>
        <v>1</v>
      </c>
      <c r="N31" s="1">
        <f t="shared" si="7"/>
        <v>1</v>
      </c>
      <c r="O31" s="1">
        <f t="shared" si="8"/>
        <v>6</v>
      </c>
      <c r="P31" s="1">
        <f t="shared" si="9"/>
        <v>9</v>
      </c>
      <c r="Q31" s="1">
        <f t="shared" si="10"/>
        <v>3</v>
      </c>
      <c r="R31" s="1">
        <f t="shared" si="11"/>
        <v>5</v>
      </c>
      <c r="S31" s="1">
        <f t="shared" si="12"/>
        <v>6</v>
      </c>
      <c r="T31" s="1">
        <f t="shared" si="13"/>
        <v>1</v>
      </c>
      <c r="U31" s="1">
        <f t="shared" si="14"/>
        <v>3</v>
      </c>
      <c r="V31" s="1">
        <f t="shared" si="15"/>
        <v>3</v>
      </c>
      <c r="W31" s="1">
        <f t="shared" si="16"/>
        <v>1</v>
      </c>
      <c r="X31" s="1">
        <f t="shared" si="17"/>
        <v>4</v>
      </c>
      <c r="Y31" s="1">
        <f t="shared" si="18"/>
        <v>11</v>
      </c>
      <c r="Z31" s="1">
        <f t="shared" si="19"/>
        <v>2</v>
      </c>
      <c r="AA31" s="1" t="str">
        <f t="shared" si="0"/>
        <v>L</v>
      </c>
      <c r="AB31" s="1">
        <f t="shared" si="20"/>
        <v>9</v>
      </c>
      <c r="AC31" s="1" t="str">
        <f t="shared" si="1"/>
        <v>L</v>
      </c>
      <c r="AD31" s="1">
        <f t="shared" si="24"/>
        <v>1</v>
      </c>
      <c r="AE31" s="1">
        <f t="shared" si="25"/>
        <v>6</v>
      </c>
      <c r="AF31" s="1">
        <f t="shared" si="26"/>
        <v>3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E32" s="1">
        <v>3</v>
      </c>
      <c r="F32" s="1">
        <v>5</v>
      </c>
      <c r="G32" s="1" t="s">
        <v>83</v>
      </c>
      <c r="H32" s="1" t="s">
        <v>83</v>
      </c>
      <c r="I32" s="1">
        <f t="shared" si="2"/>
        <v>11</v>
      </c>
      <c r="J32" s="1">
        <f t="shared" si="3"/>
        <v>16</v>
      </c>
      <c r="K32" s="1">
        <f t="shared" si="4"/>
        <v>3</v>
      </c>
      <c r="L32" s="1">
        <f t="shared" si="5"/>
        <v>4</v>
      </c>
      <c r="M32" s="1">
        <f t="shared" si="6"/>
        <v>1</v>
      </c>
      <c r="N32" s="1">
        <f t="shared" si="7"/>
        <v>1</v>
      </c>
      <c r="O32" s="1">
        <f t="shared" si="8"/>
        <v>6</v>
      </c>
      <c r="P32" s="1">
        <f t="shared" si="9"/>
        <v>9</v>
      </c>
      <c r="Q32" s="1">
        <f t="shared" si="10"/>
        <v>3</v>
      </c>
      <c r="R32" s="1">
        <f t="shared" si="11"/>
        <v>5</v>
      </c>
      <c r="S32" s="1">
        <f t="shared" si="12"/>
        <v>7</v>
      </c>
      <c r="T32" s="1">
        <f t="shared" si="13"/>
        <v>1</v>
      </c>
      <c r="U32" s="1">
        <f t="shared" si="14"/>
        <v>3</v>
      </c>
      <c r="V32" s="1">
        <f t="shared" si="15"/>
        <v>4</v>
      </c>
      <c r="W32" s="1">
        <f t="shared" si="16"/>
        <v>1</v>
      </c>
      <c r="X32" s="1">
        <f t="shared" si="17"/>
        <v>4</v>
      </c>
      <c r="Y32" s="1">
        <f t="shared" si="18"/>
        <v>12</v>
      </c>
      <c r="Z32" s="1">
        <f t="shared" si="19"/>
        <v>2</v>
      </c>
      <c r="AA32" s="1" t="str">
        <f t="shared" si="0"/>
        <v>L</v>
      </c>
      <c r="AB32" s="1">
        <f t="shared" si="20"/>
        <v>10</v>
      </c>
      <c r="AC32" s="1" t="str">
        <f t="shared" si="1"/>
        <v>L</v>
      </c>
      <c r="AD32" s="1">
        <f t="shared" si="24"/>
        <v>0</v>
      </c>
      <c r="AE32" s="1">
        <f t="shared" si="25"/>
        <v>7</v>
      </c>
      <c r="AF32" s="1">
        <f t="shared" si="26"/>
        <v>3</v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E33" s="1">
        <v>1</v>
      </c>
      <c r="F33" s="1">
        <v>6</v>
      </c>
      <c r="G33" s="1" t="s">
        <v>83</v>
      </c>
      <c r="H33" s="1" t="s">
        <v>83</v>
      </c>
      <c r="I33" s="1">
        <f t="shared" si="2"/>
        <v>11</v>
      </c>
      <c r="J33" s="1">
        <f t="shared" si="3"/>
        <v>17</v>
      </c>
      <c r="K33" s="1">
        <f t="shared" si="4"/>
        <v>3</v>
      </c>
      <c r="L33" s="1">
        <f t="shared" si="5"/>
        <v>4</v>
      </c>
      <c r="M33" s="1">
        <f t="shared" si="6"/>
        <v>1</v>
      </c>
      <c r="N33" s="1">
        <f t="shared" si="7"/>
        <v>1</v>
      </c>
      <c r="O33" s="1">
        <f t="shared" si="8"/>
        <v>6</v>
      </c>
      <c r="P33" s="1">
        <f t="shared" si="9"/>
        <v>9</v>
      </c>
      <c r="Q33" s="1">
        <f t="shared" si="10"/>
        <v>3</v>
      </c>
      <c r="R33" s="1">
        <f t="shared" si="11"/>
        <v>5</v>
      </c>
      <c r="S33" s="1">
        <f t="shared" si="12"/>
        <v>8</v>
      </c>
      <c r="T33" s="1">
        <f t="shared" si="13"/>
        <v>1</v>
      </c>
      <c r="U33" s="1">
        <f t="shared" si="14"/>
        <v>3</v>
      </c>
      <c r="V33" s="1">
        <f t="shared" si="15"/>
        <v>5</v>
      </c>
      <c r="W33" s="1">
        <f t="shared" si="16"/>
        <v>1</v>
      </c>
      <c r="X33" s="1">
        <f t="shared" si="17"/>
        <v>4</v>
      </c>
      <c r="Y33" s="1">
        <f t="shared" si="18"/>
        <v>13</v>
      </c>
      <c r="Z33" s="1">
        <f t="shared" si="19"/>
        <v>2</v>
      </c>
      <c r="AA33" s="1" t="str">
        <f t="shared" si="0"/>
        <v>L</v>
      </c>
      <c r="AB33" s="1">
        <f t="shared" si="20"/>
        <v>11</v>
      </c>
      <c r="AC33" s="1" t="str">
        <f t="shared" si="1"/>
        <v>L</v>
      </c>
      <c r="AD33" s="1">
        <f t="shared" si="24"/>
        <v>0</v>
      </c>
      <c r="AE33" s="1">
        <f t="shared" si="25"/>
        <v>7</v>
      </c>
      <c r="AF33" s="1">
        <f t="shared" si="26"/>
        <v>3</v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E34" s="1">
        <v>3</v>
      </c>
      <c r="F34" s="1">
        <v>6</v>
      </c>
      <c r="G34" s="1" t="s">
        <v>83</v>
      </c>
      <c r="H34" s="1" t="s">
        <v>83</v>
      </c>
      <c r="I34" s="1">
        <f t="shared" si="2"/>
        <v>11</v>
      </c>
      <c r="J34" s="1">
        <f t="shared" si="3"/>
        <v>18</v>
      </c>
      <c r="K34" s="1">
        <f t="shared" si="4"/>
        <v>3</v>
      </c>
      <c r="L34" s="1">
        <f t="shared" si="5"/>
        <v>4</v>
      </c>
      <c r="M34" s="1">
        <f t="shared" si="6"/>
        <v>1</v>
      </c>
      <c r="N34" s="1">
        <f t="shared" si="7"/>
        <v>1</v>
      </c>
      <c r="O34" s="1">
        <f t="shared" si="8"/>
        <v>6</v>
      </c>
      <c r="P34" s="1">
        <f t="shared" si="9"/>
        <v>10</v>
      </c>
      <c r="Q34" s="1">
        <f t="shared" si="10"/>
        <v>3</v>
      </c>
      <c r="R34" s="1">
        <f t="shared" si="11"/>
        <v>5</v>
      </c>
      <c r="S34" s="1">
        <f t="shared" si="12"/>
        <v>8</v>
      </c>
      <c r="T34" s="1">
        <f t="shared" si="13"/>
        <v>1</v>
      </c>
      <c r="U34" s="1">
        <f t="shared" si="14"/>
        <v>3</v>
      </c>
      <c r="V34" s="1">
        <f t="shared" si="15"/>
        <v>6</v>
      </c>
      <c r="W34" s="1">
        <f t="shared" si="16"/>
        <v>1</v>
      </c>
      <c r="X34" s="1">
        <f t="shared" si="17"/>
        <v>4</v>
      </c>
      <c r="Y34" s="1">
        <f t="shared" si="18"/>
        <v>14</v>
      </c>
      <c r="Z34" s="1">
        <f t="shared" si="19"/>
        <v>2</v>
      </c>
      <c r="AA34" s="1" t="str">
        <f t="shared" ref="AA34:AA65" si="27">IF(E34="","",IF(E34&gt;F34,"W","L"))</f>
        <v>L</v>
      </c>
      <c r="AB34" s="1">
        <f t="shared" si="20"/>
        <v>12</v>
      </c>
      <c r="AC34" s="1" t="str">
        <f t="shared" ref="AC34:AC65" si="28">IF(E34="","",IF(E34&gt;F34,"W",IF(AND(E34&lt;F34,G34=$AK$2,H34=$AK$2),"L","OTL")))</f>
        <v>L</v>
      </c>
      <c r="AD34" s="1">
        <f t="shared" si="24"/>
        <v>0</v>
      </c>
      <c r="AE34" s="1">
        <f t="shared" si="25"/>
        <v>8</v>
      </c>
      <c r="AF34" s="1">
        <f t="shared" si="26"/>
        <v>2</v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E35" s="1">
        <v>1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11</v>
      </c>
      <c r="J35" s="1">
        <f t="shared" ref="J35:J66" si="30">IF(E35="","",IF(AND(F35&gt;E35,G35=$AK$2,H35=$AK$2),J34+1,J34))</f>
        <v>19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4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6</v>
      </c>
      <c r="P35" s="1">
        <f t="shared" ref="P35:P66" si="36">IF(E35="","",IF(AND(C35=$AL$1,F35&gt;E35,G35=$AK$2,H35=$AK$2), P34+1, P34))</f>
        <v>10</v>
      </c>
      <c r="Q35" s="1">
        <f t="shared" ref="Q35:Q66" si="37">IF(E35="","",IF(AND(C35=$AL$1,F35&gt;E35,OR(G35=$AK$1,H35=$AK$1)),Q34+1, Q34))</f>
        <v>3</v>
      </c>
      <c r="R35" s="1">
        <f t="shared" ref="R35:R66" si="38">IF(E35="","",IF(AND(C35=$AL$2,E35&gt;F35),R34+1,R34))</f>
        <v>5</v>
      </c>
      <c r="S35" s="1">
        <f t="shared" ref="S35:S66" si="39">IF(E35="","",IF(AND(C35=$AL$2,F35&gt;E35,G35=$AK$2,H35=$AK$2),S34+1,S34))</f>
        <v>9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7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4</v>
      </c>
      <c r="Y35" s="1">
        <f t="shared" ref="Y35:Y66" si="45">IF(E35="","",IF(AND(E35&lt;F35,G35=$AK$2,H35=$AK$2,COUNTIF($AN$1:$AN$15,D35)=1),Y34+1,Y34))</f>
        <v>15</v>
      </c>
      <c r="Z35" s="1">
        <f t="shared" ref="Z35:Z66" si="46">IF(E35="","",IF(AND(E35&lt;F35,COUNTIF($AN$1:$AN$15,D35)=1,OR(G35=$AK$1,H35=$AK$1)), Z34+1, Z34))</f>
        <v>2</v>
      </c>
      <c r="AA35" s="1" t="str">
        <f t="shared" si="27"/>
        <v>L</v>
      </c>
      <c r="AB35" s="1">
        <f t="shared" ref="AB35:AB66" si="47">IF(AA35="","",IF(AA35=AA34,AB34+1,1))</f>
        <v>13</v>
      </c>
      <c r="AC35" s="1" t="str">
        <f t="shared" si="28"/>
        <v>L</v>
      </c>
      <c r="AD35" s="1">
        <f t="shared" si="24"/>
        <v>0</v>
      </c>
      <c r="AE35" s="1">
        <f t="shared" si="25"/>
        <v>8</v>
      </c>
      <c r="AF35" s="1">
        <f t="shared" si="26"/>
        <v>2</v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E36" s="1">
        <v>7</v>
      </c>
      <c r="F36" s="1">
        <v>1</v>
      </c>
      <c r="G36" s="1" t="s">
        <v>83</v>
      </c>
      <c r="H36" s="1" t="s">
        <v>83</v>
      </c>
      <c r="I36" s="1">
        <f t="shared" si="29"/>
        <v>12</v>
      </c>
      <c r="J36" s="1">
        <f t="shared" si="30"/>
        <v>19</v>
      </c>
      <c r="K36" s="1">
        <f t="shared" si="31"/>
        <v>3</v>
      </c>
      <c r="L36" s="1">
        <f t="shared" si="32"/>
        <v>4</v>
      </c>
      <c r="M36" s="1">
        <f t="shared" si="33"/>
        <v>1</v>
      </c>
      <c r="N36" s="1">
        <f t="shared" si="34"/>
        <v>1</v>
      </c>
      <c r="O36" s="1">
        <f t="shared" si="35"/>
        <v>6</v>
      </c>
      <c r="P36" s="1">
        <f t="shared" si="36"/>
        <v>10</v>
      </c>
      <c r="Q36" s="1">
        <f t="shared" si="37"/>
        <v>3</v>
      </c>
      <c r="R36" s="1">
        <f t="shared" si="38"/>
        <v>6</v>
      </c>
      <c r="S36" s="1">
        <f t="shared" si="39"/>
        <v>9</v>
      </c>
      <c r="T36" s="1">
        <f t="shared" si="40"/>
        <v>1</v>
      </c>
      <c r="U36" s="1">
        <f t="shared" si="41"/>
        <v>3</v>
      </c>
      <c r="V36" s="1">
        <f t="shared" si="42"/>
        <v>7</v>
      </c>
      <c r="W36" s="1">
        <f t="shared" si="43"/>
        <v>1</v>
      </c>
      <c r="X36" s="1">
        <f t="shared" si="44"/>
        <v>5</v>
      </c>
      <c r="Y36" s="1">
        <f t="shared" si="45"/>
        <v>15</v>
      </c>
      <c r="Z36" s="1">
        <f t="shared" si="46"/>
        <v>2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1</v>
      </c>
      <c r="AE36" s="1">
        <f t="shared" si="25"/>
        <v>7</v>
      </c>
      <c r="AF36" s="1">
        <f t="shared" si="26"/>
        <v>2</v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E37" s="1">
        <v>6</v>
      </c>
      <c r="F37" s="1">
        <v>2</v>
      </c>
      <c r="G37" s="1" t="s">
        <v>83</v>
      </c>
      <c r="H37" s="1" t="s">
        <v>83</v>
      </c>
      <c r="I37" s="1">
        <f t="shared" si="29"/>
        <v>13</v>
      </c>
      <c r="J37" s="1">
        <f t="shared" si="30"/>
        <v>19</v>
      </c>
      <c r="K37" s="1">
        <f t="shared" si="31"/>
        <v>3</v>
      </c>
      <c r="L37" s="1">
        <f t="shared" si="32"/>
        <v>4</v>
      </c>
      <c r="M37" s="1">
        <f t="shared" si="33"/>
        <v>1</v>
      </c>
      <c r="N37" s="1">
        <f t="shared" si="34"/>
        <v>1</v>
      </c>
      <c r="O37" s="1">
        <f t="shared" si="35"/>
        <v>7</v>
      </c>
      <c r="P37" s="1">
        <f t="shared" si="36"/>
        <v>10</v>
      </c>
      <c r="Q37" s="1">
        <f t="shared" si="37"/>
        <v>3</v>
      </c>
      <c r="R37" s="1">
        <f t="shared" si="38"/>
        <v>6</v>
      </c>
      <c r="S37" s="1">
        <f t="shared" si="39"/>
        <v>9</v>
      </c>
      <c r="T37" s="1">
        <f t="shared" si="40"/>
        <v>1</v>
      </c>
      <c r="U37" s="1">
        <f t="shared" si="41"/>
        <v>3</v>
      </c>
      <c r="V37" s="1">
        <f t="shared" si="42"/>
        <v>7</v>
      </c>
      <c r="W37" s="1">
        <f t="shared" si="43"/>
        <v>1</v>
      </c>
      <c r="X37" s="1">
        <f t="shared" si="44"/>
        <v>5</v>
      </c>
      <c r="Y37" s="1">
        <f t="shared" si="45"/>
        <v>15</v>
      </c>
      <c r="Z37" s="1">
        <f t="shared" si="46"/>
        <v>2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2</v>
      </c>
      <c r="AE37" s="1">
        <f t="shared" si="25"/>
        <v>7</v>
      </c>
      <c r="AF37" s="1">
        <f t="shared" si="26"/>
        <v>1</v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E38" s="1">
        <v>4</v>
      </c>
      <c r="F38" s="1">
        <v>2</v>
      </c>
      <c r="G38" s="1" t="s">
        <v>83</v>
      </c>
      <c r="H38" s="1" t="s">
        <v>83</v>
      </c>
      <c r="I38" s="1">
        <f t="shared" si="29"/>
        <v>14</v>
      </c>
      <c r="J38" s="1">
        <f t="shared" si="30"/>
        <v>19</v>
      </c>
      <c r="K38" s="1">
        <f t="shared" si="31"/>
        <v>3</v>
      </c>
      <c r="L38" s="1">
        <f t="shared" si="32"/>
        <v>4</v>
      </c>
      <c r="M38" s="1">
        <f t="shared" si="33"/>
        <v>1</v>
      </c>
      <c r="N38" s="1">
        <f t="shared" si="34"/>
        <v>1</v>
      </c>
      <c r="O38" s="1">
        <f t="shared" si="35"/>
        <v>7</v>
      </c>
      <c r="P38" s="1">
        <f t="shared" si="36"/>
        <v>10</v>
      </c>
      <c r="Q38" s="1">
        <f t="shared" si="37"/>
        <v>3</v>
      </c>
      <c r="R38" s="1">
        <f t="shared" si="38"/>
        <v>7</v>
      </c>
      <c r="S38" s="1">
        <f t="shared" si="39"/>
        <v>9</v>
      </c>
      <c r="T38" s="1">
        <f t="shared" si="40"/>
        <v>1</v>
      </c>
      <c r="U38" s="1">
        <f t="shared" si="41"/>
        <v>3</v>
      </c>
      <c r="V38" s="1">
        <f t="shared" si="42"/>
        <v>7</v>
      </c>
      <c r="W38" s="1">
        <f t="shared" si="43"/>
        <v>1</v>
      </c>
      <c r="X38" s="1">
        <f t="shared" si="44"/>
        <v>5</v>
      </c>
      <c r="Y38" s="1">
        <f t="shared" si="45"/>
        <v>15</v>
      </c>
      <c r="Z38" s="1">
        <f t="shared" si="46"/>
        <v>2</v>
      </c>
      <c r="AA38" s="1" t="str">
        <f t="shared" si="27"/>
        <v>W</v>
      </c>
      <c r="AB38" s="1">
        <f t="shared" si="47"/>
        <v>3</v>
      </c>
      <c r="AC38" s="1" t="str">
        <f t="shared" si="28"/>
        <v>W</v>
      </c>
      <c r="AD38" s="1">
        <f t="shared" si="24"/>
        <v>3</v>
      </c>
      <c r="AE38" s="1">
        <f t="shared" si="25"/>
        <v>6</v>
      </c>
      <c r="AF38" s="1">
        <f t="shared" si="26"/>
        <v>1</v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E39" s="1">
        <v>2</v>
      </c>
      <c r="F39" s="1">
        <v>4</v>
      </c>
      <c r="G39" s="1" t="s">
        <v>83</v>
      </c>
      <c r="H39" s="1" t="s">
        <v>83</v>
      </c>
      <c r="I39" s="1">
        <f t="shared" si="29"/>
        <v>14</v>
      </c>
      <c r="J39" s="1">
        <f t="shared" si="30"/>
        <v>20</v>
      </c>
      <c r="K39" s="1">
        <f t="shared" si="31"/>
        <v>3</v>
      </c>
      <c r="L39" s="1">
        <f t="shared" si="32"/>
        <v>4</v>
      </c>
      <c r="M39" s="1">
        <f t="shared" si="33"/>
        <v>1</v>
      </c>
      <c r="N39" s="1">
        <f t="shared" si="34"/>
        <v>1</v>
      </c>
      <c r="O39" s="1">
        <f t="shared" si="35"/>
        <v>7</v>
      </c>
      <c r="P39" s="1">
        <f t="shared" si="36"/>
        <v>10</v>
      </c>
      <c r="Q39" s="1">
        <f t="shared" si="37"/>
        <v>3</v>
      </c>
      <c r="R39" s="1">
        <f t="shared" si="38"/>
        <v>7</v>
      </c>
      <c r="S39" s="1">
        <f t="shared" si="39"/>
        <v>10</v>
      </c>
      <c r="T39" s="1">
        <f t="shared" si="40"/>
        <v>1</v>
      </c>
      <c r="U39" s="1">
        <f t="shared" si="41"/>
        <v>3</v>
      </c>
      <c r="V39" s="1">
        <f t="shared" si="42"/>
        <v>7</v>
      </c>
      <c r="W39" s="1">
        <f t="shared" si="43"/>
        <v>1</v>
      </c>
      <c r="X39" s="1">
        <f t="shared" si="44"/>
        <v>5</v>
      </c>
      <c r="Y39" s="1">
        <f t="shared" si="45"/>
        <v>15</v>
      </c>
      <c r="Z39" s="1">
        <f t="shared" si="46"/>
        <v>2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3</v>
      </c>
      <c r="AE39" s="1">
        <f t="shared" si="25"/>
        <v>7</v>
      </c>
      <c r="AF39" s="1">
        <f t="shared" si="26"/>
        <v>0</v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E40" s="1">
        <v>5</v>
      </c>
      <c r="F40" s="1">
        <v>6</v>
      </c>
      <c r="G40" s="1" t="s">
        <v>84</v>
      </c>
      <c r="H40" s="1" t="s">
        <v>83</v>
      </c>
      <c r="I40" s="1">
        <f t="shared" si="29"/>
        <v>14</v>
      </c>
      <c r="J40" s="1">
        <f t="shared" si="30"/>
        <v>20</v>
      </c>
      <c r="K40" s="1">
        <f t="shared" si="31"/>
        <v>3</v>
      </c>
      <c r="L40" s="1">
        <f t="shared" si="32"/>
        <v>5</v>
      </c>
      <c r="M40" s="1">
        <f t="shared" si="33"/>
        <v>1</v>
      </c>
      <c r="N40" s="1">
        <f t="shared" si="34"/>
        <v>1</v>
      </c>
      <c r="O40" s="1">
        <f t="shared" si="35"/>
        <v>7</v>
      </c>
      <c r="P40" s="1">
        <f t="shared" si="36"/>
        <v>10</v>
      </c>
      <c r="Q40" s="1">
        <f t="shared" si="37"/>
        <v>3</v>
      </c>
      <c r="R40" s="1">
        <f t="shared" si="38"/>
        <v>7</v>
      </c>
      <c r="S40" s="1">
        <f t="shared" si="39"/>
        <v>10</v>
      </c>
      <c r="T40" s="1">
        <f t="shared" si="40"/>
        <v>2</v>
      </c>
      <c r="U40" s="1">
        <f t="shared" si="41"/>
        <v>3</v>
      </c>
      <c r="V40" s="1">
        <f t="shared" si="42"/>
        <v>7</v>
      </c>
      <c r="W40" s="1">
        <f t="shared" si="43"/>
        <v>1</v>
      </c>
      <c r="X40" s="1">
        <f t="shared" si="44"/>
        <v>5</v>
      </c>
      <c r="Y40" s="1">
        <f t="shared" si="45"/>
        <v>15</v>
      </c>
      <c r="Z40" s="1">
        <f t="shared" si="46"/>
        <v>2</v>
      </c>
      <c r="AA40" s="1" t="str">
        <f t="shared" si="27"/>
        <v>L</v>
      </c>
      <c r="AB40" s="1">
        <f t="shared" si="47"/>
        <v>2</v>
      </c>
      <c r="AC40" s="1" t="str">
        <f t="shared" si="28"/>
        <v>OTL</v>
      </c>
      <c r="AD40" s="1">
        <f t="shared" si="24"/>
        <v>3</v>
      </c>
      <c r="AE40" s="1">
        <f t="shared" si="25"/>
        <v>6</v>
      </c>
      <c r="AF40" s="1">
        <f t="shared" si="26"/>
        <v>1</v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E41" s="1">
        <v>1</v>
      </c>
      <c r="F41" s="1">
        <v>3</v>
      </c>
      <c r="G41" s="1" t="s">
        <v>83</v>
      </c>
      <c r="H41" s="1" t="s">
        <v>83</v>
      </c>
      <c r="I41" s="1">
        <f t="shared" si="29"/>
        <v>14</v>
      </c>
      <c r="J41" s="1">
        <f t="shared" si="30"/>
        <v>21</v>
      </c>
      <c r="K41" s="1">
        <f t="shared" si="31"/>
        <v>3</v>
      </c>
      <c r="L41" s="1">
        <f t="shared" si="32"/>
        <v>5</v>
      </c>
      <c r="M41" s="1">
        <f t="shared" si="33"/>
        <v>1</v>
      </c>
      <c r="N41" s="1">
        <f t="shared" si="34"/>
        <v>1</v>
      </c>
      <c r="O41" s="1">
        <f t="shared" si="35"/>
        <v>7</v>
      </c>
      <c r="P41" s="1">
        <f t="shared" si="36"/>
        <v>10</v>
      </c>
      <c r="Q41" s="1">
        <f t="shared" si="37"/>
        <v>3</v>
      </c>
      <c r="R41" s="1">
        <f t="shared" si="38"/>
        <v>7</v>
      </c>
      <c r="S41" s="1">
        <f t="shared" si="39"/>
        <v>11</v>
      </c>
      <c r="T41" s="1">
        <f t="shared" si="40"/>
        <v>2</v>
      </c>
      <c r="U41" s="1">
        <f t="shared" si="41"/>
        <v>3</v>
      </c>
      <c r="V41" s="1">
        <f t="shared" si="42"/>
        <v>7</v>
      </c>
      <c r="W41" s="1">
        <f t="shared" si="43"/>
        <v>1</v>
      </c>
      <c r="X41" s="1">
        <f t="shared" si="44"/>
        <v>5</v>
      </c>
      <c r="Y41" s="1">
        <f t="shared" si="45"/>
        <v>15</v>
      </c>
      <c r="Z41" s="1">
        <f t="shared" si="46"/>
        <v>2</v>
      </c>
      <c r="AA41" s="1" t="str">
        <f t="shared" si="27"/>
        <v>L</v>
      </c>
      <c r="AB41" s="1">
        <f t="shared" si="47"/>
        <v>3</v>
      </c>
      <c r="AC41" s="1" t="str">
        <f t="shared" si="28"/>
        <v>L</v>
      </c>
      <c r="AD41" s="1">
        <f t="shared" si="24"/>
        <v>3</v>
      </c>
      <c r="AE41" s="1">
        <f t="shared" si="25"/>
        <v>6</v>
      </c>
      <c r="AF41" s="1">
        <f t="shared" si="26"/>
        <v>1</v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E42" s="1">
        <v>4</v>
      </c>
      <c r="F42" s="1">
        <v>3</v>
      </c>
      <c r="G42" s="1" t="s">
        <v>84</v>
      </c>
      <c r="H42" s="1" t="s">
        <v>84</v>
      </c>
      <c r="I42" s="1">
        <f t="shared" si="29"/>
        <v>15</v>
      </c>
      <c r="J42" s="1">
        <f t="shared" si="30"/>
        <v>21</v>
      </c>
      <c r="K42" s="1">
        <f t="shared" si="31"/>
        <v>4</v>
      </c>
      <c r="L42" s="1">
        <f t="shared" si="32"/>
        <v>5</v>
      </c>
      <c r="M42" s="1">
        <f t="shared" si="33"/>
        <v>2</v>
      </c>
      <c r="N42" s="1">
        <f t="shared" si="34"/>
        <v>1</v>
      </c>
      <c r="O42" s="1">
        <f t="shared" si="35"/>
        <v>8</v>
      </c>
      <c r="P42" s="1">
        <f t="shared" si="36"/>
        <v>10</v>
      </c>
      <c r="Q42" s="1">
        <f t="shared" si="37"/>
        <v>3</v>
      </c>
      <c r="R42" s="1">
        <f t="shared" si="38"/>
        <v>7</v>
      </c>
      <c r="S42" s="1">
        <f t="shared" si="39"/>
        <v>11</v>
      </c>
      <c r="T42" s="1">
        <f t="shared" si="40"/>
        <v>2</v>
      </c>
      <c r="U42" s="1">
        <f t="shared" si="41"/>
        <v>3</v>
      </c>
      <c r="V42" s="1">
        <f t="shared" si="42"/>
        <v>7</v>
      </c>
      <c r="W42" s="1">
        <f t="shared" si="43"/>
        <v>1</v>
      </c>
      <c r="X42" s="1">
        <f t="shared" si="44"/>
        <v>6</v>
      </c>
      <c r="Y42" s="1">
        <f t="shared" si="45"/>
        <v>15</v>
      </c>
      <c r="Z42" s="1">
        <f t="shared" si="46"/>
        <v>2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4</v>
      </c>
      <c r="AE42" s="1">
        <f t="shared" si="25"/>
        <v>5</v>
      </c>
      <c r="AF42" s="1">
        <f t="shared" si="26"/>
        <v>1</v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E43" s="1">
        <v>4</v>
      </c>
      <c r="F43" s="1">
        <v>0</v>
      </c>
      <c r="G43" s="1" t="s">
        <v>83</v>
      </c>
      <c r="H43" s="1" t="s">
        <v>83</v>
      </c>
      <c r="I43" s="1">
        <f t="shared" si="29"/>
        <v>16</v>
      </c>
      <c r="J43" s="1">
        <f t="shared" si="30"/>
        <v>21</v>
      </c>
      <c r="K43" s="1">
        <f t="shared" si="31"/>
        <v>4</v>
      </c>
      <c r="L43" s="1">
        <f t="shared" si="32"/>
        <v>5</v>
      </c>
      <c r="M43" s="1">
        <f t="shared" si="33"/>
        <v>2</v>
      </c>
      <c r="N43" s="1">
        <f t="shared" si="34"/>
        <v>1</v>
      </c>
      <c r="O43" s="1">
        <f t="shared" si="35"/>
        <v>8</v>
      </c>
      <c r="P43" s="1">
        <f t="shared" si="36"/>
        <v>10</v>
      </c>
      <c r="Q43" s="1">
        <f t="shared" si="37"/>
        <v>3</v>
      </c>
      <c r="R43" s="1">
        <f t="shared" si="38"/>
        <v>8</v>
      </c>
      <c r="S43" s="1">
        <f t="shared" si="39"/>
        <v>11</v>
      </c>
      <c r="T43" s="1">
        <f t="shared" si="40"/>
        <v>2</v>
      </c>
      <c r="U43" s="1">
        <f t="shared" si="41"/>
        <v>4</v>
      </c>
      <c r="V43" s="1">
        <f t="shared" si="42"/>
        <v>7</v>
      </c>
      <c r="W43" s="1">
        <f t="shared" si="43"/>
        <v>1</v>
      </c>
      <c r="X43" s="1">
        <f t="shared" si="44"/>
        <v>7</v>
      </c>
      <c r="Y43" s="1">
        <f t="shared" si="45"/>
        <v>15</v>
      </c>
      <c r="Z43" s="1">
        <f t="shared" si="46"/>
        <v>2</v>
      </c>
      <c r="AA43" s="1" t="str">
        <f t="shared" si="27"/>
        <v>W</v>
      </c>
      <c r="AB43" s="1">
        <f t="shared" si="47"/>
        <v>2</v>
      </c>
      <c r="AC43" s="1" t="str">
        <f t="shared" si="28"/>
        <v>W</v>
      </c>
      <c r="AD43" s="1">
        <f t="shared" si="24"/>
        <v>5</v>
      </c>
      <c r="AE43" s="1">
        <f t="shared" si="25"/>
        <v>4</v>
      </c>
      <c r="AF43" s="1">
        <f t="shared" si="26"/>
        <v>1</v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E44" s="1">
        <v>2</v>
      </c>
      <c r="F44" s="1">
        <v>6</v>
      </c>
      <c r="G44" s="1" t="s">
        <v>83</v>
      </c>
      <c r="H44" s="1" t="s">
        <v>83</v>
      </c>
      <c r="I44" s="1">
        <f t="shared" si="29"/>
        <v>16</v>
      </c>
      <c r="J44" s="1">
        <f t="shared" si="30"/>
        <v>22</v>
      </c>
      <c r="K44" s="1">
        <f t="shared" si="31"/>
        <v>4</v>
      </c>
      <c r="L44" s="1">
        <f t="shared" si="32"/>
        <v>5</v>
      </c>
      <c r="M44" s="1">
        <f t="shared" si="33"/>
        <v>2</v>
      </c>
      <c r="N44" s="1">
        <f t="shared" si="34"/>
        <v>1</v>
      </c>
      <c r="O44" s="1">
        <f t="shared" si="35"/>
        <v>8</v>
      </c>
      <c r="P44" s="1">
        <f t="shared" si="36"/>
        <v>11</v>
      </c>
      <c r="Q44" s="1">
        <f t="shared" si="37"/>
        <v>3</v>
      </c>
      <c r="R44" s="1">
        <f t="shared" si="38"/>
        <v>8</v>
      </c>
      <c r="S44" s="1">
        <f t="shared" si="39"/>
        <v>11</v>
      </c>
      <c r="T44" s="1">
        <f t="shared" si="40"/>
        <v>2</v>
      </c>
      <c r="U44" s="1">
        <f t="shared" si="41"/>
        <v>4</v>
      </c>
      <c r="V44" s="1">
        <f t="shared" si="42"/>
        <v>7</v>
      </c>
      <c r="W44" s="1">
        <f t="shared" si="43"/>
        <v>1</v>
      </c>
      <c r="X44" s="1">
        <f t="shared" si="44"/>
        <v>7</v>
      </c>
      <c r="Y44" s="1">
        <f t="shared" si="45"/>
        <v>15</v>
      </c>
      <c r="Z44" s="1">
        <f t="shared" si="46"/>
        <v>2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1</v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E45" s="1">
        <v>4</v>
      </c>
      <c r="F45" s="1">
        <v>2</v>
      </c>
      <c r="G45" s="1" t="s">
        <v>83</v>
      </c>
      <c r="H45" s="1" t="s">
        <v>83</v>
      </c>
      <c r="I45" s="1">
        <f t="shared" si="29"/>
        <v>17</v>
      </c>
      <c r="J45" s="1">
        <f t="shared" si="30"/>
        <v>22</v>
      </c>
      <c r="K45" s="1">
        <f t="shared" si="31"/>
        <v>4</v>
      </c>
      <c r="L45" s="1">
        <f t="shared" si="32"/>
        <v>5</v>
      </c>
      <c r="M45" s="1">
        <f t="shared" si="33"/>
        <v>2</v>
      </c>
      <c r="N45" s="1">
        <f t="shared" si="34"/>
        <v>1</v>
      </c>
      <c r="O45" s="1">
        <f t="shared" si="35"/>
        <v>9</v>
      </c>
      <c r="P45" s="1">
        <f t="shared" si="36"/>
        <v>11</v>
      </c>
      <c r="Q45" s="1">
        <f t="shared" si="37"/>
        <v>3</v>
      </c>
      <c r="R45" s="1">
        <f t="shared" si="38"/>
        <v>8</v>
      </c>
      <c r="S45" s="1">
        <f t="shared" si="39"/>
        <v>11</v>
      </c>
      <c r="T45" s="1">
        <f t="shared" si="40"/>
        <v>2</v>
      </c>
      <c r="U45" s="1">
        <f t="shared" si="41"/>
        <v>4</v>
      </c>
      <c r="V45" s="1">
        <f t="shared" si="42"/>
        <v>7</v>
      </c>
      <c r="W45" s="1">
        <f t="shared" si="43"/>
        <v>1</v>
      </c>
      <c r="X45" s="1">
        <f t="shared" si="44"/>
        <v>8</v>
      </c>
      <c r="Y45" s="1">
        <f t="shared" si="45"/>
        <v>15</v>
      </c>
      <c r="Z45" s="1">
        <f t="shared" si="46"/>
        <v>2</v>
      </c>
      <c r="AA45" s="1" t="str">
        <f t="shared" si="27"/>
        <v>W</v>
      </c>
      <c r="AB45" s="1">
        <f t="shared" si="47"/>
        <v>1</v>
      </c>
      <c r="AC45" s="1" t="str">
        <f t="shared" si="28"/>
        <v>W</v>
      </c>
      <c r="AD45" s="1">
        <f t="shared" si="48"/>
        <v>6</v>
      </c>
      <c r="AE45" s="1">
        <f t="shared" si="49"/>
        <v>3</v>
      </c>
      <c r="AF45" s="1">
        <f t="shared" si="50"/>
        <v>1</v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E46" s="1">
        <v>2</v>
      </c>
      <c r="F46" s="1">
        <v>5</v>
      </c>
      <c r="G46" s="1" t="s">
        <v>83</v>
      </c>
      <c r="H46" s="1" t="s">
        <v>83</v>
      </c>
      <c r="I46" s="1">
        <f t="shared" si="29"/>
        <v>17</v>
      </c>
      <c r="J46" s="1">
        <f t="shared" si="30"/>
        <v>23</v>
      </c>
      <c r="K46" s="1">
        <f t="shared" si="31"/>
        <v>4</v>
      </c>
      <c r="L46" s="1">
        <f t="shared" si="32"/>
        <v>5</v>
      </c>
      <c r="M46" s="1">
        <f t="shared" si="33"/>
        <v>2</v>
      </c>
      <c r="N46" s="1">
        <f t="shared" si="34"/>
        <v>1</v>
      </c>
      <c r="O46" s="1">
        <f t="shared" si="35"/>
        <v>9</v>
      </c>
      <c r="P46" s="1">
        <f t="shared" si="36"/>
        <v>12</v>
      </c>
      <c r="Q46" s="1">
        <f t="shared" si="37"/>
        <v>3</v>
      </c>
      <c r="R46" s="1">
        <f t="shared" si="38"/>
        <v>8</v>
      </c>
      <c r="S46" s="1">
        <f t="shared" si="39"/>
        <v>11</v>
      </c>
      <c r="T46" s="1">
        <f t="shared" si="40"/>
        <v>2</v>
      </c>
      <c r="U46" s="1">
        <f t="shared" si="41"/>
        <v>4</v>
      </c>
      <c r="V46" s="1">
        <f t="shared" si="42"/>
        <v>7</v>
      </c>
      <c r="W46" s="1">
        <f t="shared" si="43"/>
        <v>1</v>
      </c>
      <c r="X46" s="1">
        <f t="shared" si="44"/>
        <v>8</v>
      </c>
      <c r="Y46" s="1">
        <f t="shared" si="45"/>
        <v>16</v>
      </c>
      <c r="Z46" s="1">
        <f t="shared" si="46"/>
        <v>2</v>
      </c>
      <c r="AA46" s="1" t="str">
        <f t="shared" si="27"/>
        <v>L</v>
      </c>
      <c r="AB46" s="1">
        <f t="shared" si="47"/>
        <v>1</v>
      </c>
      <c r="AC46" s="1" t="str">
        <f t="shared" si="28"/>
        <v>L</v>
      </c>
      <c r="AD46" s="1">
        <f t="shared" si="48"/>
        <v>5</v>
      </c>
      <c r="AE46" s="1">
        <f t="shared" si="49"/>
        <v>4</v>
      </c>
      <c r="AF46" s="1">
        <f t="shared" si="50"/>
        <v>1</v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E47" s="1">
        <v>4</v>
      </c>
      <c r="F47" s="1">
        <v>6</v>
      </c>
      <c r="G47" s="1" t="s">
        <v>83</v>
      </c>
      <c r="H47" s="1" t="s">
        <v>83</v>
      </c>
      <c r="I47" s="1">
        <f t="shared" si="29"/>
        <v>17</v>
      </c>
      <c r="J47" s="1">
        <f t="shared" si="30"/>
        <v>24</v>
      </c>
      <c r="K47" s="1">
        <f t="shared" si="31"/>
        <v>4</v>
      </c>
      <c r="L47" s="1">
        <f t="shared" si="32"/>
        <v>5</v>
      </c>
      <c r="M47" s="1">
        <f t="shared" si="33"/>
        <v>2</v>
      </c>
      <c r="N47" s="1">
        <f t="shared" si="34"/>
        <v>1</v>
      </c>
      <c r="O47" s="1">
        <f t="shared" si="35"/>
        <v>9</v>
      </c>
      <c r="P47" s="1">
        <f t="shared" si="36"/>
        <v>12</v>
      </c>
      <c r="Q47" s="1">
        <f t="shared" si="37"/>
        <v>3</v>
      </c>
      <c r="R47" s="1">
        <f t="shared" si="38"/>
        <v>8</v>
      </c>
      <c r="S47" s="1">
        <f t="shared" si="39"/>
        <v>12</v>
      </c>
      <c r="T47" s="1">
        <f t="shared" si="40"/>
        <v>2</v>
      </c>
      <c r="U47" s="1">
        <f t="shared" si="41"/>
        <v>4</v>
      </c>
      <c r="V47" s="1">
        <f t="shared" si="42"/>
        <v>7</v>
      </c>
      <c r="W47" s="1">
        <f t="shared" si="43"/>
        <v>1</v>
      </c>
      <c r="X47" s="1">
        <f t="shared" si="44"/>
        <v>8</v>
      </c>
      <c r="Y47" s="1">
        <f t="shared" si="45"/>
        <v>16</v>
      </c>
      <c r="Z47" s="1">
        <f t="shared" si="46"/>
        <v>2</v>
      </c>
      <c r="AA47" s="1" t="str">
        <f t="shared" si="27"/>
        <v>L</v>
      </c>
      <c r="AB47" s="1">
        <f t="shared" si="47"/>
        <v>2</v>
      </c>
      <c r="AC47" s="1" t="str">
        <f t="shared" si="28"/>
        <v>L</v>
      </c>
      <c r="AD47" s="1">
        <f t="shared" si="48"/>
        <v>4</v>
      </c>
      <c r="AE47" s="1">
        <f t="shared" si="49"/>
        <v>5</v>
      </c>
      <c r="AF47" s="1">
        <f t="shared" si="50"/>
        <v>1</v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17</v>
      </c>
      <c r="J84" s="1">
        <f t="shared" si="75"/>
        <v>24</v>
      </c>
      <c r="K84" s="1">
        <f t="shared" si="75"/>
        <v>4</v>
      </c>
      <c r="L84" s="1">
        <f t="shared" si="75"/>
        <v>5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12</v>
      </c>
      <c r="Q84" s="1">
        <f t="shared" si="76"/>
        <v>3</v>
      </c>
      <c r="R84" s="1">
        <f t="shared" si="76"/>
        <v>8</v>
      </c>
      <c r="S84" s="1">
        <f t="shared" si="76"/>
        <v>12</v>
      </c>
      <c r="T84" s="1">
        <f t="shared" si="76"/>
        <v>2</v>
      </c>
      <c r="U84" s="1">
        <f t="shared" si="76"/>
        <v>4</v>
      </c>
      <c r="V84" s="1">
        <f t="shared" si="76"/>
        <v>7</v>
      </c>
      <c r="W84" s="1">
        <f t="shared" si="76"/>
        <v>1</v>
      </c>
      <c r="X84" s="1">
        <f t="shared" si="76"/>
        <v>8</v>
      </c>
      <c r="Y84" s="1">
        <f t="shared" si="76"/>
        <v>16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142</v>
      </c>
      <c r="F85" s="1">
        <f>SUM(F2:F83)</f>
        <v>159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9-12-3</v>
      </c>
      <c r="R85" s="1" t="str">
        <f>IF(R84="","0-0-0",CONCATENATE(R84,"-",S84,"-",T84))</f>
        <v>8-12-2</v>
      </c>
      <c r="U85" s="1" t="str">
        <f>IF(U84="","0-0-0",CONCATENATE(U84,"-",V84,"-",W84))</f>
        <v>4-7-1</v>
      </c>
      <c r="X85" s="1" t="str">
        <f>IF(X84="","0-0-0",CONCATENATE(X84,"-",Y84,"-",Z84))</f>
        <v>8-16-2</v>
      </c>
      <c r="AA85" s="1" t="str">
        <f>IF(AA84="","0-0",CONCATENATE(AA84,AB84))</f>
        <v>L2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E29" s="1">
        <v>2</v>
      </c>
      <c r="F29" s="1">
        <v>6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10</v>
      </c>
      <c r="K29" s="1">
        <f t="shared" si="4"/>
        <v>5</v>
      </c>
      <c r="L29" s="1">
        <f t="shared" si="5"/>
        <v>5</v>
      </c>
      <c r="M29" s="1">
        <f t="shared" si="6"/>
        <v>3</v>
      </c>
      <c r="N29" s="1">
        <f t="shared" si="7"/>
        <v>1</v>
      </c>
      <c r="O29" s="1">
        <f t="shared" si="8"/>
        <v>10</v>
      </c>
      <c r="P29" s="1">
        <f t="shared" si="9"/>
        <v>3</v>
      </c>
      <c r="Q29" s="1">
        <f t="shared" si="10"/>
        <v>1</v>
      </c>
      <c r="R29" s="1">
        <f t="shared" si="11"/>
        <v>3</v>
      </c>
      <c r="S29" s="1">
        <f t="shared" si="12"/>
        <v>7</v>
      </c>
      <c r="T29" s="1">
        <f t="shared" si="13"/>
        <v>4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6</v>
      </c>
      <c r="Y29" s="1">
        <f t="shared" si="18"/>
        <v>6</v>
      </c>
      <c r="Z29" s="1">
        <f t="shared" si="19"/>
        <v>2</v>
      </c>
      <c r="AA29" s="1" t="str">
        <f t="shared" si="0"/>
        <v>L</v>
      </c>
      <c r="AB29" s="1">
        <f t="shared" si="20"/>
        <v>2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E30" s="1">
        <v>4</v>
      </c>
      <c r="F30" s="1">
        <v>3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10</v>
      </c>
      <c r="K30" s="1">
        <f t="shared" si="4"/>
        <v>5</v>
      </c>
      <c r="L30" s="1">
        <f t="shared" si="5"/>
        <v>5</v>
      </c>
      <c r="M30" s="1">
        <f t="shared" si="6"/>
        <v>3</v>
      </c>
      <c r="N30" s="1">
        <f t="shared" si="7"/>
        <v>1</v>
      </c>
      <c r="O30" s="1">
        <f t="shared" si="8"/>
        <v>10</v>
      </c>
      <c r="P30" s="1">
        <f t="shared" si="9"/>
        <v>3</v>
      </c>
      <c r="Q30" s="1">
        <f t="shared" si="10"/>
        <v>1</v>
      </c>
      <c r="R30" s="1">
        <f t="shared" si="11"/>
        <v>4</v>
      </c>
      <c r="S30" s="1">
        <f t="shared" si="12"/>
        <v>7</v>
      </c>
      <c r="T30" s="1">
        <f t="shared" si="13"/>
        <v>4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7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E31" s="1">
        <v>3</v>
      </c>
      <c r="F31" s="1">
        <v>8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11</v>
      </c>
      <c r="K31" s="1">
        <f t="shared" si="4"/>
        <v>5</v>
      </c>
      <c r="L31" s="1">
        <f t="shared" si="5"/>
        <v>5</v>
      </c>
      <c r="M31" s="1">
        <f t="shared" si="6"/>
        <v>3</v>
      </c>
      <c r="N31" s="1">
        <f t="shared" si="7"/>
        <v>1</v>
      </c>
      <c r="O31" s="1">
        <f t="shared" si="8"/>
        <v>10</v>
      </c>
      <c r="P31" s="1">
        <f t="shared" si="9"/>
        <v>4</v>
      </c>
      <c r="Q31" s="1">
        <f t="shared" si="10"/>
        <v>1</v>
      </c>
      <c r="R31" s="1">
        <f t="shared" si="11"/>
        <v>4</v>
      </c>
      <c r="S31" s="1">
        <f t="shared" si="12"/>
        <v>7</v>
      </c>
      <c r="T31" s="1">
        <f t="shared" si="13"/>
        <v>4</v>
      </c>
      <c r="U31" s="1">
        <f t="shared" si="14"/>
        <v>3</v>
      </c>
      <c r="V31" s="1">
        <f t="shared" si="15"/>
        <v>3</v>
      </c>
      <c r="W31" s="1">
        <f t="shared" si="16"/>
        <v>1</v>
      </c>
      <c r="X31" s="1">
        <f t="shared" si="17"/>
        <v>7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3</v>
      </c>
      <c r="AE31" s="1">
        <f t="shared" si="25"/>
        <v>5</v>
      </c>
      <c r="AF31" s="1">
        <f t="shared" si="26"/>
        <v>2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E32" s="1">
        <v>3</v>
      </c>
      <c r="F32" s="1">
        <v>0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11</v>
      </c>
      <c r="K32" s="1">
        <f t="shared" si="4"/>
        <v>5</v>
      </c>
      <c r="L32" s="1">
        <f t="shared" si="5"/>
        <v>5</v>
      </c>
      <c r="M32" s="1">
        <f t="shared" si="6"/>
        <v>3</v>
      </c>
      <c r="N32" s="1">
        <f t="shared" si="7"/>
        <v>1</v>
      </c>
      <c r="O32" s="1">
        <f t="shared" si="8"/>
        <v>11</v>
      </c>
      <c r="P32" s="1">
        <f t="shared" si="9"/>
        <v>4</v>
      </c>
      <c r="Q32" s="1">
        <f t="shared" si="10"/>
        <v>1</v>
      </c>
      <c r="R32" s="1">
        <f t="shared" si="11"/>
        <v>4</v>
      </c>
      <c r="S32" s="1">
        <f t="shared" si="12"/>
        <v>7</v>
      </c>
      <c r="T32" s="1">
        <f t="shared" si="13"/>
        <v>4</v>
      </c>
      <c r="U32" s="1">
        <f t="shared" si="14"/>
        <v>3</v>
      </c>
      <c r="V32" s="1">
        <f t="shared" si="15"/>
        <v>3</v>
      </c>
      <c r="W32" s="1">
        <f t="shared" si="16"/>
        <v>1</v>
      </c>
      <c r="X32" s="1">
        <f t="shared" si="17"/>
        <v>7</v>
      </c>
      <c r="Y32" s="1">
        <f t="shared" si="18"/>
        <v>6</v>
      </c>
      <c r="Z32" s="1">
        <f t="shared" si="19"/>
        <v>2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3</v>
      </c>
      <c r="AE32" s="1">
        <f t="shared" si="25"/>
        <v>5</v>
      </c>
      <c r="AF32" s="1">
        <f t="shared" si="26"/>
        <v>2</v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E33" s="1">
        <v>3</v>
      </c>
      <c r="F33" s="1">
        <v>4</v>
      </c>
      <c r="G33" s="1" t="s">
        <v>84</v>
      </c>
      <c r="H33" s="1" t="s">
        <v>83</v>
      </c>
      <c r="I33" s="1">
        <f t="shared" si="2"/>
        <v>15</v>
      </c>
      <c r="J33" s="1">
        <f t="shared" si="3"/>
        <v>11</v>
      </c>
      <c r="K33" s="1">
        <f t="shared" si="4"/>
        <v>5</v>
      </c>
      <c r="L33" s="1">
        <f t="shared" si="5"/>
        <v>6</v>
      </c>
      <c r="M33" s="1">
        <f t="shared" si="6"/>
        <v>3</v>
      </c>
      <c r="N33" s="1">
        <f t="shared" si="7"/>
        <v>1</v>
      </c>
      <c r="O33" s="1">
        <f t="shared" si="8"/>
        <v>11</v>
      </c>
      <c r="P33" s="1">
        <f t="shared" si="9"/>
        <v>4</v>
      </c>
      <c r="Q33" s="1">
        <f t="shared" si="10"/>
        <v>2</v>
      </c>
      <c r="R33" s="1">
        <f t="shared" si="11"/>
        <v>4</v>
      </c>
      <c r="S33" s="1">
        <f t="shared" si="12"/>
        <v>7</v>
      </c>
      <c r="T33" s="1">
        <f t="shared" si="13"/>
        <v>4</v>
      </c>
      <c r="U33" s="1">
        <f t="shared" si="14"/>
        <v>3</v>
      </c>
      <c r="V33" s="1">
        <f t="shared" si="15"/>
        <v>3</v>
      </c>
      <c r="W33" s="1">
        <f t="shared" si="16"/>
        <v>1</v>
      </c>
      <c r="X33" s="1">
        <f t="shared" si="17"/>
        <v>7</v>
      </c>
      <c r="Y33" s="1">
        <f t="shared" si="18"/>
        <v>6</v>
      </c>
      <c r="Z33" s="1">
        <f t="shared" si="19"/>
        <v>2</v>
      </c>
      <c r="AA33" s="1" t="str">
        <f t="shared" si="0"/>
        <v>L</v>
      </c>
      <c r="AB33" s="1">
        <f t="shared" si="20"/>
        <v>1</v>
      </c>
      <c r="AC33" s="1" t="str">
        <f t="shared" si="1"/>
        <v>OTL</v>
      </c>
      <c r="AD33" s="1">
        <f t="shared" si="24"/>
        <v>3</v>
      </c>
      <c r="AE33" s="1">
        <f t="shared" si="25"/>
        <v>4</v>
      </c>
      <c r="AF33" s="1">
        <f t="shared" si="26"/>
        <v>3</v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E34" s="1">
        <v>2</v>
      </c>
      <c r="F34" s="1">
        <v>3</v>
      </c>
      <c r="G34" s="1" t="s">
        <v>84</v>
      </c>
      <c r="H34" s="1" t="s">
        <v>83</v>
      </c>
      <c r="I34" s="1">
        <f t="shared" si="2"/>
        <v>15</v>
      </c>
      <c r="J34" s="1">
        <f t="shared" si="3"/>
        <v>11</v>
      </c>
      <c r="K34" s="1">
        <f t="shared" si="4"/>
        <v>5</v>
      </c>
      <c r="L34" s="1">
        <f t="shared" si="5"/>
        <v>7</v>
      </c>
      <c r="M34" s="1">
        <f t="shared" si="6"/>
        <v>3</v>
      </c>
      <c r="N34" s="1">
        <f t="shared" si="7"/>
        <v>1</v>
      </c>
      <c r="O34" s="1">
        <f t="shared" si="8"/>
        <v>11</v>
      </c>
      <c r="P34" s="1">
        <f t="shared" si="9"/>
        <v>4</v>
      </c>
      <c r="Q34" s="1">
        <f t="shared" si="10"/>
        <v>3</v>
      </c>
      <c r="R34" s="1">
        <f t="shared" si="11"/>
        <v>4</v>
      </c>
      <c r="S34" s="1">
        <f t="shared" si="12"/>
        <v>7</v>
      </c>
      <c r="T34" s="1">
        <f t="shared" si="13"/>
        <v>4</v>
      </c>
      <c r="U34" s="1">
        <f t="shared" si="14"/>
        <v>3</v>
      </c>
      <c r="V34" s="1">
        <f t="shared" si="15"/>
        <v>3</v>
      </c>
      <c r="W34" s="1">
        <f t="shared" si="16"/>
        <v>1</v>
      </c>
      <c r="X34" s="1">
        <f t="shared" si="17"/>
        <v>7</v>
      </c>
      <c r="Y34" s="1">
        <f t="shared" si="18"/>
        <v>6</v>
      </c>
      <c r="Z34" s="1">
        <f t="shared" si="19"/>
        <v>2</v>
      </c>
      <c r="AA34" s="1" t="str">
        <f t="shared" ref="AA34:AA65" si="27">IF(E34="","",IF(E34&gt;F34,"W","L"))</f>
        <v>L</v>
      </c>
      <c r="AB34" s="1">
        <f t="shared" si="20"/>
        <v>2</v>
      </c>
      <c r="AC34" s="1" t="str">
        <f t="shared" ref="AC34:AC65" si="28">IF(E34="","",IF(E34&gt;F34,"W",IF(AND(E34&lt;F34,G34=$AK$2,H34=$AK$2),"L","OTL")))</f>
        <v>OTL</v>
      </c>
      <c r="AD34" s="1">
        <f t="shared" si="24"/>
        <v>3</v>
      </c>
      <c r="AE34" s="1">
        <f t="shared" si="25"/>
        <v>4</v>
      </c>
      <c r="AF34" s="1">
        <f t="shared" si="26"/>
        <v>3</v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E35" s="1">
        <v>6</v>
      </c>
      <c r="F35" s="1">
        <v>4</v>
      </c>
      <c r="G35" s="1" t="s">
        <v>83</v>
      </c>
      <c r="H35" s="1" t="s">
        <v>83</v>
      </c>
      <c r="I35" s="1">
        <f t="shared" ref="I35:I66" si="29">IF(E35="","",IF(E35&gt;F35,I34+1,I34))</f>
        <v>16</v>
      </c>
      <c r="J35" s="1">
        <f t="shared" ref="J35:J66" si="30">IF(E35="","",IF(AND(F35&gt;E35,G35=$AK$2,H35=$AK$2),J34+1,J34))</f>
        <v>11</v>
      </c>
      <c r="K35" s="1">
        <f t="shared" ref="K35:K66" si="31">IF(E35="","",IF(AND(G35=$AK$1,E35&gt;F35),K34+1,K34))</f>
        <v>5</v>
      </c>
      <c r="L35" s="1">
        <f t="shared" ref="L35:L66" si="32">IF(E35="","",IF(AND(OR(G35=$AK$1,H35=$AK$1),E35&lt;F35),L34+1,L34))</f>
        <v>7</v>
      </c>
      <c r="M35" s="1">
        <f t="shared" ref="M35:M66" si="33">IF(E35="","",IF(AND(H35=$AK$1,E35&gt;F35),M34+1,M34))</f>
        <v>3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12</v>
      </c>
      <c r="P35" s="1">
        <f t="shared" ref="P35:P66" si="36">IF(E35="","",IF(AND(C35=$AL$1,F35&gt;E35,G35=$AK$2,H35=$AK$2), P34+1, P34))</f>
        <v>4</v>
      </c>
      <c r="Q35" s="1">
        <f t="shared" ref="Q35:Q66" si="37">IF(E35="","",IF(AND(C35=$AL$1,F35&gt;E35,OR(G35=$AK$1,H35=$AK$1)),Q34+1, Q34))</f>
        <v>3</v>
      </c>
      <c r="R35" s="1">
        <f t="shared" ref="R35:R66" si="38">IF(E35="","",IF(AND(C35=$AL$2,E35&gt;F35),R34+1,R34))</f>
        <v>4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4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2</v>
      </c>
      <c r="AA35" s="1" t="str">
        <f t="shared" si="27"/>
        <v>W</v>
      </c>
      <c r="AB35" s="1">
        <f t="shared" ref="AB35:AB66" si="47">IF(AA35="","",IF(AA35=AA34,AB34+1,1))</f>
        <v>1</v>
      </c>
      <c r="AC35" s="1" t="str">
        <f t="shared" si="28"/>
        <v>W</v>
      </c>
      <c r="AD35" s="1">
        <f t="shared" si="24"/>
        <v>4</v>
      </c>
      <c r="AE35" s="1">
        <f t="shared" si="25"/>
        <v>3</v>
      </c>
      <c r="AF35" s="1">
        <f t="shared" si="26"/>
        <v>3</v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E36" s="1">
        <v>3</v>
      </c>
      <c r="F36" s="1">
        <v>1</v>
      </c>
      <c r="G36" s="1" t="s">
        <v>83</v>
      </c>
      <c r="H36" s="1" t="s">
        <v>83</v>
      </c>
      <c r="I36" s="1">
        <f t="shared" si="29"/>
        <v>17</v>
      </c>
      <c r="J36" s="1">
        <f t="shared" si="30"/>
        <v>11</v>
      </c>
      <c r="K36" s="1">
        <f t="shared" si="31"/>
        <v>5</v>
      </c>
      <c r="L36" s="1">
        <f t="shared" si="32"/>
        <v>7</v>
      </c>
      <c r="M36" s="1">
        <f t="shared" si="33"/>
        <v>3</v>
      </c>
      <c r="N36" s="1">
        <f t="shared" si="34"/>
        <v>1</v>
      </c>
      <c r="O36" s="1">
        <f t="shared" si="35"/>
        <v>12</v>
      </c>
      <c r="P36" s="1">
        <f t="shared" si="36"/>
        <v>4</v>
      </c>
      <c r="Q36" s="1">
        <f t="shared" si="37"/>
        <v>3</v>
      </c>
      <c r="R36" s="1">
        <f t="shared" si="38"/>
        <v>5</v>
      </c>
      <c r="S36" s="1">
        <f t="shared" si="39"/>
        <v>7</v>
      </c>
      <c r="T36" s="1">
        <f t="shared" si="40"/>
        <v>4</v>
      </c>
      <c r="U36" s="1">
        <f t="shared" si="41"/>
        <v>4</v>
      </c>
      <c r="V36" s="1">
        <f t="shared" si="42"/>
        <v>3</v>
      </c>
      <c r="W36" s="1">
        <f t="shared" si="43"/>
        <v>1</v>
      </c>
      <c r="X36" s="1">
        <f t="shared" si="44"/>
        <v>9</v>
      </c>
      <c r="Y36" s="1">
        <f t="shared" si="45"/>
        <v>6</v>
      </c>
      <c r="Z36" s="1">
        <f t="shared" si="46"/>
        <v>2</v>
      </c>
      <c r="AA36" s="1" t="str">
        <f t="shared" si="27"/>
        <v>W</v>
      </c>
      <c r="AB36" s="1">
        <f t="shared" si="47"/>
        <v>2</v>
      </c>
      <c r="AC36" s="1" t="str">
        <f t="shared" si="28"/>
        <v>W</v>
      </c>
      <c r="AD36" s="1">
        <f t="shared" si="24"/>
        <v>5</v>
      </c>
      <c r="AE36" s="1">
        <f t="shared" si="25"/>
        <v>2</v>
      </c>
      <c r="AF36" s="1">
        <f t="shared" si="26"/>
        <v>3</v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E37" s="1">
        <v>0</v>
      </c>
      <c r="F37" s="1">
        <v>3</v>
      </c>
      <c r="G37" s="1" t="s">
        <v>83</v>
      </c>
      <c r="H37" s="1" t="s">
        <v>83</v>
      </c>
      <c r="I37" s="1">
        <f t="shared" si="29"/>
        <v>17</v>
      </c>
      <c r="J37" s="1">
        <f t="shared" si="30"/>
        <v>12</v>
      </c>
      <c r="K37" s="1">
        <f t="shared" si="31"/>
        <v>5</v>
      </c>
      <c r="L37" s="1">
        <f t="shared" si="32"/>
        <v>7</v>
      </c>
      <c r="M37" s="1">
        <f t="shared" si="33"/>
        <v>3</v>
      </c>
      <c r="N37" s="1">
        <f t="shared" si="34"/>
        <v>1</v>
      </c>
      <c r="O37" s="1">
        <f t="shared" si="35"/>
        <v>12</v>
      </c>
      <c r="P37" s="1">
        <f t="shared" si="36"/>
        <v>4</v>
      </c>
      <c r="Q37" s="1">
        <f t="shared" si="37"/>
        <v>3</v>
      </c>
      <c r="R37" s="1">
        <f t="shared" si="38"/>
        <v>5</v>
      </c>
      <c r="S37" s="1">
        <f t="shared" si="39"/>
        <v>8</v>
      </c>
      <c r="T37" s="1">
        <f t="shared" si="40"/>
        <v>4</v>
      </c>
      <c r="U37" s="1">
        <f t="shared" si="41"/>
        <v>4</v>
      </c>
      <c r="V37" s="1">
        <f t="shared" si="42"/>
        <v>4</v>
      </c>
      <c r="W37" s="1">
        <f t="shared" si="43"/>
        <v>1</v>
      </c>
      <c r="X37" s="1">
        <f t="shared" si="44"/>
        <v>9</v>
      </c>
      <c r="Y37" s="1">
        <f t="shared" si="45"/>
        <v>7</v>
      </c>
      <c r="Z37" s="1">
        <f t="shared" si="46"/>
        <v>2</v>
      </c>
      <c r="AA37" s="1" t="str">
        <f t="shared" si="27"/>
        <v>L</v>
      </c>
      <c r="AB37" s="1">
        <f t="shared" si="47"/>
        <v>1</v>
      </c>
      <c r="AC37" s="1" t="str">
        <f t="shared" si="28"/>
        <v>L</v>
      </c>
      <c r="AD37" s="1">
        <f t="shared" si="24"/>
        <v>4</v>
      </c>
      <c r="AE37" s="1">
        <f t="shared" si="25"/>
        <v>3</v>
      </c>
      <c r="AF37" s="1">
        <f t="shared" si="26"/>
        <v>3</v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E38" s="1">
        <v>3</v>
      </c>
      <c r="F38" s="1">
        <v>1</v>
      </c>
      <c r="G38" s="1" t="s">
        <v>83</v>
      </c>
      <c r="H38" s="1" t="s">
        <v>83</v>
      </c>
      <c r="I38" s="1">
        <f t="shared" si="29"/>
        <v>18</v>
      </c>
      <c r="J38" s="1">
        <f t="shared" si="30"/>
        <v>12</v>
      </c>
      <c r="K38" s="1">
        <f t="shared" si="31"/>
        <v>5</v>
      </c>
      <c r="L38" s="1">
        <f t="shared" si="32"/>
        <v>7</v>
      </c>
      <c r="M38" s="1">
        <f t="shared" si="33"/>
        <v>3</v>
      </c>
      <c r="N38" s="1">
        <f t="shared" si="34"/>
        <v>1</v>
      </c>
      <c r="O38" s="1">
        <f t="shared" si="35"/>
        <v>13</v>
      </c>
      <c r="P38" s="1">
        <f t="shared" si="36"/>
        <v>4</v>
      </c>
      <c r="Q38" s="1">
        <f t="shared" si="37"/>
        <v>3</v>
      </c>
      <c r="R38" s="1">
        <f t="shared" si="38"/>
        <v>5</v>
      </c>
      <c r="S38" s="1">
        <f t="shared" si="39"/>
        <v>8</v>
      </c>
      <c r="T38" s="1">
        <f t="shared" si="40"/>
        <v>4</v>
      </c>
      <c r="U38" s="1">
        <f t="shared" si="41"/>
        <v>5</v>
      </c>
      <c r="V38" s="1">
        <f t="shared" si="42"/>
        <v>4</v>
      </c>
      <c r="W38" s="1">
        <f t="shared" si="43"/>
        <v>1</v>
      </c>
      <c r="X38" s="1">
        <f t="shared" si="44"/>
        <v>10</v>
      </c>
      <c r="Y38" s="1">
        <f t="shared" si="45"/>
        <v>7</v>
      </c>
      <c r="Z38" s="1">
        <f t="shared" si="46"/>
        <v>2</v>
      </c>
      <c r="AA38" s="1" t="str">
        <f t="shared" si="27"/>
        <v>W</v>
      </c>
      <c r="AB38" s="1">
        <f t="shared" si="47"/>
        <v>1</v>
      </c>
      <c r="AC38" s="1" t="str">
        <f t="shared" si="28"/>
        <v>W</v>
      </c>
      <c r="AD38" s="1">
        <f t="shared" si="24"/>
        <v>5</v>
      </c>
      <c r="AE38" s="1">
        <f t="shared" si="25"/>
        <v>3</v>
      </c>
      <c r="AF38" s="1">
        <f t="shared" si="26"/>
        <v>2</v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E39" s="1">
        <v>3</v>
      </c>
      <c r="F39" s="1">
        <v>5</v>
      </c>
      <c r="G39" s="1" t="s">
        <v>83</v>
      </c>
      <c r="H39" s="1" t="s">
        <v>83</v>
      </c>
      <c r="I39" s="1">
        <f t="shared" si="29"/>
        <v>18</v>
      </c>
      <c r="J39" s="1">
        <f t="shared" si="30"/>
        <v>13</v>
      </c>
      <c r="K39" s="1">
        <f t="shared" si="31"/>
        <v>5</v>
      </c>
      <c r="L39" s="1">
        <f t="shared" si="32"/>
        <v>7</v>
      </c>
      <c r="M39" s="1">
        <f t="shared" si="33"/>
        <v>3</v>
      </c>
      <c r="N39" s="1">
        <f t="shared" si="34"/>
        <v>1</v>
      </c>
      <c r="O39" s="1">
        <f t="shared" si="35"/>
        <v>13</v>
      </c>
      <c r="P39" s="1">
        <f t="shared" si="36"/>
        <v>5</v>
      </c>
      <c r="Q39" s="1">
        <f t="shared" si="37"/>
        <v>3</v>
      </c>
      <c r="R39" s="1">
        <f t="shared" si="38"/>
        <v>5</v>
      </c>
      <c r="S39" s="1">
        <f t="shared" si="39"/>
        <v>8</v>
      </c>
      <c r="T39" s="1">
        <f t="shared" si="40"/>
        <v>4</v>
      </c>
      <c r="U39" s="1">
        <f t="shared" si="41"/>
        <v>5</v>
      </c>
      <c r="V39" s="1">
        <f t="shared" si="42"/>
        <v>4</v>
      </c>
      <c r="W39" s="1">
        <f t="shared" si="43"/>
        <v>1</v>
      </c>
      <c r="X39" s="1">
        <f t="shared" si="44"/>
        <v>10</v>
      </c>
      <c r="Y39" s="1">
        <f t="shared" si="45"/>
        <v>8</v>
      </c>
      <c r="Z39" s="1">
        <f t="shared" si="46"/>
        <v>2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5</v>
      </c>
      <c r="AE39" s="1">
        <f t="shared" si="25"/>
        <v>3</v>
      </c>
      <c r="AF39" s="1">
        <f t="shared" si="26"/>
        <v>2</v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E40" s="1">
        <v>1</v>
      </c>
      <c r="F40" s="1">
        <v>4</v>
      </c>
      <c r="G40" s="1" t="s">
        <v>83</v>
      </c>
      <c r="H40" s="1" t="s">
        <v>83</v>
      </c>
      <c r="I40" s="1">
        <f t="shared" si="29"/>
        <v>18</v>
      </c>
      <c r="J40" s="1">
        <f t="shared" si="30"/>
        <v>14</v>
      </c>
      <c r="K40" s="1">
        <f t="shared" si="31"/>
        <v>5</v>
      </c>
      <c r="L40" s="1">
        <f t="shared" si="32"/>
        <v>7</v>
      </c>
      <c r="M40" s="1">
        <f t="shared" si="33"/>
        <v>3</v>
      </c>
      <c r="N40" s="1">
        <f t="shared" si="34"/>
        <v>1</v>
      </c>
      <c r="O40" s="1">
        <f t="shared" si="35"/>
        <v>13</v>
      </c>
      <c r="P40" s="1">
        <f t="shared" si="36"/>
        <v>6</v>
      </c>
      <c r="Q40" s="1">
        <f t="shared" si="37"/>
        <v>3</v>
      </c>
      <c r="R40" s="1">
        <f t="shared" si="38"/>
        <v>5</v>
      </c>
      <c r="S40" s="1">
        <f t="shared" si="39"/>
        <v>8</v>
      </c>
      <c r="T40" s="1">
        <f t="shared" si="40"/>
        <v>4</v>
      </c>
      <c r="U40" s="1">
        <f t="shared" si="41"/>
        <v>5</v>
      </c>
      <c r="V40" s="1">
        <f t="shared" si="42"/>
        <v>4</v>
      </c>
      <c r="W40" s="1">
        <f t="shared" si="43"/>
        <v>1</v>
      </c>
      <c r="X40" s="1">
        <f t="shared" si="44"/>
        <v>10</v>
      </c>
      <c r="Y40" s="1">
        <f t="shared" si="45"/>
        <v>9</v>
      </c>
      <c r="Z40" s="1">
        <f t="shared" si="46"/>
        <v>2</v>
      </c>
      <c r="AA40" s="1" t="str">
        <f t="shared" si="27"/>
        <v>L</v>
      </c>
      <c r="AB40" s="1">
        <f t="shared" si="47"/>
        <v>2</v>
      </c>
      <c r="AC40" s="1" t="str">
        <f t="shared" si="28"/>
        <v>L</v>
      </c>
      <c r="AD40" s="1">
        <f t="shared" si="24"/>
        <v>4</v>
      </c>
      <c r="AE40" s="1">
        <f t="shared" si="25"/>
        <v>4</v>
      </c>
      <c r="AF40" s="1">
        <f t="shared" si="26"/>
        <v>2</v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E41" s="1">
        <v>3</v>
      </c>
      <c r="F41" s="1">
        <v>2</v>
      </c>
      <c r="G41" s="1" t="s">
        <v>84</v>
      </c>
      <c r="H41" s="1" t="s">
        <v>83</v>
      </c>
      <c r="I41" s="1">
        <f t="shared" si="29"/>
        <v>19</v>
      </c>
      <c r="J41" s="1">
        <f t="shared" si="30"/>
        <v>14</v>
      </c>
      <c r="K41" s="1">
        <f t="shared" si="31"/>
        <v>6</v>
      </c>
      <c r="L41" s="1">
        <f t="shared" si="32"/>
        <v>7</v>
      </c>
      <c r="M41" s="1">
        <f t="shared" si="33"/>
        <v>3</v>
      </c>
      <c r="N41" s="1">
        <f t="shared" si="34"/>
        <v>1</v>
      </c>
      <c r="O41" s="1">
        <f t="shared" si="35"/>
        <v>13</v>
      </c>
      <c r="P41" s="1">
        <f t="shared" si="36"/>
        <v>6</v>
      </c>
      <c r="Q41" s="1">
        <f t="shared" si="37"/>
        <v>3</v>
      </c>
      <c r="R41" s="1">
        <f t="shared" si="38"/>
        <v>6</v>
      </c>
      <c r="S41" s="1">
        <f t="shared" si="39"/>
        <v>8</v>
      </c>
      <c r="T41" s="1">
        <f t="shared" si="40"/>
        <v>4</v>
      </c>
      <c r="U41" s="1">
        <f t="shared" si="41"/>
        <v>6</v>
      </c>
      <c r="V41" s="1">
        <f t="shared" si="42"/>
        <v>4</v>
      </c>
      <c r="W41" s="1">
        <f t="shared" si="43"/>
        <v>1</v>
      </c>
      <c r="X41" s="1">
        <f t="shared" si="44"/>
        <v>11</v>
      </c>
      <c r="Y41" s="1">
        <f t="shared" si="45"/>
        <v>9</v>
      </c>
      <c r="Z41" s="1">
        <f t="shared" si="46"/>
        <v>2</v>
      </c>
      <c r="AA41" s="1" t="str">
        <f t="shared" si="27"/>
        <v>W</v>
      </c>
      <c r="AB41" s="1">
        <f t="shared" si="47"/>
        <v>1</v>
      </c>
      <c r="AC41" s="1" t="str">
        <f t="shared" si="28"/>
        <v>W</v>
      </c>
      <c r="AD41" s="1">
        <f t="shared" si="24"/>
        <v>5</v>
      </c>
      <c r="AE41" s="1">
        <f t="shared" si="25"/>
        <v>3</v>
      </c>
      <c r="AF41" s="1">
        <f t="shared" si="26"/>
        <v>2</v>
      </c>
      <c r="AG41" s="43"/>
    </row>
    <row r="42" spans="1:33" ht="15">
      <c r="A42" s="42">
        <v>45668</v>
      </c>
      <c r="B42" s="1">
        <v>41</v>
      </c>
      <c r="C42" s="1" t="s">
        <v>66</v>
      </c>
      <c r="D42" s="1" t="s">
        <v>18</v>
      </c>
      <c r="E42" s="1">
        <v>2</v>
      </c>
      <c r="F42" s="1">
        <v>1</v>
      </c>
      <c r="G42" s="1" t="s">
        <v>83</v>
      </c>
      <c r="H42" s="1" t="s">
        <v>83</v>
      </c>
      <c r="I42" s="1">
        <f t="shared" si="29"/>
        <v>20</v>
      </c>
      <c r="J42" s="1">
        <f t="shared" si="30"/>
        <v>14</v>
      </c>
      <c r="K42" s="1">
        <f t="shared" si="31"/>
        <v>6</v>
      </c>
      <c r="L42" s="1">
        <f t="shared" si="32"/>
        <v>7</v>
      </c>
      <c r="M42" s="1">
        <f t="shared" si="33"/>
        <v>3</v>
      </c>
      <c r="N42" s="1">
        <f t="shared" si="34"/>
        <v>1</v>
      </c>
      <c r="O42" s="1">
        <f t="shared" si="35"/>
        <v>14</v>
      </c>
      <c r="P42" s="1">
        <f t="shared" si="36"/>
        <v>6</v>
      </c>
      <c r="Q42" s="1">
        <f t="shared" si="37"/>
        <v>3</v>
      </c>
      <c r="R42" s="1">
        <f t="shared" si="38"/>
        <v>6</v>
      </c>
      <c r="S42" s="1">
        <f t="shared" si="39"/>
        <v>8</v>
      </c>
      <c r="T42" s="1">
        <f t="shared" si="40"/>
        <v>4</v>
      </c>
      <c r="U42" s="1">
        <f t="shared" si="41"/>
        <v>7</v>
      </c>
      <c r="V42" s="1">
        <f t="shared" si="42"/>
        <v>4</v>
      </c>
      <c r="W42" s="1">
        <f t="shared" si="43"/>
        <v>1</v>
      </c>
      <c r="X42" s="1">
        <f t="shared" si="44"/>
        <v>12</v>
      </c>
      <c r="Y42" s="1">
        <f t="shared" si="45"/>
        <v>9</v>
      </c>
      <c r="Z42" s="1">
        <f t="shared" si="46"/>
        <v>2</v>
      </c>
      <c r="AA42" s="1" t="str">
        <f t="shared" si="27"/>
        <v>W</v>
      </c>
      <c r="AB42" s="1">
        <f t="shared" si="47"/>
        <v>2</v>
      </c>
      <c r="AC42" s="1" t="str">
        <f t="shared" si="28"/>
        <v>W</v>
      </c>
      <c r="AD42" s="1">
        <f t="shared" si="24"/>
        <v>5</v>
      </c>
      <c r="AE42" s="1">
        <f t="shared" si="25"/>
        <v>3</v>
      </c>
      <c r="AF42" s="1">
        <f t="shared" si="26"/>
        <v>2</v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25</v>
      </c>
      <c r="E43" s="1">
        <v>5</v>
      </c>
      <c r="F43" s="1">
        <v>2</v>
      </c>
      <c r="G43" s="1" t="s">
        <v>83</v>
      </c>
      <c r="H43" s="1" t="s">
        <v>83</v>
      </c>
      <c r="I43" s="1">
        <f t="shared" si="29"/>
        <v>21</v>
      </c>
      <c r="J43" s="1">
        <f t="shared" si="30"/>
        <v>14</v>
      </c>
      <c r="K43" s="1">
        <f t="shared" si="31"/>
        <v>6</v>
      </c>
      <c r="L43" s="1">
        <f t="shared" si="32"/>
        <v>7</v>
      </c>
      <c r="M43" s="1">
        <f t="shared" si="33"/>
        <v>3</v>
      </c>
      <c r="N43" s="1">
        <f t="shared" si="34"/>
        <v>1</v>
      </c>
      <c r="O43" s="1">
        <f t="shared" si="35"/>
        <v>14</v>
      </c>
      <c r="P43" s="1">
        <f t="shared" si="36"/>
        <v>6</v>
      </c>
      <c r="Q43" s="1">
        <f t="shared" si="37"/>
        <v>3</v>
      </c>
      <c r="R43" s="1">
        <f t="shared" si="38"/>
        <v>7</v>
      </c>
      <c r="S43" s="1">
        <f t="shared" si="39"/>
        <v>8</v>
      </c>
      <c r="T43" s="1">
        <f t="shared" si="40"/>
        <v>4</v>
      </c>
      <c r="U43" s="1">
        <f t="shared" si="41"/>
        <v>7</v>
      </c>
      <c r="V43" s="1">
        <f t="shared" si="42"/>
        <v>4</v>
      </c>
      <c r="W43" s="1">
        <f t="shared" si="43"/>
        <v>1</v>
      </c>
      <c r="X43" s="1">
        <f t="shared" si="44"/>
        <v>13</v>
      </c>
      <c r="Y43" s="1">
        <f t="shared" si="45"/>
        <v>9</v>
      </c>
      <c r="Z43" s="1">
        <f t="shared" si="46"/>
        <v>2</v>
      </c>
      <c r="AA43" s="1" t="str">
        <f t="shared" si="27"/>
        <v>W</v>
      </c>
      <c r="AB43" s="1">
        <f t="shared" si="47"/>
        <v>3</v>
      </c>
      <c r="AC43" s="1" t="str">
        <f t="shared" si="28"/>
        <v>W</v>
      </c>
      <c r="AD43" s="1">
        <f t="shared" si="24"/>
        <v>6</v>
      </c>
      <c r="AE43" s="1">
        <f t="shared" si="25"/>
        <v>3</v>
      </c>
      <c r="AF43" s="1">
        <f t="shared" si="26"/>
        <v>1</v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6</v>
      </c>
      <c r="E44" s="1">
        <v>1</v>
      </c>
      <c r="F44" s="1">
        <v>2</v>
      </c>
      <c r="G44" s="1" t="s">
        <v>83</v>
      </c>
      <c r="H44" s="1" t="s">
        <v>83</v>
      </c>
      <c r="I44" s="1">
        <f t="shared" si="29"/>
        <v>21</v>
      </c>
      <c r="J44" s="1">
        <f t="shared" si="30"/>
        <v>15</v>
      </c>
      <c r="K44" s="1">
        <f t="shared" si="31"/>
        <v>6</v>
      </c>
      <c r="L44" s="1">
        <f t="shared" si="32"/>
        <v>7</v>
      </c>
      <c r="M44" s="1">
        <f t="shared" si="33"/>
        <v>3</v>
      </c>
      <c r="N44" s="1">
        <f t="shared" si="34"/>
        <v>1</v>
      </c>
      <c r="O44" s="1">
        <f t="shared" si="35"/>
        <v>14</v>
      </c>
      <c r="P44" s="1">
        <f t="shared" si="36"/>
        <v>6</v>
      </c>
      <c r="Q44" s="1">
        <f t="shared" si="37"/>
        <v>3</v>
      </c>
      <c r="R44" s="1">
        <f t="shared" si="38"/>
        <v>7</v>
      </c>
      <c r="S44" s="1">
        <f t="shared" si="39"/>
        <v>9</v>
      </c>
      <c r="T44" s="1">
        <f t="shared" si="40"/>
        <v>4</v>
      </c>
      <c r="U44" s="1">
        <f t="shared" si="41"/>
        <v>7</v>
      </c>
      <c r="V44" s="1">
        <f t="shared" si="42"/>
        <v>4</v>
      </c>
      <c r="W44" s="1">
        <f t="shared" si="43"/>
        <v>1</v>
      </c>
      <c r="X44" s="1">
        <f t="shared" si="44"/>
        <v>13</v>
      </c>
      <c r="Y44" s="1">
        <f t="shared" si="45"/>
        <v>10</v>
      </c>
      <c r="Z44" s="1">
        <f t="shared" si="46"/>
        <v>2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6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0</v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6</v>
      </c>
      <c r="E45" s="1">
        <v>1</v>
      </c>
      <c r="F45" s="1">
        <v>4</v>
      </c>
      <c r="G45" s="1" t="s">
        <v>83</v>
      </c>
      <c r="H45" s="1" t="s">
        <v>83</v>
      </c>
      <c r="I45" s="1">
        <f t="shared" si="29"/>
        <v>21</v>
      </c>
      <c r="J45" s="1">
        <f t="shared" si="30"/>
        <v>16</v>
      </c>
      <c r="K45" s="1">
        <f t="shared" si="31"/>
        <v>6</v>
      </c>
      <c r="L45" s="1">
        <f t="shared" si="32"/>
        <v>7</v>
      </c>
      <c r="M45" s="1">
        <f t="shared" si="33"/>
        <v>3</v>
      </c>
      <c r="N45" s="1">
        <f t="shared" si="34"/>
        <v>1</v>
      </c>
      <c r="O45" s="1">
        <f t="shared" si="35"/>
        <v>14</v>
      </c>
      <c r="P45" s="1">
        <f t="shared" si="36"/>
        <v>6</v>
      </c>
      <c r="Q45" s="1">
        <f t="shared" si="37"/>
        <v>3</v>
      </c>
      <c r="R45" s="1">
        <f t="shared" si="38"/>
        <v>7</v>
      </c>
      <c r="S45" s="1">
        <f t="shared" si="39"/>
        <v>10</v>
      </c>
      <c r="T45" s="1">
        <f t="shared" si="40"/>
        <v>4</v>
      </c>
      <c r="U45" s="1">
        <f t="shared" si="41"/>
        <v>7</v>
      </c>
      <c r="V45" s="1">
        <f t="shared" si="42"/>
        <v>4</v>
      </c>
      <c r="W45" s="1">
        <f t="shared" si="43"/>
        <v>1</v>
      </c>
      <c r="X45" s="1">
        <f t="shared" si="44"/>
        <v>13</v>
      </c>
      <c r="Y45" s="1">
        <f t="shared" si="45"/>
        <v>11</v>
      </c>
      <c r="Z45" s="1">
        <f t="shared" si="46"/>
        <v>2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5</v>
      </c>
      <c r="AE45" s="1">
        <f t="shared" si="49"/>
        <v>5</v>
      </c>
      <c r="AF45" s="1">
        <f t="shared" si="50"/>
        <v>0</v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0</v>
      </c>
      <c r="E46" s="1">
        <v>3</v>
      </c>
      <c r="F46" s="1">
        <v>1</v>
      </c>
      <c r="G46" s="1" t="s">
        <v>83</v>
      </c>
      <c r="H46" s="1" t="s">
        <v>83</v>
      </c>
      <c r="I46" s="1">
        <f t="shared" si="29"/>
        <v>22</v>
      </c>
      <c r="J46" s="1">
        <f t="shared" si="30"/>
        <v>16</v>
      </c>
      <c r="K46" s="1">
        <f t="shared" si="31"/>
        <v>6</v>
      </c>
      <c r="L46" s="1">
        <f t="shared" si="32"/>
        <v>7</v>
      </c>
      <c r="M46" s="1">
        <f t="shared" si="33"/>
        <v>3</v>
      </c>
      <c r="N46" s="1">
        <f t="shared" si="34"/>
        <v>1</v>
      </c>
      <c r="O46" s="1">
        <f t="shared" si="35"/>
        <v>14</v>
      </c>
      <c r="P46" s="1">
        <f t="shared" si="36"/>
        <v>6</v>
      </c>
      <c r="Q46" s="1">
        <f t="shared" si="37"/>
        <v>3</v>
      </c>
      <c r="R46" s="1">
        <f t="shared" si="38"/>
        <v>8</v>
      </c>
      <c r="S46" s="1">
        <f t="shared" si="39"/>
        <v>10</v>
      </c>
      <c r="T46" s="1">
        <f t="shared" si="40"/>
        <v>4</v>
      </c>
      <c r="U46" s="1">
        <f t="shared" si="41"/>
        <v>7</v>
      </c>
      <c r="V46" s="1">
        <f t="shared" si="42"/>
        <v>4</v>
      </c>
      <c r="W46" s="1">
        <f t="shared" si="43"/>
        <v>1</v>
      </c>
      <c r="X46" s="1">
        <f t="shared" si="44"/>
        <v>14</v>
      </c>
      <c r="Y46" s="1">
        <f t="shared" si="45"/>
        <v>11</v>
      </c>
      <c r="Z46" s="1">
        <f t="shared" si="46"/>
        <v>2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5</v>
      </c>
      <c r="AE46" s="1">
        <f t="shared" si="49"/>
        <v>5</v>
      </c>
      <c r="AF46" s="1">
        <f t="shared" si="50"/>
        <v>0</v>
      </c>
      <c r="AG46" s="43"/>
    </row>
    <row r="47" spans="1:33" ht="15">
      <c r="A47" s="42">
        <v>45680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45683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66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66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16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66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14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20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45747</v>
      </c>
      <c r="B74" s="1">
        <v>73</v>
      </c>
      <c r="C74" s="1" t="s">
        <v>65</v>
      </c>
      <c r="D74" s="1" t="s">
        <v>24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105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31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22</v>
      </c>
      <c r="J84" s="1">
        <f t="shared" si="75"/>
        <v>16</v>
      </c>
      <c r="K84" s="1">
        <f t="shared" si="75"/>
        <v>6</v>
      </c>
      <c r="L84" s="1">
        <f t="shared" si="75"/>
        <v>7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14</v>
      </c>
      <c r="P84" s="1">
        <f t="shared" si="76"/>
        <v>6</v>
      </c>
      <c r="Q84" s="1">
        <f t="shared" si="76"/>
        <v>3</v>
      </c>
      <c r="R84" s="1">
        <f t="shared" si="76"/>
        <v>8</v>
      </c>
      <c r="S84" s="1">
        <f t="shared" si="76"/>
        <v>10</v>
      </c>
      <c r="T84" s="1">
        <f t="shared" si="76"/>
        <v>4</v>
      </c>
      <c r="U84" s="1">
        <f t="shared" si="76"/>
        <v>7</v>
      </c>
      <c r="V84" s="1">
        <f t="shared" si="76"/>
        <v>4</v>
      </c>
      <c r="W84" s="1">
        <f t="shared" si="76"/>
        <v>1</v>
      </c>
      <c r="X84" s="1">
        <f t="shared" si="76"/>
        <v>14</v>
      </c>
      <c r="Y84" s="1">
        <f t="shared" si="76"/>
        <v>11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120</v>
      </c>
      <c r="F85" s="1">
        <f>SUM(F2:F83)</f>
        <v>132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14-6-3</v>
      </c>
      <c r="R85" s="1" t="str">
        <f>IF(R84="","0-0-0",CONCATENATE(R84,"-",S84,"-",T84))</f>
        <v>8-10-4</v>
      </c>
      <c r="U85" s="1" t="str">
        <f>IF(U84="","0-0-0",CONCATENATE(U84,"-",V84,"-",W84))</f>
        <v>7-4-1</v>
      </c>
      <c r="X85" s="1" t="str">
        <f>IF(X84="","0-0-0",CONCATENATE(X84,"-",Y84,"-",Z84))</f>
        <v>14-11-2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>
      <c r="C86" s="1">
        <f>SUM(C84:C85)</f>
        <v>81</v>
      </c>
      <c r="D86" s="1">
        <f>COUNTIF(E2:E83,"&lt;&gt;")</f>
        <v>45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E28" s="1">
        <v>3</v>
      </c>
      <c r="F28" s="1">
        <v>4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9</v>
      </c>
      <c r="K28" s="1">
        <f t="shared" si="4"/>
        <v>2</v>
      </c>
      <c r="L28" s="1">
        <f t="shared" si="5"/>
        <v>1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7</v>
      </c>
      <c r="V28" s="1">
        <f t="shared" si="15"/>
        <v>2</v>
      </c>
      <c r="W28" s="1">
        <f t="shared" si="16"/>
        <v>1</v>
      </c>
      <c r="X28" s="1">
        <f t="shared" si="17"/>
        <v>9</v>
      </c>
      <c r="Y28" s="1">
        <f t="shared" si="18"/>
        <v>5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9</v>
      </c>
      <c r="K29" s="1">
        <f t="shared" si="4"/>
        <v>2</v>
      </c>
      <c r="L29" s="1">
        <f t="shared" si="5"/>
        <v>1</v>
      </c>
      <c r="M29" s="1">
        <f t="shared" si="6"/>
        <v>0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6</v>
      </c>
      <c r="T29" s="1">
        <f t="shared" si="13"/>
        <v>1</v>
      </c>
      <c r="U29" s="1">
        <f t="shared" si="14"/>
        <v>7</v>
      </c>
      <c r="V29" s="1">
        <f t="shared" si="15"/>
        <v>2</v>
      </c>
      <c r="W29" s="1">
        <f t="shared" si="16"/>
        <v>1</v>
      </c>
      <c r="X29" s="1">
        <f t="shared" si="17"/>
        <v>9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5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E30" s="1">
        <v>0</v>
      </c>
      <c r="F30" s="1">
        <v>3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10</v>
      </c>
      <c r="K30" s="1">
        <f t="shared" si="4"/>
        <v>2</v>
      </c>
      <c r="L30" s="1">
        <f t="shared" si="5"/>
        <v>1</v>
      </c>
      <c r="M30" s="1">
        <f t="shared" si="6"/>
        <v>0</v>
      </c>
      <c r="N30" s="1">
        <f t="shared" si="7"/>
        <v>1</v>
      </c>
      <c r="O30" s="1">
        <f t="shared" si="8"/>
        <v>11</v>
      </c>
      <c r="P30" s="1">
        <f t="shared" si="9"/>
        <v>4</v>
      </c>
      <c r="Q30" s="1">
        <f t="shared" si="10"/>
        <v>0</v>
      </c>
      <c r="R30" s="1">
        <f t="shared" si="11"/>
        <v>7</v>
      </c>
      <c r="S30" s="1">
        <f t="shared" si="12"/>
        <v>6</v>
      </c>
      <c r="T30" s="1">
        <f t="shared" si="13"/>
        <v>1</v>
      </c>
      <c r="U30" s="1">
        <f t="shared" si="14"/>
        <v>7</v>
      </c>
      <c r="V30" s="1">
        <f t="shared" si="15"/>
        <v>2</v>
      </c>
      <c r="W30" s="1">
        <f t="shared" si="16"/>
        <v>1</v>
      </c>
      <c r="X30" s="1">
        <f t="shared" si="17"/>
        <v>9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19</v>
      </c>
      <c r="J31" s="1">
        <f t="shared" si="3"/>
        <v>10</v>
      </c>
      <c r="K31" s="1">
        <f t="shared" si="4"/>
        <v>2</v>
      </c>
      <c r="L31" s="1">
        <f t="shared" si="5"/>
        <v>1</v>
      </c>
      <c r="M31" s="1">
        <f t="shared" si="6"/>
        <v>0</v>
      </c>
      <c r="N31" s="1">
        <f t="shared" si="7"/>
        <v>1</v>
      </c>
      <c r="O31" s="1">
        <f t="shared" si="8"/>
        <v>12</v>
      </c>
      <c r="P31" s="1">
        <f t="shared" si="9"/>
        <v>4</v>
      </c>
      <c r="Q31" s="1">
        <f t="shared" si="10"/>
        <v>0</v>
      </c>
      <c r="R31" s="1">
        <f t="shared" si="11"/>
        <v>7</v>
      </c>
      <c r="S31" s="1">
        <f t="shared" si="12"/>
        <v>6</v>
      </c>
      <c r="T31" s="1">
        <f t="shared" si="13"/>
        <v>1</v>
      </c>
      <c r="U31" s="1">
        <f t="shared" si="14"/>
        <v>8</v>
      </c>
      <c r="V31" s="1">
        <f t="shared" si="15"/>
        <v>2</v>
      </c>
      <c r="W31" s="1">
        <f t="shared" si="16"/>
        <v>1</v>
      </c>
      <c r="X31" s="1">
        <f t="shared" si="17"/>
        <v>10</v>
      </c>
      <c r="Y31" s="1">
        <f t="shared" si="18"/>
        <v>6</v>
      </c>
      <c r="Z31" s="1">
        <f t="shared" si="19"/>
        <v>1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5</v>
      </c>
      <c r="AE31" s="1">
        <f t="shared" si="25"/>
        <v>5</v>
      </c>
      <c r="AF31" s="1">
        <f t="shared" si="26"/>
        <v>0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E32" s="1">
        <v>4</v>
      </c>
      <c r="F32" s="1">
        <v>0</v>
      </c>
      <c r="G32" s="1" t="s">
        <v>83</v>
      </c>
      <c r="H32" s="1" t="s">
        <v>83</v>
      </c>
      <c r="I32" s="1">
        <f t="shared" si="2"/>
        <v>20</v>
      </c>
      <c r="J32" s="1">
        <f t="shared" si="3"/>
        <v>10</v>
      </c>
      <c r="K32" s="1">
        <f t="shared" si="4"/>
        <v>2</v>
      </c>
      <c r="L32" s="1">
        <f t="shared" si="5"/>
        <v>1</v>
      </c>
      <c r="M32" s="1">
        <f t="shared" si="6"/>
        <v>0</v>
      </c>
      <c r="N32" s="1">
        <f t="shared" si="7"/>
        <v>1</v>
      </c>
      <c r="O32" s="1">
        <f t="shared" si="8"/>
        <v>13</v>
      </c>
      <c r="P32" s="1">
        <f t="shared" si="9"/>
        <v>4</v>
      </c>
      <c r="Q32" s="1">
        <f t="shared" si="10"/>
        <v>0</v>
      </c>
      <c r="R32" s="1">
        <f t="shared" si="11"/>
        <v>7</v>
      </c>
      <c r="S32" s="1">
        <f t="shared" si="12"/>
        <v>6</v>
      </c>
      <c r="T32" s="1">
        <f t="shared" si="13"/>
        <v>1</v>
      </c>
      <c r="U32" s="1">
        <f t="shared" si="14"/>
        <v>9</v>
      </c>
      <c r="V32" s="1">
        <f t="shared" si="15"/>
        <v>2</v>
      </c>
      <c r="W32" s="1">
        <f t="shared" si="16"/>
        <v>1</v>
      </c>
      <c r="X32" s="1">
        <f t="shared" si="17"/>
        <v>11</v>
      </c>
      <c r="Y32" s="1">
        <f t="shared" si="18"/>
        <v>6</v>
      </c>
      <c r="Z32" s="1">
        <f t="shared" si="19"/>
        <v>1</v>
      </c>
      <c r="AA32" s="1" t="str">
        <f t="shared" si="0"/>
        <v>W</v>
      </c>
      <c r="AB32" s="1">
        <f t="shared" si="20"/>
        <v>2</v>
      </c>
      <c r="AC32" s="1" t="str">
        <f t="shared" si="1"/>
        <v>W</v>
      </c>
      <c r="AD32" s="1">
        <f t="shared" si="24"/>
        <v>5</v>
      </c>
      <c r="AE32" s="1">
        <f t="shared" si="25"/>
        <v>5</v>
      </c>
      <c r="AF32" s="1">
        <f t="shared" si="26"/>
        <v>0</v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E33" s="1">
        <v>1</v>
      </c>
      <c r="F33" s="1">
        <v>3</v>
      </c>
      <c r="G33" s="1" t="s">
        <v>83</v>
      </c>
      <c r="H33" s="1" t="s">
        <v>83</v>
      </c>
      <c r="I33" s="1">
        <f t="shared" si="2"/>
        <v>20</v>
      </c>
      <c r="J33" s="1">
        <f t="shared" si="3"/>
        <v>11</v>
      </c>
      <c r="K33" s="1">
        <f t="shared" si="4"/>
        <v>2</v>
      </c>
      <c r="L33" s="1">
        <f t="shared" si="5"/>
        <v>1</v>
      </c>
      <c r="M33" s="1">
        <f t="shared" si="6"/>
        <v>0</v>
      </c>
      <c r="N33" s="1">
        <f t="shared" si="7"/>
        <v>1</v>
      </c>
      <c r="O33" s="1">
        <f t="shared" si="8"/>
        <v>13</v>
      </c>
      <c r="P33" s="1">
        <f t="shared" si="9"/>
        <v>4</v>
      </c>
      <c r="Q33" s="1">
        <f t="shared" si="10"/>
        <v>0</v>
      </c>
      <c r="R33" s="1">
        <f t="shared" si="11"/>
        <v>7</v>
      </c>
      <c r="S33" s="1">
        <f t="shared" si="12"/>
        <v>7</v>
      </c>
      <c r="T33" s="1">
        <f t="shared" si="13"/>
        <v>1</v>
      </c>
      <c r="U33" s="1">
        <f t="shared" si="14"/>
        <v>9</v>
      </c>
      <c r="V33" s="1">
        <f t="shared" si="15"/>
        <v>3</v>
      </c>
      <c r="W33" s="1">
        <f t="shared" si="16"/>
        <v>1</v>
      </c>
      <c r="X33" s="1">
        <f t="shared" si="17"/>
        <v>11</v>
      </c>
      <c r="Y33" s="1">
        <f t="shared" si="18"/>
        <v>7</v>
      </c>
      <c r="Z33" s="1">
        <f t="shared" si="19"/>
        <v>1</v>
      </c>
      <c r="AA33" s="1" t="str">
        <f t="shared" si="0"/>
        <v>L</v>
      </c>
      <c r="AB33" s="1">
        <f t="shared" si="20"/>
        <v>1</v>
      </c>
      <c r="AC33" s="1" t="str">
        <f t="shared" si="1"/>
        <v>L</v>
      </c>
      <c r="AD33" s="1">
        <f t="shared" si="24"/>
        <v>4</v>
      </c>
      <c r="AE33" s="1">
        <f t="shared" si="25"/>
        <v>6</v>
      </c>
      <c r="AF33" s="1">
        <f t="shared" si="26"/>
        <v>0</v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E34" s="1">
        <v>3</v>
      </c>
      <c r="F34" s="1">
        <v>1</v>
      </c>
      <c r="G34" s="1" t="s">
        <v>83</v>
      </c>
      <c r="H34" s="1" t="s">
        <v>83</v>
      </c>
      <c r="I34" s="1">
        <f t="shared" si="2"/>
        <v>21</v>
      </c>
      <c r="J34" s="1">
        <f t="shared" si="3"/>
        <v>11</v>
      </c>
      <c r="K34" s="1">
        <f t="shared" si="4"/>
        <v>2</v>
      </c>
      <c r="L34" s="1">
        <f t="shared" si="5"/>
        <v>1</v>
      </c>
      <c r="M34" s="1">
        <f t="shared" si="6"/>
        <v>0</v>
      </c>
      <c r="N34" s="1">
        <f t="shared" si="7"/>
        <v>1</v>
      </c>
      <c r="O34" s="1">
        <f t="shared" si="8"/>
        <v>13</v>
      </c>
      <c r="P34" s="1">
        <f t="shared" si="9"/>
        <v>4</v>
      </c>
      <c r="Q34" s="1">
        <f t="shared" si="10"/>
        <v>0</v>
      </c>
      <c r="R34" s="1">
        <f t="shared" si="11"/>
        <v>8</v>
      </c>
      <c r="S34" s="1">
        <f t="shared" si="12"/>
        <v>7</v>
      </c>
      <c r="T34" s="1">
        <f t="shared" si="13"/>
        <v>1</v>
      </c>
      <c r="U34" s="1">
        <f t="shared" si="14"/>
        <v>10</v>
      </c>
      <c r="V34" s="1">
        <f t="shared" si="15"/>
        <v>3</v>
      </c>
      <c r="W34" s="1">
        <f t="shared" si="16"/>
        <v>1</v>
      </c>
      <c r="X34" s="1">
        <f t="shared" si="17"/>
        <v>12</v>
      </c>
      <c r="Y34" s="1">
        <f t="shared" si="18"/>
        <v>7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1</v>
      </c>
      <c r="AC34" s="1" t="str">
        <f t="shared" ref="AC34:AC65" si="28">IF(E34="","",IF(E34&gt;F34,"W",IF(AND(E34&lt;F34,G34=$AK$2,H34=$AK$2),"L","OTL")))</f>
        <v>W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E35" s="1">
        <v>2</v>
      </c>
      <c r="F35" s="1">
        <v>5</v>
      </c>
      <c r="G35" s="1" t="s">
        <v>83</v>
      </c>
      <c r="H35" s="1" t="s">
        <v>83</v>
      </c>
      <c r="I35" s="1">
        <f t="shared" ref="I35:I66" si="29">IF(E35="","",IF(E35&gt;F35,I34+1,I34))</f>
        <v>21</v>
      </c>
      <c r="J35" s="1">
        <f t="shared" ref="J35:J66" si="30">IF(E35="","",IF(AND(F35&gt;E35,G35=$AK$2,H35=$AK$2),J34+1,J34))</f>
        <v>12</v>
      </c>
      <c r="K35" s="1">
        <f t="shared" ref="K35:K66" si="31">IF(E35="","",IF(AND(G35=$AK$1,E35&gt;F35),K34+1,K34))</f>
        <v>2</v>
      </c>
      <c r="L35" s="1">
        <f t="shared" ref="L35:L66" si="32">IF(E35="","",IF(AND(OR(G35=$AK$1,H35=$AK$1),E35&lt;F35),L34+1,L34))</f>
        <v>1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13</v>
      </c>
      <c r="P35" s="1">
        <f t="shared" ref="P35:P66" si="36">IF(E35="","",IF(AND(C35=$AL$1,F35&gt;E35,G35=$AK$2,H35=$AK$2), P34+1, P34))</f>
        <v>4</v>
      </c>
      <c r="Q35" s="1">
        <f t="shared" ref="Q35:Q66" si="37">IF(E35="","",IF(AND(C35=$AL$1,F35&gt;E35,OR(G35=$AK$1,H35=$AK$1)),Q34+1, Q34))</f>
        <v>0</v>
      </c>
      <c r="R35" s="1">
        <f t="shared" ref="R35:R66" si="38">IF(E35="","",IF(AND(C35=$AL$2,E35&gt;F35),R34+1,R34))</f>
        <v>8</v>
      </c>
      <c r="S35" s="1">
        <f t="shared" ref="S35:S66" si="39">IF(E35="","",IF(AND(C35=$AL$2,F35&gt;E35,G35=$AK$2,H35=$AK$2),S34+1,S34))</f>
        <v>8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10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12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5</v>
      </c>
      <c r="AE35" s="1">
        <f t="shared" si="25"/>
        <v>5</v>
      </c>
      <c r="AF35" s="1">
        <f t="shared" si="26"/>
        <v>0</v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E36" s="1">
        <v>2</v>
      </c>
      <c r="F36" s="1">
        <v>4</v>
      </c>
      <c r="G36" s="1" t="s">
        <v>83</v>
      </c>
      <c r="H36" s="1" t="s">
        <v>83</v>
      </c>
      <c r="I36" s="1">
        <f t="shared" si="29"/>
        <v>21</v>
      </c>
      <c r="J36" s="1">
        <f t="shared" si="30"/>
        <v>13</v>
      </c>
      <c r="K36" s="1">
        <f t="shared" si="31"/>
        <v>2</v>
      </c>
      <c r="L36" s="1">
        <f t="shared" si="32"/>
        <v>1</v>
      </c>
      <c r="M36" s="1">
        <f t="shared" si="33"/>
        <v>0</v>
      </c>
      <c r="N36" s="1">
        <f t="shared" si="34"/>
        <v>1</v>
      </c>
      <c r="O36" s="1">
        <f t="shared" si="35"/>
        <v>13</v>
      </c>
      <c r="P36" s="1">
        <f t="shared" si="36"/>
        <v>4</v>
      </c>
      <c r="Q36" s="1">
        <f t="shared" si="37"/>
        <v>0</v>
      </c>
      <c r="R36" s="1">
        <f t="shared" si="38"/>
        <v>8</v>
      </c>
      <c r="S36" s="1">
        <f t="shared" si="39"/>
        <v>9</v>
      </c>
      <c r="T36" s="1">
        <f t="shared" si="40"/>
        <v>1</v>
      </c>
      <c r="U36" s="1">
        <f t="shared" si="41"/>
        <v>10</v>
      </c>
      <c r="V36" s="1">
        <f t="shared" si="42"/>
        <v>4</v>
      </c>
      <c r="W36" s="1">
        <f t="shared" si="43"/>
        <v>1</v>
      </c>
      <c r="X36" s="1">
        <f t="shared" si="44"/>
        <v>12</v>
      </c>
      <c r="Y36" s="1">
        <f t="shared" si="45"/>
        <v>8</v>
      </c>
      <c r="Z36" s="1">
        <f t="shared" si="46"/>
        <v>1</v>
      </c>
      <c r="AA36" s="1" t="str">
        <f t="shared" si="27"/>
        <v>L</v>
      </c>
      <c r="AB36" s="1">
        <f t="shared" si="47"/>
        <v>2</v>
      </c>
      <c r="AC36" s="1" t="str">
        <f t="shared" si="28"/>
        <v>L</v>
      </c>
      <c r="AD36" s="1">
        <f t="shared" si="24"/>
        <v>5</v>
      </c>
      <c r="AE36" s="1">
        <f t="shared" si="25"/>
        <v>5</v>
      </c>
      <c r="AF36" s="1">
        <f t="shared" si="26"/>
        <v>0</v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E37" s="1">
        <v>5</v>
      </c>
      <c r="F37" s="1">
        <v>2</v>
      </c>
      <c r="G37" s="1" t="s">
        <v>83</v>
      </c>
      <c r="H37" s="1" t="s">
        <v>83</v>
      </c>
      <c r="I37" s="1">
        <f t="shared" si="29"/>
        <v>22</v>
      </c>
      <c r="J37" s="1">
        <f t="shared" si="30"/>
        <v>13</v>
      </c>
      <c r="K37" s="1">
        <f t="shared" si="31"/>
        <v>2</v>
      </c>
      <c r="L37" s="1">
        <f t="shared" si="32"/>
        <v>1</v>
      </c>
      <c r="M37" s="1">
        <f t="shared" si="33"/>
        <v>0</v>
      </c>
      <c r="N37" s="1">
        <f t="shared" si="34"/>
        <v>1</v>
      </c>
      <c r="O37" s="1">
        <f t="shared" si="35"/>
        <v>14</v>
      </c>
      <c r="P37" s="1">
        <f t="shared" si="36"/>
        <v>4</v>
      </c>
      <c r="Q37" s="1">
        <f t="shared" si="37"/>
        <v>0</v>
      </c>
      <c r="R37" s="1">
        <f t="shared" si="38"/>
        <v>8</v>
      </c>
      <c r="S37" s="1">
        <f t="shared" si="39"/>
        <v>9</v>
      </c>
      <c r="T37" s="1">
        <f t="shared" si="40"/>
        <v>1</v>
      </c>
      <c r="U37" s="1">
        <f t="shared" si="41"/>
        <v>11</v>
      </c>
      <c r="V37" s="1">
        <f t="shared" si="42"/>
        <v>4</v>
      </c>
      <c r="W37" s="1">
        <f t="shared" si="43"/>
        <v>1</v>
      </c>
      <c r="X37" s="1">
        <f t="shared" si="44"/>
        <v>13</v>
      </c>
      <c r="Y37" s="1">
        <f t="shared" si="45"/>
        <v>8</v>
      </c>
      <c r="Z37" s="1">
        <f t="shared" si="46"/>
        <v>1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5</v>
      </c>
      <c r="AE37" s="1">
        <f t="shared" si="25"/>
        <v>5</v>
      </c>
      <c r="AF37" s="1">
        <f t="shared" si="26"/>
        <v>0</v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E38" s="1">
        <v>3</v>
      </c>
      <c r="F38" s="1">
        <v>4</v>
      </c>
      <c r="G38" s="1" t="s">
        <v>84</v>
      </c>
      <c r="H38" s="1" t="s">
        <v>84</v>
      </c>
      <c r="I38" s="1">
        <f t="shared" si="29"/>
        <v>22</v>
      </c>
      <c r="J38" s="1">
        <f t="shared" si="30"/>
        <v>13</v>
      </c>
      <c r="K38" s="1">
        <f t="shared" si="31"/>
        <v>2</v>
      </c>
      <c r="L38" s="1">
        <f t="shared" si="32"/>
        <v>2</v>
      </c>
      <c r="M38" s="1">
        <f t="shared" si="33"/>
        <v>0</v>
      </c>
      <c r="N38" s="1">
        <f t="shared" si="34"/>
        <v>2</v>
      </c>
      <c r="O38" s="1">
        <f t="shared" si="35"/>
        <v>14</v>
      </c>
      <c r="P38" s="1">
        <f t="shared" si="36"/>
        <v>4</v>
      </c>
      <c r="Q38" s="1">
        <f t="shared" si="37"/>
        <v>0</v>
      </c>
      <c r="R38" s="1">
        <f t="shared" si="38"/>
        <v>8</v>
      </c>
      <c r="S38" s="1">
        <f t="shared" si="39"/>
        <v>9</v>
      </c>
      <c r="T38" s="1">
        <f t="shared" si="40"/>
        <v>2</v>
      </c>
      <c r="U38" s="1">
        <f t="shared" si="41"/>
        <v>11</v>
      </c>
      <c r="V38" s="1">
        <f t="shared" si="42"/>
        <v>4</v>
      </c>
      <c r="W38" s="1">
        <f t="shared" si="43"/>
        <v>1</v>
      </c>
      <c r="X38" s="1">
        <f t="shared" si="44"/>
        <v>13</v>
      </c>
      <c r="Y38" s="1">
        <f t="shared" si="45"/>
        <v>8</v>
      </c>
      <c r="Z38" s="1">
        <f t="shared" si="46"/>
        <v>1</v>
      </c>
      <c r="AA38" s="1" t="str">
        <f t="shared" si="27"/>
        <v>L</v>
      </c>
      <c r="AB38" s="1">
        <f t="shared" si="47"/>
        <v>1</v>
      </c>
      <c r="AC38" s="1" t="str">
        <f t="shared" si="28"/>
        <v>OTL</v>
      </c>
      <c r="AD38" s="1">
        <f t="shared" si="24"/>
        <v>5</v>
      </c>
      <c r="AE38" s="1">
        <f t="shared" si="25"/>
        <v>4</v>
      </c>
      <c r="AF38" s="1">
        <f t="shared" si="26"/>
        <v>1</v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E39" s="1">
        <v>3</v>
      </c>
      <c r="F39" s="1">
        <v>1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13</v>
      </c>
      <c r="K39" s="1">
        <f t="shared" si="31"/>
        <v>2</v>
      </c>
      <c r="L39" s="1">
        <f t="shared" si="32"/>
        <v>2</v>
      </c>
      <c r="M39" s="1">
        <f t="shared" si="33"/>
        <v>0</v>
      </c>
      <c r="N39" s="1">
        <f t="shared" si="34"/>
        <v>2</v>
      </c>
      <c r="O39" s="1">
        <f t="shared" si="35"/>
        <v>14</v>
      </c>
      <c r="P39" s="1">
        <f t="shared" si="36"/>
        <v>4</v>
      </c>
      <c r="Q39" s="1">
        <f t="shared" si="37"/>
        <v>0</v>
      </c>
      <c r="R39" s="1">
        <f t="shared" si="38"/>
        <v>9</v>
      </c>
      <c r="S39" s="1">
        <f t="shared" si="39"/>
        <v>9</v>
      </c>
      <c r="T39" s="1">
        <f t="shared" si="40"/>
        <v>2</v>
      </c>
      <c r="U39" s="1">
        <f t="shared" si="41"/>
        <v>11</v>
      </c>
      <c r="V39" s="1">
        <f t="shared" si="42"/>
        <v>4</v>
      </c>
      <c r="W39" s="1">
        <f t="shared" si="43"/>
        <v>1</v>
      </c>
      <c r="X39" s="1">
        <f t="shared" si="44"/>
        <v>14</v>
      </c>
      <c r="Y39" s="1">
        <f t="shared" si="45"/>
        <v>8</v>
      </c>
      <c r="Z39" s="1">
        <f t="shared" si="46"/>
        <v>1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5</v>
      </c>
      <c r="AE39" s="1">
        <f t="shared" si="25"/>
        <v>4</v>
      </c>
      <c r="AF39" s="1">
        <f t="shared" si="26"/>
        <v>1</v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E40" s="1">
        <v>0</v>
      </c>
      <c r="F40" s="1">
        <v>4</v>
      </c>
      <c r="G40" s="1" t="s">
        <v>83</v>
      </c>
      <c r="H40" s="1" t="s">
        <v>83</v>
      </c>
      <c r="I40" s="1">
        <f t="shared" si="29"/>
        <v>23</v>
      </c>
      <c r="J40" s="1">
        <f t="shared" si="30"/>
        <v>14</v>
      </c>
      <c r="K40" s="1">
        <f t="shared" si="31"/>
        <v>2</v>
      </c>
      <c r="L40" s="1">
        <f t="shared" si="32"/>
        <v>2</v>
      </c>
      <c r="M40" s="1">
        <f t="shared" si="33"/>
        <v>0</v>
      </c>
      <c r="N40" s="1">
        <f t="shared" si="34"/>
        <v>2</v>
      </c>
      <c r="O40" s="1">
        <f t="shared" si="35"/>
        <v>14</v>
      </c>
      <c r="P40" s="1">
        <f t="shared" si="36"/>
        <v>5</v>
      </c>
      <c r="Q40" s="1">
        <f t="shared" si="37"/>
        <v>0</v>
      </c>
      <c r="R40" s="1">
        <f t="shared" si="38"/>
        <v>9</v>
      </c>
      <c r="S40" s="1">
        <f t="shared" si="39"/>
        <v>9</v>
      </c>
      <c r="T40" s="1">
        <f t="shared" si="40"/>
        <v>2</v>
      </c>
      <c r="U40" s="1">
        <f t="shared" si="41"/>
        <v>11</v>
      </c>
      <c r="V40" s="1">
        <f t="shared" si="42"/>
        <v>4</v>
      </c>
      <c r="W40" s="1">
        <f t="shared" si="43"/>
        <v>1</v>
      </c>
      <c r="X40" s="1">
        <f t="shared" si="44"/>
        <v>14</v>
      </c>
      <c r="Y40" s="1">
        <f t="shared" si="45"/>
        <v>8</v>
      </c>
      <c r="Z40" s="1">
        <f t="shared" si="46"/>
        <v>1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5</v>
      </c>
      <c r="AE40" s="1">
        <f t="shared" si="25"/>
        <v>4</v>
      </c>
      <c r="AF40" s="1">
        <f t="shared" si="26"/>
        <v>1</v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E41" s="1">
        <v>4</v>
      </c>
      <c r="F41" s="1">
        <v>3</v>
      </c>
      <c r="G41" s="1" t="s">
        <v>84</v>
      </c>
      <c r="H41" s="1" t="s">
        <v>83</v>
      </c>
      <c r="I41" s="1">
        <f t="shared" si="29"/>
        <v>24</v>
      </c>
      <c r="J41" s="1">
        <f t="shared" si="30"/>
        <v>14</v>
      </c>
      <c r="K41" s="1">
        <f t="shared" si="31"/>
        <v>3</v>
      </c>
      <c r="L41" s="1">
        <f t="shared" si="32"/>
        <v>2</v>
      </c>
      <c r="M41" s="1">
        <f t="shared" si="33"/>
        <v>0</v>
      </c>
      <c r="N41" s="1">
        <f t="shared" si="34"/>
        <v>2</v>
      </c>
      <c r="O41" s="1">
        <f t="shared" si="35"/>
        <v>15</v>
      </c>
      <c r="P41" s="1">
        <f t="shared" si="36"/>
        <v>5</v>
      </c>
      <c r="Q41" s="1">
        <f t="shared" si="37"/>
        <v>0</v>
      </c>
      <c r="R41" s="1">
        <f t="shared" si="38"/>
        <v>9</v>
      </c>
      <c r="S41" s="1">
        <f t="shared" si="39"/>
        <v>9</v>
      </c>
      <c r="T41" s="1">
        <f t="shared" si="40"/>
        <v>2</v>
      </c>
      <c r="U41" s="1">
        <f t="shared" si="41"/>
        <v>12</v>
      </c>
      <c r="V41" s="1">
        <f t="shared" si="42"/>
        <v>4</v>
      </c>
      <c r="W41" s="1">
        <f t="shared" si="43"/>
        <v>1</v>
      </c>
      <c r="X41" s="1">
        <f t="shared" si="44"/>
        <v>15</v>
      </c>
      <c r="Y41" s="1">
        <f t="shared" si="45"/>
        <v>8</v>
      </c>
      <c r="Z41" s="1">
        <f t="shared" si="46"/>
        <v>1</v>
      </c>
      <c r="AA41" s="1" t="str">
        <f t="shared" si="27"/>
        <v>W</v>
      </c>
      <c r="AB41" s="1">
        <f t="shared" si="47"/>
        <v>1</v>
      </c>
      <c r="AC41" s="1" t="str">
        <f t="shared" si="28"/>
        <v>W</v>
      </c>
      <c r="AD41" s="1">
        <f t="shared" si="24"/>
        <v>5</v>
      </c>
      <c r="AE41" s="1">
        <f t="shared" si="25"/>
        <v>4</v>
      </c>
      <c r="AF41" s="1">
        <f t="shared" si="26"/>
        <v>1</v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5</v>
      </c>
      <c r="E42" s="1">
        <v>2</v>
      </c>
      <c r="F42" s="1">
        <v>3</v>
      </c>
      <c r="G42" s="1" t="s">
        <v>83</v>
      </c>
      <c r="H42" s="1" t="s">
        <v>83</v>
      </c>
      <c r="I42" s="1">
        <f t="shared" si="29"/>
        <v>24</v>
      </c>
      <c r="J42" s="1">
        <f t="shared" si="30"/>
        <v>15</v>
      </c>
      <c r="K42" s="1">
        <f t="shared" si="31"/>
        <v>3</v>
      </c>
      <c r="L42" s="1">
        <f t="shared" si="32"/>
        <v>2</v>
      </c>
      <c r="M42" s="1">
        <f t="shared" si="33"/>
        <v>0</v>
      </c>
      <c r="N42" s="1">
        <f t="shared" si="34"/>
        <v>2</v>
      </c>
      <c r="O42" s="1">
        <f t="shared" si="35"/>
        <v>15</v>
      </c>
      <c r="P42" s="1">
        <f t="shared" si="36"/>
        <v>5</v>
      </c>
      <c r="Q42" s="1">
        <f t="shared" si="37"/>
        <v>0</v>
      </c>
      <c r="R42" s="1">
        <f t="shared" si="38"/>
        <v>9</v>
      </c>
      <c r="S42" s="1">
        <f t="shared" si="39"/>
        <v>10</v>
      </c>
      <c r="T42" s="1">
        <f t="shared" si="40"/>
        <v>2</v>
      </c>
      <c r="U42" s="1">
        <f t="shared" si="41"/>
        <v>12</v>
      </c>
      <c r="V42" s="1">
        <f t="shared" si="42"/>
        <v>4</v>
      </c>
      <c r="W42" s="1">
        <f t="shared" si="43"/>
        <v>1</v>
      </c>
      <c r="X42" s="1">
        <f t="shared" si="44"/>
        <v>15</v>
      </c>
      <c r="Y42" s="1">
        <f t="shared" si="45"/>
        <v>9</v>
      </c>
      <c r="Z42" s="1">
        <f t="shared" si="46"/>
        <v>1</v>
      </c>
      <c r="AA42" s="1" t="str">
        <f t="shared" si="27"/>
        <v>L</v>
      </c>
      <c r="AB42" s="1">
        <f t="shared" si="47"/>
        <v>1</v>
      </c>
      <c r="AC42" s="1" t="str">
        <f t="shared" si="28"/>
        <v>L</v>
      </c>
      <c r="AD42" s="1">
        <f t="shared" si="24"/>
        <v>4</v>
      </c>
      <c r="AE42" s="1">
        <f t="shared" si="25"/>
        <v>5</v>
      </c>
      <c r="AF42" s="1">
        <f t="shared" si="26"/>
        <v>1</v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4</v>
      </c>
      <c r="E43" s="1">
        <v>6</v>
      </c>
      <c r="F43" s="1">
        <v>3</v>
      </c>
      <c r="G43" s="1" t="s">
        <v>83</v>
      </c>
      <c r="H43" s="1" t="s">
        <v>83</v>
      </c>
      <c r="I43" s="1">
        <f t="shared" si="29"/>
        <v>25</v>
      </c>
      <c r="J43" s="1">
        <f t="shared" si="30"/>
        <v>15</v>
      </c>
      <c r="K43" s="1">
        <f t="shared" si="31"/>
        <v>3</v>
      </c>
      <c r="L43" s="1">
        <f t="shared" si="32"/>
        <v>2</v>
      </c>
      <c r="M43" s="1">
        <f t="shared" si="33"/>
        <v>0</v>
      </c>
      <c r="N43" s="1">
        <f t="shared" si="34"/>
        <v>2</v>
      </c>
      <c r="O43" s="1">
        <f t="shared" si="35"/>
        <v>16</v>
      </c>
      <c r="P43" s="1">
        <f t="shared" si="36"/>
        <v>5</v>
      </c>
      <c r="Q43" s="1">
        <f t="shared" si="37"/>
        <v>0</v>
      </c>
      <c r="R43" s="1">
        <f t="shared" si="38"/>
        <v>9</v>
      </c>
      <c r="S43" s="1">
        <f t="shared" si="39"/>
        <v>10</v>
      </c>
      <c r="T43" s="1">
        <f t="shared" si="40"/>
        <v>2</v>
      </c>
      <c r="U43" s="1">
        <f t="shared" si="41"/>
        <v>12</v>
      </c>
      <c r="V43" s="1">
        <f t="shared" si="42"/>
        <v>4</v>
      </c>
      <c r="W43" s="1">
        <f t="shared" si="43"/>
        <v>1</v>
      </c>
      <c r="X43" s="1">
        <f t="shared" si="44"/>
        <v>16</v>
      </c>
      <c r="Y43" s="1">
        <f t="shared" si="45"/>
        <v>9</v>
      </c>
      <c r="Z43" s="1">
        <f t="shared" si="46"/>
        <v>1</v>
      </c>
      <c r="AA43" s="1" t="str">
        <f t="shared" si="27"/>
        <v>W</v>
      </c>
      <c r="AB43" s="1">
        <f t="shared" si="47"/>
        <v>1</v>
      </c>
      <c r="AC43" s="1" t="str">
        <f t="shared" si="28"/>
        <v>W</v>
      </c>
      <c r="AD43" s="1">
        <f t="shared" si="24"/>
        <v>5</v>
      </c>
      <c r="AE43" s="1">
        <f t="shared" si="25"/>
        <v>4</v>
      </c>
      <c r="AF43" s="1">
        <f t="shared" si="26"/>
        <v>1</v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3</v>
      </c>
      <c r="E44" s="1">
        <v>2</v>
      </c>
      <c r="F44" s="1">
        <v>0</v>
      </c>
      <c r="G44" s="1" t="s">
        <v>83</v>
      </c>
      <c r="H44" s="1" t="s">
        <v>83</v>
      </c>
      <c r="I44" s="1">
        <f t="shared" si="29"/>
        <v>26</v>
      </c>
      <c r="J44" s="1">
        <f t="shared" si="30"/>
        <v>15</v>
      </c>
      <c r="K44" s="1">
        <f t="shared" si="31"/>
        <v>3</v>
      </c>
      <c r="L44" s="1">
        <f t="shared" si="32"/>
        <v>2</v>
      </c>
      <c r="M44" s="1">
        <f t="shared" si="33"/>
        <v>0</v>
      </c>
      <c r="N44" s="1">
        <f t="shared" si="34"/>
        <v>2</v>
      </c>
      <c r="O44" s="1">
        <f t="shared" si="35"/>
        <v>17</v>
      </c>
      <c r="P44" s="1">
        <f t="shared" si="36"/>
        <v>5</v>
      </c>
      <c r="Q44" s="1">
        <f t="shared" si="37"/>
        <v>0</v>
      </c>
      <c r="R44" s="1">
        <f t="shared" si="38"/>
        <v>9</v>
      </c>
      <c r="S44" s="1">
        <f t="shared" si="39"/>
        <v>10</v>
      </c>
      <c r="T44" s="1">
        <f t="shared" si="40"/>
        <v>2</v>
      </c>
      <c r="U44" s="1">
        <f t="shared" si="41"/>
        <v>12</v>
      </c>
      <c r="V44" s="1">
        <f t="shared" si="42"/>
        <v>4</v>
      </c>
      <c r="W44" s="1">
        <f t="shared" si="43"/>
        <v>1</v>
      </c>
      <c r="X44" s="1">
        <f t="shared" si="44"/>
        <v>16</v>
      </c>
      <c r="Y44" s="1">
        <f t="shared" si="45"/>
        <v>9</v>
      </c>
      <c r="Z44" s="1">
        <f t="shared" si="46"/>
        <v>1</v>
      </c>
      <c r="AA44" s="1" t="str">
        <f t="shared" si="27"/>
        <v>W</v>
      </c>
      <c r="AB44" s="1">
        <f t="shared" si="47"/>
        <v>2</v>
      </c>
      <c r="AC44" s="1" t="str">
        <f t="shared" si="28"/>
        <v>W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1</v>
      </c>
      <c r="AG44" s="43"/>
    </row>
    <row r="45" spans="1:33" ht="15">
      <c r="A45" s="42">
        <v>45669</v>
      </c>
      <c r="B45" s="1">
        <v>44</v>
      </c>
      <c r="C45" s="1" t="s">
        <v>66</v>
      </c>
      <c r="D45" s="1" t="s">
        <v>31</v>
      </c>
      <c r="E45" s="1">
        <v>2</v>
      </c>
      <c r="F45" s="1">
        <v>3</v>
      </c>
      <c r="G45" s="1" t="s">
        <v>84</v>
      </c>
      <c r="H45" s="1" t="s">
        <v>83</v>
      </c>
      <c r="I45" s="1">
        <f t="shared" si="29"/>
        <v>26</v>
      </c>
      <c r="J45" s="1">
        <f t="shared" si="30"/>
        <v>15</v>
      </c>
      <c r="K45" s="1">
        <f t="shared" si="31"/>
        <v>3</v>
      </c>
      <c r="L45" s="1">
        <f t="shared" si="32"/>
        <v>3</v>
      </c>
      <c r="M45" s="1">
        <f t="shared" si="33"/>
        <v>0</v>
      </c>
      <c r="N45" s="1">
        <f t="shared" si="34"/>
        <v>2</v>
      </c>
      <c r="O45" s="1">
        <f t="shared" si="35"/>
        <v>17</v>
      </c>
      <c r="P45" s="1">
        <f t="shared" si="36"/>
        <v>5</v>
      </c>
      <c r="Q45" s="1">
        <f t="shared" si="37"/>
        <v>1</v>
      </c>
      <c r="R45" s="1">
        <f t="shared" si="38"/>
        <v>9</v>
      </c>
      <c r="S45" s="1">
        <f t="shared" si="39"/>
        <v>10</v>
      </c>
      <c r="T45" s="1">
        <f t="shared" si="40"/>
        <v>2</v>
      </c>
      <c r="U45" s="1">
        <f t="shared" si="41"/>
        <v>12</v>
      </c>
      <c r="V45" s="1">
        <f t="shared" si="42"/>
        <v>4</v>
      </c>
      <c r="W45" s="1">
        <f t="shared" si="43"/>
        <v>1</v>
      </c>
      <c r="X45" s="1">
        <f t="shared" si="44"/>
        <v>16</v>
      </c>
      <c r="Y45" s="1">
        <f t="shared" si="45"/>
        <v>9</v>
      </c>
      <c r="Z45" s="1">
        <f t="shared" si="46"/>
        <v>1</v>
      </c>
      <c r="AA45" s="1" t="str">
        <f t="shared" si="27"/>
        <v>L</v>
      </c>
      <c r="AB45" s="1">
        <f t="shared" si="47"/>
        <v>1</v>
      </c>
      <c r="AC45" s="1" t="str">
        <f t="shared" si="28"/>
        <v>OTL</v>
      </c>
      <c r="AD45" s="1">
        <f t="shared" si="48"/>
        <v>5</v>
      </c>
      <c r="AE45" s="1">
        <f t="shared" si="49"/>
        <v>3</v>
      </c>
      <c r="AF45" s="1">
        <f t="shared" si="50"/>
        <v>2</v>
      </c>
      <c r="AG45" s="43"/>
    </row>
    <row r="46" spans="1:33" ht="15">
      <c r="A46" s="42">
        <v>45672</v>
      </c>
      <c r="B46" s="1">
        <v>45</v>
      </c>
      <c r="C46" s="1" t="s">
        <v>65</v>
      </c>
      <c r="D46" s="1" t="s">
        <v>28</v>
      </c>
      <c r="E46" s="1">
        <v>2</v>
      </c>
      <c r="F46" s="1">
        <v>4</v>
      </c>
      <c r="G46" s="1" t="s">
        <v>83</v>
      </c>
      <c r="H46" s="1" t="s">
        <v>83</v>
      </c>
      <c r="I46" s="1">
        <f t="shared" si="29"/>
        <v>26</v>
      </c>
      <c r="J46" s="1">
        <f t="shared" si="30"/>
        <v>16</v>
      </c>
      <c r="K46" s="1">
        <f t="shared" si="31"/>
        <v>3</v>
      </c>
      <c r="L46" s="1">
        <f t="shared" si="32"/>
        <v>3</v>
      </c>
      <c r="M46" s="1">
        <f t="shared" si="33"/>
        <v>0</v>
      </c>
      <c r="N46" s="1">
        <f t="shared" si="34"/>
        <v>2</v>
      </c>
      <c r="O46" s="1">
        <f t="shared" si="35"/>
        <v>17</v>
      </c>
      <c r="P46" s="1">
        <f t="shared" si="36"/>
        <v>5</v>
      </c>
      <c r="Q46" s="1">
        <f t="shared" si="37"/>
        <v>1</v>
      </c>
      <c r="R46" s="1">
        <f t="shared" si="38"/>
        <v>9</v>
      </c>
      <c r="S46" s="1">
        <f t="shared" si="39"/>
        <v>11</v>
      </c>
      <c r="T46" s="1">
        <f t="shared" si="40"/>
        <v>2</v>
      </c>
      <c r="U46" s="1">
        <f t="shared" si="41"/>
        <v>12</v>
      </c>
      <c r="V46" s="1">
        <f t="shared" si="42"/>
        <v>4</v>
      </c>
      <c r="W46" s="1">
        <f t="shared" si="43"/>
        <v>1</v>
      </c>
      <c r="X46" s="1">
        <f t="shared" si="44"/>
        <v>16</v>
      </c>
      <c r="Y46" s="1">
        <f t="shared" si="45"/>
        <v>10</v>
      </c>
      <c r="Z46" s="1">
        <f t="shared" si="46"/>
        <v>1</v>
      </c>
      <c r="AA46" s="1" t="str">
        <f t="shared" si="27"/>
        <v>L</v>
      </c>
      <c r="AB46" s="1">
        <f t="shared" si="47"/>
        <v>2</v>
      </c>
      <c r="AC46" s="1" t="str">
        <f t="shared" si="28"/>
        <v>L</v>
      </c>
      <c r="AD46" s="1">
        <f t="shared" si="48"/>
        <v>5</v>
      </c>
      <c r="AE46" s="1">
        <f t="shared" si="49"/>
        <v>3</v>
      </c>
      <c r="AF46" s="1">
        <f t="shared" si="50"/>
        <v>2</v>
      </c>
      <c r="AG46" s="43"/>
    </row>
    <row r="47" spans="1:33" ht="15">
      <c r="A47" s="42">
        <v>45674</v>
      </c>
      <c r="B47" s="1">
        <v>46</v>
      </c>
      <c r="C47" s="1" t="s">
        <v>66</v>
      </c>
      <c r="D47" s="1" t="s">
        <v>2</v>
      </c>
      <c r="E47" s="1">
        <v>3</v>
      </c>
      <c r="F47" s="1">
        <v>2</v>
      </c>
      <c r="G47" s="1" t="s">
        <v>83</v>
      </c>
      <c r="H47" s="1" t="s">
        <v>83</v>
      </c>
      <c r="I47" s="1">
        <f t="shared" si="29"/>
        <v>27</v>
      </c>
      <c r="J47" s="1">
        <f t="shared" si="30"/>
        <v>16</v>
      </c>
      <c r="K47" s="1">
        <f t="shared" si="31"/>
        <v>3</v>
      </c>
      <c r="L47" s="1">
        <f t="shared" si="32"/>
        <v>3</v>
      </c>
      <c r="M47" s="1">
        <f t="shared" si="33"/>
        <v>0</v>
      </c>
      <c r="N47" s="1">
        <f t="shared" si="34"/>
        <v>2</v>
      </c>
      <c r="O47" s="1">
        <f t="shared" si="35"/>
        <v>18</v>
      </c>
      <c r="P47" s="1">
        <f t="shared" si="36"/>
        <v>5</v>
      </c>
      <c r="Q47" s="1">
        <f t="shared" si="37"/>
        <v>1</v>
      </c>
      <c r="R47" s="1">
        <f t="shared" si="38"/>
        <v>9</v>
      </c>
      <c r="S47" s="1">
        <f t="shared" si="39"/>
        <v>11</v>
      </c>
      <c r="T47" s="1">
        <f t="shared" si="40"/>
        <v>2</v>
      </c>
      <c r="U47" s="1">
        <f t="shared" si="41"/>
        <v>12</v>
      </c>
      <c r="V47" s="1">
        <f t="shared" si="42"/>
        <v>4</v>
      </c>
      <c r="W47" s="1">
        <f t="shared" si="43"/>
        <v>1</v>
      </c>
      <c r="X47" s="1">
        <f t="shared" si="44"/>
        <v>16</v>
      </c>
      <c r="Y47" s="1">
        <f t="shared" si="45"/>
        <v>10</v>
      </c>
      <c r="Z47" s="1">
        <f t="shared" si="46"/>
        <v>1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5</v>
      </c>
      <c r="AE47" s="1">
        <f t="shared" si="49"/>
        <v>3</v>
      </c>
      <c r="AF47" s="1">
        <f t="shared" si="50"/>
        <v>2</v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25</v>
      </c>
      <c r="E48" s="1">
        <v>4</v>
      </c>
      <c r="F48" s="1">
        <v>3</v>
      </c>
      <c r="G48" s="1" t="s">
        <v>84</v>
      </c>
      <c r="H48" s="1" t="s">
        <v>83</v>
      </c>
      <c r="I48" s="1">
        <f t="shared" si="29"/>
        <v>28</v>
      </c>
      <c r="J48" s="1">
        <f t="shared" si="30"/>
        <v>16</v>
      </c>
      <c r="K48" s="1">
        <f t="shared" si="31"/>
        <v>4</v>
      </c>
      <c r="L48" s="1">
        <f t="shared" si="32"/>
        <v>3</v>
      </c>
      <c r="M48" s="1">
        <f t="shared" si="33"/>
        <v>0</v>
      </c>
      <c r="N48" s="1">
        <f t="shared" si="34"/>
        <v>2</v>
      </c>
      <c r="O48" s="1">
        <f t="shared" si="35"/>
        <v>18</v>
      </c>
      <c r="P48" s="1">
        <f t="shared" si="36"/>
        <v>5</v>
      </c>
      <c r="Q48" s="1">
        <f t="shared" si="37"/>
        <v>1</v>
      </c>
      <c r="R48" s="1">
        <f t="shared" si="38"/>
        <v>10</v>
      </c>
      <c r="S48" s="1">
        <f t="shared" si="39"/>
        <v>11</v>
      </c>
      <c r="T48" s="1">
        <f t="shared" si="40"/>
        <v>2</v>
      </c>
      <c r="U48" s="1">
        <f t="shared" si="41"/>
        <v>12</v>
      </c>
      <c r="V48" s="1">
        <f t="shared" si="42"/>
        <v>4</v>
      </c>
      <c r="W48" s="1">
        <f t="shared" si="43"/>
        <v>1</v>
      </c>
      <c r="X48" s="1">
        <f t="shared" si="44"/>
        <v>16</v>
      </c>
      <c r="Y48" s="1">
        <f t="shared" si="45"/>
        <v>10</v>
      </c>
      <c r="Z48" s="1">
        <f t="shared" si="46"/>
        <v>1</v>
      </c>
      <c r="AA48" s="1" t="str">
        <f t="shared" si="27"/>
        <v>W</v>
      </c>
      <c r="AB48" s="1">
        <f t="shared" si="47"/>
        <v>2</v>
      </c>
      <c r="AC48" s="1" t="str">
        <f t="shared" si="28"/>
        <v>W</v>
      </c>
      <c r="AD48" s="1">
        <f t="shared" si="48"/>
        <v>6</v>
      </c>
      <c r="AE48" s="1">
        <f t="shared" si="49"/>
        <v>3</v>
      </c>
      <c r="AF48" s="1">
        <f t="shared" si="50"/>
        <v>1</v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22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18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105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31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45749</v>
      </c>
      <c r="B75" s="1">
        <v>74</v>
      </c>
      <c r="C75" s="1" t="s">
        <v>66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65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28</v>
      </c>
      <c r="J84" s="1">
        <f t="shared" si="75"/>
        <v>16</v>
      </c>
      <c r="K84" s="1">
        <f t="shared" si="75"/>
        <v>4</v>
      </c>
      <c r="L84" s="1">
        <f t="shared" si="75"/>
        <v>3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18</v>
      </c>
      <c r="P84" s="1">
        <f t="shared" si="76"/>
        <v>5</v>
      </c>
      <c r="Q84" s="1">
        <f t="shared" si="76"/>
        <v>1</v>
      </c>
      <c r="R84" s="1">
        <f t="shared" si="76"/>
        <v>10</v>
      </c>
      <c r="S84" s="1">
        <f t="shared" si="76"/>
        <v>11</v>
      </c>
      <c r="T84" s="1">
        <f t="shared" si="76"/>
        <v>2</v>
      </c>
      <c r="U84" s="1">
        <f t="shared" si="76"/>
        <v>12</v>
      </c>
      <c r="V84" s="1">
        <f t="shared" si="76"/>
        <v>4</v>
      </c>
      <c r="W84" s="1">
        <f t="shared" si="76"/>
        <v>1</v>
      </c>
      <c r="X84" s="1">
        <f t="shared" si="76"/>
        <v>16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156</v>
      </c>
      <c r="F85" s="1">
        <f>SUM(F2:F83)</f>
        <v>132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18-5-1</v>
      </c>
      <c r="R85" s="1" t="str">
        <f>IF(R84="","0-0-0",CONCATENATE(R84,"-",S84,"-",T84))</f>
        <v>10-11-2</v>
      </c>
      <c r="U85" s="1" t="str">
        <f>IF(U84="","0-0-0",CONCATENATE(U84,"-",V84,"-",W84))</f>
        <v>12-4-1</v>
      </c>
      <c r="X85" s="1" t="str">
        <f>IF(X84="","0-0-0",CONCATENATE(X84,"-",Y84,"-",Z84))</f>
        <v>16-10-1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8</v>
      </c>
      <c r="J28" s="1">
        <f t="shared" si="3"/>
        <v>17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4</v>
      </c>
      <c r="P28" s="1">
        <f t="shared" si="9"/>
        <v>8</v>
      </c>
      <c r="Q28" s="1">
        <f t="shared" si="10"/>
        <v>0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5</v>
      </c>
      <c r="W28" s="1">
        <f t="shared" si="16"/>
        <v>1</v>
      </c>
      <c r="X28" s="1">
        <f t="shared" si="17"/>
        <v>7</v>
      </c>
      <c r="Y28" s="1">
        <f t="shared" si="18"/>
        <v>11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2</v>
      </c>
      <c r="AE28" s="1">
        <f t="shared" si="25"/>
        <v>7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9</v>
      </c>
      <c r="J29" s="1">
        <f t="shared" si="3"/>
        <v>17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4</v>
      </c>
      <c r="P29" s="1">
        <f t="shared" si="9"/>
        <v>8</v>
      </c>
      <c r="Q29" s="1">
        <f t="shared" si="10"/>
        <v>0</v>
      </c>
      <c r="R29" s="1">
        <f t="shared" si="11"/>
        <v>5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11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6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E30" s="1">
        <v>4</v>
      </c>
      <c r="F30" s="1">
        <v>5</v>
      </c>
      <c r="G30" s="1" t="s">
        <v>83</v>
      </c>
      <c r="H30" s="1" t="s">
        <v>83</v>
      </c>
      <c r="I30" s="1">
        <f t="shared" si="2"/>
        <v>9</v>
      </c>
      <c r="J30" s="1">
        <f t="shared" si="3"/>
        <v>18</v>
      </c>
      <c r="K30" s="1">
        <f t="shared" si="4"/>
        <v>2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4</v>
      </c>
      <c r="P30" s="1">
        <f t="shared" si="9"/>
        <v>8</v>
      </c>
      <c r="Q30" s="1">
        <f t="shared" si="10"/>
        <v>0</v>
      </c>
      <c r="R30" s="1">
        <f t="shared" si="11"/>
        <v>5</v>
      </c>
      <c r="S30" s="1">
        <f t="shared" si="12"/>
        <v>10</v>
      </c>
      <c r="T30" s="1">
        <f t="shared" si="13"/>
        <v>2</v>
      </c>
      <c r="U30" s="1">
        <f t="shared" si="14"/>
        <v>3</v>
      </c>
      <c r="V30" s="1">
        <f t="shared" si="15"/>
        <v>5</v>
      </c>
      <c r="W30" s="1">
        <f t="shared" si="16"/>
        <v>1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6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E31" s="1">
        <v>1</v>
      </c>
      <c r="F31" s="1">
        <v>4</v>
      </c>
      <c r="G31" s="1" t="s">
        <v>83</v>
      </c>
      <c r="H31" s="1" t="s">
        <v>83</v>
      </c>
      <c r="I31" s="1">
        <f t="shared" si="2"/>
        <v>9</v>
      </c>
      <c r="J31" s="1">
        <f t="shared" si="3"/>
        <v>19</v>
      </c>
      <c r="K31" s="1">
        <f t="shared" si="4"/>
        <v>2</v>
      </c>
      <c r="L31" s="1">
        <f t="shared" si="5"/>
        <v>2</v>
      </c>
      <c r="M31" s="1">
        <f t="shared" si="6"/>
        <v>1</v>
      </c>
      <c r="N31" s="1">
        <f t="shared" si="7"/>
        <v>0</v>
      </c>
      <c r="O31" s="1">
        <f t="shared" si="8"/>
        <v>4</v>
      </c>
      <c r="P31" s="1">
        <f t="shared" si="9"/>
        <v>8</v>
      </c>
      <c r="Q31" s="1">
        <f t="shared" si="10"/>
        <v>0</v>
      </c>
      <c r="R31" s="1">
        <f t="shared" si="11"/>
        <v>5</v>
      </c>
      <c r="S31" s="1">
        <f t="shared" si="12"/>
        <v>11</v>
      </c>
      <c r="T31" s="1">
        <f t="shared" si="13"/>
        <v>2</v>
      </c>
      <c r="U31" s="1">
        <f t="shared" si="14"/>
        <v>3</v>
      </c>
      <c r="V31" s="1">
        <f t="shared" si="15"/>
        <v>5</v>
      </c>
      <c r="W31" s="1">
        <f t="shared" si="16"/>
        <v>1</v>
      </c>
      <c r="X31" s="1">
        <f t="shared" si="17"/>
        <v>7</v>
      </c>
      <c r="Y31" s="1">
        <f t="shared" si="18"/>
        <v>11</v>
      </c>
      <c r="Z31" s="1">
        <f t="shared" si="19"/>
        <v>1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2</v>
      </c>
      <c r="AE31" s="1">
        <f t="shared" si="25"/>
        <v>7</v>
      </c>
      <c r="AF31" s="1">
        <f t="shared" si="26"/>
        <v>1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E32" s="1">
        <v>5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19</v>
      </c>
      <c r="K32" s="1">
        <f t="shared" si="4"/>
        <v>2</v>
      </c>
      <c r="L32" s="1">
        <f t="shared" si="5"/>
        <v>2</v>
      </c>
      <c r="M32" s="1">
        <f t="shared" si="6"/>
        <v>1</v>
      </c>
      <c r="N32" s="1">
        <f t="shared" si="7"/>
        <v>0</v>
      </c>
      <c r="O32" s="1">
        <f t="shared" si="8"/>
        <v>5</v>
      </c>
      <c r="P32" s="1">
        <f t="shared" si="9"/>
        <v>8</v>
      </c>
      <c r="Q32" s="1">
        <f t="shared" si="10"/>
        <v>0</v>
      </c>
      <c r="R32" s="1">
        <f t="shared" si="11"/>
        <v>5</v>
      </c>
      <c r="S32" s="1">
        <f t="shared" si="12"/>
        <v>11</v>
      </c>
      <c r="T32" s="1">
        <f t="shared" si="13"/>
        <v>2</v>
      </c>
      <c r="U32" s="1">
        <f t="shared" si="14"/>
        <v>3</v>
      </c>
      <c r="V32" s="1">
        <f t="shared" si="15"/>
        <v>5</v>
      </c>
      <c r="W32" s="1">
        <f t="shared" si="16"/>
        <v>1</v>
      </c>
      <c r="X32" s="1">
        <f t="shared" si="17"/>
        <v>7</v>
      </c>
      <c r="Y32" s="1">
        <f t="shared" si="18"/>
        <v>11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3</v>
      </c>
      <c r="AE32" s="1">
        <f t="shared" si="25"/>
        <v>7</v>
      </c>
      <c r="AF32" s="1">
        <f t="shared" si="26"/>
        <v>0</v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E33" s="1">
        <v>3</v>
      </c>
      <c r="F33" s="1">
        <v>2</v>
      </c>
      <c r="G33" s="1" t="s">
        <v>83</v>
      </c>
      <c r="H33" s="1" t="s">
        <v>83</v>
      </c>
      <c r="I33" s="1">
        <f t="shared" si="2"/>
        <v>11</v>
      </c>
      <c r="J33" s="1">
        <f t="shared" si="3"/>
        <v>19</v>
      </c>
      <c r="K33" s="1">
        <f t="shared" si="4"/>
        <v>2</v>
      </c>
      <c r="L33" s="1">
        <f t="shared" si="5"/>
        <v>2</v>
      </c>
      <c r="M33" s="1">
        <f t="shared" si="6"/>
        <v>1</v>
      </c>
      <c r="N33" s="1">
        <f t="shared" si="7"/>
        <v>0</v>
      </c>
      <c r="O33" s="1">
        <f t="shared" si="8"/>
        <v>6</v>
      </c>
      <c r="P33" s="1">
        <f t="shared" si="9"/>
        <v>8</v>
      </c>
      <c r="Q33" s="1">
        <f t="shared" si="10"/>
        <v>0</v>
      </c>
      <c r="R33" s="1">
        <f t="shared" si="11"/>
        <v>5</v>
      </c>
      <c r="S33" s="1">
        <f t="shared" si="12"/>
        <v>11</v>
      </c>
      <c r="T33" s="1">
        <f t="shared" si="13"/>
        <v>2</v>
      </c>
      <c r="U33" s="1">
        <f t="shared" si="14"/>
        <v>3</v>
      </c>
      <c r="V33" s="1">
        <f t="shared" si="15"/>
        <v>5</v>
      </c>
      <c r="W33" s="1">
        <f t="shared" si="16"/>
        <v>1</v>
      </c>
      <c r="X33" s="1">
        <f t="shared" si="17"/>
        <v>7</v>
      </c>
      <c r="Y33" s="1">
        <f t="shared" si="18"/>
        <v>11</v>
      </c>
      <c r="Z33" s="1">
        <f t="shared" si="19"/>
        <v>1</v>
      </c>
      <c r="AA33" s="1" t="str">
        <f t="shared" si="0"/>
        <v>W</v>
      </c>
      <c r="AB33" s="1">
        <f t="shared" si="20"/>
        <v>2</v>
      </c>
      <c r="AC33" s="1" t="str">
        <f t="shared" si="1"/>
        <v>W</v>
      </c>
      <c r="AD33" s="1">
        <f t="shared" si="24"/>
        <v>3</v>
      </c>
      <c r="AE33" s="1">
        <f t="shared" si="25"/>
        <v>7</v>
      </c>
      <c r="AF33" s="1">
        <f t="shared" si="26"/>
        <v>0</v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E34" s="1">
        <v>3</v>
      </c>
      <c r="F34" s="1">
        <v>1</v>
      </c>
      <c r="G34" s="1" t="s">
        <v>83</v>
      </c>
      <c r="H34" s="1" t="s">
        <v>83</v>
      </c>
      <c r="I34" s="1">
        <f t="shared" si="2"/>
        <v>12</v>
      </c>
      <c r="J34" s="1">
        <f t="shared" si="3"/>
        <v>19</v>
      </c>
      <c r="K34" s="1">
        <f t="shared" si="4"/>
        <v>2</v>
      </c>
      <c r="L34" s="1">
        <f t="shared" si="5"/>
        <v>2</v>
      </c>
      <c r="M34" s="1">
        <f t="shared" si="6"/>
        <v>1</v>
      </c>
      <c r="N34" s="1">
        <f t="shared" si="7"/>
        <v>0</v>
      </c>
      <c r="O34" s="1">
        <f t="shared" si="8"/>
        <v>7</v>
      </c>
      <c r="P34" s="1">
        <f t="shared" si="9"/>
        <v>8</v>
      </c>
      <c r="Q34" s="1">
        <f t="shared" si="10"/>
        <v>0</v>
      </c>
      <c r="R34" s="1">
        <f t="shared" si="11"/>
        <v>5</v>
      </c>
      <c r="S34" s="1">
        <f t="shared" si="12"/>
        <v>11</v>
      </c>
      <c r="T34" s="1">
        <f t="shared" si="13"/>
        <v>2</v>
      </c>
      <c r="U34" s="1">
        <f t="shared" si="14"/>
        <v>3</v>
      </c>
      <c r="V34" s="1">
        <f t="shared" si="15"/>
        <v>5</v>
      </c>
      <c r="W34" s="1">
        <f t="shared" si="16"/>
        <v>1</v>
      </c>
      <c r="X34" s="1">
        <f t="shared" si="17"/>
        <v>8</v>
      </c>
      <c r="Y34" s="1">
        <f t="shared" si="18"/>
        <v>11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3</v>
      </c>
      <c r="AC34" s="1" t="str">
        <f t="shared" ref="AC34:AC65" si="28">IF(E34="","",IF(E34&gt;F34,"W",IF(AND(E34&lt;F34,G34=$AK$2,H34=$AK$2),"L","OTL")))</f>
        <v>W</v>
      </c>
      <c r="AD34" s="1">
        <f t="shared" si="24"/>
        <v>4</v>
      </c>
      <c r="AE34" s="1">
        <f t="shared" si="25"/>
        <v>6</v>
      </c>
      <c r="AF34" s="1">
        <f t="shared" si="26"/>
        <v>0</v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E35" s="1">
        <v>4</v>
      </c>
      <c r="F35" s="1">
        <v>6</v>
      </c>
      <c r="G35" s="1" t="s">
        <v>83</v>
      </c>
      <c r="H35" s="1" t="s">
        <v>83</v>
      </c>
      <c r="I35" s="1">
        <f t="shared" ref="I35:I66" si="29">IF(E35="","",IF(E35&gt;F35,I34+1,I34))</f>
        <v>12</v>
      </c>
      <c r="J35" s="1">
        <f t="shared" ref="J35:J66" si="30">IF(E35="","",IF(AND(F35&gt;E35,G35=$AK$2,H35=$AK$2),J34+1,J34))</f>
        <v>20</v>
      </c>
      <c r="K35" s="1">
        <f t="shared" ref="K35:K66" si="31">IF(E35="","",IF(AND(G35=$AK$1,E35&gt;F35),K34+1,K34))</f>
        <v>2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7</v>
      </c>
      <c r="P35" s="1">
        <f t="shared" ref="P35:P66" si="36">IF(E35="","",IF(AND(C35=$AL$1,F35&gt;E35,G35=$AK$2,H35=$AK$2), P34+1, P34))</f>
        <v>8</v>
      </c>
      <c r="Q35" s="1">
        <f t="shared" ref="Q35:Q66" si="37">IF(E35="","",IF(AND(C35=$AL$1,F35&gt;E35,OR(G35=$AK$1,H35=$AK$1)),Q34+1, Q34))</f>
        <v>0</v>
      </c>
      <c r="R35" s="1">
        <f t="shared" ref="R35:R66" si="38">IF(E35="","",IF(AND(C35=$AL$2,E35&gt;F35),R34+1,R34))</f>
        <v>5</v>
      </c>
      <c r="S35" s="1">
        <f t="shared" ref="S35:S66" si="39">IF(E35="","",IF(AND(C35=$AL$2,F35&gt;E35,G35=$AK$2,H35=$AK$2),S34+1,S34))</f>
        <v>12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12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4</v>
      </c>
      <c r="AE35" s="1">
        <f t="shared" si="25"/>
        <v>6</v>
      </c>
      <c r="AF35" s="1">
        <f t="shared" si="26"/>
        <v>0</v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E36" s="1">
        <v>3</v>
      </c>
      <c r="F36" s="1">
        <v>4</v>
      </c>
      <c r="G36" s="1" t="s">
        <v>83</v>
      </c>
      <c r="H36" s="1" t="s">
        <v>83</v>
      </c>
      <c r="I36" s="1">
        <f t="shared" si="29"/>
        <v>12</v>
      </c>
      <c r="J36" s="1">
        <f t="shared" si="30"/>
        <v>21</v>
      </c>
      <c r="K36" s="1">
        <f t="shared" si="31"/>
        <v>2</v>
      </c>
      <c r="L36" s="1">
        <f t="shared" si="32"/>
        <v>2</v>
      </c>
      <c r="M36" s="1">
        <f t="shared" si="33"/>
        <v>1</v>
      </c>
      <c r="N36" s="1">
        <f t="shared" si="34"/>
        <v>0</v>
      </c>
      <c r="O36" s="1">
        <f t="shared" si="35"/>
        <v>7</v>
      </c>
      <c r="P36" s="1">
        <f t="shared" si="36"/>
        <v>8</v>
      </c>
      <c r="Q36" s="1">
        <f t="shared" si="37"/>
        <v>0</v>
      </c>
      <c r="R36" s="1">
        <f t="shared" si="38"/>
        <v>5</v>
      </c>
      <c r="S36" s="1">
        <f t="shared" si="39"/>
        <v>13</v>
      </c>
      <c r="T36" s="1">
        <f t="shared" si="40"/>
        <v>2</v>
      </c>
      <c r="U36" s="1">
        <f t="shared" si="41"/>
        <v>3</v>
      </c>
      <c r="V36" s="1">
        <f t="shared" si="42"/>
        <v>6</v>
      </c>
      <c r="W36" s="1">
        <f t="shared" si="43"/>
        <v>1</v>
      </c>
      <c r="X36" s="1">
        <f t="shared" si="44"/>
        <v>8</v>
      </c>
      <c r="Y36" s="1">
        <f t="shared" si="45"/>
        <v>13</v>
      </c>
      <c r="Z36" s="1">
        <f t="shared" si="46"/>
        <v>1</v>
      </c>
      <c r="AA36" s="1" t="str">
        <f t="shared" si="27"/>
        <v>L</v>
      </c>
      <c r="AB36" s="1">
        <f t="shared" si="47"/>
        <v>2</v>
      </c>
      <c r="AC36" s="1" t="str">
        <f t="shared" si="28"/>
        <v>L</v>
      </c>
      <c r="AD36" s="1">
        <f t="shared" si="24"/>
        <v>4</v>
      </c>
      <c r="AE36" s="1">
        <f t="shared" si="25"/>
        <v>6</v>
      </c>
      <c r="AF36" s="1">
        <f t="shared" si="26"/>
        <v>0</v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E37" s="1">
        <v>2</v>
      </c>
      <c r="F37" s="1">
        <v>6</v>
      </c>
      <c r="G37" s="1" t="s">
        <v>83</v>
      </c>
      <c r="H37" s="1" t="s">
        <v>83</v>
      </c>
      <c r="I37" s="1">
        <f t="shared" si="29"/>
        <v>12</v>
      </c>
      <c r="J37" s="1">
        <f t="shared" si="30"/>
        <v>22</v>
      </c>
      <c r="K37" s="1">
        <f t="shared" si="31"/>
        <v>2</v>
      </c>
      <c r="L37" s="1">
        <f t="shared" si="32"/>
        <v>2</v>
      </c>
      <c r="M37" s="1">
        <f t="shared" si="33"/>
        <v>1</v>
      </c>
      <c r="N37" s="1">
        <f t="shared" si="34"/>
        <v>0</v>
      </c>
      <c r="O37" s="1">
        <f t="shared" si="35"/>
        <v>7</v>
      </c>
      <c r="P37" s="1">
        <f t="shared" si="36"/>
        <v>8</v>
      </c>
      <c r="Q37" s="1">
        <f t="shared" si="37"/>
        <v>0</v>
      </c>
      <c r="R37" s="1">
        <f t="shared" si="38"/>
        <v>5</v>
      </c>
      <c r="S37" s="1">
        <f t="shared" si="39"/>
        <v>14</v>
      </c>
      <c r="T37" s="1">
        <f t="shared" si="40"/>
        <v>2</v>
      </c>
      <c r="U37" s="1">
        <f t="shared" si="41"/>
        <v>3</v>
      </c>
      <c r="V37" s="1">
        <f t="shared" si="42"/>
        <v>6</v>
      </c>
      <c r="W37" s="1">
        <f t="shared" si="43"/>
        <v>1</v>
      </c>
      <c r="X37" s="1">
        <f t="shared" si="44"/>
        <v>8</v>
      </c>
      <c r="Y37" s="1">
        <f t="shared" si="45"/>
        <v>13</v>
      </c>
      <c r="Z37" s="1">
        <f t="shared" si="46"/>
        <v>1</v>
      </c>
      <c r="AA37" s="1" t="str">
        <f t="shared" si="27"/>
        <v>L</v>
      </c>
      <c r="AB37" s="1">
        <f t="shared" si="47"/>
        <v>3</v>
      </c>
      <c r="AC37" s="1" t="str">
        <f t="shared" si="28"/>
        <v>L</v>
      </c>
      <c r="AD37" s="1">
        <f t="shared" si="24"/>
        <v>4</v>
      </c>
      <c r="AE37" s="1">
        <f t="shared" si="25"/>
        <v>6</v>
      </c>
      <c r="AF37" s="1">
        <f t="shared" si="26"/>
        <v>0</v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E38" s="1">
        <v>1</v>
      </c>
      <c r="F38" s="1">
        <v>5</v>
      </c>
      <c r="G38" s="1" t="s">
        <v>83</v>
      </c>
      <c r="H38" s="1" t="s">
        <v>83</v>
      </c>
      <c r="I38" s="1">
        <f t="shared" si="29"/>
        <v>12</v>
      </c>
      <c r="J38" s="1">
        <f t="shared" si="30"/>
        <v>23</v>
      </c>
      <c r="K38" s="1">
        <f t="shared" si="31"/>
        <v>2</v>
      </c>
      <c r="L38" s="1">
        <f t="shared" si="32"/>
        <v>2</v>
      </c>
      <c r="M38" s="1">
        <f t="shared" si="33"/>
        <v>1</v>
      </c>
      <c r="N38" s="1">
        <f t="shared" si="34"/>
        <v>0</v>
      </c>
      <c r="O38" s="1">
        <f t="shared" si="35"/>
        <v>7</v>
      </c>
      <c r="P38" s="1">
        <f t="shared" si="36"/>
        <v>9</v>
      </c>
      <c r="Q38" s="1">
        <f t="shared" si="37"/>
        <v>0</v>
      </c>
      <c r="R38" s="1">
        <f t="shared" si="38"/>
        <v>5</v>
      </c>
      <c r="S38" s="1">
        <f t="shared" si="39"/>
        <v>14</v>
      </c>
      <c r="T38" s="1">
        <f t="shared" si="40"/>
        <v>2</v>
      </c>
      <c r="U38" s="1">
        <f t="shared" si="41"/>
        <v>3</v>
      </c>
      <c r="V38" s="1">
        <f t="shared" si="42"/>
        <v>7</v>
      </c>
      <c r="W38" s="1">
        <f t="shared" si="43"/>
        <v>1</v>
      </c>
      <c r="X38" s="1">
        <f t="shared" si="44"/>
        <v>8</v>
      </c>
      <c r="Y38" s="1">
        <f t="shared" si="45"/>
        <v>14</v>
      </c>
      <c r="Z38" s="1">
        <f t="shared" si="46"/>
        <v>1</v>
      </c>
      <c r="AA38" s="1" t="str">
        <f t="shared" si="27"/>
        <v>L</v>
      </c>
      <c r="AB38" s="1">
        <f t="shared" si="47"/>
        <v>4</v>
      </c>
      <c r="AC38" s="1" t="str">
        <f t="shared" si="28"/>
        <v>L</v>
      </c>
      <c r="AD38" s="1">
        <f t="shared" si="24"/>
        <v>4</v>
      </c>
      <c r="AE38" s="1">
        <f t="shared" si="25"/>
        <v>6</v>
      </c>
      <c r="AF38" s="1">
        <f t="shared" si="26"/>
        <v>0</v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E39" s="1">
        <v>2</v>
      </c>
      <c r="F39" s="1">
        <v>6</v>
      </c>
      <c r="G39" s="1" t="s">
        <v>83</v>
      </c>
      <c r="H39" s="1" t="s">
        <v>83</v>
      </c>
      <c r="I39" s="1">
        <f t="shared" si="29"/>
        <v>12</v>
      </c>
      <c r="J39" s="1">
        <f t="shared" si="30"/>
        <v>24</v>
      </c>
      <c r="K39" s="1">
        <f t="shared" si="31"/>
        <v>2</v>
      </c>
      <c r="L39" s="1">
        <f t="shared" si="32"/>
        <v>2</v>
      </c>
      <c r="M39" s="1">
        <f t="shared" si="33"/>
        <v>1</v>
      </c>
      <c r="N39" s="1">
        <f t="shared" si="34"/>
        <v>0</v>
      </c>
      <c r="O39" s="1">
        <f t="shared" si="35"/>
        <v>7</v>
      </c>
      <c r="P39" s="1">
        <f t="shared" si="36"/>
        <v>10</v>
      </c>
      <c r="Q39" s="1">
        <f t="shared" si="37"/>
        <v>0</v>
      </c>
      <c r="R39" s="1">
        <f t="shared" si="38"/>
        <v>5</v>
      </c>
      <c r="S39" s="1">
        <f t="shared" si="39"/>
        <v>14</v>
      </c>
      <c r="T39" s="1">
        <f t="shared" si="40"/>
        <v>2</v>
      </c>
      <c r="U39" s="1">
        <f t="shared" si="41"/>
        <v>3</v>
      </c>
      <c r="V39" s="1">
        <f t="shared" si="42"/>
        <v>8</v>
      </c>
      <c r="W39" s="1">
        <f t="shared" si="43"/>
        <v>1</v>
      </c>
      <c r="X39" s="1">
        <f t="shared" si="44"/>
        <v>8</v>
      </c>
      <c r="Y39" s="1">
        <f t="shared" si="45"/>
        <v>15</v>
      </c>
      <c r="Z39" s="1">
        <f t="shared" si="46"/>
        <v>1</v>
      </c>
      <c r="AA39" s="1" t="str">
        <f t="shared" si="27"/>
        <v>L</v>
      </c>
      <c r="AB39" s="1">
        <f t="shared" si="47"/>
        <v>5</v>
      </c>
      <c r="AC39" s="1" t="str">
        <f t="shared" si="28"/>
        <v>L</v>
      </c>
      <c r="AD39" s="1">
        <f t="shared" si="24"/>
        <v>3</v>
      </c>
      <c r="AE39" s="1">
        <f t="shared" si="25"/>
        <v>7</v>
      </c>
      <c r="AF39" s="1">
        <f t="shared" si="26"/>
        <v>0</v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E40" s="1">
        <v>4</v>
      </c>
      <c r="F40" s="1">
        <v>2</v>
      </c>
      <c r="G40" s="1" t="s">
        <v>83</v>
      </c>
      <c r="H40" s="1" t="s">
        <v>83</v>
      </c>
      <c r="I40" s="1">
        <f t="shared" si="29"/>
        <v>13</v>
      </c>
      <c r="J40" s="1">
        <f t="shared" si="30"/>
        <v>24</v>
      </c>
      <c r="K40" s="1">
        <f t="shared" si="31"/>
        <v>2</v>
      </c>
      <c r="L40" s="1">
        <f t="shared" si="32"/>
        <v>2</v>
      </c>
      <c r="M40" s="1">
        <f t="shared" si="33"/>
        <v>1</v>
      </c>
      <c r="N40" s="1">
        <f t="shared" si="34"/>
        <v>0</v>
      </c>
      <c r="O40" s="1">
        <f t="shared" si="35"/>
        <v>8</v>
      </c>
      <c r="P40" s="1">
        <f t="shared" si="36"/>
        <v>10</v>
      </c>
      <c r="Q40" s="1">
        <f t="shared" si="37"/>
        <v>0</v>
      </c>
      <c r="R40" s="1">
        <f t="shared" si="38"/>
        <v>5</v>
      </c>
      <c r="S40" s="1">
        <f t="shared" si="39"/>
        <v>14</v>
      </c>
      <c r="T40" s="1">
        <f t="shared" si="40"/>
        <v>2</v>
      </c>
      <c r="U40" s="1">
        <f t="shared" si="41"/>
        <v>3</v>
      </c>
      <c r="V40" s="1">
        <f t="shared" si="42"/>
        <v>8</v>
      </c>
      <c r="W40" s="1">
        <f t="shared" si="43"/>
        <v>1</v>
      </c>
      <c r="X40" s="1">
        <f t="shared" si="44"/>
        <v>8</v>
      </c>
      <c r="Y40" s="1">
        <f t="shared" si="45"/>
        <v>15</v>
      </c>
      <c r="Z40" s="1">
        <f t="shared" si="46"/>
        <v>1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4</v>
      </c>
      <c r="AE40" s="1">
        <f t="shared" si="25"/>
        <v>6</v>
      </c>
      <c r="AF40" s="1">
        <f t="shared" si="26"/>
        <v>0</v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E41" s="1">
        <v>2</v>
      </c>
      <c r="F41" s="1">
        <v>6</v>
      </c>
      <c r="G41" s="1" t="s">
        <v>83</v>
      </c>
      <c r="H41" s="1" t="s">
        <v>83</v>
      </c>
      <c r="I41" s="1">
        <f t="shared" si="29"/>
        <v>13</v>
      </c>
      <c r="J41" s="1">
        <f t="shared" si="30"/>
        <v>25</v>
      </c>
      <c r="K41" s="1">
        <f t="shared" si="31"/>
        <v>2</v>
      </c>
      <c r="L41" s="1">
        <f t="shared" si="32"/>
        <v>2</v>
      </c>
      <c r="M41" s="1">
        <f t="shared" si="33"/>
        <v>1</v>
      </c>
      <c r="N41" s="1">
        <f t="shared" si="34"/>
        <v>0</v>
      </c>
      <c r="O41" s="1">
        <f t="shared" si="35"/>
        <v>8</v>
      </c>
      <c r="P41" s="1">
        <f t="shared" si="36"/>
        <v>11</v>
      </c>
      <c r="Q41" s="1">
        <f t="shared" si="37"/>
        <v>0</v>
      </c>
      <c r="R41" s="1">
        <f t="shared" si="38"/>
        <v>5</v>
      </c>
      <c r="S41" s="1">
        <f t="shared" si="39"/>
        <v>14</v>
      </c>
      <c r="T41" s="1">
        <f t="shared" si="40"/>
        <v>2</v>
      </c>
      <c r="U41" s="1">
        <f t="shared" si="41"/>
        <v>3</v>
      </c>
      <c r="V41" s="1">
        <f t="shared" si="42"/>
        <v>8</v>
      </c>
      <c r="W41" s="1">
        <f t="shared" si="43"/>
        <v>1</v>
      </c>
      <c r="X41" s="1">
        <f t="shared" si="44"/>
        <v>8</v>
      </c>
      <c r="Y41" s="1">
        <f t="shared" si="45"/>
        <v>15</v>
      </c>
      <c r="Z41" s="1">
        <f t="shared" si="46"/>
        <v>1</v>
      </c>
      <c r="AA41" s="1" t="str">
        <f t="shared" si="27"/>
        <v>L</v>
      </c>
      <c r="AB41" s="1">
        <f t="shared" si="47"/>
        <v>1</v>
      </c>
      <c r="AC41" s="1" t="str">
        <f t="shared" si="28"/>
        <v>L</v>
      </c>
      <c r="AD41" s="1">
        <f t="shared" si="24"/>
        <v>4</v>
      </c>
      <c r="AE41" s="1">
        <f t="shared" si="25"/>
        <v>6</v>
      </c>
      <c r="AF41" s="1">
        <f t="shared" si="26"/>
        <v>0</v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E42" s="1">
        <v>3</v>
      </c>
      <c r="F42" s="1">
        <v>1</v>
      </c>
      <c r="G42" s="1" t="s">
        <v>83</v>
      </c>
      <c r="H42" s="1" t="s">
        <v>83</v>
      </c>
      <c r="I42" s="1">
        <f t="shared" si="29"/>
        <v>14</v>
      </c>
      <c r="J42" s="1">
        <f t="shared" si="30"/>
        <v>25</v>
      </c>
      <c r="K42" s="1">
        <f t="shared" si="31"/>
        <v>2</v>
      </c>
      <c r="L42" s="1">
        <f t="shared" si="32"/>
        <v>2</v>
      </c>
      <c r="M42" s="1">
        <f t="shared" si="33"/>
        <v>1</v>
      </c>
      <c r="N42" s="1">
        <f t="shared" si="34"/>
        <v>0</v>
      </c>
      <c r="O42" s="1">
        <f t="shared" si="35"/>
        <v>9</v>
      </c>
      <c r="P42" s="1">
        <f t="shared" si="36"/>
        <v>11</v>
      </c>
      <c r="Q42" s="1">
        <f t="shared" si="37"/>
        <v>0</v>
      </c>
      <c r="R42" s="1">
        <f t="shared" si="38"/>
        <v>5</v>
      </c>
      <c r="S42" s="1">
        <f t="shared" si="39"/>
        <v>14</v>
      </c>
      <c r="T42" s="1">
        <f t="shared" si="40"/>
        <v>2</v>
      </c>
      <c r="U42" s="1">
        <f t="shared" si="41"/>
        <v>4</v>
      </c>
      <c r="V42" s="1">
        <f t="shared" si="42"/>
        <v>8</v>
      </c>
      <c r="W42" s="1">
        <f t="shared" si="43"/>
        <v>1</v>
      </c>
      <c r="X42" s="1">
        <f t="shared" si="44"/>
        <v>9</v>
      </c>
      <c r="Y42" s="1">
        <f t="shared" si="45"/>
        <v>15</v>
      </c>
      <c r="Z42" s="1">
        <f t="shared" si="46"/>
        <v>1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4</v>
      </c>
      <c r="AE42" s="1">
        <f t="shared" si="25"/>
        <v>6</v>
      </c>
      <c r="AF42" s="1">
        <f t="shared" si="26"/>
        <v>0</v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E43" s="1">
        <v>3</v>
      </c>
      <c r="F43" s="1">
        <v>5</v>
      </c>
      <c r="G43" s="1" t="s">
        <v>83</v>
      </c>
      <c r="H43" s="1" t="s">
        <v>83</v>
      </c>
      <c r="I43" s="1">
        <f t="shared" si="29"/>
        <v>14</v>
      </c>
      <c r="J43" s="1">
        <f t="shared" si="30"/>
        <v>26</v>
      </c>
      <c r="K43" s="1">
        <f t="shared" si="31"/>
        <v>2</v>
      </c>
      <c r="L43" s="1">
        <f t="shared" si="32"/>
        <v>2</v>
      </c>
      <c r="M43" s="1">
        <f t="shared" si="33"/>
        <v>1</v>
      </c>
      <c r="N43" s="1">
        <f t="shared" si="34"/>
        <v>0</v>
      </c>
      <c r="O43" s="1">
        <f t="shared" si="35"/>
        <v>9</v>
      </c>
      <c r="P43" s="1">
        <f t="shared" si="36"/>
        <v>11</v>
      </c>
      <c r="Q43" s="1">
        <f t="shared" si="37"/>
        <v>0</v>
      </c>
      <c r="R43" s="1">
        <f t="shared" si="38"/>
        <v>5</v>
      </c>
      <c r="S43" s="1">
        <f t="shared" si="39"/>
        <v>15</v>
      </c>
      <c r="T43" s="1">
        <f t="shared" si="40"/>
        <v>2</v>
      </c>
      <c r="U43" s="1">
        <f t="shared" si="41"/>
        <v>4</v>
      </c>
      <c r="V43" s="1">
        <f t="shared" si="42"/>
        <v>8</v>
      </c>
      <c r="W43" s="1">
        <f t="shared" si="43"/>
        <v>1</v>
      </c>
      <c r="X43" s="1">
        <f t="shared" si="44"/>
        <v>9</v>
      </c>
      <c r="Y43" s="1">
        <f t="shared" si="45"/>
        <v>15</v>
      </c>
      <c r="Z43" s="1">
        <f t="shared" si="46"/>
        <v>1</v>
      </c>
      <c r="AA43" s="1" t="str">
        <f t="shared" si="27"/>
        <v>L</v>
      </c>
      <c r="AB43" s="1">
        <f t="shared" si="47"/>
        <v>1</v>
      </c>
      <c r="AC43" s="1" t="str">
        <f t="shared" si="28"/>
        <v>L</v>
      </c>
      <c r="AD43" s="1">
        <f t="shared" si="24"/>
        <v>3</v>
      </c>
      <c r="AE43" s="1">
        <f t="shared" si="25"/>
        <v>7</v>
      </c>
      <c r="AF43" s="1">
        <f t="shared" si="26"/>
        <v>0</v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E44" s="1">
        <v>3</v>
      </c>
      <c r="F44" s="1">
        <v>4</v>
      </c>
      <c r="G44" s="1" t="s">
        <v>83</v>
      </c>
      <c r="H44" s="1" t="s">
        <v>83</v>
      </c>
      <c r="I44" s="1">
        <f t="shared" si="29"/>
        <v>14</v>
      </c>
      <c r="J44" s="1">
        <f t="shared" si="30"/>
        <v>27</v>
      </c>
      <c r="K44" s="1">
        <f t="shared" si="31"/>
        <v>2</v>
      </c>
      <c r="L44" s="1">
        <f t="shared" si="32"/>
        <v>2</v>
      </c>
      <c r="M44" s="1">
        <f t="shared" si="33"/>
        <v>1</v>
      </c>
      <c r="N44" s="1">
        <f t="shared" si="34"/>
        <v>0</v>
      </c>
      <c r="O44" s="1">
        <f t="shared" si="35"/>
        <v>9</v>
      </c>
      <c r="P44" s="1">
        <f t="shared" si="36"/>
        <v>12</v>
      </c>
      <c r="Q44" s="1">
        <f t="shared" si="37"/>
        <v>0</v>
      </c>
      <c r="R44" s="1">
        <f t="shared" si="38"/>
        <v>5</v>
      </c>
      <c r="S44" s="1">
        <f t="shared" si="39"/>
        <v>15</v>
      </c>
      <c r="T44" s="1">
        <f t="shared" si="40"/>
        <v>2</v>
      </c>
      <c r="U44" s="1">
        <f t="shared" si="41"/>
        <v>4</v>
      </c>
      <c r="V44" s="1">
        <f t="shared" si="42"/>
        <v>8</v>
      </c>
      <c r="W44" s="1">
        <f t="shared" si="43"/>
        <v>1</v>
      </c>
      <c r="X44" s="1">
        <f t="shared" si="44"/>
        <v>9</v>
      </c>
      <c r="Y44" s="1">
        <f t="shared" si="45"/>
        <v>16</v>
      </c>
      <c r="Z44" s="1">
        <f t="shared" si="46"/>
        <v>1</v>
      </c>
      <c r="AA44" s="1" t="str">
        <f t="shared" si="27"/>
        <v>L</v>
      </c>
      <c r="AB44" s="1">
        <f t="shared" si="47"/>
        <v>2</v>
      </c>
      <c r="AC44" s="1" t="str">
        <f t="shared" si="28"/>
        <v>L</v>
      </c>
      <c r="AD44" s="1">
        <f t="shared" ref="AD44:AD75" si="48">IF(AC44="","",COUNTIFS(AC35:AC44,"W"))</f>
        <v>2</v>
      </c>
      <c r="AE44" s="1">
        <f t="shared" ref="AE44:AE75" si="49">IF(AC44="","",COUNTIFS(AC35:AC44,"L"))</f>
        <v>8</v>
      </c>
      <c r="AF44" s="1">
        <f t="shared" ref="AF44:AF75" si="50">IF(AC44="","",COUNTIFS(AC35:AC44,"OTL"))</f>
        <v>0</v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E45" s="1">
        <v>2</v>
      </c>
      <c r="F45" s="1">
        <v>5</v>
      </c>
      <c r="G45" s="1" t="s">
        <v>83</v>
      </c>
      <c r="H45" s="1" t="s">
        <v>83</v>
      </c>
      <c r="I45" s="1">
        <f t="shared" si="29"/>
        <v>14</v>
      </c>
      <c r="J45" s="1">
        <f t="shared" si="30"/>
        <v>28</v>
      </c>
      <c r="K45" s="1">
        <f t="shared" si="31"/>
        <v>2</v>
      </c>
      <c r="L45" s="1">
        <f t="shared" si="32"/>
        <v>2</v>
      </c>
      <c r="M45" s="1">
        <f t="shared" si="33"/>
        <v>1</v>
      </c>
      <c r="N45" s="1">
        <f t="shared" si="34"/>
        <v>0</v>
      </c>
      <c r="O45" s="1">
        <f t="shared" si="35"/>
        <v>9</v>
      </c>
      <c r="P45" s="1">
        <f t="shared" si="36"/>
        <v>13</v>
      </c>
      <c r="Q45" s="1">
        <f t="shared" si="37"/>
        <v>0</v>
      </c>
      <c r="R45" s="1">
        <f t="shared" si="38"/>
        <v>5</v>
      </c>
      <c r="S45" s="1">
        <f t="shared" si="39"/>
        <v>15</v>
      </c>
      <c r="T45" s="1">
        <f t="shared" si="40"/>
        <v>2</v>
      </c>
      <c r="U45" s="1">
        <f t="shared" si="41"/>
        <v>4</v>
      </c>
      <c r="V45" s="1">
        <f t="shared" si="42"/>
        <v>8</v>
      </c>
      <c r="W45" s="1">
        <f t="shared" si="43"/>
        <v>1</v>
      </c>
      <c r="X45" s="1">
        <f t="shared" si="44"/>
        <v>9</v>
      </c>
      <c r="Y45" s="1">
        <f t="shared" si="45"/>
        <v>17</v>
      </c>
      <c r="Z45" s="1">
        <f t="shared" si="46"/>
        <v>1</v>
      </c>
      <c r="AA45" s="1" t="str">
        <f t="shared" si="27"/>
        <v>L</v>
      </c>
      <c r="AB45" s="1">
        <f t="shared" si="47"/>
        <v>3</v>
      </c>
      <c r="AC45" s="1" t="str">
        <f t="shared" si="28"/>
        <v>L</v>
      </c>
      <c r="AD45" s="1">
        <f t="shared" si="48"/>
        <v>2</v>
      </c>
      <c r="AE45" s="1">
        <f t="shared" si="49"/>
        <v>8</v>
      </c>
      <c r="AF45" s="1">
        <f t="shared" si="50"/>
        <v>0</v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E46" s="1">
        <v>2</v>
      </c>
      <c r="F46" s="1">
        <v>3</v>
      </c>
      <c r="G46" s="1" t="s">
        <v>84</v>
      </c>
      <c r="H46" s="1" t="s">
        <v>84</v>
      </c>
      <c r="I46" s="1">
        <f t="shared" si="29"/>
        <v>14</v>
      </c>
      <c r="J46" s="1">
        <f t="shared" si="30"/>
        <v>28</v>
      </c>
      <c r="K46" s="1">
        <f t="shared" si="31"/>
        <v>2</v>
      </c>
      <c r="L46" s="1">
        <f t="shared" si="32"/>
        <v>3</v>
      </c>
      <c r="M46" s="1">
        <f t="shared" si="33"/>
        <v>1</v>
      </c>
      <c r="N46" s="1">
        <f t="shared" si="34"/>
        <v>1</v>
      </c>
      <c r="O46" s="1">
        <f t="shared" si="35"/>
        <v>9</v>
      </c>
      <c r="P46" s="1">
        <f t="shared" si="36"/>
        <v>13</v>
      </c>
      <c r="Q46" s="1">
        <f t="shared" si="37"/>
        <v>0</v>
      </c>
      <c r="R46" s="1">
        <f t="shared" si="38"/>
        <v>5</v>
      </c>
      <c r="S46" s="1">
        <f t="shared" si="39"/>
        <v>15</v>
      </c>
      <c r="T46" s="1">
        <f t="shared" si="40"/>
        <v>3</v>
      </c>
      <c r="U46" s="1">
        <f t="shared" si="41"/>
        <v>4</v>
      </c>
      <c r="V46" s="1">
        <f t="shared" si="42"/>
        <v>8</v>
      </c>
      <c r="W46" s="1">
        <f t="shared" si="43"/>
        <v>2</v>
      </c>
      <c r="X46" s="1">
        <f t="shared" si="44"/>
        <v>9</v>
      </c>
      <c r="Y46" s="1">
        <f t="shared" si="45"/>
        <v>17</v>
      </c>
      <c r="Z46" s="1">
        <f t="shared" si="46"/>
        <v>2</v>
      </c>
      <c r="AA46" s="1" t="str">
        <f t="shared" si="27"/>
        <v>L</v>
      </c>
      <c r="AB46" s="1">
        <f t="shared" si="47"/>
        <v>4</v>
      </c>
      <c r="AC46" s="1" t="str">
        <f t="shared" si="28"/>
        <v>OTL</v>
      </c>
      <c r="AD46" s="1">
        <f t="shared" si="48"/>
        <v>2</v>
      </c>
      <c r="AE46" s="1">
        <f t="shared" si="49"/>
        <v>7</v>
      </c>
      <c r="AF46" s="1">
        <f t="shared" si="50"/>
        <v>1</v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E47" s="1">
        <v>5</v>
      </c>
      <c r="F47" s="1">
        <v>3</v>
      </c>
      <c r="G47" s="1" t="s">
        <v>83</v>
      </c>
      <c r="H47" s="1" t="s">
        <v>83</v>
      </c>
      <c r="I47" s="1">
        <f t="shared" si="29"/>
        <v>15</v>
      </c>
      <c r="J47" s="1">
        <f t="shared" si="30"/>
        <v>28</v>
      </c>
      <c r="K47" s="1">
        <f t="shared" si="31"/>
        <v>2</v>
      </c>
      <c r="L47" s="1">
        <f t="shared" si="32"/>
        <v>3</v>
      </c>
      <c r="M47" s="1">
        <f t="shared" si="33"/>
        <v>1</v>
      </c>
      <c r="N47" s="1">
        <f t="shared" si="34"/>
        <v>1</v>
      </c>
      <c r="O47" s="1">
        <f t="shared" si="35"/>
        <v>10</v>
      </c>
      <c r="P47" s="1">
        <f t="shared" si="36"/>
        <v>13</v>
      </c>
      <c r="Q47" s="1">
        <f t="shared" si="37"/>
        <v>0</v>
      </c>
      <c r="R47" s="1">
        <f t="shared" si="38"/>
        <v>5</v>
      </c>
      <c r="S47" s="1">
        <f t="shared" si="39"/>
        <v>15</v>
      </c>
      <c r="T47" s="1">
        <f t="shared" si="40"/>
        <v>3</v>
      </c>
      <c r="U47" s="1">
        <f t="shared" si="41"/>
        <v>4</v>
      </c>
      <c r="V47" s="1">
        <f t="shared" si="42"/>
        <v>8</v>
      </c>
      <c r="W47" s="1">
        <f t="shared" si="43"/>
        <v>2</v>
      </c>
      <c r="X47" s="1">
        <f t="shared" si="44"/>
        <v>10</v>
      </c>
      <c r="Y47" s="1">
        <f t="shared" si="45"/>
        <v>17</v>
      </c>
      <c r="Z47" s="1">
        <f t="shared" si="46"/>
        <v>2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3</v>
      </c>
      <c r="AE47" s="1">
        <f t="shared" si="49"/>
        <v>6</v>
      </c>
      <c r="AF47" s="1">
        <f t="shared" si="50"/>
        <v>1</v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E48" s="1">
        <v>3</v>
      </c>
      <c r="F48" s="1">
        <v>4</v>
      </c>
      <c r="G48" s="1" t="s">
        <v>84</v>
      </c>
      <c r="H48" s="1" t="s">
        <v>83</v>
      </c>
      <c r="I48" s="1">
        <f t="shared" si="29"/>
        <v>15</v>
      </c>
      <c r="J48" s="1">
        <f t="shared" si="30"/>
        <v>28</v>
      </c>
      <c r="K48" s="1">
        <f t="shared" si="31"/>
        <v>2</v>
      </c>
      <c r="L48" s="1">
        <f t="shared" si="32"/>
        <v>4</v>
      </c>
      <c r="M48" s="1">
        <f t="shared" si="33"/>
        <v>1</v>
      </c>
      <c r="N48" s="1">
        <f t="shared" si="34"/>
        <v>1</v>
      </c>
      <c r="O48" s="1">
        <f t="shared" si="35"/>
        <v>10</v>
      </c>
      <c r="P48" s="1">
        <f t="shared" si="36"/>
        <v>13</v>
      </c>
      <c r="Q48" s="1">
        <f t="shared" si="37"/>
        <v>1</v>
      </c>
      <c r="R48" s="1">
        <f t="shared" si="38"/>
        <v>5</v>
      </c>
      <c r="S48" s="1">
        <f t="shared" si="39"/>
        <v>15</v>
      </c>
      <c r="T48" s="1">
        <f t="shared" si="40"/>
        <v>3</v>
      </c>
      <c r="U48" s="1">
        <f t="shared" si="41"/>
        <v>4</v>
      </c>
      <c r="V48" s="1">
        <f t="shared" si="42"/>
        <v>8</v>
      </c>
      <c r="W48" s="1">
        <f t="shared" si="43"/>
        <v>2</v>
      </c>
      <c r="X48" s="1">
        <f t="shared" si="44"/>
        <v>10</v>
      </c>
      <c r="Y48" s="1">
        <f t="shared" si="45"/>
        <v>17</v>
      </c>
      <c r="Z48" s="1">
        <f t="shared" si="46"/>
        <v>2</v>
      </c>
      <c r="AA48" s="1" t="str">
        <f t="shared" si="27"/>
        <v>L</v>
      </c>
      <c r="AB48" s="1">
        <f t="shared" si="47"/>
        <v>1</v>
      </c>
      <c r="AC48" s="1" t="str">
        <f t="shared" si="28"/>
        <v>OTL</v>
      </c>
      <c r="AD48" s="1">
        <f t="shared" si="48"/>
        <v>3</v>
      </c>
      <c r="AE48" s="1">
        <f t="shared" si="49"/>
        <v>5</v>
      </c>
      <c r="AF48" s="1">
        <f t="shared" si="50"/>
        <v>2</v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15</v>
      </c>
      <c r="J84" s="1">
        <f t="shared" si="75"/>
        <v>28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13</v>
      </c>
      <c r="Q84" s="1">
        <f t="shared" si="76"/>
        <v>1</v>
      </c>
      <c r="R84" s="1">
        <f t="shared" si="76"/>
        <v>5</v>
      </c>
      <c r="S84" s="1">
        <f t="shared" si="76"/>
        <v>15</v>
      </c>
      <c r="T84" s="1">
        <f t="shared" si="76"/>
        <v>3</v>
      </c>
      <c r="U84" s="1">
        <f t="shared" si="76"/>
        <v>4</v>
      </c>
      <c r="V84" s="1">
        <f t="shared" si="76"/>
        <v>8</v>
      </c>
      <c r="W84" s="1">
        <f t="shared" si="76"/>
        <v>2</v>
      </c>
      <c r="X84" s="1">
        <f t="shared" si="76"/>
        <v>10</v>
      </c>
      <c r="Y84" s="1">
        <f t="shared" si="76"/>
        <v>17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123</v>
      </c>
      <c r="F85" s="1">
        <f>SUM(F2:F83)</f>
        <v>162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10-13-1</v>
      </c>
      <c r="R85" s="1" t="str">
        <f>IF(R84="","0-0-0",CONCATENATE(R84,"-",S84,"-",T84))</f>
        <v>5-15-3</v>
      </c>
      <c r="U85" s="1" t="str">
        <f>IF(U84="","0-0-0",CONCATENATE(U84,"-",V84,"-",W84))</f>
        <v>4-8-2</v>
      </c>
      <c r="X85" s="1" t="str">
        <f>IF(X84="","0-0-0",CONCATENATE(X84,"-",Y84,"-",Z84))</f>
        <v>10-17-2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13</v>
      </c>
      <c r="K29" s="1">
        <f t="shared" si="4"/>
        <v>3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0</v>
      </c>
      <c r="R29" s="1">
        <f t="shared" si="11"/>
        <v>8</v>
      </c>
      <c r="S29" s="1">
        <f t="shared" si="12"/>
        <v>6</v>
      </c>
      <c r="T29" s="1">
        <f t="shared" si="13"/>
        <v>0</v>
      </c>
      <c r="U29" s="1">
        <f t="shared" si="14"/>
        <v>2</v>
      </c>
      <c r="V29" s="1">
        <f t="shared" si="15"/>
        <v>4</v>
      </c>
      <c r="W29" s="1">
        <f t="shared" si="16"/>
        <v>0</v>
      </c>
      <c r="X29" s="1">
        <f t="shared" si="17"/>
        <v>8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E30" s="1">
        <v>4</v>
      </c>
      <c r="F30" s="1">
        <v>0</v>
      </c>
      <c r="G30" s="1" t="s">
        <v>83</v>
      </c>
      <c r="H30" s="1" t="s">
        <v>83</v>
      </c>
      <c r="I30" s="1">
        <f t="shared" si="2"/>
        <v>16</v>
      </c>
      <c r="J30" s="1">
        <f t="shared" si="3"/>
        <v>13</v>
      </c>
      <c r="K30" s="1">
        <f t="shared" si="4"/>
        <v>3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7</v>
      </c>
      <c r="Q30" s="1">
        <f t="shared" si="10"/>
        <v>0</v>
      </c>
      <c r="R30" s="1">
        <f t="shared" si="11"/>
        <v>9</v>
      </c>
      <c r="S30" s="1">
        <f t="shared" si="12"/>
        <v>6</v>
      </c>
      <c r="T30" s="1">
        <f t="shared" si="13"/>
        <v>0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8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4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E31" s="1">
        <v>6</v>
      </c>
      <c r="F31" s="1">
        <v>2</v>
      </c>
      <c r="G31" s="1" t="s">
        <v>83</v>
      </c>
      <c r="H31" s="1" t="s">
        <v>83</v>
      </c>
      <c r="I31" s="1">
        <f t="shared" si="2"/>
        <v>17</v>
      </c>
      <c r="J31" s="1">
        <f t="shared" si="3"/>
        <v>13</v>
      </c>
      <c r="K31" s="1">
        <f t="shared" si="4"/>
        <v>3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7</v>
      </c>
      <c r="P31" s="1">
        <f t="shared" si="9"/>
        <v>7</v>
      </c>
      <c r="Q31" s="1">
        <f t="shared" si="10"/>
        <v>0</v>
      </c>
      <c r="R31" s="1">
        <f t="shared" si="11"/>
        <v>10</v>
      </c>
      <c r="S31" s="1">
        <f t="shared" si="12"/>
        <v>6</v>
      </c>
      <c r="T31" s="1">
        <f t="shared" si="13"/>
        <v>0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8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17</v>
      </c>
      <c r="J32" s="1">
        <f t="shared" si="3"/>
        <v>14</v>
      </c>
      <c r="K32" s="1">
        <f t="shared" si="4"/>
        <v>3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7</v>
      </c>
      <c r="P32" s="1">
        <f t="shared" si="9"/>
        <v>8</v>
      </c>
      <c r="Q32" s="1">
        <f t="shared" si="10"/>
        <v>0</v>
      </c>
      <c r="R32" s="1">
        <f t="shared" si="11"/>
        <v>10</v>
      </c>
      <c r="S32" s="1">
        <f t="shared" si="12"/>
        <v>6</v>
      </c>
      <c r="T32" s="1">
        <f t="shared" si="13"/>
        <v>0</v>
      </c>
      <c r="U32" s="1">
        <f t="shared" si="14"/>
        <v>2</v>
      </c>
      <c r="V32" s="1">
        <f t="shared" si="15"/>
        <v>5</v>
      </c>
      <c r="W32" s="1">
        <f t="shared" si="16"/>
        <v>0</v>
      </c>
      <c r="X32" s="1">
        <f t="shared" si="17"/>
        <v>8</v>
      </c>
      <c r="Y32" s="1">
        <f t="shared" si="18"/>
        <v>7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5</v>
      </c>
      <c r="AE32" s="1">
        <f t="shared" si="25"/>
        <v>5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E33" s="1">
        <v>5</v>
      </c>
      <c r="F33" s="1">
        <v>2</v>
      </c>
      <c r="G33" s="1" t="s">
        <v>83</v>
      </c>
      <c r="H33" s="1" t="s">
        <v>83</v>
      </c>
      <c r="I33" s="1">
        <f t="shared" si="2"/>
        <v>18</v>
      </c>
      <c r="J33" s="1">
        <f t="shared" si="3"/>
        <v>14</v>
      </c>
      <c r="K33" s="1">
        <f t="shared" si="4"/>
        <v>3</v>
      </c>
      <c r="L33" s="1">
        <f t="shared" si="5"/>
        <v>0</v>
      </c>
      <c r="M33" s="1">
        <f t="shared" si="6"/>
        <v>1</v>
      </c>
      <c r="N33" s="1">
        <f t="shared" si="7"/>
        <v>0</v>
      </c>
      <c r="O33" s="1">
        <f t="shared" si="8"/>
        <v>8</v>
      </c>
      <c r="P33" s="1">
        <f t="shared" si="9"/>
        <v>8</v>
      </c>
      <c r="Q33" s="1">
        <f t="shared" si="10"/>
        <v>0</v>
      </c>
      <c r="R33" s="1">
        <f t="shared" si="11"/>
        <v>10</v>
      </c>
      <c r="S33" s="1">
        <f t="shared" si="12"/>
        <v>6</v>
      </c>
      <c r="T33" s="1">
        <f t="shared" si="13"/>
        <v>0</v>
      </c>
      <c r="U33" s="1">
        <f t="shared" si="14"/>
        <v>3</v>
      </c>
      <c r="V33" s="1">
        <f t="shared" si="15"/>
        <v>5</v>
      </c>
      <c r="W33" s="1">
        <f t="shared" si="16"/>
        <v>0</v>
      </c>
      <c r="X33" s="1">
        <f t="shared" si="17"/>
        <v>9</v>
      </c>
      <c r="Y33" s="1">
        <f t="shared" si="18"/>
        <v>7</v>
      </c>
      <c r="Z33" s="1">
        <f t="shared" si="19"/>
        <v>0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4</v>
      </c>
      <c r="AF33" s="1">
        <f t="shared" si="26"/>
        <v>0</v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E34" s="1">
        <v>1</v>
      </c>
      <c r="F34" s="1">
        <v>3</v>
      </c>
      <c r="G34" s="1" t="s">
        <v>83</v>
      </c>
      <c r="H34" s="1" t="s">
        <v>83</v>
      </c>
      <c r="I34" s="1">
        <f t="shared" si="2"/>
        <v>18</v>
      </c>
      <c r="J34" s="1">
        <f t="shared" si="3"/>
        <v>15</v>
      </c>
      <c r="K34" s="1">
        <f t="shared" si="4"/>
        <v>3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8</v>
      </c>
      <c r="P34" s="1">
        <f t="shared" si="9"/>
        <v>8</v>
      </c>
      <c r="Q34" s="1">
        <f t="shared" si="10"/>
        <v>0</v>
      </c>
      <c r="R34" s="1">
        <f t="shared" si="11"/>
        <v>10</v>
      </c>
      <c r="S34" s="1">
        <f t="shared" si="12"/>
        <v>7</v>
      </c>
      <c r="T34" s="1">
        <f t="shared" si="13"/>
        <v>0</v>
      </c>
      <c r="U34" s="1">
        <f t="shared" si="14"/>
        <v>3</v>
      </c>
      <c r="V34" s="1">
        <f t="shared" si="15"/>
        <v>5</v>
      </c>
      <c r="W34" s="1">
        <f t="shared" si="16"/>
        <v>0</v>
      </c>
      <c r="X34" s="1">
        <f t="shared" si="17"/>
        <v>9</v>
      </c>
      <c r="Y34" s="1">
        <f t="shared" si="18"/>
        <v>8</v>
      </c>
      <c r="Z34" s="1">
        <f t="shared" si="19"/>
        <v>0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E35" s="1">
        <v>4</v>
      </c>
      <c r="F35" s="1">
        <v>2</v>
      </c>
      <c r="G35" s="1" t="s">
        <v>83</v>
      </c>
      <c r="H35" s="1" t="s">
        <v>83</v>
      </c>
      <c r="I35" s="1">
        <f t="shared" ref="I35:I66" si="29">IF(E35="","",IF(E35&gt;F35,I34+1,I34))</f>
        <v>19</v>
      </c>
      <c r="J35" s="1">
        <f t="shared" ref="J35:J66" si="30">IF(E35="","",IF(AND(F35&gt;E35,G35=$AK$2,H35=$AK$2),J34+1,J34))</f>
        <v>15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0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8</v>
      </c>
      <c r="P35" s="1">
        <f t="shared" ref="P35:P66" si="36">IF(E35="","",IF(AND(C35=$AL$1,F35&gt;E35,G35=$AK$2,H35=$AK$2), P34+1, P34))</f>
        <v>8</v>
      </c>
      <c r="Q35" s="1">
        <f t="shared" ref="Q35:Q66" si="37">IF(E35="","",IF(AND(C35=$AL$1,F35&gt;E35,OR(G35=$AK$1,H35=$AK$1)),Q34+1, Q34))</f>
        <v>0</v>
      </c>
      <c r="R35" s="1">
        <f t="shared" ref="R35:R66" si="38">IF(E35="","",IF(AND(C35=$AL$2,E35&gt;F35),R34+1,R34))</f>
        <v>11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0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10</v>
      </c>
      <c r="Y35" s="1">
        <f t="shared" ref="Y35:Y66" si="45">IF(E35="","",IF(AND(E35&lt;F35,G35=$AK$2,H35=$AK$2,COUNTIF($AN$1:$AN$15,D35)=1),Y34+1,Y34))</f>
        <v>8</v>
      </c>
      <c r="Z35" s="1">
        <f t="shared" ref="Z35:Z66" si="46">IF(E35="","",IF(AND(E35&lt;F35,COUNTIF($AN$1:$AN$15,D35)=1,OR(G35=$AK$1,H35=$AK$1)), Z34+1, Z34))</f>
        <v>0</v>
      </c>
      <c r="AA35" s="1" t="str">
        <f t="shared" si="27"/>
        <v>W</v>
      </c>
      <c r="AB35" s="1">
        <f t="shared" ref="AB35:AB66" si="47">IF(AA35="","",IF(AA35=AA34,AB34+1,1))</f>
        <v>1</v>
      </c>
      <c r="AC35" s="1" t="str">
        <f t="shared" si="28"/>
        <v>W</v>
      </c>
      <c r="AD35" s="1">
        <f t="shared" si="24"/>
        <v>6</v>
      </c>
      <c r="AE35" s="1">
        <f t="shared" si="25"/>
        <v>4</v>
      </c>
      <c r="AF35" s="1">
        <f t="shared" si="26"/>
        <v>0</v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E36" s="1">
        <v>4</v>
      </c>
      <c r="F36" s="1">
        <v>2</v>
      </c>
      <c r="G36" s="1" t="s">
        <v>83</v>
      </c>
      <c r="H36" s="1" t="s">
        <v>83</v>
      </c>
      <c r="I36" s="1">
        <f t="shared" si="29"/>
        <v>20</v>
      </c>
      <c r="J36" s="1">
        <f t="shared" si="30"/>
        <v>15</v>
      </c>
      <c r="K36" s="1">
        <f t="shared" si="31"/>
        <v>3</v>
      </c>
      <c r="L36" s="1">
        <f t="shared" si="32"/>
        <v>0</v>
      </c>
      <c r="M36" s="1">
        <f t="shared" si="33"/>
        <v>1</v>
      </c>
      <c r="N36" s="1">
        <f t="shared" si="34"/>
        <v>0</v>
      </c>
      <c r="O36" s="1">
        <f t="shared" si="35"/>
        <v>8</v>
      </c>
      <c r="P36" s="1">
        <f t="shared" si="36"/>
        <v>8</v>
      </c>
      <c r="Q36" s="1">
        <f t="shared" si="37"/>
        <v>0</v>
      </c>
      <c r="R36" s="1">
        <f t="shared" si="38"/>
        <v>12</v>
      </c>
      <c r="S36" s="1">
        <f t="shared" si="39"/>
        <v>7</v>
      </c>
      <c r="T36" s="1">
        <f t="shared" si="40"/>
        <v>0</v>
      </c>
      <c r="U36" s="1">
        <f t="shared" si="41"/>
        <v>3</v>
      </c>
      <c r="V36" s="1">
        <f t="shared" si="42"/>
        <v>5</v>
      </c>
      <c r="W36" s="1">
        <f t="shared" si="43"/>
        <v>0</v>
      </c>
      <c r="X36" s="1">
        <f t="shared" si="44"/>
        <v>11</v>
      </c>
      <c r="Y36" s="1">
        <f t="shared" si="45"/>
        <v>8</v>
      </c>
      <c r="Z36" s="1">
        <f t="shared" si="46"/>
        <v>0</v>
      </c>
      <c r="AA36" s="1" t="str">
        <f t="shared" si="27"/>
        <v>W</v>
      </c>
      <c r="AB36" s="1">
        <f t="shared" si="47"/>
        <v>2</v>
      </c>
      <c r="AC36" s="1" t="str">
        <f t="shared" si="28"/>
        <v>W</v>
      </c>
      <c r="AD36" s="1">
        <f t="shared" si="24"/>
        <v>7</v>
      </c>
      <c r="AE36" s="1">
        <f t="shared" si="25"/>
        <v>3</v>
      </c>
      <c r="AF36" s="1">
        <f t="shared" si="26"/>
        <v>0</v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E37" s="1">
        <v>5</v>
      </c>
      <c r="F37" s="1">
        <v>2</v>
      </c>
      <c r="G37" s="1" t="s">
        <v>83</v>
      </c>
      <c r="H37" s="1" t="s">
        <v>83</v>
      </c>
      <c r="I37" s="1">
        <f t="shared" si="29"/>
        <v>21</v>
      </c>
      <c r="J37" s="1">
        <f t="shared" si="30"/>
        <v>15</v>
      </c>
      <c r="K37" s="1">
        <f t="shared" si="31"/>
        <v>3</v>
      </c>
      <c r="L37" s="1">
        <f t="shared" si="32"/>
        <v>0</v>
      </c>
      <c r="M37" s="1">
        <f t="shared" si="33"/>
        <v>1</v>
      </c>
      <c r="N37" s="1">
        <f t="shared" si="34"/>
        <v>0</v>
      </c>
      <c r="O37" s="1">
        <f t="shared" si="35"/>
        <v>9</v>
      </c>
      <c r="P37" s="1">
        <f t="shared" si="36"/>
        <v>8</v>
      </c>
      <c r="Q37" s="1">
        <f t="shared" si="37"/>
        <v>0</v>
      </c>
      <c r="R37" s="1">
        <f t="shared" si="38"/>
        <v>12</v>
      </c>
      <c r="S37" s="1">
        <f t="shared" si="39"/>
        <v>7</v>
      </c>
      <c r="T37" s="1">
        <f t="shared" si="40"/>
        <v>0</v>
      </c>
      <c r="U37" s="1">
        <f t="shared" si="41"/>
        <v>3</v>
      </c>
      <c r="V37" s="1">
        <f t="shared" si="42"/>
        <v>5</v>
      </c>
      <c r="W37" s="1">
        <f t="shared" si="43"/>
        <v>0</v>
      </c>
      <c r="X37" s="1">
        <f t="shared" si="44"/>
        <v>12</v>
      </c>
      <c r="Y37" s="1">
        <f t="shared" si="45"/>
        <v>8</v>
      </c>
      <c r="Z37" s="1">
        <f t="shared" si="46"/>
        <v>0</v>
      </c>
      <c r="AA37" s="1" t="str">
        <f t="shared" si="27"/>
        <v>W</v>
      </c>
      <c r="AB37" s="1">
        <f t="shared" si="47"/>
        <v>3</v>
      </c>
      <c r="AC37" s="1" t="str">
        <f t="shared" si="28"/>
        <v>W</v>
      </c>
      <c r="AD37" s="1">
        <f t="shared" si="24"/>
        <v>7</v>
      </c>
      <c r="AE37" s="1">
        <f t="shared" si="25"/>
        <v>3</v>
      </c>
      <c r="AF37" s="1">
        <f t="shared" si="26"/>
        <v>0</v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E38" s="1">
        <v>4</v>
      </c>
      <c r="F38" s="1">
        <v>1</v>
      </c>
      <c r="G38" s="1" t="s">
        <v>83</v>
      </c>
      <c r="H38" s="1" t="s">
        <v>83</v>
      </c>
      <c r="I38" s="1">
        <f t="shared" si="29"/>
        <v>22</v>
      </c>
      <c r="J38" s="1">
        <f t="shared" si="30"/>
        <v>15</v>
      </c>
      <c r="K38" s="1">
        <f t="shared" si="31"/>
        <v>3</v>
      </c>
      <c r="L38" s="1">
        <f t="shared" si="32"/>
        <v>0</v>
      </c>
      <c r="M38" s="1">
        <f t="shared" si="33"/>
        <v>1</v>
      </c>
      <c r="N38" s="1">
        <f t="shared" si="34"/>
        <v>0</v>
      </c>
      <c r="O38" s="1">
        <f t="shared" si="35"/>
        <v>9</v>
      </c>
      <c r="P38" s="1">
        <f t="shared" si="36"/>
        <v>8</v>
      </c>
      <c r="Q38" s="1">
        <f t="shared" si="37"/>
        <v>0</v>
      </c>
      <c r="R38" s="1">
        <f t="shared" si="38"/>
        <v>13</v>
      </c>
      <c r="S38" s="1">
        <f t="shared" si="39"/>
        <v>7</v>
      </c>
      <c r="T38" s="1">
        <f t="shared" si="40"/>
        <v>0</v>
      </c>
      <c r="U38" s="1">
        <f t="shared" si="41"/>
        <v>4</v>
      </c>
      <c r="V38" s="1">
        <f t="shared" si="42"/>
        <v>5</v>
      </c>
      <c r="W38" s="1">
        <f t="shared" si="43"/>
        <v>0</v>
      </c>
      <c r="X38" s="1">
        <f t="shared" si="44"/>
        <v>13</v>
      </c>
      <c r="Y38" s="1">
        <f t="shared" si="45"/>
        <v>8</v>
      </c>
      <c r="Z38" s="1">
        <f t="shared" si="46"/>
        <v>0</v>
      </c>
      <c r="AA38" s="1" t="str">
        <f t="shared" si="27"/>
        <v>W</v>
      </c>
      <c r="AB38" s="1">
        <f t="shared" si="47"/>
        <v>4</v>
      </c>
      <c r="AC38" s="1" t="str">
        <f t="shared" si="28"/>
        <v>W</v>
      </c>
      <c r="AD38" s="1">
        <f t="shared" si="24"/>
        <v>8</v>
      </c>
      <c r="AE38" s="1">
        <f t="shared" si="25"/>
        <v>2</v>
      </c>
      <c r="AF38" s="1">
        <f t="shared" si="26"/>
        <v>0</v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E39" s="1">
        <v>5</v>
      </c>
      <c r="F39" s="1">
        <v>2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15</v>
      </c>
      <c r="K39" s="1">
        <f t="shared" si="31"/>
        <v>3</v>
      </c>
      <c r="L39" s="1">
        <f t="shared" si="32"/>
        <v>0</v>
      </c>
      <c r="M39" s="1">
        <f t="shared" si="33"/>
        <v>1</v>
      </c>
      <c r="N39" s="1">
        <f t="shared" si="34"/>
        <v>0</v>
      </c>
      <c r="O39" s="1">
        <f t="shared" si="35"/>
        <v>10</v>
      </c>
      <c r="P39" s="1">
        <f t="shared" si="36"/>
        <v>8</v>
      </c>
      <c r="Q39" s="1">
        <f t="shared" si="37"/>
        <v>0</v>
      </c>
      <c r="R39" s="1">
        <f t="shared" si="38"/>
        <v>13</v>
      </c>
      <c r="S39" s="1">
        <f t="shared" si="39"/>
        <v>7</v>
      </c>
      <c r="T39" s="1">
        <f t="shared" si="40"/>
        <v>0</v>
      </c>
      <c r="U39" s="1">
        <f t="shared" si="41"/>
        <v>5</v>
      </c>
      <c r="V39" s="1">
        <f t="shared" si="42"/>
        <v>5</v>
      </c>
      <c r="W39" s="1">
        <f t="shared" si="43"/>
        <v>0</v>
      </c>
      <c r="X39" s="1">
        <f t="shared" si="44"/>
        <v>14</v>
      </c>
      <c r="Y39" s="1">
        <f t="shared" si="45"/>
        <v>8</v>
      </c>
      <c r="Z39" s="1">
        <f t="shared" si="46"/>
        <v>0</v>
      </c>
      <c r="AA39" s="1" t="str">
        <f t="shared" si="27"/>
        <v>W</v>
      </c>
      <c r="AB39" s="1">
        <f t="shared" si="47"/>
        <v>5</v>
      </c>
      <c r="AC39" s="1" t="str">
        <f t="shared" si="28"/>
        <v>W</v>
      </c>
      <c r="AD39" s="1">
        <f t="shared" si="24"/>
        <v>8</v>
      </c>
      <c r="AE39" s="1">
        <f t="shared" si="25"/>
        <v>2</v>
      </c>
      <c r="AF39" s="1">
        <f t="shared" si="26"/>
        <v>0</v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E40" s="1">
        <v>6</v>
      </c>
      <c r="F40" s="1">
        <v>5</v>
      </c>
      <c r="G40" s="1" t="s">
        <v>84</v>
      </c>
      <c r="H40" s="1" t="s">
        <v>83</v>
      </c>
      <c r="I40" s="1">
        <f t="shared" si="29"/>
        <v>24</v>
      </c>
      <c r="J40" s="1">
        <f t="shared" si="30"/>
        <v>15</v>
      </c>
      <c r="K40" s="1">
        <f t="shared" si="31"/>
        <v>4</v>
      </c>
      <c r="L40" s="1">
        <f t="shared" si="32"/>
        <v>0</v>
      </c>
      <c r="M40" s="1">
        <f t="shared" si="33"/>
        <v>1</v>
      </c>
      <c r="N40" s="1">
        <f t="shared" si="34"/>
        <v>0</v>
      </c>
      <c r="O40" s="1">
        <f t="shared" si="35"/>
        <v>11</v>
      </c>
      <c r="P40" s="1">
        <f t="shared" si="36"/>
        <v>8</v>
      </c>
      <c r="Q40" s="1">
        <f t="shared" si="37"/>
        <v>0</v>
      </c>
      <c r="R40" s="1">
        <f t="shared" si="38"/>
        <v>13</v>
      </c>
      <c r="S40" s="1">
        <f t="shared" si="39"/>
        <v>7</v>
      </c>
      <c r="T40" s="1">
        <f t="shared" si="40"/>
        <v>0</v>
      </c>
      <c r="U40" s="1">
        <f t="shared" si="41"/>
        <v>5</v>
      </c>
      <c r="V40" s="1">
        <f t="shared" si="42"/>
        <v>5</v>
      </c>
      <c r="W40" s="1">
        <f t="shared" si="43"/>
        <v>0</v>
      </c>
      <c r="X40" s="1">
        <f t="shared" si="44"/>
        <v>14</v>
      </c>
      <c r="Y40" s="1">
        <f t="shared" si="45"/>
        <v>8</v>
      </c>
      <c r="Z40" s="1">
        <f t="shared" si="46"/>
        <v>0</v>
      </c>
      <c r="AA40" s="1" t="str">
        <f t="shared" si="27"/>
        <v>W</v>
      </c>
      <c r="AB40" s="1">
        <f t="shared" si="47"/>
        <v>6</v>
      </c>
      <c r="AC40" s="1" t="str">
        <f t="shared" si="28"/>
        <v>W</v>
      </c>
      <c r="AD40" s="1">
        <f t="shared" si="24"/>
        <v>8</v>
      </c>
      <c r="AE40" s="1">
        <f t="shared" si="25"/>
        <v>2</v>
      </c>
      <c r="AF40" s="1">
        <f t="shared" si="26"/>
        <v>0</v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E41" s="1">
        <v>1</v>
      </c>
      <c r="F41" s="1">
        <v>2</v>
      </c>
      <c r="G41" s="1" t="s">
        <v>84</v>
      </c>
      <c r="H41" s="1" t="s">
        <v>84</v>
      </c>
      <c r="I41" s="1">
        <f t="shared" si="29"/>
        <v>24</v>
      </c>
      <c r="J41" s="1">
        <f t="shared" si="30"/>
        <v>15</v>
      </c>
      <c r="K41" s="1">
        <f t="shared" si="31"/>
        <v>4</v>
      </c>
      <c r="L41" s="1">
        <f t="shared" si="32"/>
        <v>1</v>
      </c>
      <c r="M41" s="1">
        <f t="shared" si="33"/>
        <v>1</v>
      </c>
      <c r="N41" s="1">
        <f t="shared" si="34"/>
        <v>1</v>
      </c>
      <c r="O41" s="1">
        <f t="shared" si="35"/>
        <v>11</v>
      </c>
      <c r="P41" s="1">
        <f t="shared" si="36"/>
        <v>8</v>
      </c>
      <c r="Q41" s="1">
        <f t="shared" si="37"/>
        <v>1</v>
      </c>
      <c r="R41" s="1">
        <f t="shared" si="38"/>
        <v>13</v>
      </c>
      <c r="S41" s="1">
        <f t="shared" si="39"/>
        <v>7</v>
      </c>
      <c r="T41" s="1">
        <f t="shared" si="40"/>
        <v>0</v>
      </c>
      <c r="U41" s="1">
        <f t="shared" si="41"/>
        <v>5</v>
      </c>
      <c r="V41" s="1">
        <f t="shared" si="42"/>
        <v>5</v>
      </c>
      <c r="W41" s="1">
        <f t="shared" si="43"/>
        <v>0</v>
      </c>
      <c r="X41" s="1">
        <f t="shared" si="44"/>
        <v>14</v>
      </c>
      <c r="Y41" s="1">
        <f t="shared" si="45"/>
        <v>8</v>
      </c>
      <c r="Z41" s="1">
        <f t="shared" si="46"/>
        <v>0</v>
      </c>
      <c r="AA41" s="1" t="str">
        <f t="shared" si="27"/>
        <v>L</v>
      </c>
      <c r="AB41" s="1">
        <f t="shared" si="47"/>
        <v>1</v>
      </c>
      <c r="AC41" s="1" t="str">
        <f t="shared" si="28"/>
        <v>OTL</v>
      </c>
      <c r="AD41" s="1">
        <f t="shared" si="24"/>
        <v>7</v>
      </c>
      <c r="AE41" s="1">
        <f t="shared" si="25"/>
        <v>2</v>
      </c>
      <c r="AF41" s="1">
        <f t="shared" si="26"/>
        <v>1</v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E42" s="1">
        <v>3</v>
      </c>
      <c r="F42" s="1">
        <v>1</v>
      </c>
      <c r="G42" s="1" t="s">
        <v>83</v>
      </c>
      <c r="H42" s="1" t="s">
        <v>83</v>
      </c>
      <c r="I42" s="1">
        <f t="shared" si="29"/>
        <v>25</v>
      </c>
      <c r="J42" s="1">
        <f t="shared" si="30"/>
        <v>15</v>
      </c>
      <c r="K42" s="1">
        <f t="shared" si="31"/>
        <v>4</v>
      </c>
      <c r="L42" s="1">
        <f t="shared" si="32"/>
        <v>1</v>
      </c>
      <c r="M42" s="1">
        <f t="shared" si="33"/>
        <v>1</v>
      </c>
      <c r="N42" s="1">
        <f t="shared" si="34"/>
        <v>1</v>
      </c>
      <c r="O42" s="1">
        <f t="shared" si="35"/>
        <v>12</v>
      </c>
      <c r="P42" s="1">
        <f t="shared" si="36"/>
        <v>8</v>
      </c>
      <c r="Q42" s="1">
        <f t="shared" si="37"/>
        <v>1</v>
      </c>
      <c r="R42" s="1">
        <f t="shared" si="38"/>
        <v>13</v>
      </c>
      <c r="S42" s="1">
        <f t="shared" si="39"/>
        <v>7</v>
      </c>
      <c r="T42" s="1">
        <f t="shared" si="40"/>
        <v>0</v>
      </c>
      <c r="U42" s="1">
        <f t="shared" si="41"/>
        <v>5</v>
      </c>
      <c r="V42" s="1">
        <f t="shared" si="42"/>
        <v>5</v>
      </c>
      <c r="W42" s="1">
        <f t="shared" si="43"/>
        <v>0</v>
      </c>
      <c r="X42" s="1">
        <f t="shared" si="44"/>
        <v>14</v>
      </c>
      <c r="Y42" s="1">
        <f t="shared" si="45"/>
        <v>8</v>
      </c>
      <c r="Z42" s="1">
        <f t="shared" si="46"/>
        <v>0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8</v>
      </c>
      <c r="AE42" s="1">
        <f t="shared" si="25"/>
        <v>1</v>
      </c>
      <c r="AF42" s="1">
        <f t="shared" si="26"/>
        <v>1</v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E43" s="1">
        <v>1</v>
      </c>
      <c r="F43" s="1">
        <v>3</v>
      </c>
      <c r="G43" s="1" t="s">
        <v>83</v>
      </c>
      <c r="H43" s="1" t="s">
        <v>83</v>
      </c>
      <c r="I43" s="1">
        <f t="shared" si="29"/>
        <v>25</v>
      </c>
      <c r="J43" s="1">
        <f t="shared" si="30"/>
        <v>16</v>
      </c>
      <c r="K43" s="1">
        <f t="shared" si="31"/>
        <v>4</v>
      </c>
      <c r="L43" s="1">
        <f t="shared" si="32"/>
        <v>1</v>
      </c>
      <c r="M43" s="1">
        <f t="shared" si="33"/>
        <v>1</v>
      </c>
      <c r="N43" s="1">
        <f t="shared" si="34"/>
        <v>1</v>
      </c>
      <c r="O43" s="1">
        <f t="shared" si="35"/>
        <v>12</v>
      </c>
      <c r="P43" s="1">
        <f t="shared" si="36"/>
        <v>8</v>
      </c>
      <c r="Q43" s="1">
        <f t="shared" si="37"/>
        <v>1</v>
      </c>
      <c r="R43" s="1">
        <f t="shared" si="38"/>
        <v>13</v>
      </c>
      <c r="S43" s="1">
        <f t="shared" si="39"/>
        <v>8</v>
      </c>
      <c r="T43" s="1">
        <f t="shared" si="40"/>
        <v>0</v>
      </c>
      <c r="U43" s="1">
        <f t="shared" si="41"/>
        <v>5</v>
      </c>
      <c r="V43" s="1">
        <f t="shared" si="42"/>
        <v>6</v>
      </c>
      <c r="W43" s="1">
        <f t="shared" si="43"/>
        <v>0</v>
      </c>
      <c r="X43" s="1">
        <f t="shared" si="44"/>
        <v>14</v>
      </c>
      <c r="Y43" s="1">
        <f t="shared" si="45"/>
        <v>9</v>
      </c>
      <c r="Z43" s="1">
        <f t="shared" si="46"/>
        <v>0</v>
      </c>
      <c r="AA43" s="1" t="str">
        <f t="shared" si="27"/>
        <v>L</v>
      </c>
      <c r="AB43" s="1">
        <f t="shared" si="47"/>
        <v>1</v>
      </c>
      <c r="AC43" s="1" t="str">
        <f t="shared" si="28"/>
        <v>L</v>
      </c>
      <c r="AD43" s="1">
        <f t="shared" si="24"/>
        <v>7</v>
      </c>
      <c r="AE43" s="1">
        <f t="shared" si="25"/>
        <v>2</v>
      </c>
      <c r="AF43" s="1">
        <f t="shared" si="26"/>
        <v>1</v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E44" s="1">
        <v>6</v>
      </c>
      <c r="F44" s="1">
        <v>1</v>
      </c>
      <c r="G44" s="1" t="s">
        <v>83</v>
      </c>
      <c r="H44" s="1" t="s">
        <v>83</v>
      </c>
      <c r="I44" s="1">
        <f t="shared" si="29"/>
        <v>26</v>
      </c>
      <c r="J44" s="1">
        <f t="shared" si="30"/>
        <v>16</v>
      </c>
      <c r="K44" s="1">
        <f t="shared" si="31"/>
        <v>4</v>
      </c>
      <c r="L44" s="1">
        <f t="shared" si="32"/>
        <v>1</v>
      </c>
      <c r="M44" s="1">
        <f t="shared" si="33"/>
        <v>1</v>
      </c>
      <c r="N44" s="1">
        <f t="shared" si="34"/>
        <v>1</v>
      </c>
      <c r="O44" s="1">
        <f t="shared" si="35"/>
        <v>12</v>
      </c>
      <c r="P44" s="1">
        <f t="shared" si="36"/>
        <v>8</v>
      </c>
      <c r="Q44" s="1">
        <f t="shared" si="37"/>
        <v>1</v>
      </c>
      <c r="R44" s="1">
        <f t="shared" si="38"/>
        <v>14</v>
      </c>
      <c r="S44" s="1">
        <f t="shared" si="39"/>
        <v>8</v>
      </c>
      <c r="T44" s="1">
        <f t="shared" si="40"/>
        <v>0</v>
      </c>
      <c r="U44" s="1">
        <f t="shared" si="41"/>
        <v>6</v>
      </c>
      <c r="V44" s="1">
        <f t="shared" si="42"/>
        <v>6</v>
      </c>
      <c r="W44" s="1">
        <f t="shared" si="43"/>
        <v>0</v>
      </c>
      <c r="X44" s="1">
        <f t="shared" si="44"/>
        <v>15</v>
      </c>
      <c r="Y44" s="1">
        <f t="shared" si="45"/>
        <v>9</v>
      </c>
      <c r="Z44" s="1">
        <f t="shared" si="46"/>
        <v>0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8</v>
      </c>
      <c r="AE44" s="1">
        <f t="shared" ref="AE44:AE75" si="49">IF(AC44="","",COUNTIFS(AC35:AC44,"L"))</f>
        <v>1</v>
      </c>
      <c r="AF44" s="1">
        <f t="shared" ref="AF44:AF75" si="50">IF(AC44="","",COUNTIFS(AC35:AC44,"OTL"))</f>
        <v>1</v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E45" s="1">
        <v>0</v>
      </c>
      <c r="F45" s="1">
        <v>3</v>
      </c>
      <c r="G45" s="1" t="s">
        <v>83</v>
      </c>
      <c r="H45" s="1" t="s">
        <v>83</v>
      </c>
      <c r="I45" s="1">
        <f t="shared" si="29"/>
        <v>26</v>
      </c>
      <c r="J45" s="1">
        <f t="shared" si="30"/>
        <v>17</v>
      </c>
      <c r="K45" s="1">
        <f t="shared" si="31"/>
        <v>4</v>
      </c>
      <c r="L45" s="1">
        <f t="shared" si="32"/>
        <v>1</v>
      </c>
      <c r="M45" s="1">
        <f t="shared" si="33"/>
        <v>1</v>
      </c>
      <c r="N45" s="1">
        <f t="shared" si="34"/>
        <v>1</v>
      </c>
      <c r="O45" s="1">
        <f t="shared" si="35"/>
        <v>12</v>
      </c>
      <c r="P45" s="1">
        <f t="shared" si="36"/>
        <v>8</v>
      </c>
      <c r="Q45" s="1">
        <f t="shared" si="37"/>
        <v>1</v>
      </c>
      <c r="R45" s="1">
        <f t="shared" si="38"/>
        <v>14</v>
      </c>
      <c r="S45" s="1">
        <f t="shared" si="39"/>
        <v>9</v>
      </c>
      <c r="T45" s="1">
        <f t="shared" si="40"/>
        <v>0</v>
      </c>
      <c r="U45" s="1">
        <f t="shared" si="41"/>
        <v>6</v>
      </c>
      <c r="V45" s="1">
        <f t="shared" si="42"/>
        <v>7</v>
      </c>
      <c r="W45" s="1">
        <f t="shared" si="43"/>
        <v>0</v>
      </c>
      <c r="X45" s="1">
        <f t="shared" si="44"/>
        <v>15</v>
      </c>
      <c r="Y45" s="1">
        <f t="shared" si="45"/>
        <v>10</v>
      </c>
      <c r="Z45" s="1">
        <f t="shared" si="46"/>
        <v>0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7</v>
      </c>
      <c r="AE45" s="1">
        <f t="shared" si="49"/>
        <v>2</v>
      </c>
      <c r="AF45" s="1">
        <f t="shared" si="50"/>
        <v>1</v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E46" s="1">
        <v>3</v>
      </c>
      <c r="F46" s="1">
        <v>2</v>
      </c>
      <c r="G46" s="1" t="s">
        <v>84</v>
      </c>
      <c r="H46" s="1" t="s">
        <v>83</v>
      </c>
      <c r="I46" s="1">
        <f t="shared" si="29"/>
        <v>27</v>
      </c>
      <c r="J46" s="1">
        <f t="shared" si="30"/>
        <v>17</v>
      </c>
      <c r="K46" s="1">
        <f t="shared" si="31"/>
        <v>5</v>
      </c>
      <c r="L46" s="1">
        <f t="shared" si="32"/>
        <v>1</v>
      </c>
      <c r="M46" s="1">
        <f t="shared" si="33"/>
        <v>1</v>
      </c>
      <c r="N46" s="1">
        <f t="shared" si="34"/>
        <v>1</v>
      </c>
      <c r="O46" s="1">
        <f t="shared" si="35"/>
        <v>13</v>
      </c>
      <c r="P46" s="1">
        <f t="shared" si="36"/>
        <v>8</v>
      </c>
      <c r="Q46" s="1">
        <f t="shared" si="37"/>
        <v>1</v>
      </c>
      <c r="R46" s="1">
        <f t="shared" si="38"/>
        <v>14</v>
      </c>
      <c r="S46" s="1">
        <f t="shared" si="39"/>
        <v>9</v>
      </c>
      <c r="T46" s="1">
        <f t="shared" si="40"/>
        <v>0</v>
      </c>
      <c r="U46" s="1">
        <f t="shared" si="41"/>
        <v>6</v>
      </c>
      <c r="V46" s="1">
        <f t="shared" si="42"/>
        <v>7</v>
      </c>
      <c r="W46" s="1">
        <f t="shared" si="43"/>
        <v>0</v>
      </c>
      <c r="X46" s="1">
        <f t="shared" si="44"/>
        <v>15</v>
      </c>
      <c r="Y46" s="1">
        <f t="shared" si="45"/>
        <v>10</v>
      </c>
      <c r="Z46" s="1">
        <f t="shared" si="46"/>
        <v>0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7</v>
      </c>
      <c r="AE46" s="1">
        <f t="shared" si="49"/>
        <v>2</v>
      </c>
      <c r="AF46" s="1">
        <f t="shared" si="50"/>
        <v>1</v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E47" s="1">
        <v>3</v>
      </c>
      <c r="F47" s="1">
        <v>4</v>
      </c>
      <c r="G47" s="1" t="s">
        <v>83</v>
      </c>
      <c r="H47" s="1" t="s">
        <v>83</v>
      </c>
      <c r="I47" s="1">
        <f t="shared" si="29"/>
        <v>27</v>
      </c>
      <c r="J47" s="1">
        <f t="shared" si="30"/>
        <v>18</v>
      </c>
      <c r="K47" s="1">
        <f t="shared" si="31"/>
        <v>5</v>
      </c>
      <c r="L47" s="1">
        <f t="shared" si="32"/>
        <v>1</v>
      </c>
      <c r="M47" s="1">
        <f t="shared" si="33"/>
        <v>1</v>
      </c>
      <c r="N47" s="1">
        <f t="shared" si="34"/>
        <v>1</v>
      </c>
      <c r="O47" s="1">
        <f t="shared" si="35"/>
        <v>13</v>
      </c>
      <c r="P47" s="1">
        <f t="shared" si="36"/>
        <v>9</v>
      </c>
      <c r="Q47" s="1">
        <f t="shared" si="37"/>
        <v>1</v>
      </c>
      <c r="R47" s="1">
        <f t="shared" si="38"/>
        <v>14</v>
      </c>
      <c r="S47" s="1">
        <f t="shared" si="39"/>
        <v>9</v>
      </c>
      <c r="T47" s="1">
        <f t="shared" si="40"/>
        <v>0</v>
      </c>
      <c r="U47" s="1">
        <f t="shared" si="41"/>
        <v>6</v>
      </c>
      <c r="V47" s="1">
        <f t="shared" si="42"/>
        <v>7</v>
      </c>
      <c r="W47" s="1">
        <f t="shared" si="43"/>
        <v>0</v>
      </c>
      <c r="X47" s="1">
        <f t="shared" si="44"/>
        <v>15</v>
      </c>
      <c r="Y47" s="1">
        <f t="shared" si="45"/>
        <v>11</v>
      </c>
      <c r="Z47" s="1">
        <f t="shared" si="46"/>
        <v>0</v>
      </c>
      <c r="AA47" s="1" t="str">
        <f t="shared" si="27"/>
        <v>L</v>
      </c>
      <c r="AB47" s="1">
        <f t="shared" si="47"/>
        <v>1</v>
      </c>
      <c r="AC47" s="1" t="str">
        <f t="shared" si="28"/>
        <v>L</v>
      </c>
      <c r="AD47" s="1">
        <f t="shared" si="48"/>
        <v>6</v>
      </c>
      <c r="AE47" s="1">
        <f t="shared" si="49"/>
        <v>3</v>
      </c>
      <c r="AF47" s="1">
        <f t="shared" si="50"/>
        <v>1</v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E48" s="1">
        <v>6</v>
      </c>
      <c r="F48" s="1">
        <v>3</v>
      </c>
      <c r="G48" s="1" t="s">
        <v>83</v>
      </c>
      <c r="H48" s="1" t="s">
        <v>83</v>
      </c>
      <c r="I48" s="1">
        <f t="shared" si="29"/>
        <v>28</v>
      </c>
      <c r="J48" s="1">
        <f t="shared" si="30"/>
        <v>18</v>
      </c>
      <c r="K48" s="1">
        <f t="shared" si="31"/>
        <v>5</v>
      </c>
      <c r="L48" s="1">
        <f t="shared" si="32"/>
        <v>1</v>
      </c>
      <c r="M48" s="1">
        <f t="shared" si="33"/>
        <v>1</v>
      </c>
      <c r="N48" s="1">
        <f t="shared" si="34"/>
        <v>1</v>
      </c>
      <c r="O48" s="1">
        <f t="shared" si="35"/>
        <v>14</v>
      </c>
      <c r="P48" s="1">
        <f t="shared" si="36"/>
        <v>9</v>
      </c>
      <c r="Q48" s="1">
        <f t="shared" si="37"/>
        <v>1</v>
      </c>
      <c r="R48" s="1">
        <f t="shared" si="38"/>
        <v>14</v>
      </c>
      <c r="S48" s="1">
        <f t="shared" si="39"/>
        <v>9</v>
      </c>
      <c r="T48" s="1">
        <f t="shared" si="40"/>
        <v>0</v>
      </c>
      <c r="U48" s="1">
        <f t="shared" si="41"/>
        <v>7</v>
      </c>
      <c r="V48" s="1">
        <f t="shared" si="42"/>
        <v>7</v>
      </c>
      <c r="W48" s="1">
        <f t="shared" si="43"/>
        <v>0</v>
      </c>
      <c r="X48" s="1">
        <f t="shared" si="44"/>
        <v>16</v>
      </c>
      <c r="Y48" s="1">
        <f t="shared" si="45"/>
        <v>11</v>
      </c>
      <c r="Z48" s="1">
        <f t="shared" si="46"/>
        <v>0</v>
      </c>
      <c r="AA48" s="1" t="str">
        <f t="shared" si="27"/>
        <v>W</v>
      </c>
      <c r="AB48" s="1">
        <f t="shared" si="47"/>
        <v>1</v>
      </c>
      <c r="AC48" s="1" t="str">
        <f t="shared" si="28"/>
        <v>W</v>
      </c>
      <c r="AD48" s="1">
        <f t="shared" si="48"/>
        <v>6</v>
      </c>
      <c r="AE48" s="1">
        <f t="shared" si="49"/>
        <v>3</v>
      </c>
      <c r="AF48" s="1">
        <f t="shared" si="50"/>
        <v>1</v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E49" s="1">
        <v>1</v>
      </c>
      <c r="F49" s="1">
        <v>3</v>
      </c>
      <c r="G49" s="1" t="s">
        <v>83</v>
      </c>
      <c r="H49" s="1" t="s">
        <v>83</v>
      </c>
      <c r="I49" s="1">
        <f t="shared" si="29"/>
        <v>28</v>
      </c>
      <c r="J49" s="1">
        <f t="shared" si="30"/>
        <v>19</v>
      </c>
      <c r="K49" s="1">
        <f t="shared" si="31"/>
        <v>5</v>
      </c>
      <c r="L49" s="1">
        <f t="shared" si="32"/>
        <v>1</v>
      </c>
      <c r="M49" s="1">
        <f t="shared" si="33"/>
        <v>1</v>
      </c>
      <c r="N49" s="1">
        <f t="shared" si="34"/>
        <v>1</v>
      </c>
      <c r="O49" s="1">
        <f t="shared" si="35"/>
        <v>14</v>
      </c>
      <c r="P49" s="1">
        <f t="shared" si="36"/>
        <v>10</v>
      </c>
      <c r="Q49" s="1">
        <f t="shared" si="37"/>
        <v>1</v>
      </c>
      <c r="R49" s="1">
        <f t="shared" si="38"/>
        <v>14</v>
      </c>
      <c r="S49" s="1">
        <f t="shared" si="39"/>
        <v>9</v>
      </c>
      <c r="T49" s="1">
        <f t="shared" si="40"/>
        <v>0</v>
      </c>
      <c r="U49" s="1">
        <f t="shared" si="41"/>
        <v>7</v>
      </c>
      <c r="V49" s="1">
        <f t="shared" si="42"/>
        <v>8</v>
      </c>
      <c r="W49" s="1">
        <f t="shared" si="43"/>
        <v>0</v>
      </c>
      <c r="X49" s="1">
        <f t="shared" si="44"/>
        <v>16</v>
      </c>
      <c r="Y49" s="1">
        <f t="shared" si="45"/>
        <v>12</v>
      </c>
      <c r="Z49" s="1">
        <f t="shared" si="46"/>
        <v>0</v>
      </c>
      <c r="AA49" s="1" t="str">
        <f t="shared" si="27"/>
        <v>L</v>
      </c>
      <c r="AB49" s="1">
        <f t="shared" si="47"/>
        <v>1</v>
      </c>
      <c r="AC49" s="1" t="str">
        <f t="shared" si="28"/>
        <v>L</v>
      </c>
      <c r="AD49" s="1">
        <f t="shared" si="48"/>
        <v>5</v>
      </c>
      <c r="AE49" s="1">
        <f t="shared" si="49"/>
        <v>4</v>
      </c>
      <c r="AF49" s="1">
        <f t="shared" si="50"/>
        <v>1</v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28</v>
      </c>
      <c r="J84" s="1">
        <f t="shared" si="75"/>
        <v>19</v>
      </c>
      <c r="K84" s="1">
        <f t="shared" si="75"/>
        <v>5</v>
      </c>
      <c r="L84" s="1">
        <f t="shared" si="75"/>
        <v>1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14</v>
      </c>
      <c r="P84" s="1">
        <f t="shared" si="76"/>
        <v>10</v>
      </c>
      <c r="Q84" s="1">
        <f t="shared" si="76"/>
        <v>1</v>
      </c>
      <c r="R84" s="1">
        <f t="shared" si="76"/>
        <v>14</v>
      </c>
      <c r="S84" s="1">
        <f t="shared" si="76"/>
        <v>9</v>
      </c>
      <c r="T84" s="1">
        <f t="shared" si="76"/>
        <v>0</v>
      </c>
      <c r="U84" s="1">
        <f t="shared" si="76"/>
        <v>7</v>
      </c>
      <c r="V84" s="1">
        <f t="shared" si="76"/>
        <v>8</v>
      </c>
      <c r="W84" s="1">
        <f t="shared" si="76"/>
        <v>0</v>
      </c>
      <c r="X84" s="1">
        <f t="shared" si="76"/>
        <v>16</v>
      </c>
      <c r="Y84" s="1">
        <f t="shared" si="76"/>
        <v>12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160</v>
      </c>
      <c r="F85" s="1">
        <f>SUM(F2:F83)</f>
        <v>150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14-10-1</v>
      </c>
      <c r="R85" s="1" t="str">
        <f>IF(R84="","0-0-0",CONCATENATE(R84,"-",S84,"-",T84))</f>
        <v>14-9-0</v>
      </c>
      <c r="U85" s="1" t="str">
        <f>IF(U84="","0-0-0",CONCATENATE(U84,"-",V84,"-",W84))</f>
        <v>7-8-0</v>
      </c>
      <c r="X85" s="1" t="str">
        <f>IF(X84="","0-0-0",CONCATENATE(X84,"-",Y84,"-",Z84))</f>
        <v>16-12-0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48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E27" s="1">
        <v>2</v>
      </c>
      <c r="F27" s="1">
        <v>5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8</v>
      </c>
      <c r="P27" s="1">
        <f t="shared" si="9"/>
        <v>3</v>
      </c>
      <c r="Q27" s="1">
        <f t="shared" si="10"/>
        <v>1</v>
      </c>
      <c r="R27" s="1">
        <f t="shared" si="11"/>
        <v>3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1</v>
      </c>
      <c r="W27" s="1">
        <f t="shared" si="16"/>
        <v>0</v>
      </c>
      <c r="X27" s="1">
        <f t="shared" si="17"/>
        <v>7</v>
      </c>
      <c r="Y27" s="1">
        <f t="shared" si="18"/>
        <v>3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12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8</v>
      </c>
      <c r="P28" s="1">
        <f t="shared" si="9"/>
        <v>3</v>
      </c>
      <c r="Q28" s="1">
        <f t="shared" si="10"/>
        <v>1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1</v>
      </c>
      <c r="W28" s="1">
        <f t="shared" si="16"/>
        <v>0</v>
      </c>
      <c r="X28" s="1">
        <f t="shared" si="17"/>
        <v>7</v>
      </c>
      <c r="Y28" s="1">
        <f t="shared" si="18"/>
        <v>3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E29" s="1">
        <v>3</v>
      </c>
      <c r="F29" s="1">
        <v>5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13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4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2</v>
      </c>
      <c r="W29" s="1">
        <f t="shared" si="16"/>
        <v>0</v>
      </c>
      <c r="X29" s="1">
        <f t="shared" si="17"/>
        <v>7</v>
      </c>
      <c r="Y29" s="1">
        <f t="shared" si="18"/>
        <v>4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E30" s="1">
        <v>1</v>
      </c>
      <c r="F30" s="1">
        <v>2</v>
      </c>
      <c r="G30" s="1" t="s">
        <v>84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2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8</v>
      </c>
      <c r="P30" s="1">
        <f t="shared" si="9"/>
        <v>4</v>
      </c>
      <c r="Q30" s="1">
        <f t="shared" si="10"/>
        <v>2</v>
      </c>
      <c r="R30" s="1">
        <f t="shared" si="11"/>
        <v>4</v>
      </c>
      <c r="S30" s="1">
        <f t="shared" si="12"/>
        <v>9</v>
      </c>
      <c r="T30" s="1">
        <f t="shared" si="13"/>
        <v>2</v>
      </c>
      <c r="U30" s="1">
        <f t="shared" si="14"/>
        <v>3</v>
      </c>
      <c r="V30" s="1">
        <f t="shared" si="15"/>
        <v>2</v>
      </c>
      <c r="W30" s="1">
        <f t="shared" si="16"/>
        <v>1</v>
      </c>
      <c r="X30" s="1">
        <f t="shared" si="17"/>
        <v>7</v>
      </c>
      <c r="Y30" s="1">
        <f t="shared" si="18"/>
        <v>4</v>
      </c>
      <c r="Z30" s="1">
        <f t="shared" si="19"/>
        <v>2</v>
      </c>
      <c r="AA30" s="1" t="str">
        <f t="shared" si="0"/>
        <v>L</v>
      </c>
      <c r="AB30" s="1">
        <f t="shared" si="20"/>
        <v>2</v>
      </c>
      <c r="AC30" s="1" t="str">
        <f t="shared" si="1"/>
        <v>OTL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E31" s="1">
        <v>3</v>
      </c>
      <c r="F31" s="1">
        <v>4</v>
      </c>
      <c r="G31" s="1" t="s">
        <v>84</v>
      </c>
      <c r="H31" s="1" t="s">
        <v>83</v>
      </c>
      <c r="I31" s="1">
        <f t="shared" si="2"/>
        <v>12</v>
      </c>
      <c r="J31" s="1">
        <f t="shared" si="3"/>
        <v>13</v>
      </c>
      <c r="K31" s="1">
        <f t="shared" si="4"/>
        <v>2</v>
      </c>
      <c r="L31" s="1">
        <f t="shared" si="5"/>
        <v>5</v>
      </c>
      <c r="M31" s="1">
        <f t="shared" si="6"/>
        <v>1</v>
      </c>
      <c r="N31" s="1">
        <f t="shared" si="7"/>
        <v>0</v>
      </c>
      <c r="O31" s="1">
        <f t="shared" si="8"/>
        <v>8</v>
      </c>
      <c r="P31" s="1">
        <f t="shared" si="9"/>
        <v>4</v>
      </c>
      <c r="Q31" s="1">
        <f t="shared" si="10"/>
        <v>3</v>
      </c>
      <c r="R31" s="1">
        <f t="shared" si="11"/>
        <v>4</v>
      </c>
      <c r="S31" s="1">
        <f t="shared" si="12"/>
        <v>9</v>
      </c>
      <c r="T31" s="1">
        <f t="shared" si="13"/>
        <v>2</v>
      </c>
      <c r="U31" s="1">
        <f t="shared" si="14"/>
        <v>3</v>
      </c>
      <c r="V31" s="1">
        <f t="shared" si="15"/>
        <v>2</v>
      </c>
      <c r="W31" s="1">
        <f t="shared" si="16"/>
        <v>1</v>
      </c>
      <c r="X31" s="1">
        <f t="shared" si="17"/>
        <v>7</v>
      </c>
      <c r="Y31" s="1">
        <f t="shared" si="18"/>
        <v>4</v>
      </c>
      <c r="Z31" s="1">
        <f t="shared" si="19"/>
        <v>2</v>
      </c>
      <c r="AA31" s="1" t="str">
        <f t="shared" si="0"/>
        <v>L</v>
      </c>
      <c r="AB31" s="1">
        <f t="shared" si="20"/>
        <v>3</v>
      </c>
      <c r="AC31" s="1" t="str">
        <f t="shared" si="1"/>
        <v>OTL</v>
      </c>
      <c r="AD31" s="1">
        <f t="shared" si="24"/>
        <v>3</v>
      </c>
      <c r="AE31" s="1">
        <f t="shared" si="25"/>
        <v>4</v>
      </c>
      <c r="AF31" s="1">
        <f t="shared" si="26"/>
        <v>3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14</v>
      </c>
      <c r="K32" s="1">
        <f t="shared" si="4"/>
        <v>2</v>
      </c>
      <c r="L32" s="1">
        <f t="shared" si="5"/>
        <v>5</v>
      </c>
      <c r="M32" s="1">
        <f t="shared" si="6"/>
        <v>1</v>
      </c>
      <c r="N32" s="1">
        <f t="shared" si="7"/>
        <v>0</v>
      </c>
      <c r="O32" s="1">
        <f t="shared" si="8"/>
        <v>8</v>
      </c>
      <c r="P32" s="1">
        <f t="shared" si="9"/>
        <v>4</v>
      </c>
      <c r="Q32" s="1">
        <f t="shared" si="10"/>
        <v>3</v>
      </c>
      <c r="R32" s="1">
        <f t="shared" si="11"/>
        <v>4</v>
      </c>
      <c r="S32" s="1">
        <f t="shared" si="12"/>
        <v>10</v>
      </c>
      <c r="T32" s="1">
        <f t="shared" si="13"/>
        <v>2</v>
      </c>
      <c r="U32" s="1">
        <f t="shared" si="14"/>
        <v>3</v>
      </c>
      <c r="V32" s="1">
        <f t="shared" si="15"/>
        <v>3</v>
      </c>
      <c r="W32" s="1">
        <f t="shared" si="16"/>
        <v>1</v>
      </c>
      <c r="X32" s="1">
        <f t="shared" si="17"/>
        <v>7</v>
      </c>
      <c r="Y32" s="1">
        <f t="shared" si="18"/>
        <v>5</v>
      </c>
      <c r="Z32" s="1">
        <f t="shared" si="19"/>
        <v>2</v>
      </c>
      <c r="AA32" s="1" t="str">
        <f t="shared" si="0"/>
        <v>L</v>
      </c>
      <c r="AB32" s="1">
        <f t="shared" si="20"/>
        <v>4</v>
      </c>
      <c r="AC32" s="1" t="str">
        <f t="shared" si="1"/>
        <v>L</v>
      </c>
      <c r="AD32" s="1">
        <f t="shared" si="24"/>
        <v>3</v>
      </c>
      <c r="AE32" s="1">
        <f t="shared" si="25"/>
        <v>5</v>
      </c>
      <c r="AF32" s="1">
        <f t="shared" si="26"/>
        <v>2</v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E33" s="1">
        <v>3</v>
      </c>
      <c r="F33" s="1">
        <v>5</v>
      </c>
      <c r="G33" s="1" t="s">
        <v>83</v>
      </c>
      <c r="H33" s="1" t="s">
        <v>83</v>
      </c>
      <c r="I33" s="1">
        <f t="shared" si="2"/>
        <v>12</v>
      </c>
      <c r="J33" s="1">
        <f t="shared" si="3"/>
        <v>15</v>
      </c>
      <c r="K33" s="1">
        <f t="shared" si="4"/>
        <v>2</v>
      </c>
      <c r="L33" s="1">
        <f t="shared" si="5"/>
        <v>5</v>
      </c>
      <c r="M33" s="1">
        <f t="shared" si="6"/>
        <v>1</v>
      </c>
      <c r="N33" s="1">
        <f t="shared" si="7"/>
        <v>0</v>
      </c>
      <c r="O33" s="1">
        <f t="shared" si="8"/>
        <v>8</v>
      </c>
      <c r="P33" s="1">
        <f t="shared" si="9"/>
        <v>4</v>
      </c>
      <c r="Q33" s="1">
        <f t="shared" si="10"/>
        <v>3</v>
      </c>
      <c r="R33" s="1">
        <f t="shared" si="11"/>
        <v>4</v>
      </c>
      <c r="S33" s="1">
        <f t="shared" si="12"/>
        <v>11</v>
      </c>
      <c r="T33" s="1">
        <f t="shared" si="13"/>
        <v>2</v>
      </c>
      <c r="U33" s="1">
        <f t="shared" si="14"/>
        <v>3</v>
      </c>
      <c r="V33" s="1">
        <f t="shared" si="15"/>
        <v>3</v>
      </c>
      <c r="W33" s="1">
        <f t="shared" si="16"/>
        <v>1</v>
      </c>
      <c r="X33" s="1">
        <f t="shared" si="17"/>
        <v>7</v>
      </c>
      <c r="Y33" s="1">
        <f t="shared" si="18"/>
        <v>6</v>
      </c>
      <c r="Z33" s="1">
        <f t="shared" si="19"/>
        <v>2</v>
      </c>
      <c r="AA33" s="1" t="str">
        <f t="shared" si="0"/>
        <v>L</v>
      </c>
      <c r="AB33" s="1">
        <f t="shared" si="20"/>
        <v>5</v>
      </c>
      <c r="AC33" s="1" t="str">
        <f t="shared" si="1"/>
        <v>L</v>
      </c>
      <c r="AD33" s="1">
        <f t="shared" si="24"/>
        <v>2</v>
      </c>
      <c r="AE33" s="1">
        <f t="shared" si="25"/>
        <v>6</v>
      </c>
      <c r="AF33" s="1">
        <f t="shared" si="26"/>
        <v>2</v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E34" s="1">
        <v>4</v>
      </c>
      <c r="F34" s="1">
        <v>2</v>
      </c>
      <c r="G34" s="1" t="s">
        <v>83</v>
      </c>
      <c r="H34" s="1" t="s">
        <v>83</v>
      </c>
      <c r="I34" s="1">
        <f t="shared" si="2"/>
        <v>13</v>
      </c>
      <c r="J34" s="1">
        <f t="shared" si="3"/>
        <v>15</v>
      </c>
      <c r="K34" s="1">
        <f t="shared" si="4"/>
        <v>2</v>
      </c>
      <c r="L34" s="1">
        <f t="shared" si="5"/>
        <v>5</v>
      </c>
      <c r="M34" s="1">
        <f t="shared" si="6"/>
        <v>1</v>
      </c>
      <c r="N34" s="1">
        <f t="shared" si="7"/>
        <v>0</v>
      </c>
      <c r="O34" s="1">
        <f t="shared" si="8"/>
        <v>9</v>
      </c>
      <c r="P34" s="1">
        <f t="shared" si="9"/>
        <v>4</v>
      </c>
      <c r="Q34" s="1">
        <f t="shared" si="10"/>
        <v>3</v>
      </c>
      <c r="R34" s="1">
        <f t="shared" si="11"/>
        <v>4</v>
      </c>
      <c r="S34" s="1">
        <f t="shared" si="12"/>
        <v>11</v>
      </c>
      <c r="T34" s="1">
        <f t="shared" si="13"/>
        <v>2</v>
      </c>
      <c r="U34" s="1">
        <f t="shared" si="14"/>
        <v>4</v>
      </c>
      <c r="V34" s="1">
        <f t="shared" si="15"/>
        <v>3</v>
      </c>
      <c r="W34" s="1">
        <f t="shared" si="16"/>
        <v>1</v>
      </c>
      <c r="X34" s="1">
        <f t="shared" si="17"/>
        <v>8</v>
      </c>
      <c r="Y34" s="1">
        <f t="shared" si="18"/>
        <v>6</v>
      </c>
      <c r="Z34" s="1">
        <f t="shared" si="19"/>
        <v>2</v>
      </c>
      <c r="AA34" s="1" t="str">
        <f t="shared" ref="AA34:AA65" si="27">IF(E34="","",IF(E34&gt;F34,"W","L"))</f>
        <v>W</v>
      </c>
      <c r="AB34" s="1">
        <f t="shared" si="20"/>
        <v>1</v>
      </c>
      <c r="AC34" s="1" t="str">
        <f t="shared" ref="AC34:AC65" si="28">IF(E34="","",IF(E34&gt;F34,"W",IF(AND(E34&lt;F34,G34=$AK$2,H34=$AK$2),"L","OTL")))</f>
        <v>W</v>
      </c>
      <c r="AD34" s="1">
        <f t="shared" si="24"/>
        <v>2</v>
      </c>
      <c r="AE34" s="1">
        <f t="shared" si="25"/>
        <v>6</v>
      </c>
      <c r="AF34" s="1">
        <f t="shared" si="26"/>
        <v>2</v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E35" s="1">
        <v>4</v>
      </c>
      <c r="F35" s="1">
        <v>5</v>
      </c>
      <c r="G35" s="1" t="s">
        <v>84</v>
      </c>
      <c r="H35" s="1" t="s">
        <v>83</v>
      </c>
      <c r="I35" s="1">
        <f t="shared" ref="I35:I66" si="29">IF(E35="","",IF(E35&gt;F35,I34+1,I34))</f>
        <v>13</v>
      </c>
      <c r="J35" s="1">
        <f t="shared" ref="J35:J66" si="30">IF(E35="","",IF(AND(F35&gt;E35,G35=$AK$2,H35=$AK$2),J34+1,J34))</f>
        <v>15</v>
      </c>
      <c r="K35" s="1">
        <f t="shared" ref="K35:K66" si="31">IF(E35="","",IF(AND(G35=$AK$1,E35&gt;F35),K34+1,K34))</f>
        <v>2</v>
      </c>
      <c r="L35" s="1">
        <f t="shared" ref="L35:L66" si="32">IF(E35="","",IF(AND(OR(G35=$AK$1,H35=$AK$1),E35&lt;F35),L34+1,L34))</f>
        <v>6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9</v>
      </c>
      <c r="P35" s="1">
        <f t="shared" ref="P35:P66" si="36">IF(E35="","",IF(AND(C35=$AL$1,F35&gt;E35,G35=$AK$2,H35=$AK$2), P34+1, P34))</f>
        <v>4</v>
      </c>
      <c r="Q35" s="1">
        <f t="shared" ref="Q35:Q66" si="37">IF(E35="","",IF(AND(C35=$AL$1,F35&gt;E35,OR(G35=$AK$1,H35=$AK$1)),Q34+1, Q34))</f>
        <v>3</v>
      </c>
      <c r="R35" s="1">
        <f t="shared" ref="R35:R66" si="38">IF(E35="","",IF(AND(C35=$AL$2,E35&gt;F35),R34+1,R34))</f>
        <v>4</v>
      </c>
      <c r="S35" s="1">
        <f t="shared" ref="S35:S66" si="39">IF(E35="","",IF(AND(C35=$AL$2,F35&gt;E35,G35=$AK$2,H35=$AK$2),S34+1,S34))</f>
        <v>11</v>
      </c>
      <c r="T35" s="1">
        <f t="shared" ref="T35:T66" si="40">IF(E35="","",IF(AND(C35=$AL$2,F35&gt;E35,OR(G35=$AK$1,H35=$AK$1)), T34+1, T34))</f>
        <v>3</v>
      </c>
      <c r="U35" s="1">
        <f t="shared" ref="U35:U66" si="41">IF(E35="","",IF(AND(E35&gt;F35,COUNTIF($AO$1:$AO$7,D35)=1),U34+1,U34))</f>
        <v>4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2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3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OTL</v>
      </c>
      <c r="AD35" s="1">
        <f t="shared" si="24"/>
        <v>2</v>
      </c>
      <c r="AE35" s="1">
        <f t="shared" si="25"/>
        <v>5</v>
      </c>
      <c r="AF35" s="1">
        <f t="shared" si="26"/>
        <v>3</v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E36" s="1">
        <v>5</v>
      </c>
      <c r="F36" s="1">
        <v>4</v>
      </c>
      <c r="G36" s="1" t="s">
        <v>83</v>
      </c>
      <c r="H36" s="1" t="s">
        <v>83</v>
      </c>
      <c r="I36" s="1">
        <f t="shared" si="29"/>
        <v>14</v>
      </c>
      <c r="J36" s="1">
        <f t="shared" si="30"/>
        <v>15</v>
      </c>
      <c r="K36" s="1">
        <f t="shared" si="31"/>
        <v>2</v>
      </c>
      <c r="L36" s="1">
        <f t="shared" si="32"/>
        <v>6</v>
      </c>
      <c r="M36" s="1">
        <f t="shared" si="33"/>
        <v>1</v>
      </c>
      <c r="N36" s="1">
        <f t="shared" si="34"/>
        <v>0</v>
      </c>
      <c r="O36" s="1">
        <f t="shared" si="35"/>
        <v>10</v>
      </c>
      <c r="P36" s="1">
        <f t="shared" si="36"/>
        <v>4</v>
      </c>
      <c r="Q36" s="1">
        <f t="shared" si="37"/>
        <v>3</v>
      </c>
      <c r="R36" s="1">
        <f t="shared" si="38"/>
        <v>4</v>
      </c>
      <c r="S36" s="1">
        <f t="shared" si="39"/>
        <v>11</v>
      </c>
      <c r="T36" s="1">
        <f t="shared" si="40"/>
        <v>3</v>
      </c>
      <c r="U36" s="1">
        <f t="shared" si="41"/>
        <v>4</v>
      </c>
      <c r="V36" s="1">
        <f t="shared" si="42"/>
        <v>3</v>
      </c>
      <c r="W36" s="1">
        <f t="shared" si="43"/>
        <v>2</v>
      </c>
      <c r="X36" s="1">
        <f t="shared" si="44"/>
        <v>9</v>
      </c>
      <c r="Y36" s="1">
        <f t="shared" si="45"/>
        <v>6</v>
      </c>
      <c r="Z36" s="1">
        <f t="shared" si="46"/>
        <v>3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3</v>
      </c>
      <c r="AE36" s="1">
        <f t="shared" si="25"/>
        <v>4</v>
      </c>
      <c r="AF36" s="1">
        <f t="shared" si="26"/>
        <v>3</v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E37" s="1">
        <v>6</v>
      </c>
      <c r="F37" s="1">
        <v>2</v>
      </c>
      <c r="G37" s="1" t="s">
        <v>83</v>
      </c>
      <c r="H37" s="1" t="s">
        <v>83</v>
      </c>
      <c r="I37" s="1">
        <f t="shared" si="29"/>
        <v>15</v>
      </c>
      <c r="J37" s="1">
        <f t="shared" si="30"/>
        <v>15</v>
      </c>
      <c r="K37" s="1">
        <f t="shared" si="31"/>
        <v>2</v>
      </c>
      <c r="L37" s="1">
        <f t="shared" si="32"/>
        <v>6</v>
      </c>
      <c r="M37" s="1">
        <f t="shared" si="33"/>
        <v>1</v>
      </c>
      <c r="N37" s="1">
        <f t="shared" si="34"/>
        <v>0</v>
      </c>
      <c r="O37" s="1">
        <f t="shared" si="35"/>
        <v>11</v>
      </c>
      <c r="P37" s="1">
        <f t="shared" si="36"/>
        <v>4</v>
      </c>
      <c r="Q37" s="1">
        <f t="shared" si="37"/>
        <v>3</v>
      </c>
      <c r="R37" s="1">
        <f t="shared" si="38"/>
        <v>4</v>
      </c>
      <c r="S37" s="1">
        <f t="shared" si="39"/>
        <v>11</v>
      </c>
      <c r="T37" s="1">
        <f t="shared" si="40"/>
        <v>3</v>
      </c>
      <c r="U37" s="1">
        <f t="shared" si="41"/>
        <v>4</v>
      </c>
      <c r="V37" s="1">
        <f t="shared" si="42"/>
        <v>3</v>
      </c>
      <c r="W37" s="1">
        <f t="shared" si="43"/>
        <v>2</v>
      </c>
      <c r="X37" s="1">
        <f t="shared" si="44"/>
        <v>10</v>
      </c>
      <c r="Y37" s="1">
        <f t="shared" si="45"/>
        <v>6</v>
      </c>
      <c r="Z37" s="1">
        <f t="shared" si="46"/>
        <v>3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4</v>
      </c>
      <c r="AE37" s="1">
        <f t="shared" si="25"/>
        <v>3</v>
      </c>
      <c r="AF37" s="1">
        <f t="shared" si="26"/>
        <v>3</v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E38" s="1">
        <v>0</v>
      </c>
      <c r="F38" s="1">
        <v>4</v>
      </c>
      <c r="G38" s="1" t="s">
        <v>83</v>
      </c>
      <c r="H38" s="1" t="s">
        <v>83</v>
      </c>
      <c r="I38" s="1">
        <f t="shared" si="29"/>
        <v>15</v>
      </c>
      <c r="J38" s="1">
        <f t="shared" si="30"/>
        <v>16</v>
      </c>
      <c r="K38" s="1">
        <f t="shared" si="31"/>
        <v>2</v>
      </c>
      <c r="L38" s="1">
        <f t="shared" si="32"/>
        <v>6</v>
      </c>
      <c r="M38" s="1">
        <f t="shared" si="33"/>
        <v>1</v>
      </c>
      <c r="N38" s="1">
        <f t="shared" si="34"/>
        <v>0</v>
      </c>
      <c r="O38" s="1">
        <f t="shared" si="35"/>
        <v>11</v>
      </c>
      <c r="P38" s="1">
        <f t="shared" si="36"/>
        <v>4</v>
      </c>
      <c r="Q38" s="1">
        <f t="shared" si="37"/>
        <v>3</v>
      </c>
      <c r="R38" s="1">
        <f t="shared" si="38"/>
        <v>4</v>
      </c>
      <c r="S38" s="1">
        <f t="shared" si="39"/>
        <v>12</v>
      </c>
      <c r="T38" s="1">
        <f t="shared" si="40"/>
        <v>3</v>
      </c>
      <c r="U38" s="1">
        <f t="shared" si="41"/>
        <v>4</v>
      </c>
      <c r="V38" s="1">
        <f t="shared" si="42"/>
        <v>3</v>
      </c>
      <c r="W38" s="1">
        <f t="shared" si="43"/>
        <v>2</v>
      </c>
      <c r="X38" s="1">
        <f t="shared" si="44"/>
        <v>10</v>
      </c>
      <c r="Y38" s="1">
        <f t="shared" si="45"/>
        <v>7</v>
      </c>
      <c r="Z38" s="1">
        <f t="shared" si="46"/>
        <v>3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3</v>
      </c>
      <c r="AE38" s="1">
        <f t="shared" si="25"/>
        <v>4</v>
      </c>
      <c r="AF38" s="1">
        <f t="shared" si="26"/>
        <v>3</v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E39" s="1">
        <v>4</v>
      </c>
      <c r="F39" s="1">
        <v>3</v>
      </c>
      <c r="G39" s="1" t="s">
        <v>84</v>
      </c>
      <c r="H39" s="1" t="s">
        <v>84</v>
      </c>
      <c r="I39" s="1">
        <f t="shared" si="29"/>
        <v>16</v>
      </c>
      <c r="J39" s="1">
        <f t="shared" si="30"/>
        <v>16</v>
      </c>
      <c r="K39" s="1">
        <f t="shared" si="31"/>
        <v>3</v>
      </c>
      <c r="L39" s="1">
        <f t="shared" si="32"/>
        <v>6</v>
      </c>
      <c r="M39" s="1">
        <f t="shared" si="33"/>
        <v>2</v>
      </c>
      <c r="N39" s="1">
        <f t="shared" si="34"/>
        <v>0</v>
      </c>
      <c r="O39" s="1">
        <f t="shared" si="35"/>
        <v>12</v>
      </c>
      <c r="P39" s="1">
        <f t="shared" si="36"/>
        <v>4</v>
      </c>
      <c r="Q39" s="1">
        <f t="shared" si="37"/>
        <v>3</v>
      </c>
      <c r="R39" s="1">
        <f t="shared" si="38"/>
        <v>4</v>
      </c>
      <c r="S39" s="1">
        <f t="shared" si="39"/>
        <v>12</v>
      </c>
      <c r="T39" s="1">
        <f t="shared" si="40"/>
        <v>3</v>
      </c>
      <c r="U39" s="1">
        <f t="shared" si="41"/>
        <v>5</v>
      </c>
      <c r="V39" s="1">
        <f t="shared" si="42"/>
        <v>3</v>
      </c>
      <c r="W39" s="1">
        <f t="shared" si="43"/>
        <v>2</v>
      </c>
      <c r="X39" s="1">
        <f t="shared" si="44"/>
        <v>11</v>
      </c>
      <c r="Y39" s="1">
        <f t="shared" si="45"/>
        <v>7</v>
      </c>
      <c r="Z39" s="1">
        <f t="shared" si="46"/>
        <v>3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4</v>
      </c>
      <c r="AE39" s="1">
        <f t="shared" si="25"/>
        <v>3</v>
      </c>
      <c r="AF39" s="1">
        <f t="shared" si="26"/>
        <v>3</v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E40" s="1">
        <v>4</v>
      </c>
      <c r="F40" s="1">
        <v>5</v>
      </c>
      <c r="G40" s="1" t="s">
        <v>83</v>
      </c>
      <c r="H40" s="1" t="s">
        <v>83</v>
      </c>
      <c r="I40" s="1">
        <f t="shared" si="29"/>
        <v>16</v>
      </c>
      <c r="J40" s="1">
        <f t="shared" si="30"/>
        <v>17</v>
      </c>
      <c r="K40" s="1">
        <f t="shared" si="31"/>
        <v>3</v>
      </c>
      <c r="L40" s="1">
        <f t="shared" si="32"/>
        <v>6</v>
      </c>
      <c r="M40" s="1">
        <f t="shared" si="33"/>
        <v>2</v>
      </c>
      <c r="N40" s="1">
        <f t="shared" si="34"/>
        <v>0</v>
      </c>
      <c r="O40" s="1">
        <f t="shared" si="35"/>
        <v>12</v>
      </c>
      <c r="P40" s="1">
        <f t="shared" si="36"/>
        <v>5</v>
      </c>
      <c r="Q40" s="1">
        <f t="shared" si="37"/>
        <v>3</v>
      </c>
      <c r="R40" s="1">
        <f t="shared" si="38"/>
        <v>4</v>
      </c>
      <c r="S40" s="1">
        <f t="shared" si="39"/>
        <v>12</v>
      </c>
      <c r="T40" s="1">
        <f t="shared" si="40"/>
        <v>3</v>
      </c>
      <c r="U40" s="1">
        <f t="shared" si="41"/>
        <v>5</v>
      </c>
      <c r="V40" s="1">
        <f t="shared" si="42"/>
        <v>3</v>
      </c>
      <c r="W40" s="1">
        <f t="shared" si="43"/>
        <v>2</v>
      </c>
      <c r="X40" s="1">
        <f t="shared" si="44"/>
        <v>11</v>
      </c>
      <c r="Y40" s="1">
        <f t="shared" si="45"/>
        <v>8</v>
      </c>
      <c r="Z40" s="1">
        <f t="shared" si="46"/>
        <v>3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4</v>
      </c>
      <c r="AE40" s="1">
        <f t="shared" si="25"/>
        <v>4</v>
      </c>
      <c r="AF40" s="1">
        <f t="shared" si="26"/>
        <v>2</v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E41" s="1">
        <v>6</v>
      </c>
      <c r="F41" s="1">
        <v>4</v>
      </c>
      <c r="G41" s="1" t="s">
        <v>83</v>
      </c>
      <c r="H41" s="1" t="s">
        <v>83</v>
      </c>
      <c r="I41" s="1">
        <f t="shared" si="29"/>
        <v>17</v>
      </c>
      <c r="J41" s="1">
        <f t="shared" si="30"/>
        <v>17</v>
      </c>
      <c r="K41" s="1">
        <f t="shared" si="31"/>
        <v>3</v>
      </c>
      <c r="L41" s="1">
        <f t="shared" si="32"/>
        <v>6</v>
      </c>
      <c r="M41" s="1">
        <f t="shared" si="33"/>
        <v>2</v>
      </c>
      <c r="N41" s="1">
        <f t="shared" si="34"/>
        <v>0</v>
      </c>
      <c r="O41" s="1">
        <f t="shared" si="35"/>
        <v>13</v>
      </c>
      <c r="P41" s="1">
        <f t="shared" si="36"/>
        <v>5</v>
      </c>
      <c r="Q41" s="1">
        <f t="shared" si="37"/>
        <v>3</v>
      </c>
      <c r="R41" s="1">
        <f t="shared" si="38"/>
        <v>4</v>
      </c>
      <c r="S41" s="1">
        <f t="shared" si="39"/>
        <v>12</v>
      </c>
      <c r="T41" s="1">
        <f t="shared" si="40"/>
        <v>3</v>
      </c>
      <c r="U41" s="1">
        <f t="shared" si="41"/>
        <v>5</v>
      </c>
      <c r="V41" s="1">
        <f t="shared" si="42"/>
        <v>3</v>
      </c>
      <c r="W41" s="1">
        <f t="shared" si="43"/>
        <v>2</v>
      </c>
      <c r="X41" s="1">
        <f t="shared" si="44"/>
        <v>11</v>
      </c>
      <c r="Y41" s="1">
        <f t="shared" si="45"/>
        <v>8</v>
      </c>
      <c r="Z41" s="1">
        <f t="shared" si="46"/>
        <v>3</v>
      </c>
      <c r="AA41" s="1" t="str">
        <f t="shared" si="27"/>
        <v>W</v>
      </c>
      <c r="AB41" s="1">
        <f t="shared" si="47"/>
        <v>1</v>
      </c>
      <c r="AC41" s="1" t="str">
        <f t="shared" si="28"/>
        <v>W</v>
      </c>
      <c r="AD41" s="1">
        <f t="shared" si="24"/>
        <v>5</v>
      </c>
      <c r="AE41" s="1">
        <f t="shared" si="25"/>
        <v>4</v>
      </c>
      <c r="AF41" s="1">
        <f t="shared" si="26"/>
        <v>1</v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E42" s="1">
        <v>4</v>
      </c>
      <c r="F42" s="1">
        <v>3</v>
      </c>
      <c r="G42" s="1" t="s">
        <v>84</v>
      </c>
      <c r="H42" s="1" t="s">
        <v>84</v>
      </c>
      <c r="I42" s="1">
        <f t="shared" si="29"/>
        <v>18</v>
      </c>
      <c r="J42" s="1">
        <f t="shared" si="30"/>
        <v>17</v>
      </c>
      <c r="K42" s="1">
        <f t="shared" si="31"/>
        <v>4</v>
      </c>
      <c r="L42" s="1">
        <f t="shared" si="32"/>
        <v>6</v>
      </c>
      <c r="M42" s="1">
        <f t="shared" si="33"/>
        <v>3</v>
      </c>
      <c r="N42" s="1">
        <f t="shared" si="34"/>
        <v>0</v>
      </c>
      <c r="O42" s="1">
        <f t="shared" si="35"/>
        <v>13</v>
      </c>
      <c r="P42" s="1">
        <f t="shared" si="36"/>
        <v>5</v>
      </c>
      <c r="Q42" s="1">
        <f t="shared" si="37"/>
        <v>3</v>
      </c>
      <c r="R42" s="1">
        <f t="shared" si="38"/>
        <v>5</v>
      </c>
      <c r="S42" s="1">
        <f t="shared" si="39"/>
        <v>12</v>
      </c>
      <c r="T42" s="1">
        <f t="shared" si="40"/>
        <v>3</v>
      </c>
      <c r="U42" s="1">
        <f t="shared" si="41"/>
        <v>6</v>
      </c>
      <c r="V42" s="1">
        <f t="shared" si="42"/>
        <v>3</v>
      </c>
      <c r="W42" s="1">
        <f t="shared" si="43"/>
        <v>2</v>
      </c>
      <c r="X42" s="1">
        <f t="shared" si="44"/>
        <v>12</v>
      </c>
      <c r="Y42" s="1">
        <f t="shared" si="45"/>
        <v>8</v>
      </c>
      <c r="Z42" s="1">
        <f t="shared" si="46"/>
        <v>3</v>
      </c>
      <c r="AA42" s="1" t="str">
        <f t="shared" si="27"/>
        <v>W</v>
      </c>
      <c r="AB42" s="1">
        <f t="shared" si="47"/>
        <v>2</v>
      </c>
      <c r="AC42" s="1" t="str">
        <f t="shared" si="28"/>
        <v>W</v>
      </c>
      <c r="AD42" s="1">
        <f t="shared" si="24"/>
        <v>6</v>
      </c>
      <c r="AE42" s="1">
        <f t="shared" si="25"/>
        <v>3</v>
      </c>
      <c r="AF42" s="1">
        <f t="shared" si="26"/>
        <v>1</v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E43" s="1">
        <v>6</v>
      </c>
      <c r="F43" s="1">
        <v>2</v>
      </c>
      <c r="G43" s="1" t="s">
        <v>83</v>
      </c>
      <c r="H43" s="1" t="s">
        <v>83</v>
      </c>
      <c r="I43" s="1">
        <f t="shared" si="29"/>
        <v>19</v>
      </c>
      <c r="J43" s="1">
        <f t="shared" si="30"/>
        <v>17</v>
      </c>
      <c r="K43" s="1">
        <f t="shared" si="31"/>
        <v>4</v>
      </c>
      <c r="L43" s="1">
        <f t="shared" si="32"/>
        <v>6</v>
      </c>
      <c r="M43" s="1">
        <f t="shared" si="33"/>
        <v>3</v>
      </c>
      <c r="N43" s="1">
        <f t="shared" si="34"/>
        <v>0</v>
      </c>
      <c r="O43" s="1">
        <f t="shared" si="35"/>
        <v>14</v>
      </c>
      <c r="P43" s="1">
        <f t="shared" si="36"/>
        <v>5</v>
      </c>
      <c r="Q43" s="1">
        <f t="shared" si="37"/>
        <v>3</v>
      </c>
      <c r="R43" s="1">
        <f t="shared" si="38"/>
        <v>5</v>
      </c>
      <c r="S43" s="1">
        <f t="shared" si="39"/>
        <v>12</v>
      </c>
      <c r="T43" s="1">
        <f t="shared" si="40"/>
        <v>3</v>
      </c>
      <c r="U43" s="1">
        <f t="shared" si="41"/>
        <v>6</v>
      </c>
      <c r="V43" s="1">
        <f t="shared" si="42"/>
        <v>3</v>
      </c>
      <c r="W43" s="1">
        <f t="shared" si="43"/>
        <v>2</v>
      </c>
      <c r="X43" s="1">
        <f t="shared" si="44"/>
        <v>12</v>
      </c>
      <c r="Y43" s="1">
        <f t="shared" si="45"/>
        <v>8</v>
      </c>
      <c r="Z43" s="1">
        <f t="shared" si="46"/>
        <v>3</v>
      </c>
      <c r="AA43" s="1" t="str">
        <f t="shared" si="27"/>
        <v>W</v>
      </c>
      <c r="AB43" s="1">
        <f t="shared" si="47"/>
        <v>3</v>
      </c>
      <c r="AC43" s="1" t="str">
        <f t="shared" si="28"/>
        <v>W</v>
      </c>
      <c r="AD43" s="1">
        <f t="shared" si="24"/>
        <v>7</v>
      </c>
      <c r="AE43" s="1">
        <f t="shared" si="25"/>
        <v>2</v>
      </c>
      <c r="AF43" s="1">
        <f t="shared" si="26"/>
        <v>1</v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E44" s="1">
        <v>2</v>
      </c>
      <c r="F44" s="1">
        <v>1</v>
      </c>
      <c r="G44" s="1" t="s">
        <v>83</v>
      </c>
      <c r="H44" s="1" t="s">
        <v>83</v>
      </c>
      <c r="I44" s="1">
        <f t="shared" si="29"/>
        <v>20</v>
      </c>
      <c r="J44" s="1">
        <f t="shared" si="30"/>
        <v>17</v>
      </c>
      <c r="K44" s="1">
        <f t="shared" si="31"/>
        <v>4</v>
      </c>
      <c r="L44" s="1">
        <f t="shared" si="32"/>
        <v>6</v>
      </c>
      <c r="M44" s="1">
        <f t="shared" si="33"/>
        <v>3</v>
      </c>
      <c r="N44" s="1">
        <f t="shared" si="34"/>
        <v>0</v>
      </c>
      <c r="O44" s="1">
        <f t="shared" si="35"/>
        <v>14</v>
      </c>
      <c r="P44" s="1">
        <f t="shared" si="36"/>
        <v>5</v>
      </c>
      <c r="Q44" s="1">
        <f t="shared" si="37"/>
        <v>3</v>
      </c>
      <c r="R44" s="1">
        <f t="shared" si="38"/>
        <v>6</v>
      </c>
      <c r="S44" s="1">
        <f t="shared" si="39"/>
        <v>12</v>
      </c>
      <c r="T44" s="1">
        <f t="shared" si="40"/>
        <v>3</v>
      </c>
      <c r="U44" s="1">
        <f t="shared" si="41"/>
        <v>6</v>
      </c>
      <c r="V44" s="1">
        <f t="shared" si="42"/>
        <v>3</v>
      </c>
      <c r="W44" s="1">
        <f t="shared" si="43"/>
        <v>2</v>
      </c>
      <c r="X44" s="1">
        <f t="shared" si="44"/>
        <v>12</v>
      </c>
      <c r="Y44" s="1">
        <f t="shared" si="45"/>
        <v>8</v>
      </c>
      <c r="Z44" s="1">
        <f t="shared" si="46"/>
        <v>3</v>
      </c>
      <c r="AA44" s="1" t="str">
        <f t="shared" si="27"/>
        <v>W</v>
      </c>
      <c r="AB44" s="1">
        <f t="shared" si="47"/>
        <v>4</v>
      </c>
      <c r="AC44" s="1" t="str">
        <f t="shared" si="28"/>
        <v>W</v>
      </c>
      <c r="AD44" s="1">
        <f t="shared" ref="AD44:AD75" si="48">IF(AC44="","",COUNTIFS(AC35:AC44,"W"))</f>
        <v>7</v>
      </c>
      <c r="AE44" s="1">
        <f t="shared" ref="AE44:AE75" si="49">IF(AC44="","",COUNTIFS(AC35:AC44,"L"))</f>
        <v>2</v>
      </c>
      <c r="AF44" s="1">
        <f t="shared" ref="AF44:AF75" si="50">IF(AC44="","",COUNTIFS(AC35:AC44,"OTL"))</f>
        <v>1</v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E45" s="1">
        <v>3</v>
      </c>
      <c r="F45" s="1">
        <v>2</v>
      </c>
      <c r="G45" s="1" t="s">
        <v>84</v>
      </c>
      <c r="H45" s="1" t="s">
        <v>84</v>
      </c>
      <c r="I45" s="1">
        <f t="shared" si="29"/>
        <v>21</v>
      </c>
      <c r="J45" s="1">
        <f t="shared" si="30"/>
        <v>17</v>
      </c>
      <c r="K45" s="1">
        <f t="shared" si="31"/>
        <v>5</v>
      </c>
      <c r="L45" s="1">
        <f t="shared" si="32"/>
        <v>6</v>
      </c>
      <c r="M45" s="1">
        <f t="shared" si="33"/>
        <v>4</v>
      </c>
      <c r="N45" s="1">
        <f t="shared" si="34"/>
        <v>0</v>
      </c>
      <c r="O45" s="1">
        <f t="shared" si="35"/>
        <v>15</v>
      </c>
      <c r="P45" s="1">
        <f t="shared" si="36"/>
        <v>5</v>
      </c>
      <c r="Q45" s="1">
        <f t="shared" si="37"/>
        <v>3</v>
      </c>
      <c r="R45" s="1">
        <f t="shared" si="38"/>
        <v>6</v>
      </c>
      <c r="S45" s="1">
        <f t="shared" si="39"/>
        <v>12</v>
      </c>
      <c r="T45" s="1">
        <f t="shared" si="40"/>
        <v>3</v>
      </c>
      <c r="U45" s="1">
        <f t="shared" si="41"/>
        <v>7</v>
      </c>
      <c r="V45" s="1">
        <f t="shared" si="42"/>
        <v>3</v>
      </c>
      <c r="W45" s="1">
        <f t="shared" si="43"/>
        <v>2</v>
      </c>
      <c r="X45" s="1">
        <f t="shared" si="44"/>
        <v>13</v>
      </c>
      <c r="Y45" s="1">
        <f t="shared" si="45"/>
        <v>8</v>
      </c>
      <c r="Z45" s="1">
        <f t="shared" si="46"/>
        <v>3</v>
      </c>
      <c r="AA45" s="1" t="str">
        <f t="shared" si="27"/>
        <v>W</v>
      </c>
      <c r="AB45" s="1">
        <f t="shared" si="47"/>
        <v>5</v>
      </c>
      <c r="AC45" s="1" t="str">
        <f t="shared" si="28"/>
        <v>W</v>
      </c>
      <c r="AD45" s="1">
        <f t="shared" si="48"/>
        <v>8</v>
      </c>
      <c r="AE45" s="1">
        <f t="shared" si="49"/>
        <v>2</v>
      </c>
      <c r="AF45" s="1">
        <f t="shared" si="50"/>
        <v>0</v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E46" s="1">
        <v>4</v>
      </c>
      <c r="F46" s="1">
        <v>1</v>
      </c>
      <c r="G46" s="1" t="s">
        <v>83</v>
      </c>
      <c r="H46" s="1" t="s">
        <v>83</v>
      </c>
      <c r="I46" s="1">
        <f t="shared" si="29"/>
        <v>22</v>
      </c>
      <c r="J46" s="1">
        <f t="shared" si="30"/>
        <v>17</v>
      </c>
      <c r="K46" s="1">
        <f t="shared" si="31"/>
        <v>5</v>
      </c>
      <c r="L46" s="1">
        <f t="shared" si="32"/>
        <v>6</v>
      </c>
      <c r="M46" s="1">
        <f t="shared" si="33"/>
        <v>4</v>
      </c>
      <c r="N46" s="1">
        <f t="shared" si="34"/>
        <v>0</v>
      </c>
      <c r="O46" s="1">
        <f t="shared" si="35"/>
        <v>16</v>
      </c>
      <c r="P46" s="1">
        <f t="shared" si="36"/>
        <v>5</v>
      </c>
      <c r="Q46" s="1">
        <f t="shared" si="37"/>
        <v>3</v>
      </c>
      <c r="R46" s="1">
        <f t="shared" si="38"/>
        <v>6</v>
      </c>
      <c r="S46" s="1">
        <f t="shared" si="39"/>
        <v>12</v>
      </c>
      <c r="T46" s="1">
        <f t="shared" si="40"/>
        <v>3</v>
      </c>
      <c r="U46" s="1">
        <f t="shared" si="41"/>
        <v>7</v>
      </c>
      <c r="V46" s="1">
        <f t="shared" si="42"/>
        <v>3</v>
      </c>
      <c r="W46" s="1">
        <f t="shared" si="43"/>
        <v>2</v>
      </c>
      <c r="X46" s="1">
        <f t="shared" si="44"/>
        <v>13</v>
      </c>
      <c r="Y46" s="1">
        <f t="shared" si="45"/>
        <v>8</v>
      </c>
      <c r="Z46" s="1">
        <f t="shared" si="46"/>
        <v>3</v>
      </c>
      <c r="AA46" s="1" t="str">
        <f t="shared" si="27"/>
        <v>W</v>
      </c>
      <c r="AB46" s="1">
        <f t="shared" si="47"/>
        <v>6</v>
      </c>
      <c r="AC46" s="1" t="str">
        <f t="shared" si="28"/>
        <v>W</v>
      </c>
      <c r="AD46" s="1">
        <f t="shared" si="48"/>
        <v>8</v>
      </c>
      <c r="AE46" s="1">
        <f t="shared" si="49"/>
        <v>2</v>
      </c>
      <c r="AF46" s="1">
        <f t="shared" si="50"/>
        <v>0</v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E47" s="1">
        <v>0</v>
      </c>
      <c r="F47" s="1">
        <v>1</v>
      </c>
      <c r="G47" s="1" t="s">
        <v>84</v>
      </c>
      <c r="H47" s="1" t="s">
        <v>84</v>
      </c>
      <c r="I47" s="1">
        <f t="shared" si="29"/>
        <v>22</v>
      </c>
      <c r="J47" s="1">
        <f t="shared" si="30"/>
        <v>17</v>
      </c>
      <c r="K47" s="1">
        <f t="shared" si="31"/>
        <v>5</v>
      </c>
      <c r="L47" s="1">
        <f t="shared" si="32"/>
        <v>7</v>
      </c>
      <c r="M47" s="1">
        <f t="shared" si="33"/>
        <v>4</v>
      </c>
      <c r="N47" s="1">
        <f t="shared" si="34"/>
        <v>1</v>
      </c>
      <c r="O47" s="1">
        <f t="shared" si="35"/>
        <v>16</v>
      </c>
      <c r="P47" s="1">
        <f t="shared" si="36"/>
        <v>5</v>
      </c>
      <c r="Q47" s="1">
        <f t="shared" si="37"/>
        <v>3</v>
      </c>
      <c r="R47" s="1">
        <f t="shared" si="38"/>
        <v>6</v>
      </c>
      <c r="S47" s="1">
        <f t="shared" si="39"/>
        <v>12</v>
      </c>
      <c r="T47" s="1">
        <f t="shared" si="40"/>
        <v>4</v>
      </c>
      <c r="U47" s="1">
        <f t="shared" si="41"/>
        <v>7</v>
      </c>
      <c r="V47" s="1">
        <f t="shared" si="42"/>
        <v>3</v>
      </c>
      <c r="W47" s="1">
        <f t="shared" si="43"/>
        <v>3</v>
      </c>
      <c r="X47" s="1">
        <f t="shared" si="44"/>
        <v>13</v>
      </c>
      <c r="Y47" s="1">
        <f t="shared" si="45"/>
        <v>8</v>
      </c>
      <c r="Z47" s="1">
        <f t="shared" si="46"/>
        <v>4</v>
      </c>
      <c r="AA47" s="1" t="str">
        <f t="shared" si="27"/>
        <v>L</v>
      </c>
      <c r="AB47" s="1">
        <f t="shared" si="47"/>
        <v>1</v>
      </c>
      <c r="AC47" s="1" t="str">
        <f t="shared" si="28"/>
        <v>OTL</v>
      </c>
      <c r="AD47" s="1">
        <f t="shared" si="48"/>
        <v>7</v>
      </c>
      <c r="AE47" s="1">
        <f t="shared" si="49"/>
        <v>2</v>
      </c>
      <c r="AF47" s="1">
        <f t="shared" si="50"/>
        <v>1</v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E48" s="1">
        <v>1</v>
      </c>
      <c r="F48" s="1">
        <v>3</v>
      </c>
      <c r="G48" s="1" t="s">
        <v>83</v>
      </c>
      <c r="H48" s="1" t="s">
        <v>83</v>
      </c>
      <c r="I48" s="1">
        <f t="shared" si="29"/>
        <v>22</v>
      </c>
      <c r="J48" s="1">
        <f t="shared" si="30"/>
        <v>18</v>
      </c>
      <c r="K48" s="1">
        <f t="shared" si="31"/>
        <v>5</v>
      </c>
      <c r="L48" s="1">
        <f t="shared" si="32"/>
        <v>7</v>
      </c>
      <c r="M48" s="1">
        <f t="shared" si="33"/>
        <v>4</v>
      </c>
      <c r="N48" s="1">
        <f t="shared" si="34"/>
        <v>1</v>
      </c>
      <c r="O48" s="1">
        <f t="shared" si="35"/>
        <v>16</v>
      </c>
      <c r="P48" s="1">
        <f t="shared" si="36"/>
        <v>5</v>
      </c>
      <c r="Q48" s="1">
        <f t="shared" si="37"/>
        <v>3</v>
      </c>
      <c r="R48" s="1">
        <f t="shared" si="38"/>
        <v>6</v>
      </c>
      <c r="S48" s="1">
        <f t="shared" si="39"/>
        <v>13</v>
      </c>
      <c r="T48" s="1">
        <f t="shared" si="40"/>
        <v>4</v>
      </c>
      <c r="U48" s="1">
        <f t="shared" si="41"/>
        <v>7</v>
      </c>
      <c r="V48" s="1">
        <f t="shared" si="42"/>
        <v>4</v>
      </c>
      <c r="W48" s="1">
        <f t="shared" si="43"/>
        <v>3</v>
      </c>
      <c r="X48" s="1">
        <f t="shared" si="44"/>
        <v>13</v>
      </c>
      <c r="Y48" s="1">
        <f t="shared" si="45"/>
        <v>9</v>
      </c>
      <c r="Z48" s="1">
        <f t="shared" si="46"/>
        <v>4</v>
      </c>
      <c r="AA48" s="1" t="str">
        <f t="shared" si="27"/>
        <v>L</v>
      </c>
      <c r="AB48" s="1">
        <f t="shared" si="47"/>
        <v>2</v>
      </c>
      <c r="AC48" s="1" t="str">
        <f t="shared" si="28"/>
        <v>L</v>
      </c>
      <c r="AD48" s="1">
        <f t="shared" si="48"/>
        <v>7</v>
      </c>
      <c r="AE48" s="1">
        <f t="shared" si="49"/>
        <v>2</v>
      </c>
      <c r="AF48" s="1">
        <f t="shared" si="50"/>
        <v>1</v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22</v>
      </c>
      <c r="J84" s="1">
        <f t="shared" si="75"/>
        <v>18</v>
      </c>
      <c r="K84" s="1">
        <f t="shared" si="75"/>
        <v>5</v>
      </c>
      <c r="L84" s="1">
        <f t="shared" si="75"/>
        <v>7</v>
      </c>
      <c r="M84" s="1">
        <f t="shared" si="75"/>
        <v>4</v>
      </c>
      <c r="N84" s="1">
        <f t="shared" si="75"/>
        <v>1</v>
      </c>
      <c r="O84" s="1">
        <f t="shared" ref="O84:Z84" si="76">IF(O2="","",MAX(O2:O83))</f>
        <v>16</v>
      </c>
      <c r="P84" s="1">
        <f t="shared" si="76"/>
        <v>5</v>
      </c>
      <c r="Q84" s="1">
        <f t="shared" si="76"/>
        <v>3</v>
      </c>
      <c r="R84" s="1">
        <f t="shared" si="76"/>
        <v>6</v>
      </c>
      <c r="S84" s="1">
        <f t="shared" si="76"/>
        <v>13</v>
      </c>
      <c r="T84" s="1">
        <f t="shared" si="76"/>
        <v>4</v>
      </c>
      <c r="U84" s="1">
        <f t="shared" si="76"/>
        <v>7</v>
      </c>
      <c r="V84" s="1">
        <f t="shared" si="76"/>
        <v>4</v>
      </c>
      <c r="W84" s="1">
        <f t="shared" si="76"/>
        <v>3</v>
      </c>
      <c r="X84" s="1">
        <f t="shared" si="76"/>
        <v>13</v>
      </c>
      <c r="Y84" s="1">
        <f t="shared" si="76"/>
        <v>9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157</v>
      </c>
      <c r="F85" s="1">
        <f>SUM(F2:F83)</f>
        <v>158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16-5-3</v>
      </c>
      <c r="R85" s="1" t="str">
        <f>IF(R84="","0-0-0",CONCATENATE(R84,"-",S84,"-",T84))</f>
        <v>6-13-4</v>
      </c>
      <c r="U85" s="1" t="str">
        <f>IF(U84="","0-0-0",CONCATENATE(U84,"-",V84,"-",W84))</f>
        <v>7-4-3</v>
      </c>
      <c r="X85" s="1" t="str">
        <f>IF(X84="","0-0-0",CONCATENATE(X84,"-",Y84,"-",Z84))</f>
        <v>13-9-4</v>
      </c>
      <c r="AA85" s="1" t="str">
        <f>IF(AA84="","0-0",CONCATENATE(AA84,AB84))</f>
        <v>L2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10</v>
      </c>
      <c r="K27" s="1">
        <f t="shared" si="4"/>
        <v>1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7</v>
      </c>
      <c r="T27" s="1">
        <f t="shared" si="13"/>
        <v>0</v>
      </c>
      <c r="U27" s="1">
        <f t="shared" si="14"/>
        <v>7</v>
      </c>
      <c r="V27" s="1">
        <f t="shared" si="15"/>
        <v>2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2</v>
      </c>
      <c r="AC27" s="1" t="str">
        <f t="shared" si="1"/>
        <v>L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E28" s="1">
        <v>6</v>
      </c>
      <c r="F28" s="1">
        <v>2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10</v>
      </c>
      <c r="K28" s="1">
        <f t="shared" si="4"/>
        <v>1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11</v>
      </c>
      <c r="P28" s="1">
        <f t="shared" si="9"/>
        <v>3</v>
      </c>
      <c r="Q28" s="1">
        <f t="shared" si="10"/>
        <v>0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7</v>
      </c>
      <c r="V28" s="1">
        <f t="shared" si="15"/>
        <v>2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E29" s="1">
        <v>1</v>
      </c>
      <c r="F29" s="1">
        <v>4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11</v>
      </c>
      <c r="K29" s="1">
        <f t="shared" si="4"/>
        <v>1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11</v>
      </c>
      <c r="P29" s="1">
        <f t="shared" si="9"/>
        <v>4</v>
      </c>
      <c r="Q29" s="1">
        <f t="shared" si="10"/>
        <v>0</v>
      </c>
      <c r="R29" s="1">
        <f t="shared" si="11"/>
        <v>6</v>
      </c>
      <c r="S29" s="1">
        <f t="shared" si="12"/>
        <v>7</v>
      </c>
      <c r="T29" s="1">
        <f t="shared" si="13"/>
        <v>0</v>
      </c>
      <c r="U29" s="1">
        <f t="shared" si="14"/>
        <v>7</v>
      </c>
      <c r="V29" s="1">
        <f t="shared" si="15"/>
        <v>3</v>
      </c>
      <c r="W29" s="1">
        <f t="shared" si="16"/>
        <v>0</v>
      </c>
      <c r="X29" s="1">
        <f t="shared" si="17"/>
        <v>12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E30" s="1">
        <v>2</v>
      </c>
      <c r="F30" s="1">
        <v>1</v>
      </c>
      <c r="G30" s="1" t="s">
        <v>84</v>
      </c>
      <c r="H30" s="1" t="s">
        <v>83</v>
      </c>
      <c r="I30" s="1">
        <f t="shared" si="2"/>
        <v>18</v>
      </c>
      <c r="J30" s="1">
        <f t="shared" si="3"/>
        <v>11</v>
      </c>
      <c r="K30" s="1">
        <f t="shared" si="4"/>
        <v>2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12</v>
      </c>
      <c r="P30" s="1">
        <f t="shared" si="9"/>
        <v>4</v>
      </c>
      <c r="Q30" s="1">
        <f t="shared" si="10"/>
        <v>0</v>
      </c>
      <c r="R30" s="1">
        <f t="shared" si="11"/>
        <v>6</v>
      </c>
      <c r="S30" s="1">
        <f t="shared" si="12"/>
        <v>7</v>
      </c>
      <c r="T30" s="1">
        <f t="shared" si="13"/>
        <v>0</v>
      </c>
      <c r="U30" s="1">
        <f t="shared" si="14"/>
        <v>8</v>
      </c>
      <c r="V30" s="1">
        <f t="shared" si="15"/>
        <v>3</v>
      </c>
      <c r="W30" s="1">
        <f t="shared" si="16"/>
        <v>0</v>
      </c>
      <c r="X30" s="1">
        <f t="shared" si="17"/>
        <v>13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E31" s="1">
        <v>3</v>
      </c>
      <c r="F31" s="1">
        <v>1</v>
      </c>
      <c r="G31" s="1" t="s">
        <v>83</v>
      </c>
      <c r="H31" s="1" t="s">
        <v>83</v>
      </c>
      <c r="I31" s="1">
        <f t="shared" si="2"/>
        <v>19</v>
      </c>
      <c r="J31" s="1">
        <f t="shared" si="3"/>
        <v>11</v>
      </c>
      <c r="K31" s="1">
        <f t="shared" si="4"/>
        <v>2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13</v>
      </c>
      <c r="P31" s="1">
        <f t="shared" si="9"/>
        <v>4</v>
      </c>
      <c r="Q31" s="1">
        <f t="shared" si="10"/>
        <v>0</v>
      </c>
      <c r="R31" s="1">
        <f t="shared" si="11"/>
        <v>6</v>
      </c>
      <c r="S31" s="1">
        <f t="shared" si="12"/>
        <v>7</v>
      </c>
      <c r="T31" s="1">
        <f t="shared" si="13"/>
        <v>0</v>
      </c>
      <c r="U31" s="1">
        <f t="shared" si="14"/>
        <v>8</v>
      </c>
      <c r="V31" s="1">
        <f t="shared" si="15"/>
        <v>3</v>
      </c>
      <c r="W31" s="1">
        <f t="shared" si="16"/>
        <v>0</v>
      </c>
      <c r="X31" s="1">
        <f t="shared" si="17"/>
        <v>13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E32" s="1">
        <v>3</v>
      </c>
      <c r="F32" s="1">
        <v>5</v>
      </c>
      <c r="G32" s="1" t="s">
        <v>83</v>
      </c>
      <c r="H32" s="1" t="s">
        <v>83</v>
      </c>
      <c r="I32" s="1">
        <f t="shared" si="2"/>
        <v>19</v>
      </c>
      <c r="J32" s="1">
        <f t="shared" si="3"/>
        <v>12</v>
      </c>
      <c r="K32" s="1">
        <f t="shared" si="4"/>
        <v>2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13</v>
      </c>
      <c r="P32" s="1">
        <f t="shared" si="9"/>
        <v>5</v>
      </c>
      <c r="Q32" s="1">
        <f t="shared" si="10"/>
        <v>0</v>
      </c>
      <c r="R32" s="1">
        <f t="shared" si="11"/>
        <v>6</v>
      </c>
      <c r="S32" s="1">
        <f t="shared" si="12"/>
        <v>7</v>
      </c>
      <c r="T32" s="1">
        <f t="shared" si="13"/>
        <v>0</v>
      </c>
      <c r="U32" s="1">
        <f t="shared" si="14"/>
        <v>8</v>
      </c>
      <c r="V32" s="1">
        <f t="shared" si="15"/>
        <v>3</v>
      </c>
      <c r="W32" s="1">
        <f t="shared" si="16"/>
        <v>0</v>
      </c>
      <c r="X32" s="1">
        <f t="shared" si="17"/>
        <v>13</v>
      </c>
      <c r="Y32" s="1">
        <f t="shared" si="18"/>
        <v>6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E33" s="1">
        <v>1</v>
      </c>
      <c r="F33" s="1">
        <v>3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13</v>
      </c>
      <c r="K33" s="1">
        <f t="shared" si="4"/>
        <v>2</v>
      </c>
      <c r="L33" s="1">
        <f t="shared" si="5"/>
        <v>0</v>
      </c>
      <c r="M33" s="1">
        <f t="shared" si="6"/>
        <v>1</v>
      </c>
      <c r="N33" s="1">
        <f t="shared" si="7"/>
        <v>0</v>
      </c>
      <c r="O33" s="1">
        <f t="shared" si="8"/>
        <v>13</v>
      </c>
      <c r="P33" s="1">
        <f t="shared" si="9"/>
        <v>6</v>
      </c>
      <c r="Q33" s="1">
        <f t="shared" si="10"/>
        <v>0</v>
      </c>
      <c r="R33" s="1">
        <f t="shared" si="11"/>
        <v>6</v>
      </c>
      <c r="S33" s="1">
        <f t="shared" si="12"/>
        <v>7</v>
      </c>
      <c r="T33" s="1">
        <f t="shared" si="13"/>
        <v>0</v>
      </c>
      <c r="U33" s="1">
        <f t="shared" si="14"/>
        <v>8</v>
      </c>
      <c r="V33" s="1">
        <f t="shared" si="15"/>
        <v>3</v>
      </c>
      <c r="W33" s="1">
        <f t="shared" si="16"/>
        <v>0</v>
      </c>
      <c r="X33" s="1">
        <f t="shared" si="17"/>
        <v>13</v>
      </c>
      <c r="Y33" s="1">
        <f t="shared" si="18"/>
        <v>6</v>
      </c>
      <c r="Z33" s="1">
        <f t="shared" si="19"/>
        <v>0</v>
      </c>
      <c r="AA33" s="1" t="str">
        <f t="shared" si="0"/>
        <v>L</v>
      </c>
      <c r="AB33" s="1">
        <f t="shared" si="20"/>
        <v>2</v>
      </c>
      <c r="AC33" s="1" t="str">
        <f t="shared" si="1"/>
        <v>L</v>
      </c>
      <c r="AD33" s="1">
        <f t="shared" si="24"/>
        <v>5</v>
      </c>
      <c r="AE33" s="1">
        <f t="shared" si="25"/>
        <v>5</v>
      </c>
      <c r="AF33" s="1">
        <f t="shared" si="26"/>
        <v>0</v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E34" s="1">
        <v>3</v>
      </c>
      <c r="F34" s="1">
        <v>2</v>
      </c>
      <c r="G34" s="1" t="s">
        <v>83</v>
      </c>
      <c r="H34" s="1" t="s">
        <v>83</v>
      </c>
      <c r="I34" s="1">
        <f t="shared" si="2"/>
        <v>20</v>
      </c>
      <c r="J34" s="1">
        <f t="shared" si="3"/>
        <v>13</v>
      </c>
      <c r="K34" s="1">
        <f t="shared" si="4"/>
        <v>2</v>
      </c>
      <c r="L34" s="1">
        <f t="shared" si="5"/>
        <v>0</v>
      </c>
      <c r="M34" s="1">
        <f t="shared" si="6"/>
        <v>1</v>
      </c>
      <c r="N34" s="1">
        <f t="shared" si="7"/>
        <v>0</v>
      </c>
      <c r="O34" s="1">
        <f t="shared" si="8"/>
        <v>13</v>
      </c>
      <c r="P34" s="1">
        <f t="shared" si="9"/>
        <v>6</v>
      </c>
      <c r="Q34" s="1">
        <f t="shared" si="10"/>
        <v>0</v>
      </c>
      <c r="R34" s="1">
        <f t="shared" si="11"/>
        <v>7</v>
      </c>
      <c r="S34" s="1">
        <f t="shared" si="12"/>
        <v>7</v>
      </c>
      <c r="T34" s="1">
        <f t="shared" si="13"/>
        <v>0</v>
      </c>
      <c r="U34" s="1">
        <f t="shared" si="14"/>
        <v>9</v>
      </c>
      <c r="V34" s="1">
        <f t="shared" si="15"/>
        <v>3</v>
      </c>
      <c r="W34" s="1">
        <f t="shared" si="16"/>
        <v>0</v>
      </c>
      <c r="X34" s="1">
        <f t="shared" si="17"/>
        <v>14</v>
      </c>
      <c r="Y34" s="1">
        <f t="shared" si="18"/>
        <v>6</v>
      </c>
      <c r="Z34" s="1">
        <f t="shared" si="19"/>
        <v>0</v>
      </c>
      <c r="AA34" s="1" t="str">
        <f t="shared" ref="AA34:AA65" si="27">IF(E34="","",IF(E34&gt;F34,"W","L"))</f>
        <v>W</v>
      </c>
      <c r="AB34" s="1">
        <f t="shared" si="20"/>
        <v>1</v>
      </c>
      <c r="AC34" s="1" t="str">
        <f t="shared" ref="AC34:AC65" si="28">IF(E34="","",IF(E34&gt;F34,"W",IF(AND(E34&lt;F34,G34=$AK$2,H34=$AK$2),"L","OTL")))</f>
        <v>W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E35" s="1">
        <v>2</v>
      </c>
      <c r="F35" s="1">
        <v>3</v>
      </c>
      <c r="G35" s="1" t="s">
        <v>84</v>
      </c>
      <c r="H35" s="1" t="s">
        <v>83</v>
      </c>
      <c r="I35" s="1">
        <f t="shared" ref="I35:I66" si="29">IF(E35="","",IF(E35&gt;F35,I34+1,I34))</f>
        <v>20</v>
      </c>
      <c r="J35" s="1">
        <f t="shared" ref="J35:J66" si="30">IF(E35="","",IF(AND(F35&gt;E35,G35=$AK$2,H35=$AK$2),J34+1,J34))</f>
        <v>13</v>
      </c>
      <c r="K35" s="1">
        <f t="shared" ref="K35:K66" si="31">IF(E35="","",IF(AND(G35=$AK$1,E35&gt;F35),K34+1,K34))</f>
        <v>2</v>
      </c>
      <c r="L35" s="1">
        <f t="shared" ref="L35:L66" si="32">IF(E35="","",IF(AND(OR(G35=$AK$1,H35=$AK$1),E35&lt;F35),L34+1,L34))</f>
        <v>1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13</v>
      </c>
      <c r="P35" s="1">
        <f t="shared" ref="P35:P66" si="36">IF(E35="","",IF(AND(C35=$AL$1,F35&gt;E35,G35=$AK$2,H35=$AK$2), P34+1, P34))</f>
        <v>6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7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0</v>
      </c>
      <c r="U35" s="1">
        <f t="shared" ref="U35:U66" si="41">IF(E35="","",IF(AND(E35&gt;F35,COUNTIF($AO$1:$AO$7,D35)=1),U34+1,U34))</f>
        <v>9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14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OTL</v>
      </c>
      <c r="AD35" s="1">
        <f t="shared" si="24"/>
        <v>4</v>
      </c>
      <c r="AE35" s="1">
        <f t="shared" si="25"/>
        <v>5</v>
      </c>
      <c r="AF35" s="1">
        <f t="shared" si="26"/>
        <v>1</v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E36" s="1">
        <v>5</v>
      </c>
      <c r="F36" s="1">
        <v>1</v>
      </c>
      <c r="G36" s="1" t="s">
        <v>83</v>
      </c>
      <c r="H36" s="1" t="s">
        <v>83</v>
      </c>
      <c r="I36" s="1">
        <f t="shared" si="29"/>
        <v>21</v>
      </c>
      <c r="J36" s="1">
        <f t="shared" si="30"/>
        <v>13</v>
      </c>
      <c r="K36" s="1">
        <f t="shared" si="31"/>
        <v>2</v>
      </c>
      <c r="L36" s="1">
        <f t="shared" si="32"/>
        <v>1</v>
      </c>
      <c r="M36" s="1">
        <f t="shared" si="33"/>
        <v>1</v>
      </c>
      <c r="N36" s="1">
        <f t="shared" si="34"/>
        <v>0</v>
      </c>
      <c r="O36" s="1">
        <f t="shared" si="35"/>
        <v>13</v>
      </c>
      <c r="P36" s="1">
        <f t="shared" si="36"/>
        <v>6</v>
      </c>
      <c r="Q36" s="1">
        <f t="shared" si="37"/>
        <v>1</v>
      </c>
      <c r="R36" s="1">
        <f t="shared" si="38"/>
        <v>8</v>
      </c>
      <c r="S36" s="1">
        <f t="shared" si="39"/>
        <v>7</v>
      </c>
      <c r="T36" s="1">
        <f t="shared" si="40"/>
        <v>0</v>
      </c>
      <c r="U36" s="1">
        <f t="shared" si="41"/>
        <v>10</v>
      </c>
      <c r="V36" s="1">
        <f t="shared" si="42"/>
        <v>3</v>
      </c>
      <c r="W36" s="1">
        <f t="shared" si="43"/>
        <v>1</v>
      </c>
      <c r="X36" s="1">
        <f t="shared" si="44"/>
        <v>15</v>
      </c>
      <c r="Y36" s="1">
        <f t="shared" si="45"/>
        <v>6</v>
      </c>
      <c r="Z36" s="1">
        <f t="shared" si="46"/>
        <v>1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5</v>
      </c>
      <c r="AE36" s="1">
        <f t="shared" si="25"/>
        <v>4</v>
      </c>
      <c r="AF36" s="1">
        <f t="shared" si="26"/>
        <v>1</v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E37" s="1">
        <v>4</v>
      </c>
      <c r="F37" s="1">
        <v>2</v>
      </c>
      <c r="G37" s="1" t="s">
        <v>83</v>
      </c>
      <c r="H37" s="1" t="s">
        <v>83</v>
      </c>
      <c r="I37" s="1">
        <f t="shared" si="29"/>
        <v>22</v>
      </c>
      <c r="J37" s="1">
        <f t="shared" si="30"/>
        <v>13</v>
      </c>
      <c r="K37" s="1">
        <f t="shared" si="31"/>
        <v>2</v>
      </c>
      <c r="L37" s="1">
        <f t="shared" si="32"/>
        <v>1</v>
      </c>
      <c r="M37" s="1">
        <f t="shared" si="33"/>
        <v>1</v>
      </c>
      <c r="N37" s="1">
        <f t="shared" si="34"/>
        <v>0</v>
      </c>
      <c r="O37" s="1">
        <f t="shared" si="35"/>
        <v>14</v>
      </c>
      <c r="P37" s="1">
        <f t="shared" si="36"/>
        <v>6</v>
      </c>
      <c r="Q37" s="1">
        <f t="shared" si="37"/>
        <v>1</v>
      </c>
      <c r="R37" s="1">
        <f t="shared" si="38"/>
        <v>8</v>
      </c>
      <c r="S37" s="1">
        <f t="shared" si="39"/>
        <v>7</v>
      </c>
      <c r="T37" s="1">
        <f t="shared" si="40"/>
        <v>0</v>
      </c>
      <c r="U37" s="1">
        <f t="shared" si="41"/>
        <v>10</v>
      </c>
      <c r="V37" s="1">
        <f t="shared" si="42"/>
        <v>3</v>
      </c>
      <c r="W37" s="1">
        <f t="shared" si="43"/>
        <v>1</v>
      </c>
      <c r="X37" s="1">
        <f t="shared" si="44"/>
        <v>15</v>
      </c>
      <c r="Y37" s="1">
        <f t="shared" si="45"/>
        <v>6</v>
      </c>
      <c r="Z37" s="1">
        <f t="shared" si="46"/>
        <v>1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6</v>
      </c>
      <c r="AE37" s="1">
        <f t="shared" si="25"/>
        <v>3</v>
      </c>
      <c r="AF37" s="1">
        <f t="shared" si="26"/>
        <v>1</v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E38" s="1">
        <v>4</v>
      </c>
      <c r="F38" s="1">
        <v>2</v>
      </c>
      <c r="G38" s="1" t="s">
        <v>83</v>
      </c>
      <c r="H38" s="1" t="s">
        <v>83</v>
      </c>
      <c r="I38" s="1">
        <f t="shared" si="29"/>
        <v>23</v>
      </c>
      <c r="J38" s="1">
        <f t="shared" si="30"/>
        <v>13</v>
      </c>
      <c r="K38" s="1">
        <f t="shared" si="31"/>
        <v>2</v>
      </c>
      <c r="L38" s="1">
        <f t="shared" si="32"/>
        <v>1</v>
      </c>
      <c r="M38" s="1">
        <f t="shared" si="33"/>
        <v>1</v>
      </c>
      <c r="N38" s="1">
        <f t="shared" si="34"/>
        <v>0</v>
      </c>
      <c r="O38" s="1">
        <f t="shared" si="35"/>
        <v>15</v>
      </c>
      <c r="P38" s="1">
        <f t="shared" si="36"/>
        <v>6</v>
      </c>
      <c r="Q38" s="1">
        <f t="shared" si="37"/>
        <v>1</v>
      </c>
      <c r="R38" s="1">
        <f t="shared" si="38"/>
        <v>8</v>
      </c>
      <c r="S38" s="1">
        <f t="shared" si="39"/>
        <v>7</v>
      </c>
      <c r="T38" s="1">
        <f t="shared" si="40"/>
        <v>0</v>
      </c>
      <c r="U38" s="1">
        <f t="shared" si="41"/>
        <v>10</v>
      </c>
      <c r="V38" s="1">
        <f t="shared" si="42"/>
        <v>3</v>
      </c>
      <c r="W38" s="1">
        <f t="shared" si="43"/>
        <v>1</v>
      </c>
      <c r="X38" s="1">
        <f t="shared" si="44"/>
        <v>15</v>
      </c>
      <c r="Y38" s="1">
        <f t="shared" si="45"/>
        <v>6</v>
      </c>
      <c r="Z38" s="1">
        <f t="shared" si="46"/>
        <v>1</v>
      </c>
      <c r="AA38" s="1" t="str">
        <f t="shared" si="27"/>
        <v>W</v>
      </c>
      <c r="AB38" s="1">
        <f t="shared" si="47"/>
        <v>3</v>
      </c>
      <c r="AC38" s="1" t="str">
        <f t="shared" si="28"/>
        <v>W</v>
      </c>
      <c r="AD38" s="1">
        <f t="shared" si="24"/>
        <v>6</v>
      </c>
      <c r="AE38" s="1">
        <f t="shared" si="25"/>
        <v>3</v>
      </c>
      <c r="AF38" s="1">
        <f t="shared" si="26"/>
        <v>1</v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E39" s="1">
        <v>3</v>
      </c>
      <c r="F39" s="1">
        <v>2</v>
      </c>
      <c r="G39" s="1" t="s">
        <v>84</v>
      </c>
      <c r="H39" s="1" t="s">
        <v>83</v>
      </c>
      <c r="I39" s="1">
        <f t="shared" si="29"/>
        <v>24</v>
      </c>
      <c r="J39" s="1">
        <f t="shared" si="30"/>
        <v>13</v>
      </c>
      <c r="K39" s="1">
        <f t="shared" si="31"/>
        <v>3</v>
      </c>
      <c r="L39" s="1">
        <f t="shared" si="32"/>
        <v>1</v>
      </c>
      <c r="M39" s="1">
        <f t="shared" si="33"/>
        <v>1</v>
      </c>
      <c r="N39" s="1">
        <f t="shared" si="34"/>
        <v>0</v>
      </c>
      <c r="O39" s="1">
        <f t="shared" si="35"/>
        <v>16</v>
      </c>
      <c r="P39" s="1">
        <f t="shared" si="36"/>
        <v>6</v>
      </c>
      <c r="Q39" s="1">
        <f t="shared" si="37"/>
        <v>1</v>
      </c>
      <c r="R39" s="1">
        <f t="shared" si="38"/>
        <v>8</v>
      </c>
      <c r="S39" s="1">
        <f t="shared" si="39"/>
        <v>7</v>
      </c>
      <c r="T39" s="1">
        <f t="shared" si="40"/>
        <v>0</v>
      </c>
      <c r="U39" s="1">
        <f t="shared" si="41"/>
        <v>11</v>
      </c>
      <c r="V39" s="1">
        <f t="shared" si="42"/>
        <v>3</v>
      </c>
      <c r="W39" s="1">
        <f t="shared" si="43"/>
        <v>1</v>
      </c>
      <c r="X39" s="1">
        <f t="shared" si="44"/>
        <v>16</v>
      </c>
      <c r="Y39" s="1">
        <f t="shared" si="45"/>
        <v>6</v>
      </c>
      <c r="Z39" s="1">
        <f t="shared" si="46"/>
        <v>1</v>
      </c>
      <c r="AA39" s="1" t="str">
        <f t="shared" si="27"/>
        <v>W</v>
      </c>
      <c r="AB39" s="1">
        <f t="shared" si="47"/>
        <v>4</v>
      </c>
      <c r="AC39" s="1" t="str">
        <f t="shared" si="28"/>
        <v>W</v>
      </c>
      <c r="AD39" s="1">
        <f t="shared" si="24"/>
        <v>7</v>
      </c>
      <c r="AE39" s="1">
        <f t="shared" si="25"/>
        <v>2</v>
      </c>
      <c r="AF39" s="1">
        <f t="shared" si="26"/>
        <v>1</v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E40" s="1">
        <v>5</v>
      </c>
      <c r="F40" s="1">
        <v>4</v>
      </c>
      <c r="G40" s="1" t="s">
        <v>84</v>
      </c>
      <c r="H40" s="1" t="s">
        <v>83</v>
      </c>
      <c r="I40" s="1">
        <f t="shared" si="29"/>
        <v>25</v>
      </c>
      <c r="J40" s="1">
        <f t="shared" si="30"/>
        <v>13</v>
      </c>
      <c r="K40" s="1">
        <f t="shared" si="31"/>
        <v>4</v>
      </c>
      <c r="L40" s="1">
        <f t="shared" si="32"/>
        <v>1</v>
      </c>
      <c r="M40" s="1">
        <f t="shared" si="33"/>
        <v>1</v>
      </c>
      <c r="N40" s="1">
        <f t="shared" si="34"/>
        <v>0</v>
      </c>
      <c r="O40" s="1">
        <f t="shared" si="35"/>
        <v>16</v>
      </c>
      <c r="P40" s="1">
        <f t="shared" si="36"/>
        <v>6</v>
      </c>
      <c r="Q40" s="1">
        <f t="shared" si="37"/>
        <v>1</v>
      </c>
      <c r="R40" s="1">
        <f t="shared" si="38"/>
        <v>9</v>
      </c>
      <c r="S40" s="1">
        <f t="shared" si="39"/>
        <v>7</v>
      </c>
      <c r="T40" s="1">
        <f t="shared" si="40"/>
        <v>0</v>
      </c>
      <c r="U40" s="1">
        <f t="shared" si="41"/>
        <v>11</v>
      </c>
      <c r="V40" s="1">
        <f t="shared" si="42"/>
        <v>3</v>
      </c>
      <c r="W40" s="1">
        <f t="shared" si="43"/>
        <v>1</v>
      </c>
      <c r="X40" s="1">
        <f t="shared" si="44"/>
        <v>16</v>
      </c>
      <c r="Y40" s="1">
        <f t="shared" si="45"/>
        <v>6</v>
      </c>
      <c r="Z40" s="1">
        <f t="shared" si="46"/>
        <v>1</v>
      </c>
      <c r="AA40" s="1" t="str">
        <f t="shared" si="27"/>
        <v>W</v>
      </c>
      <c r="AB40" s="1">
        <f t="shared" si="47"/>
        <v>5</v>
      </c>
      <c r="AC40" s="1" t="str">
        <f t="shared" si="28"/>
        <v>W</v>
      </c>
      <c r="AD40" s="1">
        <f t="shared" si="24"/>
        <v>7</v>
      </c>
      <c r="AE40" s="1">
        <f t="shared" si="25"/>
        <v>2</v>
      </c>
      <c r="AF40" s="1">
        <f t="shared" si="26"/>
        <v>1</v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E41" s="1">
        <v>4</v>
      </c>
      <c r="F41" s="1">
        <v>1</v>
      </c>
      <c r="G41" s="1" t="s">
        <v>83</v>
      </c>
      <c r="H41" s="1" t="s">
        <v>83</v>
      </c>
      <c r="I41" s="1">
        <f t="shared" si="29"/>
        <v>26</v>
      </c>
      <c r="J41" s="1">
        <f t="shared" si="30"/>
        <v>13</v>
      </c>
      <c r="K41" s="1">
        <f t="shared" si="31"/>
        <v>4</v>
      </c>
      <c r="L41" s="1">
        <f t="shared" si="32"/>
        <v>1</v>
      </c>
      <c r="M41" s="1">
        <f t="shared" si="33"/>
        <v>1</v>
      </c>
      <c r="N41" s="1">
        <f t="shared" si="34"/>
        <v>0</v>
      </c>
      <c r="O41" s="1">
        <f t="shared" si="35"/>
        <v>16</v>
      </c>
      <c r="P41" s="1">
        <f t="shared" si="36"/>
        <v>6</v>
      </c>
      <c r="Q41" s="1">
        <f t="shared" si="37"/>
        <v>1</v>
      </c>
      <c r="R41" s="1">
        <f t="shared" si="38"/>
        <v>10</v>
      </c>
      <c r="S41" s="1">
        <f t="shared" si="39"/>
        <v>7</v>
      </c>
      <c r="T41" s="1">
        <f t="shared" si="40"/>
        <v>0</v>
      </c>
      <c r="U41" s="1">
        <f t="shared" si="41"/>
        <v>11</v>
      </c>
      <c r="V41" s="1">
        <f t="shared" si="42"/>
        <v>3</v>
      </c>
      <c r="W41" s="1">
        <f t="shared" si="43"/>
        <v>1</v>
      </c>
      <c r="X41" s="1">
        <f t="shared" si="44"/>
        <v>16</v>
      </c>
      <c r="Y41" s="1">
        <f t="shared" si="45"/>
        <v>6</v>
      </c>
      <c r="Z41" s="1">
        <f t="shared" si="46"/>
        <v>1</v>
      </c>
      <c r="AA41" s="1" t="str">
        <f t="shared" si="27"/>
        <v>W</v>
      </c>
      <c r="AB41" s="1">
        <f t="shared" si="47"/>
        <v>6</v>
      </c>
      <c r="AC41" s="1" t="str">
        <f t="shared" si="28"/>
        <v>W</v>
      </c>
      <c r="AD41" s="1">
        <f t="shared" si="24"/>
        <v>7</v>
      </c>
      <c r="AE41" s="1">
        <f t="shared" si="25"/>
        <v>2</v>
      </c>
      <c r="AF41" s="1">
        <f t="shared" si="26"/>
        <v>1</v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E42" s="1">
        <v>2</v>
      </c>
      <c r="F42" s="1">
        <v>1</v>
      </c>
      <c r="G42" s="1" t="s">
        <v>84</v>
      </c>
      <c r="H42" s="1" t="s">
        <v>84</v>
      </c>
      <c r="I42" s="1">
        <f t="shared" si="29"/>
        <v>27</v>
      </c>
      <c r="J42" s="1">
        <f t="shared" si="30"/>
        <v>13</v>
      </c>
      <c r="K42" s="1">
        <f t="shared" si="31"/>
        <v>5</v>
      </c>
      <c r="L42" s="1">
        <f t="shared" si="32"/>
        <v>1</v>
      </c>
      <c r="M42" s="1">
        <f t="shared" si="33"/>
        <v>2</v>
      </c>
      <c r="N42" s="1">
        <f t="shared" si="34"/>
        <v>0</v>
      </c>
      <c r="O42" s="1">
        <f t="shared" si="35"/>
        <v>16</v>
      </c>
      <c r="P42" s="1">
        <f t="shared" si="36"/>
        <v>6</v>
      </c>
      <c r="Q42" s="1">
        <f t="shared" si="37"/>
        <v>1</v>
      </c>
      <c r="R42" s="1">
        <f t="shared" si="38"/>
        <v>11</v>
      </c>
      <c r="S42" s="1">
        <f t="shared" si="39"/>
        <v>7</v>
      </c>
      <c r="T42" s="1">
        <f t="shared" si="40"/>
        <v>0</v>
      </c>
      <c r="U42" s="1">
        <f t="shared" si="41"/>
        <v>11</v>
      </c>
      <c r="V42" s="1">
        <f t="shared" si="42"/>
        <v>3</v>
      </c>
      <c r="W42" s="1">
        <f t="shared" si="43"/>
        <v>1</v>
      </c>
      <c r="X42" s="1">
        <f t="shared" si="44"/>
        <v>16</v>
      </c>
      <c r="Y42" s="1">
        <f t="shared" si="45"/>
        <v>6</v>
      </c>
      <c r="Z42" s="1">
        <f t="shared" si="46"/>
        <v>1</v>
      </c>
      <c r="AA42" s="1" t="str">
        <f t="shared" si="27"/>
        <v>W</v>
      </c>
      <c r="AB42" s="1">
        <f t="shared" si="47"/>
        <v>7</v>
      </c>
      <c r="AC42" s="1" t="str">
        <f t="shared" si="28"/>
        <v>W</v>
      </c>
      <c r="AD42" s="1">
        <f t="shared" si="24"/>
        <v>8</v>
      </c>
      <c r="AE42" s="1">
        <f t="shared" si="25"/>
        <v>1</v>
      </c>
      <c r="AF42" s="1">
        <f t="shared" si="26"/>
        <v>1</v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E43" s="1">
        <v>2</v>
      </c>
      <c r="F43" s="1">
        <v>3</v>
      </c>
      <c r="G43" s="1" t="s">
        <v>83</v>
      </c>
      <c r="H43" s="1" t="s">
        <v>83</v>
      </c>
      <c r="I43" s="1">
        <f t="shared" si="29"/>
        <v>27</v>
      </c>
      <c r="J43" s="1">
        <f t="shared" si="30"/>
        <v>14</v>
      </c>
      <c r="K43" s="1">
        <f t="shared" si="31"/>
        <v>5</v>
      </c>
      <c r="L43" s="1">
        <f t="shared" si="32"/>
        <v>1</v>
      </c>
      <c r="M43" s="1">
        <f t="shared" si="33"/>
        <v>2</v>
      </c>
      <c r="N43" s="1">
        <f t="shared" si="34"/>
        <v>0</v>
      </c>
      <c r="O43" s="1">
        <f t="shared" si="35"/>
        <v>16</v>
      </c>
      <c r="P43" s="1">
        <f t="shared" si="36"/>
        <v>6</v>
      </c>
      <c r="Q43" s="1">
        <f t="shared" si="37"/>
        <v>1</v>
      </c>
      <c r="R43" s="1">
        <f t="shared" si="38"/>
        <v>11</v>
      </c>
      <c r="S43" s="1">
        <f t="shared" si="39"/>
        <v>8</v>
      </c>
      <c r="T43" s="1">
        <f t="shared" si="40"/>
        <v>0</v>
      </c>
      <c r="U43" s="1">
        <f t="shared" si="41"/>
        <v>11</v>
      </c>
      <c r="V43" s="1">
        <f t="shared" si="42"/>
        <v>3</v>
      </c>
      <c r="W43" s="1">
        <f t="shared" si="43"/>
        <v>1</v>
      </c>
      <c r="X43" s="1">
        <f t="shared" si="44"/>
        <v>16</v>
      </c>
      <c r="Y43" s="1">
        <f t="shared" si="45"/>
        <v>6</v>
      </c>
      <c r="Z43" s="1">
        <f t="shared" si="46"/>
        <v>1</v>
      </c>
      <c r="AA43" s="1" t="str">
        <f t="shared" si="27"/>
        <v>L</v>
      </c>
      <c r="AB43" s="1">
        <f t="shared" si="47"/>
        <v>1</v>
      </c>
      <c r="AC43" s="1" t="str">
        <f t="shared" si="28"/>
        <v>L</v>
      </c>
      <c r="AD43" s="1">
        <f t="shared" si="24"/>
        <v>8</v>
      </c>
      <c r="AE43" s="1">
        <f t="shared" si="25"/>
        <v>1</v>
      </c>
      <c r="AF43" s="1">
        <f t="shared" si="26"/>
        <v>1</v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E44" s="1">
        <v>4</v>
      </c>
      <c r="F44" s="1">
        <v>1</v>
      </c>
      <c r="G44" s="1" t="s">
        <v>83</v>
      </c>
      <c r="H44" s="1" t="s">
        <v>83</v>
      </c>
      <c r="I44" s="1">
        <f t="shared" si="29"/>
        <v>28</v>
      </c>
      <c r="J44" s="1">
        <f t="shared" si="30"/>
        <v>14</v>
      </c>
      <c r="K44" s="1">
        <f t="shared" si="31"/>
        <v>5</v>
      </c>
      <c r="L44" s="1">
        <f t="shared" si="32"/>
        <v>1</v>
      </c>
      <c r="M44" s="1">
        <f t="shared" si="33"/>
        <v>2</v>
      </c>
      <c r="N44" s="1">
        <f t="shared" si="34"/>
        <v>0</v>
      </c>
      <c r="O44" s="1">
        <f t="shared" si="35"/>
        <v>16</v>
      </c>
      <c r="P44" s="1">
        <f t="shared" si="36"/>
        <v>6</v>
      </c>
      <c r="Q44" s="1">
        <f t="shared" si="37"/>
        <v>1</v>
      </c>
      <c r="R44" s="1">
        <f t="shared" si="38"/>
        <v>12</v>
      </c>
      <c r="S44" s="1">
        <f t="shared" si="39"/>
        <v>8</v>
      </c>
      <c r="T44" s="1">
        <f t="shared" si="40"/>
        <v>0</v>
      </c>
      <c r="U44" s="1">
        <f t="shared" si="41"/>
        <v>11</v>
      </c>
      <c r="V44" s="1">
        <f t="shared" si="42"/>
        <v>3</v>
      </c>
      <c r="W44" s="1">
        <f t="shared" si="43"/>
        <v>1</v>
      </c>
      <c r="X44" s="1">
        <f t="shared" si="44"/>
        <v>16</v>
      </c>
      <c r="Y44" s="1">
        <f t="shared" si="45"/>
        <v>6</v>
      </c>
      <c r="Z44" s="1">
        <f t="shared" si="46"/>
        <v>1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8</v>
      </c>
      <c r="AE44" s="1">
        <f t="shared" ref="AE44:AE75" si="49">IF(AC44="","",COUNTIFS(AC35:AC44,"L"))</f>
        <v>1</v>
      </c>
      <c r="AF44" s="1">
        <f t="shared" ref="AF44:AF75" si="50">IF(AC44="","",COUNTIFS(AC35:AC44,"OTL"))</f>
        <v>1</v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E45" s="1">
        <v>1</v>
      </c>
      <c r="F45" s="1">
        <v>3</v>
      </c>
      <c r="G45" s="1" t="s">
        <v>83</v>
      </c>
      <c r="H45" s="1" t="s">
        <v>83</v>
      </c>
      <c r="I45" s="1">
        <f t="shared" si="29"/>
        <v>28</v>
      </c>
      <c r="J45" s="1">
        <f t="shared" si="30"/>
        <v>15</v>
      </c>
      <c r="K45" s="1">
        <f t="shared" si="31"/>
        <v>5</v>
      </c>
      <c r="L45" s="1">
        <f t="shared" si="32"/>
        <v>1</v>
      </c>
      <c r="M45" s="1">
        <f t="shared" si="33"/>
        <v>2</v>
      </c>
      <c r="N45" s="1">
        <f t="shared" si="34"/>
        <v>0</v>
      </c>
      <c r="O45" s="1">
        <f t="shared" si="35"/>
        <v>16</v>
      </c>
      <c r="P45" s="1">
        <f t="shared" si="36"/>
        <v>7</v>
      </c>
      <c r="Q45" s="1">
        <f t="shared" si="37"/>
        <v>1</v>
      </c>
      <c r="R45" s="1">
        <f t="shared" si="38"/>
        <v>12</v>
      </c>
      <c r="S45" s="1">
        <f t="shared" si="39"/>
        <v>8</v>
      </c>
      <c r="T45" s="1">
        <f t="shared" si="40"/>
        <v>0</v>
      </c>
      <c r="U45" s="1">
        <f t="shared" si="41"/>
        <v>11</v>
      </c>
      <c r="V45" s="1">
        <f t="shared" si="42"/>
        <v>3</v>
      </c>
      <c r="W45" s="1">
        <f t="shared" si="43"/>
        <v>1</v>
      </c>
      <c r="X45" s="1">
        <f t="shared" si="44"/>
        <v>16</v>
      </c>
      <c r="Y45" s="1">
        <f t="shared" si="45"/>
        <v>6</v>
      </c>
      <c r="Z45" s="1">
        <f t="shared" si="46"/>
        <v>1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8</v>
      </c>
      <c r="AE45" s="1">
        <f t="shared" si="49"/>
        <v>2</v>
      </c>
      <c r="AF45" s="1">
        <f t="shared" si="50"/>
        <v>0</v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E46" s="1">
        <v>3</v>
      </c>
      <c r="F46" s="1">
        <v>6</v>
      </c>
      <c r="G46" s="1" t="s">
        <v>83</v>
      </c>
      <c r="H46" s="1" t="s">
        <v>83</v>
      </c>
      <c r="I46" s="1">
        <f t="shared" si="29"/>
        <v>28</v>
      </c>
      <c r="J46" s="1">
        <f t="shared" si="30"/>
        <v>16</v>
      </c>
      <c r="K46" s="1">
        <f t="shared" si="31"/>
        <v>5</v>
      </c>
      <c r="L46" s="1">
        <f t="shared" si="32"/>
        <v>1</v>
      </c>
      <c r="M46" s="1">
        <f t="shared" si="33"/>
        <v>2</v>
      </c>
      <c r="N46" s="1">
        <f t="shared" si="34"/>
        <v>0</v>
      </c>
      <c r="O46" s="1">
        <f t="shared" si="35"/>
        <v>16</v>
      </c>
      <c r="P46" s="1">
        <f t="shared" si="36"/>
        <v>7</v>
      </c>
      <c r="Q46" s="1">
        <f t="shared" si="37"/>
        <v>1</v>
      </c>
      <c r="R46" s="1">
        <f t="shared" si="38"/>
        <v>12</v>
      </c>
      <c r="S46" s="1">
        <f t="shared" si="39"/>
        <v>9</v>
      </c>
      <c r="T46" s="1">
        <f t="shared" si="40"/>
        <v>0</v>
      </c>
      <c r="U46" s="1">
        <f t="shared" si="41"/>
        <v>11</v>
      </c>
      <c r="V46" s="1">
        <f t="shared" si="42"/>
        <v>4</v>
      </c>
      <c r="W46" s="1">
        <f t="shared" si="43"/>
        <v>1</v>
      </c>
      <c r="X46" s="1">
        <f t="shared" si="44"/>
        <v>16</v>
      </c>
      <c r="Y46" s="1">
        <f t="shared" si="45"/>
        <v>7</v>
      </c>
      <c r="Z46" s="1">
        <f t="shared" si="46"/>
        <v>1</v>
      </c>
      <c r="AA46" s="1" t="str">
        <f t="shared" si="27"/>
        <v>L</v>
      </c>
      <c r="AB46" s="1">
        <f t="shared" si="47"/>
        <v>2</v>
      </c>
      <c r="AC46" s="1" t="str">
        <f t="shared" si="28"/>
        <v>L</v>
      </c>
      <c r="AD46" s="1">
        <f t="shared" si="48"/>
        <v>7</v>
      </c>
      <c r="AE46" s="1">
        <f t="shared" si="49"/>
        <v>3</v>
      </c>
      <c r="AF46" s="1">
        <f t="shared" si="50"/>
        <v>0</v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E47" s="1">
        <v>4</v>
      </c>
      <c r="F47" s="1">
        <v>1</v>
      </c>
      <c r="G47" s="1" t="s">
        <v>83</v>
      </c>
      <c r="H47" s="1" t="s">
        <v>83</v>
      </c>
      <c r="I47" s="1">
        <f t="shared" si="29"/>
        <v>29</v>
      </c>
      <c r="J47" s="1">
        <f t="shared" si="30"/>
        <v>16</v>
      </c>
      <c r="K47" s="1">
        <f t="shared" si="31"/>
        <v>5</v>
      </c>
      <c r="L47" s="1">
        <f t="shared" si="32"/>
        <v>1</v>
      </c>
      <c r="M47" s="1">
        <f t="shared" si="33"/>
        <v>2</v>
      </c>
      <c r="N47" s="1">
        <f t="shared" si="34"/>
        <v>0</v>
      </c>
      <c r="O47" s="1">
        <f t="shared" si="35"/>
        <v>17</v>
      </c>
      <c r="P47" s="1">
        <f t="shared" si="36"/>
        <v>7</v>
      </c>
      <c r="Q47" s="1">
        <f t="shared" si="37"/>
        <v>1</v>
      </c>
      <c r="R47" s="1">
        <f t="shared" si="38"/>
        <v>12</v>
      </c>
      <c r="S47" s="1">
        <f t="shared" si="39"/>
        <v>9</v>
      </c>
      <c r="T47" s="1">
        <f t="shared" si="40"/>
        <v>0</v>
      </c>
      <c r="U47" s="1">
        <f t="shared" si="41"/>
        <v>11</v>
      </c>
      <c r="V47" s="1">
        <f t="shared" si="42"/>
        <v>4</v>
      </c>
      <c r="W47" s="1">
        <f t="shared" si="43"/>
        <v>1</v>
      </c>
      <c r="X47" s="1">
        <f t="shared" si="44"/>
        <v>16</v>
      </c>
      <c r="Y47" s="1">
        <f t="shared" si="45"/>
        <v>7</v>
      </c>
      <c r="Z47" s="1">
        <f t="shared" si="46"/>
        <v>1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7</v>
      </c>
      <c r="AE47" s="1">
        <f t="shared" si="49"/>
        <v>3</v>
      </c>
      <c r="AF47" s="1">
        <f t="shared" si="50"/>
        <v>0</v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4" t="s">
        <v>81</v>
      </c>
      <c r="F84" s="54"/>
      <c r="I84" s="1">
        <f t="shared" ref="I84:N84" si="75">IF(I1="",0,MAX(I1:I83))</f>
        <v>29</v>
      </c>
      <c r="J84" s="1">
        <f t="shared" si="75"/>
        <v>16</v>
      </c>
      <c r="K84" s="1">
        <f t="shared" si="75"/>
        <v>5</v>
      </c>
      <c r="L84" s="1">
        <f t="shared" si="75"/>
        <v>1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17</v>
      </c>
      <c r="P84" s="1">
        <f t="shared" si="76"/>
        <v>7</v>
      </c>
      <c r="Q84" s="1">
        <f t="shared" si="76"/>
        <v>1</v>
      </c>
      <c r="R84" s="1">
        <f t="shared" si="76"/>
        <v>12</v>
      </c>
      <c r="S84" s="1">
        <f t="shared" si="76"/>
        <v>9</v>
      </c>
      <c r="T84" s="1">
        <f t="shared" si="76"/>
        <v>0</v>
      </c>
      <c r="U84" s="1">
        <f t="shared" si="76"/>
        <v>11</v>
      </c>
      <c r="V84" s="1">
        <f t="shared" si="76"/>
        <v>4</v>
      </c>
      <c r="W84" s="1">
        <f t="shared" si="76"/>
        <v>1</v>
      </c>
      <c r="X84" s="1">
        <f t="shared" si="76"/>
        <v>16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148</v>
      </c>
      <c r="F85" s="1">
        <f>SUM(F2:F83)</f>
        <v>115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17-7-1</v>
      </c>
      <c r="R85" s="1" t="str">
        <f>IF(R84="","0-0-0",CONCATENATE(R84,"-",S84,"-",T84))</f>
        <v>12-9-0</v>
      </c>
      <c r="U85" s="1" t="str">
        <f>IF(U84="","0-0-0",CONCATENATE(U84,"-",V84,"-",W84))</f>
        <v>11-4-1</v>
      </c>
      <c r="X85" s="1" t="str">
        <f>IF(X84="","0-0-0",CONCATENATE(X84,"-",Y84,"-",Z84))</f>
        <v>16-7-1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7</v>
      </c>
      <c r="Q28" s="1">
        <f t="shared" si="10"/>
        <v>2</v>
      </c>
      <c r="R28" s="1">
        <f t="shared" si="11"/>
        <v>5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6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3</v>
      </c>
      <c r="AE28" s="1">
        <f t="shared" si="25"/>
        <v>4</v>
      </c>
      <c r="AF28" s="1">
        <f t="shared" si="26"/>
        <v>3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E29" s="1">
        <v>6</v>
      </c>
      <c r="F29" s="1">
        <v>5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7</v>
      </c>
      <c r="Q29" s="1">
        <f t="shared" si="10"/>
        <v>2</v>
      </c>
      <c r="R29" s="1">
        <f t="shared" si="11"/>
        <v>6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7</v>
      </c>
      <c r="Y29" s="1">
        <f t="shared" si="18"/>
        <v>9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6</v>
      </c>
      <c r="S30" s="1">
        <f t="shared" si="12"/>
        <v>7</v>
      </c>
      <c r="T30" s="1">
        <f t="shared" si="13"/>
        <v>2</v>
      </c>
      <c r="U30" s="1">
        <f t="shared" si="14"/>
        <v>2</v>
      </c>
      <c r="V30" s="1">
        <f t="shared" si="15"/>
        <v>4</v>
      </c>
      <c r="W30" s="1">
        <f t="shared" si="16"/>
        <v>1</v>
      </c>
      <c r="X30" s="1">
        <f t="shared" si="17"/>
        <v>7</v>
      </c>
      <c r="Y30" s="1">
        <f t="shared" si="18"/>
        <v>10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5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E31" s="1">
        <v>4</v>
      </c>
      <c r="F31" s="1">
        <v>2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3</v>
      </c>
      <c r="L31" s="1">
        <f t="shared" si="5"/>
        <v>4</v>
      </c>
      <c r="M31" s="1">
        <f t="shared" si="6"/>
        <v>1</v>
      </c>
      <c r="N31" s="1">
        <f t="shared" si="7"/>
        <v>0</v>
      </c>
      <c r="O31" s="1">
        <f t="shared" si="8"/>
        <v>6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7</v>
      </c>
      <c r="T31" s="1">
        <f t="shared" si="13"/>
        <v>2</v>
      </c>
      <c r="U31" s="1">
        <f t="shared" si="14"/>
        <v>3</v>
      </c>
      <c r="V31" s="1">
        <f t="shared" si="15"/>
        <v>4</v>
      </c>
      <c r="W31" s="1">
        <f t="shared" si="16"/>
        <v>1</v>
      </c>
      <c r="X31" s="1">
        <f t="shared" si="17"/>
        <v>8</v>
      </c>
      <c r="Y31" s="1">
        <f t="shared" si="18"/>
        <v>10</v>
      </c>
      <c r="Z31" s="1">
        <f t="shared" si="19"/>
        <v>1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E32" s="1">
        <v>6</v>
      </c>
      <c r="F32" s="1">
        <v>4</v>
      </c>
      <c r="G32" s="1" t="s">
        <v>83</v>
      </c>
      <c r="H32" s="1" t="s">
        <v>83</v>
      </c>
      <c r="I32" s="1">
        <f t="shared" si="2"/>
        <v>13</v>
      </c>
      <c r="J32" s="1">
        <f t="shared" si="3"/>
        <v>14</v>
      </c>
      <c r="K32" s="1">
        <f t="shared" si="4"/>
        <v>3</v>
      </c>
      <c r="L32" s="1">
        <f t="shared" si="5"/>
        <v>4</v>
      </c>
      <c r="M32" s="1">
        <f t="shared" si="6"/>
        <v>1</v>
      </c>
      <c r="N32" s="1">
        <f t="shared" si="7"/>
        <v>0</v>
      </c>
      <c r="O32" s="1">
        <f t="shared" si="8"/>
        <v>7</v>
      </c>
      <c r="P32" s="1">
        <f t="shared" si="9"/>
        <v>7</v>
      </c>
      <c r="Q32" s="1">
        <f t="shared" si="10"/>
        <v>2</v>
      </c>
      <c r="R32" s="1">
        <f t="shared" si="11"/>
        <v>6</v>
      </c>
      <c r="S32" s="1">
        <f t="shared" si="12"/>
        <v>7</v>
      </c>
      <c r="T32" s="1">
        <f t="shared" si="13"/>
        <v>2</v>
      </c>
      <c r="U32" s="1">
        <f t="shared" si="14"/>
        <v>3</v>
      </c>
      <c r="V32" s="1">
        <f t="shared" si="15"/>
        <v>4</v>
      </c>
      <c r="W32" s="1">
        <f t="shared" si="16"/>
        <v>1</v>
      </c>
      <c r="X32" s="1">
        <f t="shared" si="17"/>
        <v>9</v>
      </c>
      <c r="Y32" s="1">
        <f t="shared" si="18"/>
        <v>10</v>
      </c>
      <c r="Z32" s="1">
        <f t="shared" si="19"/>
        <v>1</v>
      </c>
      <c r="AA32" s="1" t="str">
        <f t="shared" si="0"/>
        <v>W</v>
      </c>
      <c r="AB32" s="1">
        <f t="shared" si="20"/>
        <v>2</v>
      </c>
      <c r="AC32" s="1" t="str">
        <f t="shared" si="1"/>
        <v>W</v>
      </c>
      <c r="AD32" s="1">
        <f t="shared" si="24"/>
        <v>4</v>
      </c>
      <c r="AE32" s="1">
        <f t="shared" si="25"/>
        <v>4</v>
      </c>
      <c r="AF32" s="1">
        <f t="shared" si="26"/>
        <v>2</v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E33" s="1">
        <v>3</v>
      </c>
      <c r="F33" s="1">
        <v>4</v>
      </c>
      <c r="G33" s="1" t="s">
        <v>83</v>
      </c>
      <c r="H33" s="1" t="s">
        <v>83</v>
      </c>
      <c r="I33" s="1">
        <f t="shared" si="2"/>
        <v>13</v>
      </c>
      <c r="J33" s="1">
        <f t="shared" si="3"/>
        <v>15</v>
      </c>
      <c r="K33" s="1">
        <f t="shared" si="4"/>
        <v>3</v>
      </c>
      <c r="L33" s="1">
        <f t="shared" si="5"/>
        <v>4</v>
      </c>
      <c r="M33" s="1">
        <f t="shared" si="6"/>
        <v>1</v>
      </c>
      <c r="N33" s="1">
        <f t="shared" si="7"/>
        <v>0</v>
      </c>
      <c r="O33" s="1">
        <f t="shared" si="8"/>
        <v>7</v>
      </c>
      <c r="P33" s="1">
        <f t="shared" si="9"/>
        <v>8</v>
      </c>
      <c r="Q33" s="1">
        <f t="shared" si="10"/>
        <v>2</v>
      </c>
      <c r="R33" s="1">
        <f t="shared" si="11"/>
        <v>6</v>
      </c>
      <c r="S33" s="1">
        <f t="shared" si="12"/>
        <v>7</v>
      </c>
      <c r="T33" s="1">
        <f t="shared" si="13"/>
        <v>2</v>
      </c>
      <c r="U33" s="1">
        <f t="shared" si="14"/>
        <v>3</v>
      </c>
      <c r="V33" s="1">
        <f t="shared" si="15"/>
        <v>5</v>
      </c>
      <c r="W33" s="1">
        <f t="shared" si="16"/>
        <v>1</v>
      </c>
      <c r="X33" s="1">
        <f t="shared" si="17"/>
        <v>9</v>
      </c>
      <c r="Y33" s="1">
        <f t="shared" si="18"/>
        <v>11</v>
      </c>
      <c r="Z33" s="1">
        <f t="shared" si="19"/>
        <v>1</v>
      </c>
      <c r="AA33" s="1" t="str">
        <f t="shared" si="0"/>
        <v>L</v>
      </c>
      <c r="AB33" s="1">
        <f t="shared" si="20"/>
        <v>1</v>
      </c>
      <c r="AC33" s="1" t="str">
        <f t="shared" si="1"/>
        <v>L</v>
      </c>
      <c r="AD33" s="1">
        <f t="shared" si="24"/>
        <v>3</v>
      </c>
      <c r="AE33" s="1">
        <f t="shared" si="25"/>
        <v>5</v>
      </c>
      <c r="AF33" s="1">
        <f t="shared" si="26"/>
        <v>2</v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E34" s="1">
        <v>1</v>
      </c>
      <c r="F34" s="1">
        <v>5</v>
      </c>
      <c r="G34" s="1" t="s">
        <v>83</v>
      </c>
      <c r="H34" s="1" t="s">
        <v>83</v>
      </c>
      <c r="I34" s="1">
        <f t="shared" si="2"/>
        <v>13</v>
      </c>
      <c r="J34" s="1">
        <f t="shared" si="3"/>
        <v>16</v>
      </c>
      <c r="K34" s="1">
        <f t="shared" si="4"/>
        <v>3</v>
      </c>
      <c r="L34" s="1">
        <f t="shared" si="5"/>
        <v>4</v>
      </c>
      <c r="M34" s="1">
        <f t="shared" si="6"/>
        <v>1</v>
      </c>
      <c r="N34" s="1">
        <f t="shared" si="7"/>
        <v>0</v>
      </c>
      <c r="O34" s="1">
        <f t="shared" si="8"/>
        <v>7</v>
      </c>
      <c r="P34" s="1">
        <f t="shared" si="9"/>
        <v>8</v>
      </c>
      <c r="Q34" s="1">
        <f t="shared" si="10"/>
        <v>2</v>
      </c>
      <c r="R34" s="1">
        <f t="shared" si="11"/>
        <v>6</v>
      </c>
      <c r="S34" s="1">
        <f t="shared" si="12"/>
        <v>8</v>
      </c>
      <c r="T34" s="1">
        <f t="shared" si="13"/>
        <v>2</v>
      </c>
      <c r="U34" s="1">
        <f t="shared" si="14"/>
        <v>3</v>
      </c>
      <c r="V34" s="1">
        <f t="shared" si="15"/>
        <v>6</v>
      </c>
      <c r="W34" s="1">
        <f t="shared" si="16"/>
        <v>1</v>
      </c>
      <c r="X34" s="1">
        <f t="shared" si="17"/>
        <v>9</v>
      </c>
      <c r="Y34" s="1">
        <f t="shared" si="18"/>
        <v>12</v>
      </c>
      <c r="Z34" s="1">
        <f t="shared" si="19"/>
        <v>1</v>
      </c>
      <c r="AA34" s="1" t="str">
        <f t="shared" ref="AA34:AA65" si="27">IF(E34="","",IF(E34&gt;F34,"W","L"))</f>
        <v>L</v>
      </c>
      <c r="AB34" s="1">
        <f t="shared" si="20"/>
        <v>2</v>
      </c>
      <c r="AC34" s="1" t="str">
        <f t="shared" ref="AC34:AC65" si="28">IF(E34="","",IF(E34&gt;F34,"W",IF(AND(E34&lt;F34,G34=$AK$2,H34=$AK$2),"L","OTL")))</f>
        <v>L</v>
      </c>
      <c r="AD34" s="1">
        <f t="shared" si="24"/>
        <v>3</v>
      </c>
      <c r="AE34" s="1">
        <f t="shared" si="25"/>
        <v>5</v>
      </c>
      <c r="AF34" s="1">
        <f t="shared" si="26"/>
        <v>2</v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E35" s="1">
        <v>0</v>
      </c>
      <c r="F35" s="1">
        <v>4</v>
      </c>
      <c r="G35" s="1" t="s">
        <v>83</v>
      </c>
      <c r="H35" s="1" t="s">
        <v>83</v>
      </c>
      <c r="I35" s="1">
        <f t="shared" ref="I35:I66" si="29">IF(E35="","",IF(E35&gt;F35,I34+1,I34))</f>
        <v>13</v>
      </c>
      <c r="J35" s="1">
        <f t="shared" ref="J35:J66" si="30">IF(E35="","",IF(AND(F35&gt;E35,G35=$AK$2,H35=$AK$2),J34+1,J34))</f>
        <v>17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4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7</v>
      </c>
      <c r="P35" s="1">
        <f t="shared" ref="P35:P66" si="36">IF(E35="","",IF(AND(C35=$AL$1,F35&gt;E35,G35=$AK$2,H35=$AK$2), P34+1, P34))</f>
        <v>9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6</v>
      </c>
      <c r="S35" s="1">
        <f t="shared" ref="S35:S66" si="39">IF(E35="","",IF(AND(C35=$AL$2,F35&gt;E35,G35=$AK$2,H35=$AK$2),S34+1,S34))</f>
        <v>8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6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9</v>
      </c>
      <c r="Y35" s="1">
        <f t="shared" ref="Y35:Y66" si="45">IF(E35="","",IF(AND(E35&lt;F35,G35=$AK$2,H35=$AK$2,COUNTIF($AN$1:$AN$15,D35)=1),Y34+1,Y34))</f>
        <v>12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3</v>
      </c>
      <c r="AC35" s="1" t="str">
        <f t="shared" si="28"/>
        <v>L</v>
      </c>
      <c r="AD35" s="1">
        <f t="shared" si="24"/>
        <v>3</v>
      </c>
      <c r="AE35" s="1">
        <f t="shared" si="25"/>
        <v>6</v>
      </c>
      <c r="AF35" s="1">
        <f t="shared" si="26"/>
        <v>1</v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E36" s="1">
        <v>2</v>
      </c>
      <c r="F36" s="1">
        <v>5</v>
      </c>
      <c r="G36" s="1" t="s">
        <v>83</v>
      </c>
      <c r="H36" s="1" t="s">
        <v>83</v>
      </c>
      <c r="I36" s="1">
        <f t="shared" si="29"/>
        <v>13</v>
      </c>
      <c r="J36" s="1">
        <f t="shared" si="30"/>
        <v>18</v>
      </c>
      <c r="K36" s="1">
        <f t="shared" si="31"/>
        <v>3</v>
      </c>
      <c r="L36" s="1">
        <f t="shared" si="32"/>
        <v>4</v>
      </c>
      <c r="M36" s="1">
        <f t="shared" si="33"/>
        <v>1</v>
      </c>
      <c r="N36" s="1">
        <f t="shared" si="34"/>
        <v>0</v>
      </c>
      <c r="O36" s="1">
        <f t="shared" si="35"/>
        <v>7</v>
      </c>
      <c r="P36" s="1">
        <f t="shared" si="36"/>
        <v>10</v>
      </c>
      <c r="Q36" s="1">
        <f t="shared" si="37"/>
        <v>2</v>
      </c>
      <c r="R36" s="1">
        <f t="shared" si="38"/>
        <v>6</v>
      </c>
      <c r="S36" s="1">
        <f t="shared" si="39"/>
        <v>8</v>
      </c>
      <c r="T36" s="1">
        <f t="shared" si="40"/>
        <v>2</v>
      </c>
      <c r="U36" s="1">
        <f t="shared" si="41"/>
        <v>3</v>
      </c>
      <c r="V36" s="1">
        <f t="shared" si="42"/>
        <v>7</v>
      </c>
      <c r="W36" s="1">
        <f t="shared" si="43"/>
        <v>1</v>
      </c>
      <c r="X36" s="1">
        <f t="shared" si="44"/>
        <v>9</v>
      </c>
      <c r="Y36" s="1">
        <f t="shared" si="45"/>
        <v>13</v>
      </c>
      <c r="Z36" s="1">
        <f t="shared" si="46"/>
        <v>1</v>
      </c>
      <c r="AA36" s="1" t="str">
        <f t="shared" si="27"/>
        <v>L</v>
      </c>
      <c r="AB36" s="1">
        <f t="shared" si="47"/>
        <v>4</v>
      </c>
      <c r="AC36" s="1" t="str">
        <f t="shared" si="28"/>
        <v>L</v>
      </c>
      <c r="AD36" s="1">
        <f t="shared" si="24"/>
        <v>3</v>
      </c>
      <c r="AE36" s="1">
        <f t="shared" si="25"/>
        <v>7</v>
      </c>
      <c r="AF36" s="1">
        <f t="shared" si="26"/>
        <v>0</v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E37" s="1">
        <v>4</v>
      </c>
      <c r="F37" s="1">
        <v>2</v>
      </c>
      <c r="G37" s="1" t="s">
        <v>83</v>
      </c>
      <c r="H37" s="1" t="s">
        <v>83</v>
      </c>
      <c r="I37" s="1">
        <f t="shared" si="29"/>
        <v>14</v>
      </c>
      <c r="J37" s="1">
        <f t="shared" si="30"/>
        <v>18</v>
      </c>
      <c r="K37" s="1">
        <f t="shared" si="31"/>
        <v>3</v>
      </c>
      <c r="L37" s="1">
        <f t="shared" si="32"/>
        <v>4</v>
      </c>
      <c r="M37" s="1">
        <f t="shared" si="33"/>
        <v>1</v>
      </c>
      <c r="N37" s="1">
        <f t="shared" si="34"/>
        <v>0</v>
      </c>
      <c r="O37" s="1">
        <f t="shared" si="35"/>
        <v>8</v>
      </c>
      <c r="P37" s="1">
        <f t="shared" si="36"/>
        <v>10</v>
      </c>
      <c r="Q37" s="1">
        <f t="shared" si="37"/>
        <v>2</v>
      </c>
      <c r="R37" s="1">
        <f t="shared" si="38"/>
        <v>6</v>
      </c>
      <c r="S37" s="1">
        <f t="shared" si="39"/>
        <v>8</v>
      </c>
      <c r="T37" s="1">
        <f t="shared" si="40"/>
        <v>2</v>
      </c>
      <c r="U37" s="1">
        <f t="shared" si="41"/>
        <v>3</v>
      </c>
      <c r="V37" s="1">
        <f t="shared" si="42"/>
        <v>7</v>
      </c>
      <c r="W37" s="1">
        <f t="shared" si="43"/>
        <v>1</v>
      </c>
      <c r="X37" s="1">
        <f t="shared" si="44"/>
        <v>10</v>
      </c>
      <c r="Y37" s="1">
        <f t="shared" si="45"/>
        <v>13</v>
      </c>
      <c r="Z37" s="1">
        <f t="shared" si="46"/>
        <v>1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4</v>
      </c>
      <c r="AE37" s="1">
        <f t="shared" si="25"/>
        <v>6</v>
      </c>
      <c r="AF37" s="1">
        <f t="shared" si="26"/>
        <v>0</v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E38" s="1">
        <v>4</v>
      </c>
      <c r="F38" s="1">
        <v>2</v>
      </c>
      <c r="G38" s="1" t="s">
        <v>83</v>
      </c>
      <c r="H38" s="1" t="s">
        <v>83</v>
      </c>
      <c r="I38" s="1">
        <f t="shared" si="29"/>
        <v>15</v>
      </c>
      <c r="J38" s="1">
        <f t="shared" si="30"/>
        <v>18</v>
      </c>
      <c r="K38" s="1">
        <f t="shared" si="31"/>
        <v>3</v>
      </c>
      <c r="L38" s="1">
        <f t="shared" si="32"/>
        <v>4</v>
      </c>
      <c r="M38" s="1">
        <f t="shared" si="33"/>
        <v>1</v>
      </c>
      <c r="N38" s="1">
        <f t="shared" si="34"/>
        <v>0</v>
      </c>
      <c r="O38" s="1">
        <f t="shared" si="35"/>
        <v>9</v>
      </c>
      <c r="P38" s="1">
        <f t="shared" si="36"/>
        <v>10</v>
      </c>
      <c r="Q38" s="1">
        <f t="shared" si="37"/>
        <v>2</v>
      </c>
      <c r="R38" s="1">
        <f t="shared" si="38"/>
        <v>6</v>
      </c>
      <c r="S38" s="1">
        <f t="shared" si="39"/>
        <v>8</v>
      </c>
      <c r="T38" s="1">
        <f t="shared" si="40"/>
        <v>2</v>
      </c>
      <c r="U38" s="1">
        <f t="shared" si="41"/>
        <v>3</v>
      </c>
      <c r="V38" s="1">
        <f t="shared" si="42"/>
        <v>7</v>
      </c>
      <c r="W38" s="1">
        <f t="shared" si="43"/>
        <v>1</v>
      </c>
      <c r="X38" s="1">
        <f t="shared" si="44"/>
        <v>11</v>
      </c>
      <c r="Y38" s="1">
        <f t="shared" si="45"/>
        <v>13</v>
      </c>
      <c r="Z38" s="1">
        <f t="shared" si="46"/>
        <v>1</v>
      </c>
      <c r="AA38" s="1" t="str">
        <f t="shared" si="27"/>
        <v>W</v>
      </c>
      <c r="AB38" s="1">
        <f t="shared" si="47"/>
        <v>2</v>
      </c>
      <c r="AC38" s="1" t="str">
        <f t="shared" si="28"/>
        <v>W</v>
      </c>
      <c r="AD38" s="1">
        <f t="shared" si="24"/>
        <v>5</v>
      </c>
      <c r="AE38" s="1">
        <f t="shared" si="25"/>
        <v>5</v>
      </c>
      <c r="AF38" s="1">
        <f t="shared" si="26"/>
        <v>0</v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E39" s="1">
        <v>5</v>
      </c>
      <c r="F39" s="1">
        <v>4</v>
      </c>
      <c r="G39" s="1" t="s">
        <v>83</v>
      </c>
      <c r="H39" s="1" t="s">
        <v>83</v>
      </c>
      <c r="I39" s="1">
        <f t="shared" si="29"/>
        <v>16</v>
      </c>
      <c r="J39" s="1">
        <f t="shared" si="30"/>
        <v>18</v>
      </c>
      <c r="K39" s="1">
        <f t="shared" si="31"/>
        <v>3</v>
      </c>
      <c r="L39" s="1">
        <f t="shared" si="32"/>
        <v>4</v>
      </c>
      <c r="M39" s="1">
        <f t="shared" si="33"/>
        <v>1</v>
      </c>
      <c r="N39" s="1">
        <f t="shared" si="34"/>
        <v>0</v>
      </c>
      <c r="O39" s="1">
        <f t="shared" si="35"/>
        <v>9</v>
      </c>
      <c r="P39" s="1">
        <f t="shared" si="36"/>
        <v>10</v>
      </c>
      <c r="Q39" s="1">
        <f t="shared" si="37"/>
        <v>2</v>
      </c>
      <c r="R39" s="1">
        <f t="shared" si="38"/>
        <v>7</v>
      </c>
      <c r="S39" s="1">
        <f t="shared" si="39"/>
        <v>8</v>
      </c>
      <c r="T39" s="1">
        <f t="shared" si="40"/>
        <v>2</v>
      </c>
      <c r="U39" s="1">
        <f t="shared" si="41"/>
        <v>3</v>
      </c>
      <c r="V39" s="1">
        <f t="shared" si="42"/>
        <v>7</v>
      </c>
      <c r="W39" s="1">
        <f t="shared" si="43"/>
        <v>1</v>
      </c>
      <c r="X39" s="1">
        <f t="shared" si="44"/>
        <v>12</v>
      </c>
      <c r="Y39" s="1">
        <f t="shared" si="45"/>
        <v>13</v>
      </c>
      <c r="Z39" s="1">
        <f t="shared" si="46"/>
        <v>1</v>
      </c>
      <c r="AA39" s="1" t="str">
        <f t="shared" si="27"/>
        <v>W</v>
      </c>
      <c r="AB39" s="1">
        <f t="shared" si="47"/>
        <v>3</v>
      </c>
      <c r="AC39" s="1" t="str">
        <f t="shared" si="28"/>
        <v>W</v>
      </c>
      <c r="AD39" s="1">
        <f t="shared" si="24"/>
        <v>5</v>
      </c>
      <c r="AE39" s="1">
        <f t="shared" si="25"/>
        <v>5</v>
      </c>
      <c r="AF39" s="1">
        <f t="shared" si="26"/>
        <v>0</v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E40" s="1">
        <v>4</v>
      </c>
      <c r="F40" s="1">
        <v>2</v>
      </c>
      <c r="G40" s="1" t="s">
        <v>83</v>
      </c>
      <c r="H40" s="1" t="s">
        <v>83</v>
      </c>
      <c r="I40" s="1">
        <f t="shared" si="29"/>
        <v>17</v>
      </c>
      <c r="J40" s="1">
        <f t="shared" si="30"/>
        <v>18</v>
      </c>
      <c r="K40" s="1">
        <f t="shared" si="31"/>
        <v>3</v>
      </c>
      <c r="L40" s="1">
        <f t="shared" si="32"/>
        <v>4</v>
      </c>
      <c r="M40" s="1">
        <f t="shared" si="33"/>
        <v>1</v>
      </c>
      <c r="N40" s="1">
        <f t="shared" si="34"/>
        <v>0</v>
      </c>
      <c r="O40" s="1">
        <f t="shared" si="35"/>
        <v>9</v>
      </c>
      <c r="P40" s="1">
        <f t="shared" si="36"/>
        <v>10</v>
      </c>
      <c r="Q40" s="1">
        <f t="shared" si="37"/>
        <v>2</v>
      </c>
      <c r="R40" s="1">
        <f t="shared" si="38"/>
        <v>8</v>
      </c>
      <c r="S40" s="1">
        <f t="shared" si="39"/>
        <v>8</v>
      </c>
      <c r="T40" s="1">
        <f t="shared" si="40"/>
        <v>2</v>
      </c>
      <c r="U40" s="1">
        <f t="shared" si="41"/>
        <v>3</v>
      </c>
      <c r="V40" s="1">
        <f t="shared" si="42"/>
        <v>7</v>
      </c>
      <c r="W40" s="1">
        <f t="shared" si="43"/>
        <v>1</v>
      </c>
      <c r="X40" s="1">
        <f t="shared" si="44"/>
        <v>12</v>
      </c>
      <c r="Y40" s="1">
        <f t="shared" si="45"/>
        <v>13</v>
      </c>
      <c r="Z40" s="1">
        <f t="shared" si="46"/>
        <v>1</v>
      </c>
      <c r="AA40" s="1" t="str">
        <f t="shared" si="27"/>
        <v>W</v>
      </c>
      <c r="AB40" s="1">
        <f t="shared" si="47"/>
        <v>4</v>
      </c>
      <c r="AC40" s="1" t="str">
        <f t="shared" si="28"/>
        <v>W</v>
      </c>
      <c r="AD40" s="1">
        <f t="shared" si="24"/>
        <v>6</v>
      </c>
      <c r="AE40" s="1">
        <f t="shared" si="25"/>
        <v>4</v>
      </c>
      <c r="AF40" s="1">
        <f t="shared" si="26"/>
        <v>0</v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E41" s="1">
        <v>3</v>
      </c>
      <c r="F41" s="1">
        <v>2</v>
      </c>
      <c r="G41" s="1" t="s">
        <v>84</v>
      </c>
      <c r="H41" s="1" t="s">
        <v>83</v>
      </c>
      <c r="I41" s="1">
        <f t="shared" si="29"/>
        <v>18</v>
      </c>
      <c r="J41" s="1">
        <f t="shared" si="30"/>
        <v>18</v>
      </c>
      <c r="K41" s="1">
        <f t="shared" si="31"/>
        <v>4</v>
      </c>
      <c r="L41" s="1">
        <f t="shared" si="32"/>
        <v>4</v>
      </c>
      <c r="M41" s="1">
        <f t="shared" si="33"/>
        <v>1</v>
      </c>
      <c r="N41" s="1">
        <f t="shared" si="34"/>
        <v>0</v>
      </c>
      <c r="O41" s="1">
        <f t="shared" si="35"/>
        <v>10</v>
      </c>
      <c r="P41" s="1">
        <f t="shared" si="36"/>
        <v>10</v>
      </c>
      <c r="Q41" s="1">
        <f t="shared" si="37"/>
        <v>2</v>
      </c>
      <c r="R41" s="1">
        <f t="shared" si="38"/>
        <v>8</v>
      </c>
      <c r="S41" s="1">
        <f t="shared" si="39"/>
        <v>8</v>
      </c>
      <c r="T41" s="1">
        <f t="shared" si="40"/>
        <v>2</v>
      </c>
      <c r="U41" s="1">
        <f t="shared" si="41"/>
        <v>4</v>
      </c>
      <c r="V41" s="1">
        <f t="shared" si="42"/>
        <v>7</v>
      </c>
      <c r="W41" s="1">
        <f t="shared" si="43"/>
        <v>1</v>
      </c>
      <c r="X41" s="1">
        <f t="shared" si="44"/>
        <v>13</v>
      </c>
      <c r="Y41" s="1">
        <f t="shared" si="45"/>
        <v>13</v>
      </c>
      <c r="Z41" s="1">
        <f t="shared" si="46"/>
        <v>1</v>
      </c>
      <c r="AA41" s="1" t="str">
        <f t="shared" si="27"/>
        <v>W</v>
      </c>
      <c r="AB41" s="1">
        <f t="shared" si="47"/>
        <v>5</v>
      </c>
      <c r="AC41" s="1" t="str">
        <f t="shared" si="28"/>
        <v>W</v>
      </c>
      <c r="AD41" s="1">
        <f t="shared" si="24"/>
        <v>6</v>
      </c>
      <c r="AE41" s="1">
        <f t="shared" si="25"/>
        <v>4</v>
      </c>
      <c r="AF41" s="1">
        <f t="shared" si="26"/>
        <v>0</v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E42" s="1">
        <v>5</v>
      </c>
      <c r="F42" s="1">
        <v>3</v>
      </c>
      <c r="G42" s="1" t="s">
        <v>83</v>
      </c>
      <c r="H42" s="1" t="s">
        <v>83</v>
      </c>
      <c r="I42" s="1">
        <f t="shared" si="29"/>
        <v>19</v>
      </c>
      <c r="J42" s="1">
        <f t="shared" si="30"/>
        <v>18</v>
      </c>
      <c r="K42" s="1">
        <f t="shared" si="31"/>
        <v>4</v>
      </c>
      <c r="L42" s="1">
        <f t="shared" si="32"/>
        <v>4</v>
      </c>
      <c r="M42" s="1">
        <f t="shared" si="33"/>
        <v>1</v>
      </c>
      <c r="N42" s="1">
        <f t="shared" si="34"/>
        <v>0</v>
      </c>
      <c r="O42" s="1">
        <f t="shared" si="35"/>
        <v>11</v>
      </c>
      <c r="P42" s="1">
        <f t="shared" si="36"/>
        <v>10</v>
      </c>
      <c r="Q42" s="1">
        <f t="shared" si="37"/>
        <v>2</v>
      </c>
      <c r="R42" s="1">
        <f t="shared" si="38"/>
        <v>8</v>
      </c>
      <c r="S42" s="1">
        <f t="shared" si="39"/>
        <v>8</v>
      </c>
      <c r="T42" s="1">
        <f t="shared" si="40"/>
        <v>2</v>
      </c>
      <c r="U42" s="1">
        <f t="shared" si="41"/>
        <v>4</v>
      </c>
      <c r="V42" s="1">
        <f t="shared" si="42"/>
        <v>7</v>
      </c>
      <c r="W42" s="1">
        <f t="shared" si="43"/>
        <v>1</v>
      </c>
      <c r="X42" s="1">
        <f t="shared" si="44"/>
        <v>13</v>
      </c>
      <c r="Y42" s="1">
        <f t="shared" si="45"/>
        <v>13</v>
      </c>
      <c r="Z42" s="1">
        <f t="shared" si="46"/>
        <v>1</v>
      </c>
      <c r="AA42" s="1" t="str">
        <f t="shared" si="27"/>
        <v>W</v>
      </c>
      <c r="AB42" s="1">
        <f t="shared" si="47"/>
        <v>6</v>
      </c>
      <c r="AC42" s="1" t="str">
        <f t="shared" si="28"/>
        <v>W</v>
      </c>
      <c r="AD42" s="1">
        <f t="shared" si="24"/>
        <v>6</v>
      </c>
      <c r="AE42" s="1">
        <f t="shared" si="25"/>
        <v>4</v>
      </c>
      <c r="AF42" s="1">
        <f t="shared" si="26"/>
        <v>0</v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E43" s="1">
        <v>6</v>
      </c>
      <c r="F43" s="1">
        <v>2</v>
      </c>
      <c r="G43" s="1" t="s">
        <v>83</v>
      </c>
      <c r="H43" s="1" t="s">
        <v>83</v>
      </c>
      <c r="I43" s="1">
        <f t="shared" si="29"/>
        <v>20</v>
      </c>
      <c r="J43" s="1">
        <f t="shared" si="30"/>
        <v>18</v>
      </c>
      <c r="K43" s="1">
        <f t="shared" si="31"/>
        <v>4</v>
      </c>
      <c r="L43" s="1">
        <f t="shared" si="32"/>
        <v>4</v>
      </c>
      <c r="M43" s="1">
        <f t="shared" si="33"/>
        <v>1</v>
      </c>
      <c r="N43" s="1">
        <f t="shared" si="34"/>
        <v>0</v>
      </c>
      <c r="O43" s="1">
        <f t="shared" si="35"/>
        <v>12</v>
      </c>
      <c r="P43" s="1">
        <f t="shared" si="36"/>
        <v>10</v>
      </c>
      <c r="Q43" s="1">
        <f t="shared" si="37"/>
        <v>2</v>
      </c>
      <c r="R43" s="1">
        <f t="shared" si="38"/>
        <v>8</v>
      </c>
      <c r="S43" s="1">
        <f t="shared" si="39"/>
        <v>8</v>
      </c>
      <c r="T43" s="1">
        <f t="shared" si="40"/>
        <v>2</v>
      </c>
      <c r="U43" s="1">
        <f t="shared" si="41"/>
        <v>4</v>
      </c>
      <c r="V43" s="1">
        <f t="shared" si="42"/>
        <v>7</v>
      </c>
      <c r="W43" s="1">
        <f t="shared" si="43"/>
        <v>1</v>
      </c>
      <c r="X43" s="1">
        <f t="shared" si="44"/>
        <v>13</v>
      </c>
      <c r="Y43" s="1">
        <f t="shared" si="45"/>
        <v>13</v>
      </c>
      <c r="Z43" s="1">
        <f t="shared" si="46"/>
        <v>1</v>
      </c>
      <c r="AA43" s="1" t="str">
        <f t="shared" si="27"/>
        <v>W</v>
      </c>
      <c r="AB43" s="1">
        <f t="shared" si="47"/>
        <v>7</v>
      </c>
      <c r="AC43" s="1" t="str">
        <f t="shared" si="28"/>
        <v>W</v>
      </c>
      <c r="AD43" s="1">
        <f t="shared" si="24"/>
        <v>7</v>
      </c>
      <c r="AE43" s="1">
        <f t="shared" si="25"/>
        <v>3</v>
      </c>
      <c r="AF43" s="1">
        <f t="shared" si="26"/>
        <v>0</v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E44" s="1">
        <v>3</v>
      </c>
      <c r="F44" s="1">
        <v>6</v>
      </c>
      <c r="G44" s="1" t="s">
        <v>83</v>
      </c>
      <c r="H44" s="1" t="s">
        <v>83</v>
      </c>
      <c r="I44" s="1">
        <f t="shared" si="29"/>
        <v>20</v>
      </c>
      <c r="J44" s="1">
        <f t="shared" si="30"/>
        <v>19</v>
      </c>
      <c r="K44" s="1">
        <f t="shared" si="31"/>
        <v>4</v>
      </c>
      <c r="L44" s="1">
        <f t="shared" si="32"/>
        <v>4</v>
      </c>
      <c r="M44" s="1">
        <f t="shared" si="33"/>
        <v>1</v>
      </c>
      <c r="N44" s="1">
        <f t="shared" si="34"/>
        <v>0</v>
      </c>
      <c r="O44" s="1">
        <f t="shared" si="35"/>
        <v>12</v>
      </c>
      <c r="P44" s="1">
        <f t="shared" si="36"/>
        <v>11</v>
      </c>
      <c r="Q44" s="1">
        <f t="shared" si="37"/>
        <v>2</v>
      </c>
      <c r="R44" s="1">
        <f t="shared" si="38"/>
        <v>8</v>
      </c>
      <c r="S44" s="1">
        <f t="shared" si="39"/>
        <v>8</v>
      </c>
      <c r="T44" s="1">
        <f t="shared" si="40"/>
        <v>2</v>
      </c>
      <c r="U44" s="1">
        <f t="shared" si="41"/>
        <v>4</v>
      </c>
      <c r="V44" s="1">
        <f t="shared" si="42"/>
        <v>7</v>
      </c>
      <c r="W44" s="1">
        <f t="shared" si="43"/>
        <v>1</v>
      </c>
      <c r="X44" s="1">
        <f t="shared" si="44"/>
        <v>13</v>
      </c>
      <c r="Y44" s="1">
        <f t="shared" si="45"/>
        <v>13</v>
      </c>
      <c r="Z44" s="1">
        <f t="shared" si="46"/>
        <v>1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7</v>
      </c>
      <c r="AE44" s="1">
        <f t="shared" ref="AE44:AE75" si="49">IF(AC44="","",COUNTIFS(AC35:AC44,"L"))</f>
        <v>3</v>
      </c>
      <c r="AF44" s="1">
        <f t="shared" ref="AF44:AF75" si="50">IF(AC44="","",COUNTIFS(AC35:AC44,"OTL"))</f>
        <v>0</v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E45" s="1">
        <v>5</v>
      </c>
      <c r="F45" s="1">
        <v>2</v>
      </c>
      <c r="G45" s="1" t="s">
        <v>83</v>
      </c>
      <c r="H45" s="1" t="s">
        <v>83</v>
      </c>
      <c r="I45" s="1">
        <f t="shared" si="29"/>
        <v>21</v>
      </c>
      <c r="J45" s="1">
        <f t="shared" si="30"/>
        <v>19</v>
      </c>
      <c r="K45" s="1">
        <f t="shared" si="31"/>
        <v>4</v>
      </c>
      <c r="L45" s="1">
        <f t="shared" si="32"/>
        <v>4</v>
      </c>
      <c r="M45" s="1">
        <f t="shared" si="33"/>
        <v>1</v>
      </c>
      <c r="N45" s="1">
        <f t="shared" si="34"/>
        <v>0</v>
      </c>
      <c r="O45" s="1">
        <f t="shared" si="35"/>
        <v>12</v>
      </c>
      <c r="P45" s="1">
        <f t="shared" si="36"/>
        <v>11</v>
      </c>
      <c r="Q45" s="1">
        <f t="shared" si="37"/>
        <v>2</v>
      </c>
      <c r="R45" s="1">
        <f t="shared" si="38"/>
        <v>9</v>
      </c>
      <c r="S45" s="1">
        <f t="shared" si="39"/>
        <v>8</v>
      </c>
      <c r="T45" s="1">
        <f t="shared" si="40"/>
        <v>2</v>
      </c>
      <c r="U45" s="1">
        <f t="shared" si="41"/>
        <v>5</v>
      </c>
      <c r="V45" s="1">
        <f t="shared" si="42"/>
        <v>7</v>
      </c>
      <c r="W45" s="1">
        <f t="shared" si="43"/>
        <v>1</v>
      </c>
      <c r="X45" s="1">
        <f t="shared" si="44"/>
        <v>14</v>
      </c>
      <c r="Y45" s="1">
        <f t="shared" si="45"/>
        <v>13</v>
      </c>
      <c r="Z45" s="1">
        <f t="shared" si="46"/>
        <v>1</v>
      </c>
      <c r="AA45" s="1" t="str">
        <f t="shared" si="27"/>
        <v>W</v>
      </c>
      <c r="AB45" s="1">
        <f t="shared" si="47"/>
        <v>1</v>
      </c>
      <c r="AC45" s="1" t="str">
        <f t="shared" si="28"/>
        <v>W</v>
      </c>
      <c r="AD45" s="1">
        <f t="shared" si="48"/>
        <v>8</v>
      </c>
      <c r="AE45" s="1">
        <f t="shared" si="49"/>
        <v>2</v>
      </c>
      <c r="AF45" s="1">
        <f t="shared" si="50"/>
        <v>0</v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E46" s="1">
        <v>1</v>
      </c>
      <c r="F46" s="1">
        <v>5</v>
      </c>
      <c r="G46" s="1" t="s">
        <v>83</v>
      </c>
      <c r="H46" s="1" t="s">
        <v>83</v>
      </c>
      <c r="I46" s="1">
        <f t="shared" si="29"/>
        <v>21</v>
      </c>
      <c r="J46" s="1">
        <f t="shared" si="30"/>
        <v>20</v>
      </c>
      <c r="K46" s="1">
        <f t="shared" si="31"/>
        <v>4</v>
      </c>
      <c r="L46" s="1">
        <f t="shared" si="32"/>
        <v>4</v>
      </c>
      <c r="M46" s="1">
        <f t="shared" si="33"/>
        <v>1</v>
      </c>
      <c r="N46" s="1">
        <f t="shared" si="34"/>
        <v>0</v>
      </c>
      <c r="O46" s="1">
        <f t="shared" si="35"/>
        <v>12</v>
      </c>
      <c r="P46" s="1">
        <f t="shared" si="36"/>
        <v>11</v>
      </c>
      <c r="Q46" s="1">
        <f t="shared" si="37"/>
        <v>2</v>
      </c>
      <c r="R46" s="1">
        <f t="shared" si="38"/>
        <v>9</v>
      </c>
      <c r="S46" s="1">
        <f t="shared" si="39"/>
        <v>9</v>
      </c>
      <c r="T46" s="1">
        <f t="shared" si="40"/>
        <v>2</v>
      </c>
      <c r="U46" s="1">
        <f t="shared" si="41"/>
        <v>5</v>
      </c>
      <c r="V46" s="1">
        <f t="shared" si="42"/>
        <v>8</v>
      </c>
      <c r="W46" s="1">
        <f t="shared" si="43"/>
        <v>1</v>
      </c>
      <c r="X46" s="1">
        <f t="shared" si="44"/>
        <v>14</v>
      </c>
      <c r="Y46" s="1">
        <f t="shared" si="45"/>
        <v>14</v>
      </c>
      <c r="Z46" s="1">
        <f t="shared" si="46"/>
        <v>1</v>
      </c>
      <c r="AA46" s="1" t="str">
        <f t="shared" si="27"/>
        <v>L</v>
      </c>
      <c r="AB46" s="1">
        <f t="shared" si="47"/>
        <v>1</v>
      </c>
      <c r="AC46" s="1" t="str">
        <f t="shared" si="28"/>
        <v>L</v>
      </c>
      <c r="AD46" s="1">
        <f t="shared" si="48"/>
        <v>8</v>
      </c>
      <c r="AE46" s="1">
        <f t="shared" si="49"/>
        <v>2</v>
      </c>
      <c r="AF46" s="1">
        <f t="shared" si="50"/>
        <v>0</v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E47" s="1">
        <v>1</v>
      </c>
      <c r="F47" s="1">
        <v>4</v>
      </c>
      <c r="G47" s="1" t="s">
        <v>83</v>
      </c>
      <c r="H47" s="1" t="s">
        <v>83</v>
      </c>
      <c r="I47" s="1">
        <f t="shared" si="29"/>
        <v>21</v>
      </c>
      <c r="J47" s="1">
        <f t="shared" si="30"/>
        <v>21</v>
      </c>
      <c r="K47" s="1">
        <f t="shared" si="31"/>
        <v>4</v>
      </c>
      <c r="L47" s="1">
        <f t="shared" si="32"/>
        <v>4</v>
      </c>
      <c r="M47" s="1">
        <f t="shared" si="33"/>
        <v>1</v>
      </c>
      <c r="N47" s="1">
        <f t="shared" si="34"/>
        <v>0</v>
      </c>
      <c r="O47" s="1">
        <f t="shared" si="35"/>
        <v>12</v>
      </c>
      <c r="P47" s="1">
        <f t="shared" si="36"/>
        <v>11</v>
      </c>
      <c r="Q47" s="1">
        <f t="shared" si="37"/>
        <v>2</v>
      </c>
      <c r="R47" s="1">
        <f t="shared" si="38"/>
        <v>9</v>
      </c>
      <c r="S47" s="1">
        <f t="shared" si="39"/>
        <v>10</v>
      </c>
      <c r="T47" s="1">
        <f t="shared" si="40"/>
        <v>2</v>
      </c>
      <c r="U47" s="1">
        <f t="shared" si="41"/>
        <v>5</v>
      </c>
      <c r="V47" s="1">
        <f t="shared" si="42"/>
        <v>8</v>
      </c>
      <c r="W47" s="1">
        <f t="shared" si="43"/>
        <v>1</v>
      </c>
      <c r="X47" s="1">
        <f t="shared" si="44"/>
        <v>14</v>
      </c>
      <c r="Y47" s="1">
        <f t="shared" si="45"/>
        <v>14</v>
      </c>
      <c r="Z47" s="1">
        <f t="shared" si="46"/>
        <v>1</v>
      </c>
      <c r="AA47" s="1" t="str">
        <f t="shared" si="27"/>
        <v>L</v>
      </c>
      <c r="AB47" s="1">
        <f t="shared" si="47"/>
        <v>2</v>
      </c>
      <c r="AC47" s="1" t="str">
        <f t="shared" si="28"/>
        <v>L</v>
      </c>
      <c r="AD47" s="1">
        <f t="shared" si="48"/>
        <v>7</v>
      </c>
      <c r="AE47" s="1">
        <f t="shared" si="49"/>
        <v>3</v>
      </c>
      <c r="AF47" s="1">
        <f t="shared" si="50"/>
        <v>0</v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21</v>
      </c>
      <c r="J84" s="1">
        <f t="shared" si="75"/>
        <v>21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12</v>
      </c>
      <c r="P84" s="1">
        <f t="shared" si="76"/>
        <v>11</v>
      </c>
      <c r="Q84" s="1">
        <f t="shared" si="76"/>
        <v>2</v>
      </c>
      <c r="R84" s="1">
        <f t="shared" si="76"/>
        <v>9</v>
      </c>
      <c r="S84" s="1">
        <f t="shared" si="76"/>
        <v>10</v>
      </c>
      <c r="T84" s="1">
        <f t="shared" si="76"/>
        <v>2</v>
      </c>
      <c r="U84" s="1">
        <f t="shared" si="76"/>
        <v>5</v>
      </c>
      <c r="V84" s="1">
        <f t="shared" si="76"/>
        <v>8</v>
      </c>
      <c r="W84" s="1">
        <f t="shared" si="76"/>
        <v>1</v>
      </c>
      <c r="X84" s="1">
        <f t="shared" si="76"/>
        <v>14</v>
      </c>
      <c r="Y84" s="1">
        <f t="shared" si="76"/>
        <v>14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131</v>
      </c>
      <c r="F85" s="1">
        <f>SUM(F2:F83)</f>
        <v>150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12-11-2</v>
      </c>
      <c r="R85" s="1" t="str">
        <f>IF(R84="","0-0-0",CONCATENATE(R84,"-",S84,"-",T84))</f>
        <v>9-10-2</v>
      </c>
      <c r="U85" s="1" t="str">
        <f>IF(U84="","0-0-0",CONCATENATE(U84,"-",V84,"-",W84))</f>
        <v>5-8-1</v>
      </c>
      <c r="X85" s="1" t="str">
        <f>IF(X84="","0-0-0",CONCATENATE(X84,"-",Y84,"-",Z84))</f>
        <v>14-14-1</v>
      </c>
      <c r="AA85" s="1" t="str">
        <f>IF(AA84="","0-0",CONCATENATE(AA84,AB84))</f>
        <v>L2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5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4</v>
      </c>
      <c r="T28" s="1">
        <f t="shared" si="13"/>
        <v>1</v>
      </c>
      <c r="U28" s="1">
        <f t="shared" si="14"/>
        <v>2</v>
      </c>
      <c r="V28" s="1">
        <f t="shared" si="15"/>
        <v>3</v>
      </c>
      <c r="W28" s="1">
        <f t="shared" si="16"/>
        <v>0</v>
      </c>
      <c r="X28" s="1">
        <f t="shared" si="17"/>
        <v>8</v>
      </c>
      <c r="Y28" s="1">
        <f t="shared" si="18"/>
        <v>7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5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4</v>
      </c>
      <c r="T29" s="1">
        <f t="shared" si="13"/>
        <v>1</v>
      </c>
      <c r="U29" s="1">
        <f t="shared" si="14"/>
        <v>2</v>
      </c>
      <c r="V29" s="1">
        <f t="shared" si="15"/>
        <v>3</v>
      </c>
      <c r="W29" s="1">
        <f t="shared" si="16"/>
        <v>0</v>
      </c>
      <c r="X29" s="1">
        <f t="shared" si="17"/>
        <v>8</v>
      </c>
      <c r="Y29" s="1">
        <f t="shared" si="18"/>
        <v>7</v>
      </c>
      <c r="Z29" s="1">
        <f t="shared" si="19"/>
        <v>0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E30" s="1">
        <v>7</v>
      </c>
      <c r="F30" s="1">
        <v>1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10</v>
      </c>
      <c r="K30" s="1">
        <f t="shared" si="4"/>
        <v>5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8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4</v>
      </c>
      <c r="T30" s="1">
        <f t="shared" si="13"/>
        <v>1</v>
      </c>
      <c r="U30" s="1">
        <f t="shared" si="14"/>
        <v>2</v>
      </c>
      <c r="V30" s="1">
        <f t="shared" si="15"/>
        <v>3</v>
      </c>
      <c r="W30" s="1">
        <f t="shared" si="16"/>
        <v>0</v>
      </c>
      <c r="X30" s="1">
        <f t="shared" si="17"/>
        <v>9</v>
      </c>
      <c r="Y30" s="1">
        <f t="shared" si="18"/>
        <v>7</v>
      </c>
      <c r="Z30" s="1">
        <f t="shared" si="19"/>
        <v>0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2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E31" s="1">
        <v>6</v>
      </c>
      <c r="F31" s="1">
        <v>3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5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1</v>
      </c>
      <c r="R31" s="1">
        <f t="shared" si="11"/>
        <v>9</v>
      </c>
      <c r="S31" s="1">
        <f t="shared" si="12"/>
        <v>4</v>
      </c>
      <c r="T31" s="1">
        <f t="shared" si="13"/>
        <v>1</v>
      </c>
      <c r="U31" s="1">
        <f t="shared" si="14"/>
        <v>3</v>
      </c>
      <c r="V31" s="1">
        <f t="shared" si="15"/>
        <v>3</v>
      </c>
      <c r="W31" s="1">
        <f t="shared" si="16"/>
        <v>0</v>
      </c>
      <c r="X31" s="1">
        <f t="shared" si="17"/>
        <v>10</v>
      </c>
      <c r="Y31" s="1">
        <f t="shared" si="18"/>
        <v>7</v>
      </c>
      <c r="Z31" s="1">
        <f t="shared" si="19"/>
        <v>0</v>
      </c>
      <c r="AA31" s="1" t="str">
        <f t="shared" si="0"/>
        <v>W</v>
      </c>
      <c r="AB31" s="1">
        <f t="shared" si="20"/>
        <v>5</v>
      </c>
      <c r="AC31" s="1" t="str">
        <f t="shared" si="1"/>
        <v>W</v>
      </c>
      <c r="AD31" s="1">
        <f t="shared" si="24"/>
        <v>8</v>
      </c>
      <c r="AE31" s="1">
        <f t="shared" si="25"/>
        <v>2</v>
      </c>
      <c r="AF31" s="1">
        <f t="shared" si="26"/>
        <v>0</v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E32" s="1">
        <v>5</v>
      </c>
      <c r="F32" s="1">
        <v>6</v>
      </c>
      <c r="G32" s="1" t="s">
        <v>83</v>
      </c>
      <c r="H32" s="1" t="s">
        <v>83</v>
      </c>
      <c r="I32" s="1">
        <f t="shared" si="2"/>
        <v>18</v>
      </c>
      <c r="J32" s="1">
        <f t="shared" si="3"/>
        <v>11</v>
      </c>
      <c r="K32" s="1">
        <f t="shared" si="4"/>
        <v>5</v>
      </c>
      <c r="L32" s="1">
        <f t="shared" si="5"/>
        <v>2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7</v>
      </c>
      <c r="Q32" s="1">
        <f t="shared" si="10"/>
        <v>1</v>
      </c>
      <c r="R32" s="1">
        <f t="shared" si="11"/>
        <v>9</v>
      </c>
      <c r="S32" s="1">
        <f t="shared" si="12"/>
        <v>4</v>
      </c>
      <c r="T32" s="1">
        <f t="shared" si="13"/>
        <v>1</v>
      </c>
      <c r="U32" s="1">
        <f t="shared" si="14"/>
        <v>3</v>
      </c>
      <c r="V32" s="1">
        <f t="shared" si="15"/>
        <v>3</v>
      </c>
      <c r="W32" s="1">
        <f t="shared" si="16"/>
        <v>0</v>
      </c>
      <c r="X32" s="1">
        <f t="shared" si="17"/>
        <v>10</v>
      </c>
      <c r="Y32" s="1">
        <f t="shared" si="18"/>
        <v>7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8</v>
      </c>
      <c r="AE32" s="1">
        <f t="shared" si="25"/>
        <v>2</v>
      </c>
      <c r="AF32" s="1">
        <f t="shared" si="26"/>
        <v>0</v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E33" s="1">
        <v>3</v>
      </c>
      <c r="F33" s="1">
        <v>2</v>
      </c>
      <c r="G33" s="1" t="s">
        <v>84</v>
      </c>
      <c r="H33" s="1" t="s">
        <v>83</v>
      </c>
      <c r="I33" s="1">
        <f t="shared" si="2"/>
        <v>19</v>
      </c>
      <c r="J33" s="1">
        <f t="shared" si="3"/>
        <v>11</v>
      </c>
      <c r="K33" s="1">
        <f t="shared" si="4"/>
        <v>6</v>
      </c>
      <c r="L33" s="1">
        <f t="shared" si="5"/>
        <v>2</v>
      </c>
      <c r="M33" s="1">
        <f t="shared" si="6"/>
        <v>0</v>
      </c>
      <c r="N33" s="1">
        <f t="shared" si="7"/>
        <v>0</v>
      </c>
      <c r="O33" s="1">
        <f t="shared" si="8"/>
        <v>10</v>
      </c>
      <c r="P33" s="1">
        <f t="shared" si="9"/>
        <v>7</v>
      </c>
      <c r="Q33" s="1">
        <f t="shared" si="10"/>
        <v>1</v>
      </c>
      <c r="R33" s="1">
        <f t="shared" si="11"/>
        <v>9</v>
      </c>
      <c r="S33" s="1">
        <f t="shared" si="12"/>
        <v>4</v>
      </c>
      <c r="T33" s="1">
        <f t="shared" si="13"/>
        <v>1</v>
      </c>
      <c r="U33" s="1">
        <f t="shared" si="14"/>
        <v>3</v>
      </c>
      <c r="V33" s="1">
        <f t="shared" si="15"/>
        <v>3</v>
      </c>
      <c r="W33" s="1">
        <f t="shared" si="16"/>
        <v>0</v>
      </c>
      <c r="X33" s="1">
        <f t="shared" si="17"/>
        <v>10</v>
      </c>
      <c r="Y33" s="1">
        <f t="shared" si="18"/>
        <v>7</v>
      </c>
      <c r="Z33" s="1">
        <f t="shared" si="19"/>
        <v>0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8</v>
      </c>
      <c r="AE33" s="1">
        <f t="shared" si="25"/>
        <v>2</v>
      </c>
      <c r="AF33" s="1">
        <f t="shared" si="26"/>
        <v>0</v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E34" s="1">
        <v>3</v>
      </c>
      <c r="F34" s="1">
        <v>2</v>
      </c>
      <c r="G34" s="1" t="s">
        <v>84</v>
      </c>
      <c r="H34" s="1" t="s">
        <v>83</v>
      </c>
      <c r="I34" s="1">
        <f t="shared" si="2"/>
        <v>20</v>
      </c>
      <c r="J34" s="1">
        <f t="shared" si="3"/>
        <v>11</v>
      </c>
      <c r="K34" s="1">
        <f t="shared" si="4"/>
        <v>7</v>
      </c>
      <c r="L34" s="1">
        <f t="shared" si="5"/>
        <v>2</v>
      </c>
      <c r="M34" s="1">
        <f t="shared" si="6"/>
        <v>0</v>
      </c>
      <c r="N34" s="1">
        <f t="shared" si="7"/>
        <v>0</v>
      </c>
      <c r="O34" s="1">
        <f t="shared" si="8"/>
        <v>11</v>
      </c>
      <c r="P34" s="1">
        <f t="shared" si="9"/>
        <v>7</v>
      </c>
      <c r="Q34" s="1">
        <f t="shared" si="10"/>
        <v>1</v>
      </c>
      <c r="R34" s="1">
        <f t="shared" si="11"/>
        <v>9</v>
      </c>
      <c r="S34" s="1">
        <f t="shared" si="12"/>
        <v>4</v>
      </c>
      <c r="T34" s="1">
        <f t="shared" si="13"/>
        <v>1</v>
      </c>
      <c r="U34" s="1">
        <f t="shared" si="14"/>
        <v>4</v>
      </c>
      <c r="V34" s="1">
        <f t="shared" si="15"/>
        <v>3</v>
      </c>
      <c r="W34" s="1">
        <f t="shared" si="16"/>
        <v>0</v>
      </c>
      <c r="X34" s="1">
        <f t="shared" si="17"/>
        <v>11</v>
      </c>
      <c r="Y34" s="1">
        <f t="shared" si="18"/>
        <v>7</v>
      </c>
      <c r="Z34" s="1">
        <f t="shared" si="19"/>
        <v>0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8</v>
      </c>
      <c r="AE34" s="1">
        <f t="shared" si="25"/>
        <v>2</v>
      </c>
      <c r="AF34" s="1">
        <f t="shared" si="26"/>
        <v>0</v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E35" s="1">
        <v>3</v>
      </c>
      <c r="F35" s="1">
        <v>1</v>
      </c>
      <c r="G35" s="1" t="s">
        <v>83</v>
      </c>
      <c r="H35" s="1" t="s">
        <v>83</v>
      </c>
      <c r="I35" s="1">
        <f t="shared" ref="I35:I66" si="29">IF(E35="","",IF(E35&gt;F35,I34+1,I34))</f>
        <v>21</v>
      </c>
      <c r="J35" s="1">
        <f t="shared" ref="J35:J66" si="30">IF(E35="","",IF(AND(F35&gt;E35,G35=$AK$2,H35=$AK$2),J34+1,J34))</f>
        <v>11</v>
      </c>
      <c r="K35" s="1">
        <f t="shared" ref="K35:K66" si="31">IF(E35="","",IF(AND(G35=$AK$1,E35&gt;F35),K34+1,K34))</f>
        <v>7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12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9</v>
      </c>
      <c r="S35" s="1">
        <f t="shared" ref="S35:S66" si="39">IF(E35="","",IF(AND(C35=$AL$2,F35&gt;E35,G35=$AK$2,H35=$AK$2),S34+1,S34))</f>
        <v>4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4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11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0</v>
      </c>
      <c r="AA35" s="1" t="str">
        <f t="shared" si="27"/>
        <v>W</v>
      </c>
      <c r="AB35" s="1">
        <f t="shared" ref="AB35:AB66" si="47">IF(AA35="","",IF(AA35=AA34,AB34+1,1))</f>
        <v>3</v>
      </c>
      <c r="AC35" s="1" t="str">
        <f t="shared" si="28"/>
        <v>W</v>
      </c>
      <c r="AD35" s="1">
        <f t="shared" si="24"/>
        <v>8</v>
      </c>
      <c r="AE35" s="1">
        <f t="shared" si="25"/>
        <v>2</v>
      </c>
      <c r="AF35" s="1">
        <f t="shared" si="26"/>
        <v>0</v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E36" s="1">
        <v>3</v>
      </c>
      <c r="F36" s="1">
        <v>4</v>
      </c>
      <c r="G36" s="1" t="s">
        <v>84</v>
      </c>
      <c r="H36" s="1" t="s">
        <v>83</v>
      </c>
      <c r="I36" s="1">
        <f t="shared" si="29"/>
        <v>21</v>
      </c>
      <c r="J36" s="1">
        <f t="shared" si="30"/>
        <v>11</v>
      </c>
      <c r="K36" s="1">
        <f t="shared" si="31"/>
        <v>7</v>
      </c>
      <c r="L36" s="1">
        <f t="shared" si="32"/>
        <v>3</v>
      </c>
      <c r="M36" s="1">
        <f t="shared" si="33"/>
        <v>0</v>
      </c>
      <c r="N36" s="1">
        <f t="shared" si="34"/>
        <v>0</v>
      </c>
      <c r="O36" s="1">
        <f t="shared" si="35"/>
        <v>12</v>
      </c>
      <c r="P36" s="1">
        <f t="shared" si="36"/>
        <v>7</v>
      </c>
      <c r="Q36" s="1">
        <f t="shared" si="37"/>
        <v>1</v>
      </c>
      <c r="R36" s="1">
        <f t="shared" si="38"/>
        <v>9</v>
      </c>
      <c r="S36" s="1">
        <f t="shared" si="39"/>
        <v>4</v>
      </c>
      <c r="T36" s="1">
        <f t="shared" si="40"/>
        <v>2</v>
      </c>
      <c r="U36" s="1">
        <f t="shared" si="41"/>
        <v>4</v>
      </c>
      <c r="V36" s="1">
        <f t="shared" si="42"/>
        <v>3</v>
      </c>
      <c r="W36" s="1">
        <f t="shared" si="43"/>
        <v>1</v>
      </c>
      <c r="X36" s="1">
        <f t="shared" si="44"/>
        <v>11</v>
      </c>
      <c r="Y36" s="1">
        <f t="shared" si="45"/>
        <v>7</v>
      </c>
      <c r="Z36" s="1">
        <f t="shared" si="46"/>
        <v>1</v>
      </c>
      <c r="AA36" s="1" t="str">
        <f t="shared" si="27"/>
        <v>L</v>
      </c>
      <c r="AB36" s="1">
        <f t="shared" si="47"/>
        <v>1</v>
      </c>
      <c r="AC36" s="1" t="str">
        <f t="shared" si="28"/>
        <v>OTL</v>
      </c>
      <c r="AD36" s="1">
        <f t="shared" si="24"/>
        <v>8</v>
      </c>
      <c r="AE36" s="1">
        <f t="shared" si="25"/>
        <v>1</v>
      </c>
      <c r="AF36" s="1">
        <f t="shared" si="26"/>
        <v>1</v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E37" s="1">
        <v>3</v>
      </c>
      <c r="F37" s="1">
        <v>5</v>
      </c>
      <c r="G37" s="1" t="s">
        <v>83</v>
      </c>
      <c r="H37" s="1" t="s">
        <v>83</v>
      </c>
      <c r="I37" s="1">
        <f t="shared" si="29"/>
        <v>21</v>
      </c>
      <c r="J37" s="1">
        <f t="shared" si="30"/>
        <v>12</v>
      </c>
      <c r="K37" s="1">
        <f t="shared" si="31"/>
        <v>7</v>
      </c>
      <c r="L37" s="1">
        <f t="shared" si="32"/>
        <v>3</v>
      </c>
      <c r="M37" s="1">
        <f t="shared" si="33"/>
        <v>0</v>
      </c>
      <c r="N37" s="1">
        <f t="shared" si="34"/>
        <v>0</v>
      </c>
      <c r="O37" s="1">
        <f t="shared" si="35"/>
        <v>12</v>
      </c>
      <c r="P37" s="1">
        <f t="shared" si="36"/>
        <v>7</v>
      </c>
      <c r="Q37" s="1">
        <f t="shared" si="37"/>
        <v>1</v>
      </c>
      <c r="R37" s="1">
        <f t="shared" si="38"/>
        <v>9</v>
      </c>
      <c r="S37" s="1">
        <f t="shared" si="39"/>
        <v>5</v>
      </c>
      <c r="T37" s="1">
        <f t="shared" si="40"/>
        <v>2</v>
      </c>
      <c r="U37" s="1">
        <f t="shared" si="41"/>
        <v>4</v>
      </c>
      <c r="V37" s="1">
        <f t="shared" si="42"/>
        <v>4</v>
      </c>
      <c r="W37" s="1">
        <f t="shared" si="43"/>
        <v>1</v>
      </c>
      <c r="X37" s="1">
        <f t="shared" si="44"/>
        <v>11</v>
      </c>
      <c r="Y37" s="1">
        <f t="shared" si="45"/>
        <v>8</v>
      </c>
      <c r="Z37" s="1">
        <f t="shared" si="46"/>
        <v>1</v>
      </c>
      <c r="AA37" s="1" t="str">
        <f t="shared" si="27"/>
        <v>L</v>
      </c>
      <c r="AB37" s="1">
        <f t="shared" si="47"/>
        <v>2</v>
      </c>
      <c r="AC37" s="1" t="str">
        <f t="shared" si="28"/>
        <v>L</v>
      </c>
      <c r="AD37" s="1">
        <f t="shared" si="24"/>
        <v>7</v>
      </c>
      <c r="AE37" s="1">
        <f t="shared" si="25"/>
        <v>2</v>
      </c>
      <c r="AF37" s="1">
        <f t="shared" si="26"/>
        <v>1</v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E38" s="1">
        <v>4</v>
      </c>
      <c r="F38" s="1">
        <v>1</v>
      </c>
      <c r="G38" s="1" t="s">
        <v>83</v>
      </c>
      <c r="H38" s="1" t="s">
        <v>83</v>
      </c>
      <c r="I38" s="1">
        <f t="shared" si="29"/>
        <v>22</v>
      </c>
      <c r="J38" s="1">
        <f t="shared" si="30"/>
        <v>12</v>
      </c>
      <c r="K38" s="1">
        <f t="shared" si="31"/>
        <v>7</v>
      </c>
      <c r="L38" s="1">
        <f t="shared" si="32"/>
        <v>3</v>
      </c>
      <c r="M38" s="1">
        <f t="shared" si="33"/>
        <v>0</v>
      </c>
      <c r="N38" s="1">
        <f t="shared" si="34"/>
        <v>0</v>
      </c>
      <c r="O38" s="1">
        <f t="shared" si="35"/>
        <v>13</v>
      </c>
      <c r="P38" s="1">
        <f t="shared" si="36"/>
        <v>7</v>
      </c>
      <c r="Q38" s="1">
        <f t="shared" si="37"/>
        <v>1</v>
      </c>
      <c r="R38" s="1">
        <f t="shared" si="38"/>
        <v>9</v>
      </c>
      <c r="S38" s="1">
        <f t="shared" si="39"/>
        <v>5</v>
      </c>
      <c r="T38" s="1">
        <f t="shared" si="40"/>
        <v>2</v>
      </c>
      <c r="U38" s="1">
        <f t="shared" si="41"/>
        <v>4</v>
      </c>
      <c r="V38" s="1">
        <f t="shared" si="42"/>
        <v>4</v>
      </c>
      <c r="W38" s="1">
        <f t="shared" si="43"/>
        <v>1</v>
      </c>
      <c r="X38" s="1">
        <f t="shared" si="44"/>
        <v>12</v>
      </c>
      <c r="Y38" s="1">
        <f t="shared" si="45"/>
        <v>8</v>
      </c>
      <c r="Z38" s="1">
        <f t="shared" si="46"/>
        <v>1</v>
      </c>
      <c r="AA38" s="1" t="str">
        <f t="shared" si="27"/>
        <v>W</v>
      </c>
      <c r="AB38" s="1">
        <f t="shared" si="47"/>
        <v>1</v>
      </c>
      <c r="AC38" s="1" t="str">
        <f t="shared" si="28"/>
        <v>W</v>
      </c>
      <c r="AD38" s="1">
        <f t="shared" si="24"/>
        <v>7</v>
      </c>
      <c r="AE38" s="1">
        <f t="shared" si="25"/>
        <v>2</v>
      </c>
      <c r="AF38" s="1">
        <f t="shared" si="26"/>
        <v>1</v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E39" s="1">
        <v>3</v>
      </c>
      <c r="F39" s="1">
        <v>2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12</v>
      </c>
      <c r="K39" s="1">
        <f t="shared" si="31"/>
        <v>7</v>
      </c>
      <c r="L39" s="1">
        <f t="shared" si="32"/>
        <v>3</v>
      </c>
      <c r="M39" s="1">
        <f t="shared" si="33"/>
        <v>0</v>
      </c>
      <c r="N39" s="1">
        <f t="shared" si="34"/>
        <v>0</v>
      </c>
      <c r="O39" s="1">
        <f t="shared" si="35"/>
        <v>14</v>
      </c>
      <c r="P39" s="1">
        <f t="shared" si="36"/>
        <v>7</v>
      </c>
      <c r="Q39" s="1">
        <f t="shared" si="37"/>
        <v>1</v>
      </c>
      <c r="R39" s="1">
        <f t="shared" si="38"/>
        <v>9</v>
      </c>
      <c r="S39" s="1">
        <f t="shared" si="39"/>
        <v>5</v>
      </c>
      <c r="T39" s="1">
        <f t="shared" si="40"/>
        <v>2</v>
      </c>
      <c r="U39" s="1">
        <f t="shared" si="41"/>
        <v>5</v>
      </c>
      <c r="V39" s="1">
        <f t="shared" si="42"/>
        <v>4</v>
      </c>
      <c r="W39" s="1">
        <f t="shared" si="43"/>
        <v>1</v>
      </c>
      <c r="X39" s="1">
        <f t="shared" si="44"/>
        <v>13</v>
      </c>
      <c r="Y39" s="1">
        <f t="shared" si="45"/>
        <v>8</v>
      </c>
      <c r="Z39" s="1">
        <f t="shared" si="46"/>
        <v>1</v>
      </c>
      <c r="AA39" s="1" t="str">
        <f t="shared" si="27"/>
        <v>W</v>
      </c>
      <c r="AB39" s="1">
        <f t="shared" si="47"/>
        <v>2</v>
      </c>
      <c r="AC39" s="1" t="str">
        <f t="shared" si="28"/>
        <v>W</v>
      </c>
      <c r="AD39" s="1">
        <f t="shared" si="24"/>
        <v>7</v>
      </c>
      <c r="AE39" s="1">
        <f t="shared" si="25"/>
        <v>2</v>
      </c>
      <c r="AF39" s="1">
        <f t="shared" si="26"/>
        <v>1</v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E40" s="1">
        <v>4</v>
      </c>
      <c r="F40" s="1">
        <v>2</v>
      </c>
      <c r="G40" s="1" t="s">
        <v>83</v>
      </c>
      <c r="H40" s="1" t="s">
        <v>83</v>
      </c>
      <c r="I40" s="1">
        <f t="shared" si="29"/>
        <v>24</v>
      </c>
      <c r="J40" s="1">
        <f t="shared" si="30"/>
        <v>12</v>
      </c>
      <c r="K40" s="1">
        <f t="shared" si="31"/>
        <v>7</v>
      </c>
      <c r="L40" s="1">
        <f t="shared" si="32"/>
        <v>3</v>
      </c>
      <c r="M40" s="1">
        <f t="shared" si="33"/>
        <v>0</v>
      </c>
      <c r="N40" s="1">
        <f t="shared" si="34"/>
        <v>0</v>
      </c>
      <c r="O40" s="1">
        <f t="shared" si="35"/>
        <v>14</v>
      </c>
      <c r="P40" s="1">
        <f t="shared" si="36"/>
        <v>7</v>
      </c>
      <c r="Q40" s="1">
        <f t="shared" si="37"/>
        <v>1</v>
      </c>
      <c r="R40" s="1">
        <f t="shared" si="38"/>
        <v>10</v>
      </c>
      <c r="S40" s="1">
        <f t="shared" si="39"/>
        <v>5</v>
      </c>
      <c r="T40" s="1">
        <f t="shared" si="40"/>
        <v>2</v>
      </c>
      <c r="U40" s="1">
        <f t="shared" si="41"/>
        <v>6</v>
      </c>
      <c r="V40" s="1">
        <f t="shared" si="42"/>
        <v>4</v>
      </c>
      <c r="W40" s="1">
        <f t="shared" si="43"/>
        <v>1</v>
      </c>
      <c r="X40" s="1">
        <f t="shared" si="44"/>
        <v>14</v>
      </c>
      <c r="Y40" s="1">
        <f t="shared" si="45"/>
        <v>8</v>
      </c>
      <c r="Z40" s="1">
        <f t="shared" si="46"/>
        <v>1</v>
      </c>
      <c r="AA40" s="1" t="str">
        <f t="shared" si="27"/>
        <v>W</v>
      </c>
      <c r="AB40" s="1">
        <f t="shared" si="47"/>
        <v>3</v>
      </c>
      <c r="AC40" s="1" t="str">
        <f t="shared" si="28"/>
        <v>W</v>
      </c>
      <c r="AD40" s="1">
        <f t="shared" si="24"/>
        <v>7</v>
      </c>
      <c r="AE40" s="1">
        <f t="shared" si="25"/>
        <v>2</v>
      </c>
      <c r="AF40" s="1">
        <f t="shared" si="26"/>
        <v>1</v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E41" s="1">
        <v>4</v>
      </c>
      <c r="F41" s="1">
        <v>0</v>
      </c>
      <c r="G41" s="1" t="s">
        <v>83</v>
      </c>
      <c r="H41" s="1" t="s">
        <v>83</v>
      </c>
      <c r="I41" s="1">
        <f t="shared" si="29"/>
        <v>25</v>
      </c>
      <c r="J41" s="1">
        <f t="shared" si="30"/>
        <v>12</v>
      </c>
      <c r="K41" s="1">
        <f t="shared" si="31"/>
        <v>7</v>
      </c>
      <c r="L41" s="1">
        <f t="shared" si="32"/>
        <v>3</v>
      </c>
      <c r="M41" s="1">
        <f t="shared" si="33"/>
        <v>0</v>
      </c>
      <c r="N41" s="1">
        <f t="shared" si="34"/>
        <v>0</v>
      </c>
      <c r="O41" s="1">
        <f t="shared" si="35"/>
        <v>14</v>
      </c>
      <c r="P41" s="1">
        <f t="shared" si="36"/>
        <v>7</v>
      </c>
      <c r="Q41" s="1">
        <f t="shared" si="37"/>
        <v>1</v>
      </c>
      <c r="R41" s="1">
        <f t="shared" si="38"/>
        <v>11</v>
      </c>
      <c r="S41" s="1">
        <f t="shared" si="39"/>
        <v>5</v>
      </c>
      <c r="T41" s="1">
        <f t="shared" si="40"/>
        <v>2</v>
      </c>
      <c r="U41" s="1">
        <f t="shared" si="41"/>
        <v>6</v>
      </c>
      <c r="V41" s="1">
        <f t="shared" si="42"/>
        <v>4</v>
      </c>
      <c r="W41" s="1">
        <f t="shared" si="43"/>
        <v>1</v>
      </c>
      <c r="X41" s="1">
        <f t="shared" si="44"/>
        <v>14</v>
      </c>
      <c r="Y41" s="1">
        <f t="shared" si="45"/>
        <v>8</v>
      </c>
      <c r="Z41" s="1">
        <f t="shared" si="46"/>
        <v>1</v>
      </c>
      <c r="AA41" s="1" t="str">
        <f t="shared" si="27"/>
        <v>W</v>
      </c>
      <c r="AB41" s="1">
        <f t="shared" si="47"/>
        <v>4</v>
      </c>
      <c r="AC41" s="1" t="str">
        <f t="shared" si="28"/>
        <v>W</v>
      </c>
      <c r="AD41" s="1">
        <f t="shared" si="24"/>
        <v>7</v>
      </c>
      <c r="AE41" s="1">
        <f t="shared" si="25"/>
        <v>2</v>
      </c>
      <c r="AF41" s="1">
        <f t="shared" si="26"/>
        <v>1</v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E42" s="1">
        <v>3</v>
      </c>
      <c r="F42" s="1">
        <v>5</v>
      </c>
      <c r="G42" s="1" t="s">
        <v>83</v>
      </c>
      <c r="H42" s="1" t="s">
        <v>83</v>
      </c>
      <c r="I42" s="1">
        <f t="shared" si="29"/>
        <v>25</v>
      </c>
      <c r="J42" s="1">
        <f t="shared" si="30"/>
        <v>13</v>
      </c>
      <c r="K42" s="1">
        <f t="shared" si="31"/>
        <v>7</v>
      </c>
      <c r="L42" s="1">
        <f t="shared" si="32"/>
        <v>3</v>
      </c>
      <c r="M42" s="1">
        <f t="shared" si="33"/>
        <v>0</v>
      </c>
      <c r="N42" s="1">
        <f t="shared" si="34"/>
        <v>0</v>
      </c>
      <c r="O42" s="1">
        <f t="shared" si="35"/>
        <v>14</v>
      </c>
      <c r="P42" s="1">
        <f t="shared" si="36"/>
        <v>7</v>
      </c>
      <c r="Q42" s="1">
        <f t="shared" si="37"/>
        <v>1</v>
      </c>
      <c r="R42" s="1">
        <f t="shared" si="38"/>
        <v>11</v>
      </c>
      <c r="S42" s="1">
        <f t="shared" si="39"/>
        <v>6</v>
      </c>
      <c r="T42" s="1">
        <f t="shared" si="40"/>
        <v>2</v>
      </c>
      <c r="U42" s="1">
        <f t="shared" si="41"/>
        <v>6</v>
      </c>
      <c r="V42" s="1">
        <f t="shared" si="42"/>
        <v>4</v>
      </c>
      <c r="W42" s="1">
        <f t="shared" si="43"/>
        <v>1</v>
      </c>
      <c r="X42" s="1">
        <f t="shared" si="44"/>
        <v>14</v>
      </c>
      <c r="Y42" s="1">
        <f t="shared" si="45"/>
        <v>8</v>
      </c>
      <c r="Z42" s="1">
        <f t="shared" si="46"/>
        <v>1</v>
      </c>
      <c r="AA42" s="1" t="str">
        <f t="shared" si="27"/>
        <v>L</v>
      </c>
      <c r="AB42" s="1">
        <f t="shared" si="47"/>
        <v>1</v>
      </c>
      <c r="AC42" s="1" t="str">
        <f t="shared" si="28"/>
        <v>L</v>
      </c>
      <c r="AD42" s="1">
        <f t="shared" si="24"/>
        <v>7</v>
      </c>
      <c r="AE42" s="1">
        <f t="shared" si="25"/>
        <v>2</v>
      </c>
      <c r="AF42" s="1">
        <f t="shared" si="26"/>
        <v>1</v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E43" s="1">
        <v>4</v>
      </c>
      <c r="F43" s="1">
        <v>3</v>
      </c>
      <c r="G43" s="1" t="s">
        <v>83</v>
      </c>
      <c r="H43" s="1" t="s">
        <v>83</v>
      </c>
      <c r="I43" s="1">
        <f t="shared" si="29"/>
        <v>26</v>
      </c>
      <c r="J43" s="1">
        <f t="shared" si="30"/>
        <v>13</v>
      </c>
      <c r="K43" s="1">
        <f t="shared" si="31"/>
        <v>7</v>
      </c>
      <c r="L43" s="1">
        <f t="shared" si="32"/>
        <v>3</v>
      </c>
      <c r="M43" s="1">
        <f t="shared" si="33"/>
        <v>0</v>
      </c>
      <c r="N43" s="1">
        <f t="shared" si="34"/>
        <v>0</v>
      </c>
      <c r="O43" s="1">
        <f t="shared" si="35"/>
        <v>14</v>
      </c>
      <c r="P43" s="1">
        <f t="shared" si="36"/>
        <v>7</v>
      </c>
      <c r="Q43" s="1">
        <f t="shared" si="37"/>
        <v>1</v>
      </c>
      <c r="R43" s="1">
        <f t="shared" si="38"/>
        <v>12</v>
      </c>
      <c r="S43" s="1">
        <f t="shared" si="39"/>
        <v>6</v>
      </c>
      <c r="T43" s="1">
        <f t="shared" si="40"/>
        <v>2</v>
      </c>
      <c r="U43" s="1">
        <f t="shared" si="41"/>
        <v>6</v>
      </c>
      <c r="V43" s="1">
        <f t="shared" si="42"/>
        <v>4</v>
      </c>
      <c r="W43" s="1">
        <f t="shared" si="43"/>
        <v>1</v>
      </c>
      <c r="X43" s="1">
        <f t="shared" si="44"/>
        <v>15</v>
      </c>
      <c r="Y43" s="1">
        <f t="shared" si="45"/>
        <v>8</v>
      </c>
      <c r="Z43" s="1">
        <f t="shared" si="46"/>
        <v>1</v>
      </c>
      <c r="AA43" s="1" t="str">
        <f t="shared" si="27"/>
        <v>W</v>
      </c>
      <c r="AB43" s="1">
        <f t="shared" si="47"/>
        <v>1</v>
      </c>
      <c r="AC43" s="1" t="str">
        <f t="shared" si="28"/>
        <v>W</v>
      </c>
      <c r="AD43" s="1">
        <f t="shared" si="24"/>
        <v>7</v>
      </c>
      <c r="AE43" s="1">
        <f t="shared" si="25"/>
        <v>2</v>
      </c>
      <c r="AF43" s="1">
        <f t="shared" si="26"/>
        <v>1</v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E44" s="1">
        <v>1</v>
      </c>
      <c r="F44" s="1">
        <v>0</v>
      </c>
      <c r="G44" s="1" t="s">
        <v>83</v>
      </c>
      <c r="H44" s="1" t="s">
        <v>83</v>
      </c>
      <c r="I44" s="1">
        <f t="shared" si="29"/>
        <v>27</v>
      </c>
      <c r="J44" s="1">
        <f t="shared" si="30"/>
        <v>13</v>
      </c>
      <c r="K44" s="1">
        <f t="shared" si="31"/>
        <v>7</v>
      </c>
      <c r="L44" s="1">
        <f t="shared" si="32"/>
        <v>3</v>
      </c>
      <c r="M44" s="1">
        <f t="shared" si="33"/>
        <v>0</v>
      </c>
      <c r="N44" s="1">
        <f t="shared" si="34"/>
        <v>0</v>
      </c>
      <c r="O44" s="1">
        <f t="shared" si="35"/>
        <v>15</v>
      </c>
      <c r="P44" s="1">
        <f t="shared" si="36"/>
        <v>7</v>
      </c>
      <c r="Q44" s="1">
        <f t="shared" si="37"/>
        <v>1</v>
      </c>
      <c r="R44" s="1">
        <f t="shared" si="38"/>
        <v>12</v>
      </c>
      <c r="S44" s="1">
        <f t="shared" si="39"/>
        <v>6</v>
      </c>
      <c r="T44" s="1">
        <f t="shared" si="40"/>
        <v>2</v>
      </c>
      <c r="U44" s="1">
        <f t="shared" si="41"/>
        <v>7</v>
      </c>
      <c r="V44" s="1">
        <f t="shared" si="42"/>
        <v>4</v>
      </c>
      <c r="W44" s="1">
        <f t="shared" si="43"/>
        <v>1</v>
      </c>
      <c r="X44" s="1">
        <f t="shared" si="44"/>
        <v>16</v>
      </c>
      <c r="Y44" s="1">
        <f t="shared" si="45"/>
        <v>8</v>
      </c>
      <c r="Z44" s="1">
        <f t="shared" si="46"/>
        <v>1</v>
      </c>
      <c r="AA44" s="1" t="str">
        <f t="shared" si="27"/>
        <v>W</v>
      </c>
      <c r="AB44" s="1">
        <f t="shared" si="47"/>
        <v>2</v>
      </c>
      <c r="AC44" s="1" t="str">
        <f t="shared" si="28"/>
        <v>W</v>
      </c>
      <c r="AD44" s="1">
        <f t="shared" ref="AD44:AD75" si="48">IF(AC44="","",COUNTIFS(AC35:AC44,"W"))</f>
        <v>7</v>
      </c>
      <c r="AE44" s="1">
        <f t="shared" ref="AE44:AE75" si="49">IF(AC44="","",COUNTIFS(AC35:AC44,"L"))</f>
        <v>2</v>
      </c>
      <c r="AF44" s="1">
        <f t="shared" ref="AF44:AF75" si="50">IF(AC44="","",COUNTIFS(AC35:AC44,"OTL"))</f>
        <v>1</v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E45" s="1">
        <v>5</v>
      </c>
      <c r="F45" s="1">
        <v>3</v>
      </c>
      <c r="G45" s="1" t="s">
        <v>83</v>
      </c>
      <c r="H45" s="1" t="s">
        <v>83</v>
      </c>
      <c r="I45" s="1">
        <f t="shared" si="29"/>
        <v>28</v>
      </c>
      <c r="J45" s="1">
        <f t="shared" si="30"/>
        <v>13</v>
      </c>
      <c r="K45" s="1">
        <f t="shared" si="31"/>
        <v>7</v>
      </c>
      <c r="L45" s="1">
        <f t="shared" si="32"/>
        <v>3</v>
      </c>
      <c r="M45" s="1">
        <f t="shared" si="33"/>
        <v>0</v>
      </c>
      <c r="N45" s="1">
        <f t="shared" si="34"/>
        <v>0</v>
      </c>
      <c r="O45" s="1">
        <f t="shared" si="35"/>
        <v>15</v>
      </c>
      <c r="P45" s="1">
        <f t="shared" si="36"/>
        <v>7</v>
      </c>
      <c r="Q45" s="1">
        <f t="shared" si="37"/>
        <v>1</v>
      </c>
      <c r="R45" s="1">
        <f t="shared" si="38"/>
        <v>13</v>
      </c>
      <c r="S45" s="1">
        <f t="shared" si="39"/>
        <v>6</v>
      </c>
      <c r="T45" s="1">
        <f t="shared" si="40"/>
        <v>2</v>
      </c>
      <c r="U45" s="1">
        <f t="shared" si="41"/>
        <v>7</v>
      </c>
      <c r="V45" s="1">
        <f t="shared" si="42"/>
        <v>4</v>
      </c>
      <c r="W45" s="1">
        <f t="shared" si="43"/>
        <v>1</v>
      </c>
      <c r="X45" s="1">
        <f t="shared" si="44"/>
        <v>17</v>
      </c>
      <c r="Y45" s="1">
        <f t="shared" si="45"/>
        <v>8</v>
      </c>
      <c r="Z45" s="1">
        <f t="shared" si="46"/>
        <v>1</v>
      </c>
      <c r="AA45" s="1" t="str">
        <f t="shared" si="27"/>
        <v>W</v>
      </c>
      <c r="AB45" s="1">
        <f t="shared" si="47"/>
        <v>3</v>
      </c>
      <c r="AC45" s="1" t="str">
        <f t="shared" si="28"/>
        <v>W</v>
      </c>
      <c r="AD45" s="1">
        <f t="shared" si="48"/>
        <v>7</v>
      </c>
      <c r="AE45" s="1">
        <f t="shared" si="49"/>
        <v>2</v>
      </c>
      <c r="AF45" s="1">
        <f t="shared" si="50"/>
        <v>1</v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E46" s="1">
        <v>4</v>
      </c>
      <c r="F46" s="1">
        <v>3</v>
      </c>
      <c r="G46" s="1" t="s">
        <v>83</v>
      </c>
      <c r="H46" s="1" t="s">
        <v>83</v>
      </c>
      <c r="I46" s="1">
        <f t="shared" si="29"/>
        <v>29</v>
      </c>
      <c r="J46" s="1">
        <f t="shared" si="30"/>
        <v>13</v>
      </c>
      <c r="K46" s="1">
        <f t="shared" si="31"/>
        <v>7</v>
      </c>
      <c r="L46" s="1">
        <f t="shared" si="32"/>
        <v>3</v>
      </c>
      <c r="M46" s="1">
        <f t="shared" si="33"/>
        <v>0</v>
      </c>
      <c r="N46" s="1">
        <f t="shared" si="34"/>
        <v>0</v>
      </c>
      <c r="O46" s="1">
        <f t="shared" si="35"/>
        <v>15</v>
      </c>
      <c r="P46" s="1">
        <f t="shared" si="36"/>
        <v>7</v>
      </c>
      <c r="Q46" s="1">
        <f t="shared" si="37"/>
        <v>1</v>
      </c>
      <c r="R46" s="1">
        <f t="shared" si="38"/>
        <v>14</v>
      </c>
      <c r="S46" s="1">
        <f t="shared" si="39"/>
        <v>6</v>
      </c>
      <c r="T46" s="1">
        <f t="shared" si="40"/>
        <v>2</v>
      </c>
      <c r="U46" s="1">
        <f t="shared" si="41"/>
        <v>7</v>
      </c>
      <c r="V46" s="1">
        <f t="shared" si="42"/>
        <v>4</v>
      </c>
      <c r="W46" s="1">
        <f t="shared" si="43"/>
        <v>1</v>
      </c>
      <c r="X46" s="1">
        <f t="shared" si="44"/>
        <v>18</v>
      </c>
      <c r="Y46" s="1">
        <f t="shared" si="45"/>
        <v>8</v>
      </c>
      <c r="Z46" s="1">
        <f t="shared" si="46"/>
        <v>1</v>
      </c>
      <c r="AA46" s="1" t="str">
        <f t="shared" si="27"/>
        <v>W</v>
      </c>
      <c r="AB46" s="1">
        <f t="shared" si="47"/>
        <v>4</v>
      </c>
      <c r="AC46" s="1" t="str">
        <f t="shared" si="28"/>
        <v>W</v>
      </c>
      <c r="AD46" s="1">
        <f t="shared" si="48"/>
        <v>8</v>
      </c>
      <c r="AE46" s="1">
        <f t="shared" si="49"/>
        <v>2</v>
      </c>
      <c r="AF46" s="1">
        <f t="shared" si="50"/>
        <v>0</v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E47" s="1">
        <v>2</v>
      </c>
      <c r="F47" s="1">
        <v>3</v>
      </c>
      <c r="G47" s="1" t="s">
        <v>83</v>
      </c>
      <c r="H47" s="1" t="s">
        <v>83</v>
      </c>
      <c r="I47" s="1">
        <f t="shared" si="29"/>
        <v>29</v>
      </c>
      <c r="J47" s="1">
        <f t="shared" si="30"/>
        <v>14</v>
      </c>
      <c r="K47" s="1">
        <f t="shared" si="31"/>
        <v>7</v>
      </c>
      <c r="L47" s="1">
        <f t="shared" si="32"/>
        <v>3</v>
      </c>
      <c r="M47" s="1">
        <f t="shared" si="33"/>
        <v>0</v>
      </c>
      <c r="N47" s="1">
        <f t="shared" si="34"/>
        <v>0</v>
      </c>
      <c r="O47" s="1">
        <f t="shared" si="35"/>
        <v>15</v>
      </c>
      <c r="P47" s="1">
        <f t="shared" si="36"/>
        <v>7</v>
      </c>
      <c r="Q47" s="1">
        <f t="shared" si="37"/>
        <v>1</v>
      </c>
      <c r="R47" s="1">
        <f t="shared" si="38"/>
        <v>14</v>
      </c>
      <c r="S47" s="1">
        <f t="shared" si="39"/>
        <v>7</v>
      </c>
      <c r="T47" s="1">
        <f t="shared" si="40"/>
        <v>2</v>
      </c>
      <c r="U47" s="1">
        <f t="shared" si="41"/>
        <v>7</v>
      </c>
      <c r="V47" s="1">
        <f t="shared" si="42"/>
        <v>5</v>
      </c>
      <c r="W47" s="1">
        <f t="shared" si="43"/>
        <v>1</v>
      </c>
      <c r="X47" s="1">
        <f t="shared" si="44"/>
        <v>18</v>
      </c>
      <c r="Y47" s="1">
        <f t="shared" si="45"/>
        <v>9</v>
      </c>
      <c r="Z47" s="1">
        <f t="shared" si="46"/>
        <v>1</v>
      </c>
      <c r="AA47" s="1" t="str">
        <f t="shared" si="27"/>
        <v>L</v>
      </c>
      <c r="AB47" s="1">
        <f t="shared" si="47"/>
        <v>1</v>
      </c>
      <c r="AC47" s="1" t="str">
        <f t="shared" si="28"/>
        <v>L</v>
      </c>
      <c r="AD47" s="1">
        <f t="shared" si="48"/>
        <v>8</v>
      </c>
      <c r="AE47" s="1">
        <f t="shared" si="49"/>
        <v>2</v>
      </c>
      <c r="AF47" s="1">
        <f t="shared" si="50"/>
        <v>0</v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29</v>
      </c>
      <c r="J84" s="1">
        <f t="shared" si="75"/>
        <v>14</v>
      </c>
      <c r="K84" s="1">
        <f t="shared" si="75"/>
        <v>7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15</v>
      </c>
      <c r="P84" s="1">
        <f t="shared" si="76"/>
        <v>7</v>
      </c>
      <c r="Q84" s="1">
        <f t="shared" si="76"/>
        <v>1</v>
      </c>
      <c r="R84" s="1">
        <f t="shared" si="76"/>
        <v>14</v>
      </c>
      <c r="S84" s="1">
        <f t="shared" si="76"/>
        <v>7</v>
      </c>
      <c r="T84" s="1">
        <f t="shared" si="76"/>
        <v>2</v>
      </c>
      <c r="U84" s="1">
        <f t="shared" si="76"/>
        <v>7</v>
      </c>
      <c r="V84" s="1">
        <f t="shared" si="76"/>
        <v>5</v>
      </c>
      <c r="W84" s="1">
        <f t="shared" si="76"/>
        <v>1</v>
      </c>
      <c r="X84" s="1">
        <f t="shared" si="76"/>
        <v>18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151</v>
      </c>
      <c r="F85" s="1">
        <f>SUM(F2:F83)</f>
        <v>126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15-7-1</v>
      </c>
      <c r="R85" s="1" t="str">
        <f>IF(R84="","0-0-0",CONCATENATE(R84,"-",S84,"-",T84))</f>
        <v>14-7-2</v>
      </c>
      <c r="U85" s="1" t="str">
        <f>IF(U84="","0-0-0",CONCATENATE(U84,"-",V84,"-",W84))</f>
        <v>7-5-1</v>
      </c>
      <c r="X85" s="1" t="str">
        <f>IF(X84="","0-0-0",CONCATENATE(X84,"-",Y84,"-",Z84))</f>
        <v>18-9-1</v>
      </c>
      <c r="AA85" s="1" t="str">
        <f>IF(AA84="","0-0",CONCATENATE(AA84,AB84))</f>
        <v>L1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10</v>
      </c>
      <c r="P29" s="1">
        <f t="shared" si="9"/>
        <v>5</v>
      </c>
      <c r="Q29" s="1">
        <f t="shared" si="10"/>
        <v>1</v>
      </c>
      <c r="R29" s="1">
        <f t="shared" si="11"/>
        <v>7</v>
      </c>
      <c r="S29" s="1">
        <f t="shared" si="12"/>
        <v>4</v>
      </c>
      <c r="T29" s="1">
        <f t="shared" si="13"/>
        <v>1</v>
      </c>
      <c r="U29" s="1">
        <f t="shared" si="14"/>
        <v>4</v>
      </c>
      <c r="V29" s="1">
        <f t="shared" si="15"/>
        <v>2</v>
      </c>
      <c r="W29" s="1">
        <f t="shared" si="16"/>
        <v>0</v>
      </c>
      <c r="X29" s="1">
        <f t="shared" si="17"/>
        <v>11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E30" s="1">
        <v>2</v>
      </c>
      <c r="F30" s="1">
        <v>1</v>
      </c>
      <c r="G30" s="1" t="s">
        <v>84</v>
      </c>
      <c r="H30" s="1" t="s">
        <v>84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2</v>
      </c>
      <c r="N30" s="1">
        <f t="shared" si="7"/>
        <v>0</v>
      </c>
      <c r="O30" s="1">
        <f t="shared" si="8"/>
        <v>10</v>
      </c>
      <c r="P30" s="1">
        <f t="shared" si="9"/>
        <v>5</v>
      </c>
      <c r="Q30" s="1">
        <f t="shared" si="10"/>
        <v>1</v>
      </c>
      <c r="R30" s="1">
        <f t="shared" si="11"/>
        <v>8</v>
      </c>
      <c r="S30" s="1">
        <f t="shared" si="12"/>
        <v>4</v>
      </c>
      <c r="T30" s="1">
        <f t="shared" si="13"/>
        <v>1</v>
      </c>
      <c r="U30" s="1">
        <f t="shared" si="14"/>
        <v>4</v>
      </c>
      <c r="V30" s="1">
        <f t="shared" si="15"/>
        <v>2</v>
      </c>
      <c r="W30" s="1">
        <f t="shared" si="16"/>
        <v>0</v>
      </c>
      <c r="X30" s="1">
        <f t="shared" si="17"/>
        <v>11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3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2</v>
      </c>
      <c r="N31" s="1">
        <f t="shared" si="7"/>
        <v>0</v>
      </c>
      <c r="O31" s="1">
        <f t="shared" si="8"/>
        <v>10</v>
      </c>
      <c r="P31" s="1">
        <f t="shared" si="9"/>
        <v>5</v>
      </c>
      <c r="Q31" s="1">
        <f t="shared" si="10"/>
        <v>1</v>
      </c>
      <c r="R31" s="1">
        <f t="shared" si="11"/>
        <v>8</v>
      </c>
      <c r="S31" s="1">
        <f t="shared" si="12"/>
        <v>5</v>
      </c>
      <c r="T31" s="1">
        <f t="shared" si="13"/>
        <v>1</v>
      </c>
      <c r="U31" s="1">
        <f t="shared" si="14"/>
        <v>4</v>
      </c>
      <c r="V31" s="1">
        <f t="shared" si="15"/>
        <v>2</v>
      </c>
      <c r="W31" s="1">
        <f t="shared" si="16"/>
        <v>0</v>
      </c>
      <c r="X31" s="1">
        <f t="shared" si="17"/>
        <v>11</v>
      </c>
      <c r="Y31" s="1">
        <f t="shared" si="18"/>
        <v>5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E32" s="1">
        <v>0</v>
      </c>
      <c r="F32" s="1">
        <v>3</v>
      </c>
      <c r="G32" s="1" t="s">
        <v>83</v>
      </c>
      <c r="H32" s="1" t="s">
        <v>83</v>
      </c>
      <c r="I32" s="1">
        <f t="shared" si="2"/>
        <v>18</v>
      </c>
      <c r="J32" s="1">
        <f t="shared" si="3"/>
        <v>11</v>
      </c>
      <c r="K32" s="1">
        <f t="shared" si="4"/>
        <v>3</v>
      </c>
      <c r="L32" s="1">
        <f t="shared" si="5"/>
        <v>2</v>
      </c>
      <c r="M32" s="1">
        <f t="shared" si="6"/>
        <v>2</v>
      </c>
      <c r="N32" s="1">
        <f t="shared" si="7"/>
        <v>0</v>
      </c>
      <c r="O32" s="1">
        <f t="shared" si="8"/>
        <v>10</v>
      </c>
      <c r="P32" s="1">
        <f t="shared" si="9"/>
        <v>5</v>
      </c>
      <c r="Q32" s="1">
        <f t="shared" si="10"/>
        <v>1</v>
      </c>
      <c r="R32" s="1">
        <f t="shared" si="11"/>
        <v>8</v>
      </c>
      <c r="S32" s="1">
        <f t="shared" si="12"/>
        <v>6</v>
      </c>
      <c r="T32" s="1">
        <f t="shared" si="13"/>
        <v>1</v>
      </c>
      <c r="U32" s="1">
        <f t="shared" si="14"/>
        <v>4</v>
      </c>
      <c r="V32" s="1">
        <f t="shared" si="15"/>
        <v>2</v>
      </c>
      <c r="W32" s="1">
        <f t="shared" si="16"/>
        <v>0</v>
      </c>
      <c r="X32" s="1">
        <f t="shared" si="17"/>
        <v>11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E33" s="1">
        <v>6</v>
      </c>
      <c r="F33" s="1">
        <v>5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11</v>
      </c>
      <c r="K33" s="1">
        <f t="shared" si="4"/>
        <v>3</v>
      </c>
      <c r="L33" s="1">
        <f t="shared" si="5"/>
        <v>2</v>
      </c>
      <c r="M33" s="1">
        <f t="shared" si="6"/>
        <v>2</v>
      </c>
      <c r="N33" s="1">
        <f t="shared" si="7"/>
        <v>0</v>
      </c>
      <c r="O33" s="1">
        <f t="shared" si="8"/>
        <v>10</v>
      </c>
      <c r="P33" s="1">
        <f t="shared" si="9"/>
        <v>5</v>
      </c>
      <c r="Q33" s="1">
        <f t="shared" si="10"/>
        <v>1</v>
      </c>
      <c r="R33" s="1">
        <f t="shared" si="11"/>
        <v>9</v>
      </c>
      <c r="S33" s="1">
        <f t="shared" si="12"/>
        <v>6</v>
      </c>
      <c r="T33" s="1">
        <f t="shared" si="13"/>
        <v>1</v>
      </c>
      <c r="U33" s="1">
        <f t="shared" si="14"/>
        <v>4</v>
      </c>
      <c r="V33" s="1">
        <f t="shared" si="15"/>
        <v>2</v>
      </c>
      <c r="W33" s="1">
        <f t="shared" si="16"/>
        <v>0</v>
      </c>
      <c r="X33" s="1">
        <f t="shared" si="17"/>
        <v>11</v>
      </c>
      <c r="Y33" s="1">
        <f t="shared" si="18"/>
        <v>5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7</v>
      </c>
      <c r="AE33" s="1">
        <f t="shared" si="25"/>
        <v>2</v>
      </c>
      <c r="AF33" s="1">
        <f t="shared" si="26"/>
        <v>1</v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E34" s="1">
        <v>6</v>
      </c>
      <c r="F34" s="1">
        <v>1</v>
      </c>
      <c r="G34" s="1" t="s">
        <v>83</v>
      </c>
      <c r="H34" s="1" t="s">
        <v>83</v>
      </c>
      <c r="I34" s="1">
        <f t="shared" si="2"/>
        <v>20</v>
      </c>
      <c r="J34" s="1">
        <f t="shared" si="3"/>
        <v>11</v>
      </c>
      <c r="K34" s="1">
        <f t="shared" si="4"/>
        <v>3</v>
      </c>
      <c r="L34" s="1">
        <f t="shared" si="5"/>
        <v>2</v>
      </c>
      <c r="M34" s="1">
        <f t="shared" si="6"/>
        <v>2</v>
      </c>
      <c r="N34" s="1">
        <f t="shared" si="7"/>
        <v>0</v>
      </c>
      <c r="O34" s="1">
        <f t="shared" si="8"/>
        <v>10</v>
      </c>
      <c r="P34" s="1">
        <f t="shared" si="9"/>
        <v>5</v>
      </c>
      <c r="Q34" s="1">
        <f t="shared" si="10"/>
        <v>1</v>
      </c>
      <c r="R34" s="1">
        <f t="shared" si="11"/>
        <v>10</v>
      </c>
      <c r="S34" s="1">
        <f t="shared" si="12"/>
        <v>6</v>
      </c>
      <c r="T34" s="1">
        <f t="shared" si="13"/>
        <v>1</v>
      </c>
      <c r="U34" s="1">
        <f t="shared" si="14"/>
        <v>4</v>
      </c>
      <c r="V34" s="1">
        <f t="shared" si="15"/>
        <v>2</v>
      </c>
      <c r="W34" s="1">
        <f t="shared" si="16"/>
        <v>0</v>
      </c>
      <c r="X34" s="1">
        <f t="shared" si="17"/>
        <v>11</v>
      </c>
      <c r="Y34" s="1">
        <f t="shared" si="18"/>
        <v>5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7</v>
      </c>
      <c r="AE34" s="1">
        <f t="shared" si="25"/>
        <v>2</v>
      </c>
      <c r="AF34" s="1">
        <f t="shared" si="26"/>
        <v>1</v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E35" s="1">
        <v>2</v>
      </c>
      <c r="F35" s="1">
        <v>1</v>
      </c>
      <c r="G35" s="1" t="s">
        <v>84</v>
      </c>
      <c r="H35" s="1" t="s">
        <v>83</v>
      </c>
      <c r="I35" s="1">
        <f t="shared" ref="I35:I66" si="29">IF(E35="","",IF(E35&gt;F35,I34+1,I34))</f>
        <v>21</v>
      </c>
      <c r="J35" s="1">
        <f t="shared" ref="J35:J66" si="30">IF(E35="","",IF(AND(F35&gt;E35,G35=$AK$2,H35=$AK$2),J34+1,J34))</f>
        <v>11</v>
      </c>
      <c r="K35" s="1">
        <f t="shared" ref="K35:K66" si="31">IF(E35="","",IF(AND(G35=$AK$1,E35&gt;F35),K34+1,K34))</f>
        <v>4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2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11</v>
      </c>
      <c r="P35" s="1">
        <f t="shared" ref="P35:P66" si="36">IF(E35="","",IF(AND(C35=$AL$1,F35&gt;E35,G35=$AK$2,H35=$AK$2), P34+1, P34))</f>
        <v>5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10</v>
      </c>
      <c r="S35" s="1">
        <f t="shared" ref="S35:S66" si="39">IF(E35="","",IF(AND(C35=$AL$2,F35&gt;E35,G35=$AK$2,H35=$AK$2),S34+1,S34))</f>
        <v>6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4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11</v>
      </c>
      <c r="Y35" s="1">
        <f t="shared" ref="Y35:Y66" si="45">IF(E35="","",IF(AND(E35&lt;F35,G35=$AK$2,H35=$AK$2,COUNTIF($AN$1:$AN$15,D35)=1),Y34+1,Y34))</f>
        <v>5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W</v>
      </c>
      <c r="AB35" s="1">
        <f t="shared" ref="AB35:AB66" si="47">IF(AA35="","",IF(AA35=AA34,AB34+1,1))</f>
        <v>3</v>
      </c>
      <c r="AC35" s="1" t="str">
        <f t="shared" si="28"/>
        <v>W</v>
      </c>
      <c r="AD35" s="1">
        <f t="shared" si="24"/>
        <v>7</v>
      </c>
      <c r="AE35" s="1">
        <f t="shared" si="25"/>
        <v>2</v>
      </c>
      <c r="AF35" s="1">
        <f t="shared" si="26"/>
        <v>1</v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E36" s="1">
        <v>4</v>
      </c>
      <c r="F36" s="1">
        <v>2</v>
      </c>
      <c r="G36" s="1" t="s">
        <v>83</v>
      </c>
      <c r="H36" s="1" t="s">
        <v>83</v>
      </c>
      <c r="I36" s="1">
        <f t="shared" si="29"/>
        <v>22</v>
      </c>
      <c r="J36" s="1">
        <f t="shared" si="30"/>
        <v>11</v>
      </c>
      <c r="K36" s="1">
        <f t="shared" si="31"/>
        <v>4</v>
      </c>
      <c r="L36" s="1">
        <f t="shared" si="32"/>
        <v>2</v>
      </c>
      <c r="M36" s="1">
        <f t="shared" si="33"/>
        <v>2</v>
      </c>
      <c r="N36" s="1">
        <f t="shared" si="34"/>
        <v>0</v>
      </c>
      <c r="O36" s="1">
        <f t="shared" si="35"/>
        <v>11</v>
      </c>
      <c r="P36" s="1">
        <f t="shared" si="36"/>
        <v>5</v>
      </c>
      <c r="Q36" s="1">
        <f t="shared" si="37"/>
        <v>1</v>
      </c>
      <c r="R36" s="1">
        <f t="shared" si="38"/>
        <v>11</v>
      </c>
      <c r="S36" s="1">
        <f t="shared" si="39"/>
        <v>6</v>
      </c>
      <c r="T36" s="1">
        <f t="shared" si="40"/>
        <v>1</v>
      </c>
      <c r="U36" s="1">
        <f t="shared" si="41"/>
        <v>5</v>
      </c>
      <c r="V36" s="1">
        <f t="shared" si="42"/>
        <v>2</v>
      </c>
      <c r="W36" s="1">
        <f t="shared" si="43"/>
        <v>0</v>
      </c>
      <c r="X36" s="1">
        <f t="shared" si="44"/>
        <v>12</v>
      </c>
      <c r="Y36" s="1">
        <f t="shared" si="45"/>
        <v>5</v>
      </c>
      <c r="Z36" s="1">
        <f t="shared" si="46"/>
        <v>1</v>
      </c>
      <c r="AA36" s="1" t="str">
        <f t="shared" si="27"/>
        <v>W</v>
      </c>
      <c r="AB36" s="1">
        <f t="shared" si="47"/>
        <v>4</v>
      </c>
      <c r="AC36" s="1" t="str">
        <f t="shared" si="28"/>
        <v>W</v>
      </c>
      <c r="AD36" s="1">
        <f t="shared" si="24"/>
        <v>7</v>
      </c>
      <c r="AE36" s="1">
        <f t="shared" si="25"/>
        <v>2</v>
      </c>
      <c r="AF36" s="1">
        <f t="shared" si="26"/>
        <v>1</v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E37" s="1">
        <v>0</v>
      </c>
      <c r="F37" s="1">
        <v>4</v>
      </c>
      <c r="G37" s="1" t="s">
        <v>83</v>
      </c>
      <c r="H37" s="1" t="s">
        <v>83</v>
      </c>
      <c r="I37" s="1">
        <f t="shared" si="29"/>
        <v>22</v>
      </c>
      <c r="J37" s="1">
        <f t="shared" si="30"/>
        <v>12</v>
      </c>
      <c r="K37" s="1">
        <f t="shared" si="31"/>
        <v>4</v>
      </c>
      <c r="L37" s="1">
        <f t="shared" si="32"/>
        <v>2</v>
      </c>
      <c r="M37" s="1">
        <f t="shared" si="33"/>
        <v>2</v>
      </c>
      <c r="N37" s="1">
        <f t="shared" si="34"/>
        <v>0</v>
      </c>
      <c r="O37" s="1">
        <f t="shared" si="35"/>
        <v>11</v>
      </c>
      <c r="P37" s="1">
        <f t="shared" si="36"/>
        <v>6</v>
      </c>
      <c r="Q37" s="1">
        <f t="shared" si="37"/>
        <v>1</v>
      </c>
      <c r="R37" s="1">
        <f t="shared" si="38"/>
        <v>11</v>
      </c>
      <c r="S37" s="1">
        <f t="shared" si="39"/>
        <v>6</v>
      </c>
      <c r="T37" s="1">
        <f t="shared" si="40"/>
        <v>1</v>
      </c>
      <c r="U37" s="1">
        <f t="shared" si="41"/>
        <v>5</v>
      </c>
      <c r="V37" s="1">
        <f t="shared" si="42"/>
        <v>3</v>
      </c>
      <c r="W37" s="1">
        <f t="shared" si="43"/>
        <v>0</v>
      </c>
      <c r="X37" s="1">
        <f t="shared" si="44"/>
        <v>12</v>
      </c>
      <c r="Y37" s="1">
        <f t="shared" si="45"/>
        <v>6</v>
      </c>
      <c r="Z37" s="1">
        <f t="shared" si="46"/>
        <v>1</v>
      </c>
      <c r="AA37" s="1" t="str">
        <f t="shared" si="27"/>
        <v>L</v>
      </c>
      <c r="AB37" s="1">
        <f t="shared" si="47"/>
        <v>1</v>
      </c>
      <c r="AC37" s="1" t="str">
        <f t="shared" si="28"/>
        <v>L</v>
      </c>
      <c r="AD37" s="1">
        <f t="shared" si="24"/>
        <v>7</v>
      </c>
      <c r="AE37" s="1">
        <f t="shared" si="25"/>
        <v>3</v>
      </c>
      <c r="AF37" s="1">
        <f t="shared" si="26"/>
        <v>0</v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E38" s="1">
        <v>0</v>
      </c>
      <c r="F38" s="1">
        <v>4</v>
      </c>
      <c r="G38" s="1" t="s">
        <v>83</v>
      </c>
      <c r="H38" s="1" t="s">
        <v>83</v>
      </c>
      <c r="I38" s="1">
        <f t="shared" si="29"/>
        <v>22</v>
      </c>
      <c r="J38" s="1">
        <f t="shared" si="30"/>
        <v>13</v>
      </c>
      <c r="K38" s="1">
        <f t="shared" si="31"/>
        <v>4</v>
      </c>
      <c r="L38" s="1">
        <f t="shared" si="32"/>
        <v>2</v>
      </c>
      <c r="M38" s="1">
        <f t="shared" si="33"/>
        <v>2</v>
      </c>
      <c r="N38" s="1">
        <f t="shared" si="34"/>
        <v>0</v>
      </c>
      <c r="O38" s="1">
        <f t="shared" si="35"/>
        <v>11</v>
      </c>
      <c r="P38" s="1">
        <f t="shared" si="36"/>
        <v>7</v>
      </c>
      <c r="Q38" s="1">
        <f t="shared" si="37"/>
        <v>1</v>
      </c>
      <c r="R38" s="1">
        <f t="shared" si="38"/>
        <v>11</v>
      </c>
      <c r="S38" s="1">
        <f t="shared" si="39"/>
        <v>6</v>
      </c>
      <c r="T38" s="1">
        <f t="shared" si="40"/>
        <v>1</v>
      </c>
      <c r="U38" s="1">
        <f t="shared" si="41"/>
        <v>5</v>
      </c>
      <c r="V38" s="1">
        <f t="shared" si="42"/>
        <v>4</v>
      </c>
      <c r="W38" s="1">
        <f t="shared" si="43"/>
        <v>0</v>
      </c>
      <c r="X38" s="1">
        <f t="shared" si="44"/>
        <v>12</v>
      </c>
      <c r="Y38" s="1">
        <f t="shared" si="45"/>
        <v>7</v>
      </c>
      <c r="Z38" s="1">
        <f t="shared" si="46"/>
        <v>1</v>
      </c>
      <c r="AA38" s="1" t="str">
        <f t="shared" si="27"/>
        <v>L</v>
      </c>
      <c r="AB38" s="1">
        <f t="shared" si="47"/>
        <v>2</v>
      </c>
      <c r="AC38" s="1" t="str">
        <f t="shared" si="28"/>
        <v>L</v>
      </c>
      <c r="AD38" s="1">
        <f t="shared" si="24"/>
        <v>6</v>
      </c>
      <c r="AE38" s="1">
        <f t="shared" si="25"/>
        <v>4</v>
      </c>
      <c r="AF38" s="1">
        <f t="shared" si="26"/>
        <v>0</v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E39" s="1">
        <v>5</v>
      </c>
      <c r="F39" s="1">
        <v>3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13</v>
      </c>
      <c r="K39" s="1">
        <f t="shared" si="31"/>
        <v>4</v>
      </c>
      <c r="L39" s="1">
        <f t="shared" si="32"/>
        <v>2</v>
      </c>
      <c r="M39" s="1">
        <f t="shared" si="33"/>
        <v>2</v>
      </c>
      <c r="N39" s="1">
        <f t="shared" si="34"/>
        <v>0</v>
      </c>
      <c r="O39" s="1">
        <f t="shared" si="35"/>
        <v>12</v>
      </c>
      <c r="P39" s="1">
        <f t="shared" si="36"/>
        <v>7</v>
      </c>
      <c r="Q39" s="1">
        <f t="shared" si="37"/>
        <v>1</v>
      </c>
      <c r="R39" s="1">
        <f t="shared" si="38"/>
        <v>11</v>
      </c>
      <c r="S39" s="1">
        <f t="shared" si="39"/>
        <v>6</v>
      </c>
      <c r="T39" s="1">
        <f t="shared" si="40"/>
        <v>1</v>
      </c>
      <c r="U39" s="1">
        <f t="shared" si="41"/>
        <v>5</v>
      </c>
      <c r="V39" s="1">
        <f t="shared" si="42"/>
        <v>4</v>
      </c>
      <c r="W39" s="1">
        <f t="shared" si="43"/>
        <v>0</v>
      </c>
      <c r="X39" s="1">
        <f t="shared" si="44"/>
        <v>13</v>
      </c>
      <c r="Y39" s="1">
        <f t="shared" si="45"/>
        <v>7</v>
      </c>
      <c r="Z39" s="1">
        <f t="shared" si="46"/>
        <v>1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6</v>
      </c>
      <c r="AE39" s="1">
        <f t="shared" si="25"/>
        <v>4</v>
      </c>
      <c r="AF39" s="1">
        <f t="shared" si="26"/>
        <v>0</v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E40" s="1">
        <v>1</v>
      </c>
      <c r="F40" s="1">
        <v>3</v>
      </c>
      <c r="G40" s="1" t="s">
        <v>83</v>
      </c>
      <c r="H40" s="1" t="s">
        <v>83</v>
      </c>
      <c r="I40" s="1">
        <f t="shared" si="29"/>
        <v>23</v>
      </c>
      <c r="J40" s="1">
        <f t="shared" si="30"/>
        <v>14</v>
      </c>
      <c r="K40" s="1">
        <f t="shared" si="31"/>
        <v>4</v>
      </c>
      <c r="L40" s="1">
        <f t="shared" si="32"/>
        <v>2</v>
      </c>
      <c r="M40" s="1">
        <f t="shared" si="33"/>
        <v>2</v>
      </c>
      <c r="N40" s="1">
        <f t="shared" si="34"/>
        <v>0</v>
      </c>
      <c r="O40" s="1">
        <f t="shared" si="35"/>
        <v>12</v>
      </c>
      <c r="P40" s="1">
        <f t="shared" si="36"/>
        <v>8</v>
      </c>
      <c r="Q40" s="1">
        <f t="shared" si="37"/>
        <v>1</v>
      </c>
      <c r="R40" s="1">
        <f t="shared" si="38"/>
        <v>11</v>
      </c>
      <c r="S40" s="1">
        <f t="shared" si="39"/>
        <v>6</v>
      </c>
      <c r="T40" s="1">
        <f t="shared" si="40"/>
        <v>1</v>
      </c>
      <c r="U40" s="1">
        <f t="shared" si="41"/>
        <v>5</v>
      </c>
      <c r="V40" s="1">
        <f t="shared" si="42"/>
        <v>4</v>
      </c>
      <c r="W40" s="1">
        <f t="shared" si="43"/>
        <v>0</v>
      </c>
      <c r="X40" s="1">
        <f t="shared" si="44"/>
        <v>13</v>
      </c>
      <c r="Y40" s="1">
        <f t="shared" si="45"/>
        <v>8</v>
      </c>
      <c r="Z40" s="1">
        <f t="shared" si="46"/>
        <v>1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5</v>
      </c>
      <c r="AE40" s="1">
        <f t="shared" si="25"/>
        <v>5</v>
      </c>
      <c r="AF40" s="1">
        <f t="shared" si="26"/>
        <v>0</v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E41" s="1">
        <v>3</v>
      </c>
      <c r="F41" s="1">
        <v>2</v>
      </c>
      <c r="G41" s="1" t="s">
        <v>84</v>
      </c>
      <c r="H41" s="1" t="s">
        <v>84</v>
      </c>
      <c r="I41" s="1">
        <f t="shared" si="29"/>
        <v>24</v>
      </c>
      <c r="J41" s="1">
        <f t="shared" si="30"/>
        <v>14</v>
      </c>
      <c r="K41" s="1">
        <f t="shared" si="31"/>
        <v>5</v>
      </c>
      <c r="L41" s="1">
        <f t="shared" si="32"/>
        <v>2</v>
      </c>
      <c r="M41" s="1">
        <f t="shared" si="33"/>
        <v>3</v>
      </c>
      <c r="N41" s="1">
        <f t="shared" si="34"/>
        <v>0</v>
      </c>
      <c r="O41" s="1">
        <f t="shared" si="35"/>
        <v>13</v>
      </c>
      <c r="P41" s="1">
        <f t="shared" si="36"/>
        <v>8</v>
      </c>
      <c r="Q41" s="1">
        <f t="shared" si="37"/>
        <v>1</v>
      </c>
      <c r="R41" s="1">
        <f t="shared" si="38"/>
        <v>11</v>
      </c>
      <c r="S41" s="1">
        <f t="shared" si="39"/>
        <v>6</v>
      </c>
      <c r="T41" s="1">
        <f t="shared" si="40"/>
        <v>1</v>
      </c>
      <c r="U41" s="1">
        <f t="shared" si="41"/>
        <v>5</v>
      </c>
      <c r="V41" s="1">
        <f t="shared" si="42"/>
        <v>4</v>
      </c>
      <c r="W41" s="1">
        <f t="shared" si="43"/>
        <v>0</v>
      </c>
      <c r="X41" s="1">
        <f t="shared" si="44"/>
        <v>14</v>
      </c>
      <c r="Y41" s="1">
        <f t="shared" si="45"/>
        <v>8</v>
      </c>
      <c r="Z41" s="1">
        <f t="shared" si="46"/>
        <v>1</v>
      </c>
      <c r="AA41" s="1" t="str">
        <f t="shared" si="27"/>
        <v>W</v>
      </c>
      <c r="AB41" s="1">
        <f t="shared" si="47"/>
        <v>1</v>
      </c>
      <c r="AC41" s="1" t="str">
        <f t="shared" si="28"/>
        <v>W</v>
      </c>
      <c r="AD41" s="1">
        <f t="shared" si="24"/>
        <v>6</v>
      </c>
      <c r="AE41" s="1">
        <f t="shared" si="25"/>
        <v>4</v>
      </c>
      <c r="AF41" s="1">
        <f t="shared" si="26"/>
        <v>0</v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E42" s="1">
        <v>1</v>
      </c>
      <c r="F42" s="1">
        <v>3</v>
      </c>
      <c r="G42" s="1" t="s">
        <v>83</v>
      </c>
      <c r="H42" s="1" t="s">
        <v>83</v>
      </c>
      <c r="I42" s="1">
        <f t="shared" si="29"/>
        <v>24</v>
      </c>
      <c r="J42" s="1">
        <f t="shared" si="30"/>
        <v>15</v>
      </c>
      <c r="K42" s="1">
        <f t="shared" si="31"/>
        <v>5</v>
      </c>
      <c r="L42" s="1">
        <f t="shared" si="32"/>
        <v>2</v>
      </c>
      <c r="M42" s="1">
        <f t="shared" si="33"/>
        <v>3</v>
      </c>
      <c r="N42" s="1">
        <f t="shared" si="34"/>
        <v>0</v>
      </c>
      <c r="O42" s="1">
        <f t="shared" si="35"/>
        <v>13</v>
      </c>
      <c r="P42" s="1">
        <f t="shared" si="36"/>
        <v>8</v>
      </c>
      <c r="Q42" s="1">
        <f t="shared" si="37"/>
        <v>1</v>
      </c>
      <c r="R42" s="1">
        <f t="shared" si="38"/>
        <v>11</v>
      </c>
      <c r="S42" s="1">
        <f t="shared" si="39"/>
        <v>7</v>
      </c>
      <c r="T42" s="1">
        <f t="shared" si="40"/>
        <v>1</v>
      </c>
      <c r="U42" s="1">
        <f t="shared" si="41"/>
        <v>5</v>
      </c>
      <c r="V42" s="1">
        <f t="shared" si="42"/>
        <v>4</v>
      </c>
      <c r="W42" s="1">
        <f t="shared" si="43"/>
        <v>0</v>
      </c>
      <c r="X42" s="1">
        <f t="shared" si="44"/>
        <v>14</v>
      </c>
      <c r="Y42" s="1">
        <f t="shared" si="45"/>
        <v>8</v>
      </c>
      <c r="Z42" s="1">
        <f t="shared" si="46"/>
        <v>1</v>
      </c>
      <c r="AA42" s="1" t="str">
        <f t="shared" si="27"/>
        <v>L</v>
      </c>
      <c r="AB42" s="1">
        <f t="shared" si="47"/>
        <v>1</v>
      </c>
      <c r="AC42" s="1" t="str">
        <f t="shared" si="28"/>
        <v>L</v>
      </c>
      <c r="AD42" s="1">
        <f t="shared" si="24"/>
        <v>6</v>
      </c>
      <c r="AE42" s="1">
        <f t="shared" si="25"/>
        <v>4</v>
      </c>
      <c r="AF42" s="1">
        <f t="shared" si="26"/>
        <v>0</v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E43" s="1">
        <v>4</v>
      </c>
      <c r="F43" s="1">
        <v>1</v>
      </c>
      <c r="G43" s="1" t="s">
        <v>83</v>
      </c>
      <c r="H43" s="1" t="s">
        <v>83</v>
      </c>
      <c r="I43" s="1">
        <f t="shared" si="29"/>
        <v>25</v>
      </c>
      <c r="J43" s="1">
        <f t="shared" si="30"/>
        <v>15</v>
      </c>
      <c r="K43" s="1">
        <f t="shared" si="31"/>
        <v>5</v>
      </c>
      <c r="L43" s="1">
        <f t="shared" si="32"/>
        <v>2</v>
      </c>
      <c r="M43" s="1">
        <f t="shared" si="33"/>
        <v>3</v>
      </c>
      <c r="N43" s="1">
        <f t="shared" si="34"/>
        <v>0</v>
      </c>
      <c r="O43" s="1">
        <f t="shared" si="35"/>
        <v>13</v>
      </c>
      <c r="P43" s="1">
        <f t="shared" si="36"/>
        <v>8</v>
      </c>
      <c r="Q43" s="1">
        <f t="shared" si="37"/>
        <v>1</v>
      </c>
      <c r="R43" s="1">
        <f t="shared" si="38"/>
        <v>12</v>
      </c>
      <c r="S43" s="1">
        <f t="shared" si="39"/>
        <v>7</v>
      </c>
      <c r="T43" s="1">
        <f t="shared" si="40"/>
        <v>1</v>
      </c>
      <c r="U43" s="1">
        <f t="shared" si="41"/>
        <v>5</v>
      </c>
      <c r="V43" s="1">
        <f t="shared" si="42"/>
        <v>4</v>
      </c>
      <c r="W43" s="1">
        <f t="shared" si="43"/>
        <v>0</v>
      </c>
      <c r="X43" s="1">
        <f t="shared" si="44"/>
        <v>14</v>
      </c>
      <c r="Y43" s="1">
        <f t="shared" si="45"/>
        <v>8</v>
      </c>
      <c r="Z43" s="1">
        <f t="shared" si="46"/>
        <v>1</v>
      </c>
      <c r="AA43" s="1" t="str">
        <f t="shared" si="27"/>
        <v>W</v>
      </c>
      <c r="AB43" s="1">
        <f t="shared" si="47"/>
        <v>1</v>
      </c>
      <c r="AC43" s="1" t="str">
        <f t="shared" si="28"/>
        <v>W</v>
      </c>
      <c r="AD43" s="1">
        <f t="shared" si="24"/>
        <v>6</v>
      </c>
      <c r="AE43" s="1">
        <f t="shared" si="25"/>
        <v>4</v>
      </c>
      <c r="AF43" s="1">
        <f t="shared" si="26"/>
        <v>0</v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E44" s="1">
        <v>3</v>
      </c>
      <c r="F44" s="1">
        <v>4</v>
      </c>
      <c r="G44" s="1" t="s">
        <v>84</v>
      </c>
      <c r="H44" s="1" t="s">
        <v>83</v>
      </c>
      <c r="I44" s="1">
        <f t="shared" si="29"/>
        <v>25</v>
      </c>
      <c r="J44" s="1">
        <f t="shared" si="30"/>
        <v>15</v>
      </c>
      <c r="K44" s="1">
        <f t="shared" si="31"/>
        <v>5</v>
      </c>
      <c r="L44" s="1">
        <f t="shared" si="32"/>
        <v>3</v>
      </c>
      <c r="M44" s="1">
        <f t="shared" si="33"/>
        <v>3</v>
      </c>
      <c r="N44" s="1">
        <f t="shared" si="34"/>
        <v>0</v>
      </c>
      <c r="O44" s="1">
        <f t="shared" si="35"/>
        <v>13</v>
      </c>
      <c r="P44" s="1">
        <f t="shared" si="36"/>
        <v>8</v>
      </c>
      <c r="Q44" s="1">
        <f t="shared" si="37"/>
        <v>2</v>
      </c>
      <c r="R44" s="1">
        <f t="shared" si="38"/>
        <v>12</v>
      </c>
      <c r="S44" s="1">
        <f t="shared" si="39"/>
        <v>7</v>
      </c>
      <c r="T44" s="1">
        <f t="shared" si="40"/>
        <v>1</v>
      </c>
      <c r="U44" s="1">
        <f t="shared" si="41"/>
        <v>5</v>
      </c>
      <c r="V44" s="1">
        <f t="shared" si="42"/>
        <v>4</v>
      </c>
      <c r="W44" s="1">
        <f t="shared" si="43"/>
        <v>1</v>
      </c>
      <c r="X44" s="1">
        <f t="shared" si="44"/>
        <v>14</v>
      </c>
      <c r="Y44" s="1">
        <f t="shared" si="45"/>
        <v>8</v>
      </c>
      <c r="Z44" s="1">
        <f t="shared" si="46"/>
        <v>2</v>
      </c>
      <c r="AA44" s="1" t="str">
        <f t="shared" si="27"/>
        <v>L</v>
      </c>
      <c r="AB44" s="1">
        <f t="shared" si="47"/>
        <v>1</v>
      </c>
      <c r="AC44" s="1" t="str">
        <f t="shared" si="28"/>
        <v>OTL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1</v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E45" s="1">
        <v>3</v>
      </c>
      <c r="F45" s="1">
        <v>4</v>
      </c>
      <c r="G45" s="1" t="s">
        <v>83</v>
      </c>
      <c r="H45" s="1" t="s">
        <v>83</v>
      </c>
      <c r="I45" s="1">
        <f t="shared" si="29"/>
        <v>25</v>
      </c>
      <c r="J45" s="1">
        <f t="shared" si="30"/>
        <v>16</v>
      </c>
      <c r="K45" s="1">
        <f t="shared" si="31"/>
        <v>5</v>
      </c>
      <c r="L45" s="1">
        <f t="shared" si="32"/>
        <v>3</v>
      </c>
      <c r="M45" s="1">
        <f t="shared" si="33"/>
        <v>3</v>
      </c>
      <c r="N45" s="1">
        <f t="shared" si="34"/>
        <v>0</v>
      </c>
      <c r="O45" s="1">
        <f t="shared" si="35"/>
        <v>13</v>
      </c>
      <c r="P45" s="1">
        <f t="shared" si="36"/>
        <v>8</v>
      </c>
      <c r="Q45" s="1">
        <f t="shared" si="37"/>
        <v>2</v>
      </c>
      <c r="R45" s="1">
        <f t="shared" si="38"/>
        <v>12</v>
      </c>
      <c r="S45" s="1">
        <f t="shared" si="39"/>
        <v>8</v>
      </c>
      <c r="T45" s="1">
        <f t="shared" si="40"/>
        <v>1</v>
      </c>
      <c r="U45" s="1">
        <f t="shared" si="41"/>
        <v>5</v>
      </c>
      <c r="V45" s="1">
        <f t="shared" si="42"/>
        <v>4</v>
      </c>
      <c r="W45" s="1">
        <f t="shared" si="43"/>
        <v>1</v>
      </c>
      <c r="X45" s="1">
        <f t="shared" si="44"/>
        <v>14</v>
      </c>
      <c r="Y45" s="1">
        <f t="shared" si="45"/>
        <v>9</v>
      </c>
      <c r="Z45" s="1">
        <f t="shared" si="46"/>
        <v>2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4</v>
      </c>
      <c r="AE45" s="1">
        <f t="shared" si="49"/>
        <v>5</v>
      </c>
      <c r="AF45" s="1">
        <f t="shared" si="50"/>
        <v>1</v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E46" s="1">
        <v>2</v>
      </c>
      <c r="F46" s="1">
        <v>1</v>
      </c>
      <c r="G46" s="1" t="s">
        <v>84</v>
      </c>
      <c r="H46" s="1" t="s">
        <v>84</v>
      </c>
      <c r="I46" s="1">
        <f t="shared" si="29"/>
        <v>26</v>
      </c>
      <c r="J46" s="1">
        <f t="shared" si="30"/>
        <v>16</v>
      </c>
      <c r="K46" s="1">
        <f t="shared" si="31"/>
        <v>6</v>
      </c>
      <c r="L46" s="1">
        <f t="shared" si="32"/>
        <v>3</v>
      </c>
      <c r="M46" s="1">
        <f t="shared" si="33"/>
        <v>4</v>
      </c>
      <c r="N46" s="1">
        <f t="shared" si="34"/>
        <v>0</v>
      </c>
      <c r="O46" s="1">
        <f t="shared" si="35"/>
        <v>13</v>
      </c>
      <c r="P46" s="1">
        <f t="shared" si="36"/>
        <v>8</v>
      </c>
      <c r="Q46" s="1">
        <f t="shared" si="37"/>
        <v>2</v>
      </c>
      <c r="R46" s="1">
        <f t="shared" si="38"/>
        <v>13</v>
      </c>
      <c r="S46" s="1">
        <f t="shared" si="39"/>
        <v>8</v>
      </c>
      <c r="T46" s="1">
        <f t="shared" si="40"/>
        <v>1</v>
      </c>
      <c r="U46" s="1">
        <f t="shared" si="41"/>
        <v>5</v>
      </c>
      <c r="V46" s="1">
        <f t="shared" si="42"/>
        <v>4</v>
      </c>
      <c r="W46" s="1">
        <f t="shared" si="43"/>
        <v>1</v>
      </c>
      <c r="X46" s="1">
        <f t="shared" si="44"/>
        <v>15</v>
      </c>
      <c r="Y46" s="1">
        <f t="shared" si="45"/>
        <v>9</v>
      </c>
      <c r="Z46" s="1">
        <f t="shared" si="46"/>
        <v>2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4</v>
      </c>
      <c r="AE46" s="1">
        <f t="shared" si="49"/>
        <v>5</v>
      </c>
      <c r="AF46" s="1">
        <f t="shared" si="50"/>
        <v>1</v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E47" s="1">
        <v>2</v>
      </c>
      <c r="F47" s="1">
        <v>5</v>
      </c>
      <c r="G47" s="1" t="s">
        <v>83</v>
      </c>
      <c r="H47" s="1" t="s">
        <v>83</v>
      </c>
      <c r="I47" s="1">
        <f t="shared" si="29"/>
        <v>26</v>
      </c>
      <c r="J47" s="1">
        <f t="shared" si="30"/>
        <v>17</v>
      </c>
      <c r="K47" s="1">
        <f t="shared" si="31"/>
        <v>6</v>
      </c>
      <c r="L47" s="1">
        <f t="shared" si="32"/>
        <v>3</v>
      </c>
      <c r="M47" s="1">
        <f t="shared" si="33"/>
        <v>4</v>
      </c>
      <c r="N47" s="1">
        <f t="shared" si="34"/>
        <v>0</v>
      </c>
      <c r="O47" s="1">
        <f t="shared" si="35"/>
        <v>13</v>
      </c>
      <c r="P47" s="1">
        <f t="shared" si="36"/>
        <v>9</v>
      </c>
      <c r="Q47" s="1">
        <f t="shared" si="37"/>
        <v>2</v>
      </c>
      <c r="R47" s="1">
        <f t="shared" si="38"/>
        <v>13</v>
      </c>
      <c r="S47" s="1">
        <f t="shared" si="39"/>
        <v>8</v>
      </c>
      <c r="T47" s="1">
        <f t="shared" si="40"/>
        <v>1</v>
      </c>
      <c r="U47" s="1">
        <f t="shared" si="41"/>
        <v>5</v>
      </c>
      <c r="V47" s="1">
        <f t="shared" si="42"/>
        <v>5</v>
      </c>
      <c r="W47" s="1">
        <f t="shared" si="43"/>
        <v>1</v>
      </c>
      <c r="X47" s="1">
        <f t="shared" si="44"/>
        <v>15</v>
      </c>
      <c r="Y47" s="1">
        <f t="shared" si="45"/>
        <v>10</v>
      </c>
      <c r="Z47" s="1">
        <f t="shared" si="46"/>
        <v>2</v>
      </c>
      <c r="AA47" s="1" t="str">
        <f t="shared" si="27"/>
        <v>L</v>
      </c>
      <c r="AB47" s="1">
        <f t="shared" si="47"/>
        <v>1</v>
      </c>
      <c r="AC47" s="1" t="str">
        <f t="shared" si="28"/>
        <v>L</v>
      </c>
      <c r="AD47" s="1">
        <f t="shared" si="48"/>
        <v>4</v>
      </c>
      <c r="AE47" s="1">
        <f t="shared" si="49"/>
        <v>5</v>
      </c>
      <c r="AF47" s="1">
        <f t="shared" si="50"/>
        <v>1</v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E48" s="1">
        <v>3</v>
      </c>
      <c r="F48" s="1">
        <v>0</v>
      </c>
      <c r="G48" s="1" t="s">
        <v>83</v>
      </c>
      <c r="H48" s="1" t="s">
        <v>83</v>
      </c>
      <c r="I48" s="1">
        <f t="shared" si="29"/>
        <v>27</v>
      </c>
      <c r="J48" s="1">
        <f t="shared" si="30"/>
        <v>17</v>
      </c>
      <c r="K48" s="1">
        <f t="shared" si="31"/>
        <v>6</v>
      </c>
      <c r="L48" s="1">
        <f t="shared" si="32"/>
        <v>3</v>
      </c>
      <c r="M48" s="1">
        <f t="shared" si="33"/>
        <v>4</v>
      </c>
      <c r="N48" s="1">
        <f t="shared" si="34"/>
        <v>0</v>
      </c>
      <c r="O48" s="1">
        <f t="shared" si="35"/>
        <v>14</v>
      </c>
      <c r="P48" s="1">
        <f t="shared" si="36"/>
        <v>9</v>
      </c>
      <c r="Q48" s="1">
        <f t="shared" si="37"/>
        <v>2</v>
      </c>
      <c r="R48" s="1">
        <f t="shared" si="38"/>
        <v>13</v>
      </c>
      <c r="S48" s="1">
        <f t="shared" si="39"/>
        <v>8</v>
      </c>
      <c r="T48" s="1">
        <f t="shared" si="40"/>
        <v>1</v>
      </c>
      <c r="U48" s="1">
        <f t="shared" si="41"/>
        <v>5</v>
      </c>
      <c r="V48" s="1">
        <f t="shared" si="42"/>
        <v>5</v>
      </c>
      <c r="W48" s="1">
        <f t="shared" si="43"/>
        <v>1</v>
      </c>
      <c r="X48" s="1">
        <f t="shared" si="44"/>
        <v>15</v>
      </c>
      <c r="Y48" s="1">
        <f t="shared" si="45"/>
        <v>10</v>
      </c>
      <c r="Z48" s="1">
        <f t="shared" si="46"/>
        <v>2</v>
      </c>
      <c r="AA48" s="1" t="str">
        <f t="shared" si="27"/>
        <v>W</v>
      </c>
      <c r="AB48" s="1">
        <f t="shared" si="47"/>
        <v>1</v>
      </c>
      <c r="AC48" s="1" t="str">
        <f t="shared" si="28"/>
        <v>W</v>
      </c>
      <c r="AD48" s="1">
        <f t="shared" si="48"/>
        <v>5</v>
      </c>
      <c r="AE48" s="1">
        <f t="shared" si="49"/>
        <v>4</v>
      </c>
      <c r="AF48" s="1">
        <f t="shared" si="50"/>
        <v>1</v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4" t="s">
        <v>81</v>
      </c>
      <c r="F84" s="54"/>
      <c r="I84" s="1">
        <f t="shared" ref="I84:N84" si="75">IF(I1="",0,MAX(I1:I83))</f>
        <v>27</v>
      </c>
      <c r="J84" s="1">
        <f t="shared" si="75"/>
        <v>17</v>
      </c>
      <c r="K84" s="1">
        <f t="shared" si="75"/>
        <v>6</v>
      </c>
      <c r="L84" s="1">
        <f t="shared" si="75"/>
        <v>3</v>
      </c>
      <c r="M84" s="1">
        <f t="shared" si="75"/>
        <v>4</v>
      </c>
      <c r="N84" s="1">
        <f t="shared" si="75"/>
        <v>0</v>
      </c>
      <c r="O84" s="1">
        <f t="shared" ref="O84:Z84" si="76">IF(O2="","",MAX(O2:O83))</f>
        <v>14</v>
      </c>
      <c r="P84" s="1">
        <f t="shared" si="76"/>
        <v>9</v>
      </c>
      <c r="Q84" s="1">
        <f t="shared" si="76"/>
        <v>2</v>
      </c>
      <c r="R84" s="1">
        <f t="shared" si="76"/>
        <v>13</v>
      </c>
      <c r="S84" s="1">
        <f t="shared" si="76"/>
        <v>8</v>
      </c>
      <c r="T84" s="1">
        <f t="shared" si="76"/>
        <v>1</v>
      </c>
      <c r="U84" s="1">
        <f t="shared" si="76"/>
        <v>5</v>
      </c>
      <c r="V84" s="1">
        <f t="shared" si="76"/>
        <v>5</v>
      </c>
      <c r="W84" s="1">
        <f t="shared" si="76"/>
        <v>1</v>
      </c>
      <c r="X84" s="1">
        <f t="shared" si="76"/>
        <v>15</v>
      </c>
      <c r="Y84" s="1">
        <f t="shared" si="76"/>
        <v>10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153</v>
      </c>
      <c r="F85" s="1">
        <f>SUM(F2:F83)</f>
        <v>142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14-9-2</v>
      </c>
      <c r="R85" s="1" t="str">
        <f>IF(R84="","0-0-0",CONCATENATE(R84,"-",S84,"-",T84))</f>
        <v>13-8-1</v>
      </c>
      <c r="U85" s="1" t="str">
        <f>IF(U84="","0-0-0",CONCATENATE(U84,"-",V84,"-",W84))</f>
        <v>5-5-1</v>
      </c>
      <c r="X85" s="1" t="str">
        <f>IF(X84="","0-0-0",CONCATENATE(X84,"-",Y84,"-",Z84))</f>
        <v>15-10-2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8</v>
      </c>
      <c r="K28" s="1">
        <f t="shared" si="4"/>
        <v>0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2</v>
      </c>
      <c r="Q28" s="1">
        <f t="shared" si="10"/>
        <v>1</v>
      </c>
      <c r="R28" s="1">
        <f t="shared" si="11"/>
        <v>6</v>
      </c>
      <c r="S28" s="1">
        <f t="shared" si="12"/>
        <v>6</v>
      </c>
      <c r="T28" s="1">
        <f t="shared" si="13"/>
        <v>2</v>
      </c>
      <c r="U28" s="1">
        <f t="shared" si="14"/>
        <v>5</v>
      </c>
      <c r="V28" s="1">
        <f t="shared" si="15"/>
        <v>5</v>
      </c>
      <c r="W28" s="1">
        <f t="shared" si="16"/>
        <v>0</v>
      </c>
      <c r="X28" s="1">
        <f t="shared" si="17"/>
        <v>11</v>
      </c>
      <c r="Y28" s="1">
        <f t="shared" si="18"/>
        <v>6</v>
      </c>
      <c r="Z28" s="1">
        <f t="shared" si="19"/>
        <v>1</v>
      </c>
      <c r="AA28" s="1" t="str">
        <f t="shared" si="0"/>
        <v>W</v>
      </c>
      <c r="AB28" s="1">
        <f t="shared" si="20"/>
        <v>5</v>
      </c>
      <c r="AC28" s="1" t="str">
        <f t="shared" si="1"/>
        <v>W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8</v>
      </c>
      <c r="K29" s="1">
        <f t="shared" si="4"/>
        <v>0</v>
      </c>
      <c r="L29" s="1">
        <f t="shared" si="5"/>
        <v>3</v>
      </c>
      <c r="M29" s="1">
        <f t="shared" si="6"/>
        <v>0</v>
      </c>
      <c r="N29" s="1">
        <f t="shared" si="7"/>
        <v>1</v>
      </c>
      <c r="O29" s="1">
        <f t="shared" si="8"/>
        <v>10</v>
      </c>
      <c r="P29" s="1">
        <f t="shared" si="9"/>
        <v>2</v>
      </c>
      <c r="Q29" s="1">
        <f t="shared" si="10"/>
        <v>1</v>
      </c>
      <c r="R29" s="1">
        <f t="shared" si="11"/>
        <v>7</v>
      </c>
      <c r="S29" s="1">
        <f t="shared" si="12"/>
        <v>6</v>
      </c>
      <c r="T29" s="1">
        <f t="shared" si="13"/>
        <v>2</v>
      </c>
      <c r="U29" s="1">
        <f t="shared" si="14"/>
        <v>5</v>
      </c>
      <c r="V29" s="1">
        <f t="shared" si="15"/>
        <v>5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1</v>
      </c>
      <c r="AA29" s="1" t="str">
        <f t="shared" si="0"/>
        <v>W</v>
      </c>
      <c r="AB29" s="1">
        <f t="shared" si="20"/>
        <v>6</v>
      </c>
      <c r="AC29" s="1" t="str">
        <f t="shared" si="1"/>
        <v>W</v>
      </c>
      <c r="AD29" s="1">
        <f t="shared" si="24"/>
        <v>8</v>
      </c>
      <c r="AE29" s="1">
        <f t="shared" si="25"/>
        <v>2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E30" s="1">
        <v>1</v>
      </c>
      <c r="F30" s="1">
        <v>3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9</v>
      </c>
      <c r="K30" s="1">
        <f t="shared" si="4"/>
        <v>0</v>
      </c>
      <c r="L30" s="1">
        <f t="shared" si="5"/>
        <v>3</v>
      </c>
      <c r="M30" s="1">
        <f t="shared" si="6"/>
        <v>0</v>
      </c>
      <c r="N30" s="1">
        <f t="shared" si="7"/>
        <v>1</v>
      </c>
      <c r="O30" s="1">
        <f t="shared" si="8"/>
        <v>10</v>
      </c>
      <c r="P30" s="1">
        <f t="shared" si="9"/>
        <v>2</v>
      </c>
      <c r="Q30" s="1">
        <f t="shared" si="10"/>
        <v>1</v>
      </c>
      <c r="R30" s="1">
        <f t="shared" si="11"/>
        <v>7</v>
      </c>
      <c r="S30" s="1">
        <f t="shared" si="12"/>
        <v>7</v>
      </c>
      <c r="T30" s="1">
        <f t="shared" si="13"/>
        <v>2</v>
      </c>
      <c r="U30" s="1">
        <f t="shared" si="14"/>
        <v>5</v>
      </c>
      <c r="V30" s="1">
        <f t="shared" si="15"/>
        <v>5</v>
      </c>
      <c r="W30" s="1">
        <f t="shared" si="16"/>
        <v>0</v>
      </c>
      <c r="X30" s="1">
        <f t="shared" si="17"/>
        <v>11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E31" s="1">
        <v>5</v>
      </c>
      <c r="F31" s="1">
        <v>1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9</v>
      </c>
      <c r="K31" s="1">
        <f t="shared" si="4"/>
        <v>0</v>
      </c>
      <c r="L31" s="1">
        <f t="shared" si="5"/>
        <v>3</v>
      </c>
      <c r="M31" s="1">
        <f t="shared" si="6"/>
        <v>0</v>
      </c>
      <c r="N31" s="1">
        <f t="shared" si="7"/>
        <v>1</v>
      </c>
      <c r="O31" s="1">
        <f t="shared" si="8"/>
        <v>10</v>
      </c>
      <c r="P31" s="1">
        <f t="shared" si="9"/>
        <v>2</v>
      </c>
      <c r="Q31" s="1">
        <f t="shared" si="10"/>
        <v>1</v>
      </c>
      <c r="R31" s="1">
        <f t="shared" si="11"/>
        <v>8</v>
      </c>
      <c r="S31" s="1">
        <f t="shared" si="12"/>
        <v>7</v>
      </c>
      <c r="T31" s="1">
        <f t="shared" si="13"/>
        <v>2</v>
      </c>
      <c r="U31" s="1">
        <f t="shared" si="14"/>
        <v>5</v>
      </c>
      <c r="V31" s="1">
        <f t="shared" si="15"/>
        <v>5</v>
      </c>
      <c r="W31" s="1">
        <f t="shared" si="16"/>
        <v>0</v>
      </c>
      <c r="X31" s="1">
        <f t="shared" si="17"/>
        <v>11</v>
      </c>
      <c r="Y31" s="1">
        <f t="shared" si="18"/>
        <v>6</v>
      </c>
      <c r="Z31" s="1">
        <f t="shared" si="19"/>
        <v>1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8</v>
      </c>
      <c r="AE31" s="1">
        <f t="shared" si="25"/>
        <v>2</v>
      </c>
      <c r="AF31" s="1">
        <f t="shared" si="26"/>
        <v>0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E32" s="1">
        <v>2</v>
      </c>
      <c r="F32" s="1">
        <v>3</v>
      </c>
      <c r="G32" s="1" t="s">
        <v>84</v>
      </c>
      <c r="H32" s="1" t="s">
        <v>83</v>
      </c>
      <c r="I32" s="1">
        <f t="shared" si="2"/>
        <v>18</v>
      </c>
      <c r="J32" s="1">
        <f t="shared" si="3"/>
        <v>9</v>
      </c>
      <c r="K32" s="1">
        <f t="shared" si="4"/>
        <v>0</v>
      </c>
      <c r="L32" s="1">
        <f t="shared" si="5"/>
        <v>4</v>
      </c>
      <c r="M32" s="1">
        <f t="shared" si="6"/>
        <v>0</v>
      </c>
      <c r="N32" s="1">
        <f t="shared" si="7"/>
        <v>1</v>
      </c>
      <c r="O32" s="1">
        <f t="shared" si="8"/>
        <v>10</v>
      </c>
      <c r="P32" s="1">
        <f t="shared" si="9"/>
        <v>2</v>
      </c>
      <c r="Q32" s="1">
        <f t="shared" si="10"/>
        <v>1</v>
      </c>
      <c r="R32" s="1">
        <f t="shared" si="11"/>
        <v>8</v>
      </c>
      <c r="S32" s="1">
        <f t="shared" si="12"/>
        <v>7</v>
      </c>
      <c r="T32" s="1">
        <f t="shared" si="13"/>
        <v>3</v>
      </c>
      <c r="U32" s="1">
        <f t="shared" si="14"/>
        <v>5</v>
      </c>
      <c r="V32" s="1">
        <f t="shared" si="15"/>
        <v>5</v>
      </c>
      <c r="W32" s="1">
        <f t="shared" si="16"/>
        <v>0</v>
      </c>
      <c r="X32" s="1">
        <f t="shared" si="17"/>
        <v>11</v>
      </c>
      <c r="Y32" s="1">
        <f t="shared" si="18"/>
        <v>6</v>
      </c>
      <c r="Z32" s="1">
        <f t="shared" si="19"/>
        <v>1</v>
      </c>
      <c r="AA32" s="1" t="str">
        <f t="shared" si="0"/>
        <v>L</v>
      </c>
      <c r="AB32" s="1">
        <f t="shared" si="20"/>
        <v>1</v>
      </c>
      <c r="AC32" s="1" t="str">
        <f t="shared" si="1"/>
        <v>OTL</v>
      </c>
      <c r="AD32" s="1">
        <f t="shared" si="24"/>
        <v>7</v>
      </c>
      <c r="AE32" s="1">
        <f t="shared" si="25"/>
        <v>2</v>
      </c>
      <c r="AF32" s="1">
        <f t="shared" si="26"/>
        <v>1</v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E33" s="1">
        <v>7</v>
      </c>
      <c r="F33" s="1">
        <v>3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9</v>
      </c>
      <c r="K33" s="1">
        <f t="shared" si="4"/>
        <v>0</v>
      </c>
      <c r="L33" s="1">
        <f t="shared" si="5"/>
        <v>4</v>
      </c>
      <c r="M33" s="1">
        <f t="shared" si="6"/>
        <v>0</v>
      </c>
      <c r="N33" s="1">
        <f t="shared" si="7"/>
        <v>1</v>
      </c>
      <c r="O33" s="1">
        <f t="shared" si="8"/>
        <v>10</v>
      </c>
      <c r="P33" s="1">
        <f t="shared" si="9"/>
        <v>2</v>
      </c>
      <c r="Q33" s="1">
        <f t="shared" si="10"/>
        <v>1</v>
      </c>
      <c r="R33" s="1">
        <f t="shared" si="11"/>
        <v>9</v>
      </c>
      <c r="S33" s="1">
        <f t="shared" si="12"/>
        <v>7</v>
      </c>
      <c r="T33" s="1">
        <f t="shared" si="13"/>
        <v>3</v>
      </c>
      <c r="U33" s="1">
        <f t="shared" si="14"/>
        <v>5</v>
      </c>
      <c r="V33" s="1">
        <f t="shared" si="15"/>
        <v>5</v>
      </c>
      <c r="W33" s="1">
        <f t="shared" si="16"/>
        <v>0</v>
      </c>
      <c r="X33" s="1">
        <f t="shared" si="17"/>
        <v>11</v>
      </c>
      <c r="Y33" s="1">
        <f t="shared" si="18"/>
        <v>6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8</v>
      </c>
      <c r="AE33" s="1">
        <f t="shared" si="25"/>
        <v>1</v>
      </c>
      <c r="AF33" s="1">
        <f t="shared" si="26"/>
        <v>1</v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E34" s="1">
        <v>2</v>
      </c>
      <c r="F34" s="1">
        <v>3</v>
      </c>
      <c r="G34" s="1" t="s">
        <v>84</v>
      </c>
      <c r="H34" s="1" t="s">
        <v>83</v>
      </c>
      <c r="I34" s="1">
        <f t="shared" si="2"/>
        <v>19</v>
      </c>
      <c r="J34" s="1">
        <f t="shared" si="3"/>
        <v>9</v>
      </c>
      <c r="K34" s="1">
        <f t="shared" si="4"/>
        <v>0</v>
      </c>
      <c r="L34" s="1">
        <f t="shared" si="5"/>
        <v>5</v>
      </c>
      <c r="M34" s="1">
        <f t="shared" si="6"/>
        <v>0</v>
      </c>
      <c r="N34" s="1">
        <f t="shared" si="7"/>
        <v>1</v>
      </c>
      <c r="O34" s="1">
        <f t="shared" si="8"/>
        <v>10</v>
      </c>
      <c r="P34" s="1">
        <f t="shared" si="9"/>
        <v>2</v>
      </c>
      <c r="Q34" s="1">
        <f t="shared" si="10"/>
        <v>1</v>
      </c>
      <c r="R34" s="1">
        <f t="shared" si="11"/>
        <v>9</v>
      </c>
      <c r="S34" s="1">
        <f t="shared" si="12"/>
        <v>7</v>
      </c>
      <c r="T34" s="1">
        <f t="shared" si="13"/>
        <v>4</v>
      </c>
      <c r="U34" s="1">
        <f t="shared" si="14"/>
        <v>5</v>
      </c>
      <c r="V34" s="1">
        <f t="shared" si="15"/>
        <v>5</v>
      </c>
      <c r="W34" s="1">
        <f t="shared" si="16"/>
        <v>0</v>
      </c>
      <c r="X34" s="1">
        <f t="shared" si="17"/>
        <v>11</v>
      </c>
      <c r="Y34" s="1">
        <f t="shared" si="18"/>
        <v>6</v>
      </c>
      <c r="Z34" s="1">
        <f t="shared" si="19"/>
        <v>2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OTL</v>
      </c>
      <c r="AD34" s="1">
        <f t="shared" si="24"/>
        <v>7</v>
      </c>
      <c r="AE34" s="1">
        <f t="shared" si="25"/>
        <v>1</v>
      </c>
      <c r="AF34" s="1">
        <f t="shared" si="26"/>
        <v>2</v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E35" s="1">
        <v>1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19</v>
      </c>
      <c r="J35" s="1">
        <f t="shared" ref="J35:J66" si="30">IF(E35="","",IF(AND(F35&gt;E35,G35=$AK$2,H35=$AK$2),J34+1,J34))</f>
        <v>10</v>
      </c>
      <c r="K35" s="1">
        <f t="shared" ref="K35:K66" si="31">IF(E35="","",IF(AND(G35=$AK$1,E35&gt;F35),K34+1,K34))</f>
        <v>0</v>
      </c>
      <c r="L35" s="1">
        <f t="shared" ref="L35:L66" si="32">IF(E35="","",IF(AND(OR(G35=$AK$1,H35=$AK$1),E35&lt;F35),L34+1,L34))</f>
        <v>5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10</v>
      </c>
      <c r="P35" s="1">
        <f t="shared" ref="P35:P66" si="36">IF(E35="","",IF(AND(C35=$AL$1,F35&gt;E35,G35=$AK$2,H35=$AK$2), P34+1, P34))</f>
        <v>2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9</v>
      </c>
      <c r="S35" s="1">
        <f t="shared" ref="S35:S66" si="39">IF(E35="","",IF(AND(C35=$AL$2,F35&gt;E35,G35=$AK$2,H35=$AK$2),S34+1,S34))</f>
        <v>8</v>
      </c>
      <c r="T35" s="1">
        <f t="shared" ref="T35:T66" si="40">IF(E35="","",IF(AND(C35=$AL$2,F35&gt;E35,OR(G35=$AK$1,H35=$AK$1)), T34+1, T34))</f>
        <v>4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11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2</v>
      </c>
      <c r="AA35" s="1" t="str">
        <f t="shared" si="27"/>
        <v>L</v>
      </c>
      <c r="AB35" s="1">
        <f t="shared" ref="AB35:AB66" si="47">IF(AA35="","",IF(AA35=AA34,AB34+1,1))</f>
        <v>2</v>
      </c>
      <c r="AC35" s="1" t="str">
        <f t="shared" si="28"/>
        <v>L</v>
      </c>
      <c r="AD35" s="1">
        <f t="shared" si="24"/>
        <v>6</v>
      </c>
      <c r="AE35" s="1">
        <f t="shared" si="25"/>
        <v>2</v>
      </c>
      <c r="AF35" s="1">
        <f t="shared" si="26"/>
        <v>2</v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E36" s="1">
        <v>4</v>
      </c>
      <c r="F36" s="1">
        <v>3</v>
      </c>
      <c r="G36" s="1" t="s">
        <v>84</v>
      </c>
      <c r="H36" s="1" t="s">
        <v>83</v>
      </c>
      <c r="I36" s="1">
        <f t="shared" si="29"/>
        <v>20</v>
      </c>
      <c r="J36" s="1">
        <f t="shared" si="30"/>
        <v>10</v>
      </c>
      <c r="K36" s="1">
        <f t="shared" si="31"/>
        <v>1</v>
      </c>
      <c r="L36" s="1">
        <f t="shared" si="32"/>
        <v>5</v>
      </c>
      <c r="M36" s="1">
        <f t="shared" si="33"/>
        <v>0</v>
      </c>
      <c r="N36" s="1">
        <f t="shared" si="34"/>
        <v>1</v>
      </c>
      <c r="O36" s="1">
        <f t="shared" si="35"/>
        <v>11</v>
      </c>
      <c r="P36" s="1">
        <f t="shared" si="36"/>
        <v>2</v>
      </c>
      <c r="Q36" s="1">
        <f t="shared" si="37"/>
        <v>1</v>
      </c>
      <c r="R36" s="1">
        <f t="shared" si="38"/>
        <v>9</v>
      </c>
      <c r="S36" s="1">
        <f t="shared" si="39"/>
        <v>8</v>
      </c>
      <c r="T36" s="1">
        <f t="shared" si="40"/>
        <v>4</v>
      </c>
      <c r="U36" s="1">
        <f t="shared" si="41"/>
        <v>6</v>
      </c>
      <c r="V36" s="1">
        <f t="shared" si="42"/>
        <v>5</v>
      </c>
      <c r="W36" s="1">
        <f t="shared" si="43"/>
        <v>0</v>
      </c>
      <c r="X36" s="1">
        <f t="shared" si="44"/>
        <v>12</v>
      </c>
      <c r="Y36" s="1">
        <f t="shared" si="45"/>
        <v>6</v>
      </c>
      <c r="Z36" s="1">
        <f t="shared" si="46"/>
        <v>2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6</v>
      </c>
      <c r="AE36" s="1">
        <f t="shared" si="25"/>
        <v>2</v>
      </c>
      <c r="AF36" s="1">
        <f t="shared" si="26"/>
        <v>2</v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E37" s="1">
        <v>5</v>
      </c>
      <c r="F37" s="1">
        <v>4</v>
      </c>
      <c r="G37" s="1" t="s">
        <v>83</v>
      </c>
      <c r="H37" s="1" t="s">
        <v>83</v>
      </c>
      <c r="I37" s="1">
        <f t="shared" si="29"/>
        <v>21</v>
      </c>
      <c r="J37" s="1">
        <f t="shared" si="30"/>
        <v>10</v>
      </c>
      <c r="K37" s="1">
        <f t="shared" si="31"/>
        <v>1</v>
      </c>
      <c r="L37" s="1">
        <f t="shared" si="32"/>
        <v>5</v>
      </c>
      <c r="M37" s="1">
        <f t="shared" si="33"/>
        <v>0</v>
      </c>
      <c r="N37" s="1">
        <f t="shared" si="34"/>
        <v>1</v>
      </c>
      <c r="O37" s="1">
        <f t="shared" si="35"/>
        <v>12</v>
      </c>
      <c r="P37" s="1">
        <f t="shared" si="36"/>
        <v>2</v>
      </c>
      <c r="Q37" s="1">
        <f t="shared" si="37"/>
        <v>1</v>
      </c>
      <c r="R37" s="1">
        <f t="shared" si="38"/>
        <v>9</v>
      </c>
      <c r="S37" s="1">
        <f t="shared" si="39"/>
        <v>8</v>
      </c>
      <c r="T37" s="1">
        <f t="shared" si="40"/>
        <v>4</v>
      </c>
      <c r="U37" s="1">
        <f t="shared" si="41"/>
        <v>6</v>
      </c>
      <c r="V37" s="1">
        <f t="shared" si="42"/>
        <v>5</v>
      </c>
      <c r="W37" s="1">
        <f t="shared" si="43"/>
        <v>0</v>
      </c>
      <c r="X37" s="1">
        <f t="shared" si="44"/>
        <v>12</v>
      </c>
      <c r="Y37" s="1">
        <f t="shared" si="45"/>
        <v>6</v>
      </c>
      <c r="Z37" s="1">
        <f t="shared" si="46"/>
        <v>2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6</v>
      </c>
      <c r="AE37" s="1">
        <f t="shared" si="25"/>
        <v>2</v>
      </c>
      <c r="AF37" s="1">
        <f t="shared" si="26"/>
        <v>2</v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E38" s="1">
        <v>3</v>
      </c>
      <c r="F38" s="1">
        <v>0</v>
      </c>
      <c r="G38" s="1" t="s">
        <v>83</v>
      </c>
      <c r="H38" s="1" t="s">
        <v>83</v>
      </c>
      <c r="I38" s="1">
        <f t="shared" si="29"/>
        <v>22</v>
      </c>
      <c r="J38" s="1">
        <f t="shared" si="30"/>
        <v>10</v>
      </c>
      <c r="K38" s="1">
        <f t="shared" si="31"/>
        <v>1</v>
      </c>
      <c r="L38" s="1">
        <f t="shared" si="32"/>
        <v>5</v>
      </c>
      <c r="M38" s="1">
        <f t="shared" si="33"/>
        <v>0</v>
      </c>
      <c r="N38" s="1">
        <f t="shared" si="34"/>
        <v>1</v>
      </c>
      <c r="O38" s="1">
        <f t="shared" si="35"/>
        <v>13</v>
      </c>
      <c r="P38" s="1">
        <f t="shared" si="36"/>
        <v>2</v>
      </c>
      <c r="Q38" s="1">
        <f t="shared" si="37"/>
        <v>1</v>
      </c>
      <c r="R38" s="1">
        <f t="shared" si="38"/>
        <v>9</v>
      </c>
      <c r="S38" s="1">
        <f t="shared" si="39"/>
        <v>8</v>
      </c>
      <c r="T38" s="1">
        <f t="shared" si="40"/>
        <v>4</v>
      </c>
      <c r="U38" s="1">
        <f t="shared" si="41"/>
        <v>6</v>
      </c>
      <c r="V38" s="1">
        <f t="shared" si="42"/>
        <v>5</v>
      </c>
      <c r="W38" s="1">
        <f t="shared" si="43"/>
        <v>0</v>
      </c>
      <c r="X38" s="1">
        <f t="shared" si="44"/>
        <v>12</v>
      </c>
      <c r="Y38" s="1">
        <f t="shared" si="45"/>
        <v>6</v>
      </c>
      <c r="Z38" s="1">
        <f t="shared" si="46"/>
        <v>2</v>
      </c>
      <c r="AA38" s="1" t="str">
        <f t="shared" si="27"/>
        <v>W</v>
      </c>
      <c r="AB38" s="1">
        <f t="shared" si="47"/>
        <v>3</v>
      </c>
      <c r="AC38" s="1" t="str">
        <f t="shared" si="28"/>
        <v>W</v>
      </c>
      <c r="AD38" s="1">
        <f t="shared" si="24"/>
        <v>6</v>
      </c>
      <c r="AE38" s="1">
        <f t="shared" si="25"/>
        <v>2</v>
      </c>
      <c r="AF38" s="1">
        <f t="shared" si="26"/>
        <v>2</v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E39" s="1">
        <v>2</v>
      </c>
      <c r="F39" s="1">
        <v>1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10</v>
      </c>
      <c r="K39" s="1">
        <f t="shared" si="31"/>
        <v>1</v>
      </c>
      <c r="L39" s="1">
        <f t="shared" si="32"/>
        <v>5</v>
      </c>
      <c r="M39" s="1">
        <f t="shared" si="33"/>
        <v>0</v>
      </c>
      <c r="N39" s="1">
        <f t="shared" si="34"/>
        <v>1</v>
      </c>
      <c r="O39" s="1">
        <f t="shared" si="35"/>
        <v>14</v>
      </c>
      <c r="P39" s="1">
        <f t="shared" si="36"/>
        <v>2</v>
      </c>
      <c r="Q39" s="1">
        <f t="shared" si="37"/>
        <v>1</v>
      </c>
      <c r="R39" s="1">
        <f t="shared" si="38"/>
        <v>9</v>
      </c>
      <c r="S39" s="1">
        <f t="shared" si="39"/>
        <v>8</v>
      </c>
      <c r="T39" s="1">
        <f t="shared" si="40"/>
        <v>4</v>
      </c>
      <c r="U39" s="1">
        <f t="shared" si="41"/>
        <v>6</v>
      </c>
      <c r="V39" s="1">
        <f t="shared" si="42"/>
        <v>5</v>
      </c>
      <c r="W39" s="1">
        <f t="shared" si="43"/>
        <v>0</v>
      </c>
      <c r="X39" s="1">
        <f t="shared" si="44"/>
        <v>12</v>
      </c>
      <c r="Y39" s="1">
        <f t="shared" si="45"/>
        <v>6</v>
      </c>
      <c r="Z39" s="1">
        <f t="shared" si="46"/>
        <v>2</v>
      </c>
      <c r="AA39" s="1" t="str">
        <f t="shared" si="27"/>
        <v>W</v>
      </c>
      <c r="AB39" s="1">
        <f t="shared" si="47"/>
        <v>4</v>
      </c>
      <c r="AC39" s="1" t="str">
        <f t="shared" si="28"/>
        <v>W</v>
      </c>
      <c r="AD39" s="1">
        <f t="shared" si="24"/>
        <v>6</v>
      </c>
      <c r="AE39" s="1">
        <f t="shared" si="25"/>
        <v>2</v>
      </c>
      <c r="AF39" s="1">
        <f t="shared" si="26"/>
        <v>2</v>
      </c>
      <c r="AG39" s="43"/>
    </row>
    <row r="40" spans="1:33" ht="15">
      <c r="A40" s="42">
        <v>45667</v>
      </c>
      <c r="B40" s="1">
        <v>39</v>
      </c>
      <c r="C40" s="1" t="s">
        <v>65</v>
      </c>
      <c r="D40" s="1" t="s">
        <v>0</v>
      </c>
      <c r="E40" s="1">
        <v>2</v>
      </c>
      <c r="F40" s="1">
        <v>1</v>
      </c>
      <c r="G40" s="1" t="s">
        <v>84</v>
      </c>
      <c r="H40" s="1" t="s">
        <v>83</v>
      </c>
      <c r="I40" s="1">
        <f t="shared" si="29"/>
        <v>24</v>
      </c>
      <c r="J40" s="1">
        <f t="shared" si="30"/>
        <v>10</v>
      </c>
      <c r="K40" s="1">
        <f t="shared" si="31"/>
        <v>2</v>
      </c>
      <c r="L40" s="1">
        <f t="shared" si="32"/>
        <v>5</v>
      </c>
      <c r="M40" s="1">
        <f t="shared" si="33"/>
        <v>0</v>
      </c>
      <c r="N40" s="1">
        <f t="shared" si="34"/>
        <v>1</v>
      </c>
      <c r="O40" s="1">
        <f t="shared" si="35"/>
        <v>14</v>
      </c>
      <c r="P40" s="1">
        <f t="shared" si="36"/>
        <v>2</v>
      </c>
      <c r="Q40" s="1">
        <f t="shared" si="37"/>
        <v>1</v>
      </c>
      <c r="R40" s="1">
        <f t="shared" si="38"/>
        <v>10</v>
      </c>
      <c r="S40" s="1">
        <f t="shared" si="39"/>
        <v>8</v>
      </c>
      <c r="T40" s="1">
        <f t="shared" si="40"/>
        <v>4</v>
      </c>
      <c r="U40" s="1">
        <f t="shared" si="41"/>
        <v>6</v>
      </c>
      <c r="V40" s="1">
        <f t="shared" si="42"/>
        <v>5</v>
      </c>
      <c r="W40" s="1">
        <f t="shared" si="43"/>
        <v>0</v>
      </c>
      <c r="X40" s="1">
        <f t="shared" si="44"/>
        <v>13</v>
      </c>
      <c r="Y40" s="1">
        <f t="shared" si="45"/>
        <v>6</v>
      </c>
      <c r="Z40" s="1">
        <f t="shared" si="46"/>
        <v>2</v>
      </c>
      <c r="AA40" s="1" t="str">
        <f t="shared" si="27"/>
        <v>W</v>
      </c>
      <c r="AB40" s="1">
        <f t="shared" si="47"/>
        <v>5</v>
      </c>
      <c r="AC40" s="1" t="str">
        <f t="shared" si="28"/>
        <v>W</v>
      </c>
      <c r="AD40" s="1">
        <f t="shared" si="24"/>
        <v>7</v>
      </c>
      <c r="AE40" s="1">
        <f t="shared" si="25"/>
        <v>1</v>
      </c>
      <c r="AF40" s="1">
        <f t="shared" si="26"/>
        <v>2</v>
      </c>
      <c r="AG40" s="43"/>
    </row>
    <row r="41" spans="1:33" ht="15">
      <c r="A41" s="42">
        <v>45668</v>
      </c>
      <c r="B41" s="1">
        <v>40</v>
      </c>
      <c r="C41" s="1" t="s">
        <v>65</v>
      </c>
      <c r="D41" s="1" t="s">
        <v>27</v>
      </c>
      <c r="E41" s="1">
        <v>1</v>
      </c>
      <c r="F41" s="1">
        <v>2</v>
      </c>
      <c r="G41" s="1" t="s">
        <v>83</v>
      </c>
      <c r="H41" s="1" t="s">
        <v>83</v>
      </c>
      <c r="I41" s="1">
        <f t="shared" si="29"/>
        <v>24</v>
      </c>
      <c r="J41" s="1">
        <f t="shared" si="30"/>
        <v>11</v>
      </c>
      <c r="K41" s="1">
        <f t="shared" si="31"/>
        <v>2</v>
      </c>
      <c r="L41" s="1">
        <f t="shared" si="32"/>
        <v>5</v>
      </c>
      <c r="M41" s="1">
        <f t="shared" si="33"/>
        <v>0</v>
      </c>
      <c r="N41" s="1">
        <f t="shared" si="34"/>
        <v>1</v>
      </c>
      <c r="O41" s="1">
        <f t="shared" si="35"/>
        <v>14</v>
      </c>
      <c r="P41" s="1">
        <f t="shared" si="36"/>
        <v>2</v>
      </c>
      <c r="Q41" s="1">
        <f t="shared" si="37"/>
        <v>1</v>
      </c>
      <c r="R41" s="1">
        <f t="shared" si="38"/>
        <v>10</v>
      </c>
      <c r="S41" s="1">
        <f t="shared" si="39"/>
        <v>9</v>
      </c>
      <c r="T41" s="1">
        <f t="shared" si="40"/>
        <v>4</v>
      </c>
      <c r="U41" s="1">
        <f t="shared" si="41"/>
        <v>6</v>
      </c>
      <c r="V41" s="1">
        <f t="shared" si="42"/>
        <v>6</v>
      </c>
      <c r="W41" s="1">
        <f t="shared" si="43"/>
        <v>0</v>
      </c>
      <c r="X41" s="1">
        <f t="shared" si="44"/>
        <v>13</v>
      </c>
      <c r="Y41" s="1">
        <f t="shared" si="45"/>
        <v>7</v>
      </c>
      <c r="Z41" s="1">
        <f t="shared" si="46"/>
        <v>2</v>
      </c>
      <c r="AA41" s="1" t="str">
        <f t="shared" si="27"/>
        <v>L</v>
      </c>
      <c r="AB41" s="1">
        <f t="shared" si="47"/>
        <v>1</v>
      </c>
      <c r="AC41" s="1" t="str">
        <f t="shared" si="28"/>
        <v>L</v>
      </c>
      <c r="AD41" s="1">
        <f t="shared" si="24"/>
        <v>6</v>
      </c>
      <c r="AE41" s="1">
        <f t="shared" si="25"/>
        <v>2</v>
      </c>
      <c r="AF41" s="1">
        <f t="shared" si="26"/>
        <v>2</v>
      </c>
      <c r="AG41" s="43"/>
    </row>
    <row r="42" spans="1:33" ht="15">
      <c r="A42" s="42">
        <v>45670</v>
      </c>
      <c r="B42" s="1">
        <v>41</v>
      </c>
      <c r="C42" s="1" t="s">
        <v>65</v>
      </c>
      <c r="D42" s="1" t="s">
        <v>20</v>
      </c>
      <c r="E42" s="1">
        <v>0</v>
      </c>
      <c r="F42" s="1">
        <v>1</v>
      </c>
      <c r="G42" s="1" t="s">
        <v>83</v>
      </c>
      <c r="H42" s="1" t="s">
        <v>83</v>
      </c>
      <c r="I42" s="1">
        <f t="shared" si="29"/>
        <v>24</v>
      </c>
      <c r="J42" s="1">
        <f t="shared" si="30"/>
        <v>12</v>
      </c>
      <c r="K42" s="1">
        <f t="shared" si="31"/>
        <v>2</v>
      </c>
      <c r="L42" s="1">
        <f t="shared" si="32"/>
        <v>5</v>
      </c>
      <c r="M42" s="1">
        <f t="shared" si="33"/>
        <v>0</v>
      </c>
      <c r="N42" s="1">
        <f t="shared" si="34"/>
        <v>1</v>
      </c>
      <c r="O42" s="1">
        <f t="shared" si="35"/>
        <v>14</v>
      </c>
      <c r="P42" s="1">
        <f t="shared" si="36"/>
        <v>2</v>
      </c>
      <c r="Q42" s="1">
        <f t="shared" si="37"/>
        <v>1</v>
      </c>
      <c r="R42" s="1">
        <f t="shared" si="38"/>
        <v>10</v>
      </c>
      <c r="S42" s="1">
        <f t="shared" si="39"/>
        <v>10</v>
      </c>
      <c r="T42" s="1">
        <f t="shared" si="40"/>
        <v>4</v>
      </c>
      <c r="U42" s="1">
        <f t="shared" si="41"/>
        <v>6</v>
      </c>
      <c r="V42" s="1">
        <f t="shared" si="42"/>
        <v>7</v>
      </c>
      <c r="W42" s="1">
        <f t="shared" si="43"/>
        <v>0</v>
      </c>
      <c r="X42" s="1">
        <f t="shared" si="44"/>
        <v>13</v>
      </c>
      <c r="Y42" s="1">
        <f t="shared" si="45"/>
        <v>8</v>
      </c>
      <c r="Z42" s="1">
        <f t="shared" si="46"/>
        <v>2</v>
      </c>
      <c r="AA42" s="1" t="str">
        <f t="shared" si="27"/>
        <v>L</v>
      </c>
      <c r="AB42" s="1">
        <f t="shared" si="47"/>
        <v>2</v>
      </c>
      <c r="AC42" s="1" t="str">
        <f t="shared" si="28"/>
        <v>L</v>
      </c>
      <c r="AD42" s="1">
        <f t="shared" si="24"/>
        <v>6</v>
      </c>
      <c r="AE42" s="1">
        <f t="shared" si="25"/>
        <v>3</v>
      </c>
      <c r="AF42" s="1">
        <f t="shared" si="26"/>
        <v>1</v>
      </c>
      <c r="AG42" s="43"/>
    </row>
    <row r="43" spans="1:33" ht="15">
      <c r="A43" s="42">
        <v>45673</v>
      </c>
      <c r="B43" s="1">
        <v>42</v>
      </c>
      <c r="C43" s="1" t="s">
        <v>65</v>
      </c>
      <c r="D43" s="1" t="s">
        <v>3</v>
      </c>
      <c r="E43" s="1">
        <v>5</v>
      </c>
      <c r="F43" s="1">
        <v>1</v>
      </c>
      <c r="G43" s="1" t="s">
        <v>83</v>
      </c>
      <c r="H43" s="1" t="s">
        <v>83</v>
      </c>
      <c r="I43" s="1">
        <f t="shared" si="29"/>
        <v>25</v>
      </c>
      <c r="J43" s="1">
        <f t="shared" si="30"/>
        <v>12</v>
      </c>
      <c r="K43" s="1">
        <f t="shared" si="31"/>
        <v>2</v>
      </c>
      <c r="L43" s="1">
        <f t="shared" si="32"/>
        <v>5</v>
      </c>
      <c r="M43" s="1">
        <f t="shared" si="33"/>
        <v>0</v>
      </c>
      <c r="N43" s="1">
        <f t="shared" si="34"/>
        <v>1</v>
      </c>
      <c r="O43" s="1">
        <f t="shared" si="35"/>
        <v>14</v>
      </c>
      <c r="P43" s="1">
        <f t="shared" si="36"/>
        <v>2</v>
      </c>
      <c r="Q43" s="1">
        <f t="shared" si="37"/>
        <v>1</v>
      </c>
      <c r="R43" s="1">
        <f t="shared" si="38"/>
        <v>11</v>
      </c>
      <c r="S43" s="1">
        <f t="shared" si="39"/>
        <v>10</v>
      </c>
      <c r="T43" s="1">
        <f t="shared" si="40"/>
        <v>4</v>
      </c>
      <c r="U43" s="1">
        <f t="shared" si="41"/>
        <v>7</v>
      </c>
      <c r="V43" s="1">
        <f t="shared" si="42"/>
        <v>7</v>
      </c>
      <c r="W43" s="1">
        <f t="shared" si="43"/>
        <v>0</v>
      </c>
      <c r="X43" s="1">
        <f t="shared" si="44"/>
        <v>14</v>
      </c>
      <c r="Y43" s="1">
        <f t="shared" si="45"/>
        <v>8</v>
      </c>
      <c r="Z43" s="1">
        <f t="shared" si="46"/>
        <v>2</v>
      </c>
      <c r="AA43" s="1" t="str">
        <f t="shared" si="27"/>
        <v>W</v>
      </c>
      <c r="AB43" s="1">
        <f t="shared" si="47"/>
        <v>1</v>
      </c>
      <c r="AC43" s="1" t="str">
        <f t="shared" si="28"/>
        <v>W</v>
      </c>
      <c r="AD43" s="1">
        <f t="shared" si="24"/>
        <v>6</v>
      </c>
      <c r="AE43" s="1">
        <f t="shared" si="25"/>
        <v>3</v>
      </c>
      <c r="AF43" s="1">
        <f t="shared" si="26"/>
        <v>1</v>
      </c>
      <c r="AG43" s="43"/>
    </row>
    <row r="44" spans="1:33" ht="15">
      <c r="A44" s="42">
        <v>45675</v>
      </c>
      <c r="B44" s="1">
        <v>43</v>
      </c>
      <c r="C44" s="1" t="s">
        <v>65</v>
      </c>
      <c r="D44" s="1" t="s">
        <v>7</v>
      </c>
      <c r="E44" s="1">
        <v>2</v>
      </c>
      <c r="F44" s="1">
        <v>4</v>
      </c>
      <c r="G44" s="1" t="s">
        <v>83</v>
      </c>
      <c r="H44" s="1" t="s">
        <v>83</v>
      </c>
      <c r="I44" s="1">
        <f t="shared" si="29"/>
        <v>25</v>
      </c>
      <c r="J44" s="1">
        <f t="shared" si="30"/>
        <v>13</v>
      </c>
      <c r="K44" s="1">
        <f t="shared" si="31"/>
        <v>2</v>
      </c>
      <c r="L44" s="1">
        <f t="shared" si="32"/>
        <v>5</v>
      </c>
      <c r="M44" s="1">
        <f t="shared" si="33"/>
        <v>0</v>
      </c>
      <c r="N44" s="1">
        <f t="shared" si="34"/>
        <v>1</v>
      </c>
      <c r="O44" s="1">
        <f t="shared" si="35"/>
        <v>14</v>
      </c>
      <c r="P44" s="1">
        <f t="shared" si="36"/>
        <v>2</v>
      </c>
      <c r="Q44" s="1">
        <f t="shared" si="37"/>
        <v>1</v>
      </c>
      <c r="R44" s="1">
        <f t="shared" si="38"/>
        <v>11</v>
      </c>
      <c r="S44" s="1">
        <f t="shared" si="39"/>
        <v>11</v>
      </c>
      <c r="T44" s="1">
        <f t="shared" si="40"/>
        <v>4</v>
      </c>
      <c r="U44" s="1">
        <f t="shared" si="41"/>
        <v>7</v>
      </c>
      <c r="V44" s="1">
        <f t="shared" si="42"/>
        <v>8</v>
      </c>
      <c r="W44" s="1">
        <f t="shared" si="43"/>
        <v>0</v>
      </c>
      <c r="X44" s="1">
        <f t="shared" si="44"/>
        <v>14</v>
      </c>
      <c r="Y44" s="1">
        <f t="shared" si="45"/>
        <v>9</v>
      </c>
      <c r="Z44" s="1">
        <f t="shared" si="46"/>
        <v>2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6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0</v>
      </c>
      <c r="AG44" s="43"/>
    </row>
    <row r="45" spans="1:33" ht="15">
      <c r="A45" s="42">
        <v>45677</v>
      </c>
      <c r="B45" s="1">
        <v>44</v>
      </c>
      <c r="C45" s="1" t="s">
        <v>66</v>
      </c>
      <c r="D45" s="1" t="s">
        <v>9</v>
      </c>
      <c r="E45" s="1">
        <v>1</v>
      </c>
      <c r="F45" s="1">
        <v>5</v>
      </c>
      <c r="G45" s="1" t="s">
        <v>83</v>
      </c>
      <c r="H45" s="1" t="s">
        <v>83</v>
      </c>
      <c r="I45" s="1">
        <f t="shared" si="29"/>
        <v>25</v>
      </c>
      <c r="J45" s="1">
        <f t="shared" si="30"/>
        <v>14</v>
      </c>
      <c r="K45" s="1">
        <f t="shared" si="31"/>
        <v>2</v>
      </c>
      <c r="L45" s="1">
        <f t="shared" si="32"/>
        <v>5</v>
      </c>
      <c r="M45" s="1">
        <f t="shared" si="33"/>
        <v>0</v>
      </c>
      <c r="N45" s="1">
        <f t="shared" si="34"/>
        <v>1</v>
      </c>
      <c r="O45" s="1">
        <f t="shared" si="35"/>
        <v>14</v>
      </c>
      <c r="P45" s="1">
        <f t="shared" si="36"/>
        <v>3</v>
      </c>
      <c r="Q45" s="1">
        <f t="shared" si="37"/>
        <v>1</v>
      </c>
      <c r="R45" s="1">
        <f t="shared" si="38"/>
        <v>11</v>
      </c>
      <c r="S45" s="1">
        <f t="shared" si="39"/>
        <v>11</v>
      </c>
      <c r="T45" s="1">
        <f t="shared" si="40"/>
        <v>4</v>
      </c>
      <c r="U45" s="1">
        <f t="shared" si="41"/>
        <v>7</v>
      </c>
      <c r="V45" s="1">
        <f t="shared" si="42"/>
        <v>8</v>
      </c>
      <c r="W45" s="1">
        <f t="shared" si="43"/>
        <v>0</v>
      </c>
      <c r="X45" s="1">
        <f t="shared" si="44"/>
        <v>14</v>
      </c>
      <c r="Y45" s="1">
        <f t="shared" si="45"/>
        <v>9</v>
      </c>
      <c r="Z45" s="1">
        <f t="shared" si="46"/>
        <v>2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6</v>
      </c>
      <c r="AE45" s="1">
        <f t="shared" si="49"/>
        <v>4</v>
      </c>
      <c r="AF45" s="1">
        <f t="shared" si="50"/>
        <v>0</v>
      </c>
      <c r="AG45" s="43"/>
    </row>
    <row r="46" spans="1:33" ht="15">
      <c r="A46" s="42">
        <v>45679</v>
      </c>
      <c r="B46" s="1">
        <v>45</v>
      </c>
      <c r="C46" s="1" t="s">
        <v>66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45682</v>
      </c>
      <c r="B47" s="1">
        <v>46</v>
      </c>
      <c r="C47" s="1" t="s">
        <v>65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45684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45686</v>
      </c>
      <c r="B49" s="1">
        <v>48</v>
      </c>
      <c r="C49" s="1" t="s">
        <v>65</v>
      </c>
      <c r="D49" s="1" t="s">
        <v>19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65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65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45693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45695</v>
      </c>
      <c r="B53" s="1">
        <v>52</v>
      </c>
      <c r="C53" s="1" t="s">
        <v>66</v>
      </c>
      <c r="D53" s="1" t="s">
        <v>22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66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45710</v>
      </c>
      <c r="B55" s="1">
        <v>54</v>
      </c>
      <c r="C55" s="1" t="s">
        <v>66</v>
      </c>
      <c r="D55" s="1" t="s">
        <v>105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45712</v>
      </c>
      <c r="B56" s="1">
        <v>55</v>
      </c>
      <c r="C56" s="1" t="s">
        <v>66</v>
      </c>
      <c r="D56" s="1" t="s">
        <v>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45716</v>
      </c>
      <c r="B58" s="1">
        <v>57</v>
      </c>
      <c r="C58" s="1" t="s">
        <v>65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45721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45724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45725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15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66</v>
      </c>
      <c r="D70" s="1" t="s">
        <v>29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20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4" t="s">
        <v>81</v>
      </c>
      <c r="F84" s="54"/>
      <c r="I84" s="1">
        <f t="shared" ref="I84:N84" si="75">IF(I1="",0,MAX(I1:I83))</f>
        <v>25</v>
      </c>
      <c r="J84" s="1">
        <f t="shared" si="75"/>
        <v>14</v>
      </c>
      <c r="K84" s="1">
        <f t="shared" si="75"/>
        <v>2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14</v>
      </c>
      <c r="P84" s="1">
        <f t="shared" si="76"/>
        <v>3</v>
      </c>
      <c r="Q84" s="1">
        <f t="shared" si="76"/>
        <v>1</v>
      </c>
      <c r="R84" s="1">
        <f t="shared" si="76"/>
        <v>11</v>
      </c>
      <c r="S84" s="1">
        <f t="shared" si="76"/>
        <v>11</v>
      </c>
      <c r="T84" s="1">
        <f t="shared" si="76"/>
        <v>4</v>
      </c>
      <c r="U84" s="1">
        <f t="shared" si="76"/>
        <v>7</v>
      </c>
      <c r="V84" s="1">
        <f t="shared" si="76"/>
        <v>8</v>
      </c>
      <c r="W84" s="1">
        <f t="shared" si="76"/>
        <v>0</v>
      </c>
      <c r="X84" s="1">
        <f t="shared" si="76"/>
        <v>14</v>
      </c>
      <c r="Y84" s="1">
        <f t="shared" si="76"/>
        <v>9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129</v>
      </c>
      <c r="F85" s="1">
        <f>SUM(F2:F83)</f>
        <v>110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14-3-1</v>
      </c>
      <c r="R85" s="1" t="str">
        <f>IF(R84="","0-0-0",CONCATENATE(R84,"-",S84,"-",T84))</f>
        <v>11-11-4</v>
      </c>
      <c r="U85" s="1" t="str">
        <f>IF(U84="","0-0-0",CONCATENATE(U84,"-",V84,"-",W84))</f>
        <v>7-8-0</v>
      </c>
      <c r="X85" s="1" t="str">
        <f>IF(X84="","0-0-0",CONCATENATE(X84,"-",Y84,"-",Z84))</f>
        <v>14-9-2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>
      <c r="C86" s="1">
        <f>SUM(C84:C85)</f>
        <v>81</v>
      </c>
      <c r="D86" s="1">
        <f>COUNTIF(E2:E83,"&lt;&gt;")</f>
        <v>44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E27" s="1">
        <v>5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4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2</v>
      </c>
      <c r="O27" s="1">
        <f t="shared" si="8"/>
        <v>7</v>
      </c>
      <c r="P27" s="1">
        <f t="shared" si="9"/>
        <v>3</v>
      </c>
      <c r="Q27" s="1">
        <f t="shared" si="10"/>
        <v>1</v>
      </c>
      <c r="R27" s="1">
        <f t="shared" si="11"/>
        <v>11</v>
      </c>
      <c r="S27" s="1">
        <f t="shared" si="12"/>
        <v>1</v>
      </c>
      <c r="T27" s="1">
        <f t="shared" si="13"/>
        <v>3</v>
      </c>
      <c r="U27" s="1">
        <f t="shared" si="14"/>
        <v>4</v>
      </c>
      <c r="V27" s="1">
        <f t="shared" si="15"/>
        <v>2</v>
      </c>
      <c r="W27" s="1">
        <f t="shared" si="16"/>
        <v>2</v>
      </c>
      <c r="X27" s="1">
        <f t="shared" si="17"/>
        <v>9</v>
      </c>
      <c r="Y27" s="1">
        <f t="shared" si="18"/>
        <v>3</v>
      </c>
      <c r="Z27" s="1">
        <f t="shared" si="19"/>
        <v>4</v>
      </c>
      <c r="AA27" s="1" t="str">
        <f t="shared" si="0"/>
        <v>W</v>
      </c>
      <c r="AB27" s="1">
        <f t="shared" si="20"/>
        <v>5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E28" s="1">
        <v>1</v>
      </c>
      <c r="F28" s="1">
        <v>4</v>
      </c>
      <c r="G28" s="1" t="s">
        <v>83</v>
      </c>
      <c r="H28" s="1" t="s">
        <v>83</v>
      </c>
      <c r="I28" s="1">
        <f t="shared" si="2"/>
        <v>18</v>
      </c>
      <c r="J28" s="1">
        <f t="shared" si="3"/>
        <v>5</v>
      </c>
      <c r="K28" s="1">
        <f t="shared" si="4"/>
        <v>3</v>
      </c>
      <c r="L28" s="1">
        <f t="shared" si="5"/>
        <v>4</v>
      </c>
      <c r="M28" s="1">
        <f t="shared" si="6"/>
        <v>0</v>
      </c>
      <c r="N28" s="1">
        <f t="shared" si="7"/>
        <v>2</v>
      </c>
      <c r="O28" s="1">
        <f t="shared" si="8"/>
        <v>7</v>
      </c>
      <c r="P28" s="1">
        <f t="shared" si="9"/>
        <v>3</v>
      </c>
      <c r="Q28" s="1">
        <f t="shared" si="10"/>
        <v>1</v>
      </c>
      <c r="R28" s="1">
        <f t="shared" si="11"/>
        <v>11</v>
      </c>
      <c r="S28" s="1">
        <f t="shared" si="12"/>
        <v>2</v>
      </c>
      <c r="T28" s="1">
        <f t="shared" si="13"/>
        <v>3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9</v>
      </c>
      <c r="Y28" s="1">
        <f t="shared" si="18"/>
        <v>4</v>
      </c>
      <c r="Z28" s="1">
        <f t="shared" si="19"/>
        <v>4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E29" s="1">
        <v>5</v>
      </c>
      <c r="F29" s="1">
        <v>4</v>
      </c>
      <c r="G29" s="1" t="s">
        <v>84</v>
      </c>
      <c r="H29" s="1" t="s">
        <v>84</v>
      </c>
      <c r="I29" s="1">
        <f t="shared" si="2"/>
        <v>19</v>
      </c>
      <c r="J29" s="1">
        <f t="shared" si="3"/>
        <v>5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3</v>
      </c>
      <c r="Q29" s="1">
        <f t="shared" si="10"/>
        <v>1</v>
      </c>
      <c r="R29" s="1">
        <f t="shared" si="11"/>
        <v>12</v>
      </c>
      <c r="S29" s="1">
        <f t="shared" si="12"/>
        <v>2</v>
      </c>
      <c r="T29" s="1">
        <f t="shared" si="13"/>
        <v>3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10</v>
      </c>
      <c r="Y29" s="1">
        <f t="shared" si="18"/>
        <v>4</v>
      </c>
      <c r="Z29" s="1">
        <f t="shared" si="19"/>
        <v>4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E30" s="1">
        <v>1</v>
      </c>
      <c r="F30" s="1">
        <v>7</v>
      </c>
      <c r="G30" s="1" t="s">
        <v>83</v>
      </c>
      <c r="H30" s="1" t="s">
        <v>83</v>
      </c>
      <c r="I30" s="1">
        <f t="shared" si="2"/>
        <v>19</v>
      </c>
      <c r="J30" s="1">
        <f t="shared" si="3"/>
        <v>6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7</v>
      </c>
      <c r="P30" s="1">
        <f t="shared" si="9"/>
        <v>4</v>
      </c>
      <c r="Q30" s="1">
        <f t="shared" si="10"/>
        <v>1</v>
      </c>
      <c r="R30" s="1">
        <f t="shared" si="11"/>
        <v>12</v>
      </c>
      <c r="S30" s="1">
        <f t="shared" si="12"/>
        <v>2</v>
      </c>
      <c r="T30" s="1">
        <f t="shared" si="13"/>
        <v>3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10</v>
      </c>
      <c r="Y30" s="1">
        <f t="shared" si="18"/>
        <v>5</v>
      </c>
      <c r="Z30" s="1">
        <f t="shared" si="19"/>
        <v>4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20</v>
      </c>
      <c r="J31" s="1">
        <f t="shared" si="3"/>
        <v>6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4</v>
      </c>
      <c r="Q31" s="1">
        <f t="shared" si="10"/>
        <v>1</v>
      </c>
      <c r="R31" s="1">
        <f t="shared" si="11"/>
        <v>12</v>
      </c>
      <c r="S31" s="1">
        <f t="shared" si="12"/>
        <v>2</v>
      </c>
      <c r="T31" s="1">
        <f t="shared" si="13"/>
        <v>3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10</v>
      </c>
      <c r="Y31" s="1">
        <f t="shared" si="18"/>
        <v>5</v>
      </c>
      <c r="Z31" s="1">
        <f t="shared" si="19"/>
        <v>4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20</v>
      </c>
      <c r="J32" s="1">
        <f t="shared" si="3"/>
        <v>7</v>
      </c>
      <c r="K32" s="1">
        <f t="shared" si="4"/>
        <v>4</v>
      </c>
      <c r="L32" s="1">
        <f t="shared" si="5"/>
        <v>4</v>
      </c>
      <c r="M32" s="1">
        <f t="shared" si="6"/>
        <v>1</v>
      </c>
      <c r="N32" s="1">
        <f t="shared" si="7"/>
        <v>2</v>
      </c>
      <c r="O32" s="1">
        <f t="shared" si="8"/>
        <v>8</v>
      </c>
      <c r="P32" s="1">
        <f t="shared" si="9"/>
        <v>5</v>
      </c>
      <c r="Q32" s="1">
        <f t="shared" si="10"/>
        <v>1</v>
      </c>
      <c r="R32" s="1">
        <f t="shared" si="11"/>
        <v>12</v>
      </c>
      <c r="S32" s="1">
        <f t="shared" si="12"/>
        <v>2</v>
      </c>
      <c r="T32" s="1">
        <f t="shared" si="13"/>
        <v>3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10</v>
      </c>
      <c r="Y32" s="1">
        <f t="shared" si="18"/>
        <v>6</v>
      </c>
      <c r="Z32" s="1">
        <f t="shared" si="19"/>
        <v>4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7</v>
      </c>
      <c r="AE32" s="1">
        <f t="shared" si="25"/>
        <v>3</v>
      </c>
      <c r="AF32" s="1">
        <f t="shared" si="26"/>
        <v>0</v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E33" s="1">
        <v>1</v>
      </c>
      <c r="F33" s="1">
        <v>6</v>
      </c>
      <c r="G33" s="1" t="s">
        <v>83</v>
      </c>
      <c r="H33" s="1" t="s">
        <v>83</v>
      </c>
      <c r="I33" s="1">
        <f t="shared" si="2"/>
        <v>20</v>
      </c>
      <c r="J33" s="1">
        <f t="shared" si="3"/>
        <v>8</v>
      </c>
      <c r="K33" s="1">
        <f t="shared" si="4"/>
        <v>4</v>
      </c>
      <c r="L33" s="1">
        <f t="shared" si="5"/>
        <v>4</v>
      </c>
      <c r="M33" s="1">
        <f t="shared" si="6"/>
        <v>1</v>
      </c>
      <c r="N33" s="1">
        <f t="shared" si="7"/>
        <v>2</v>
      </c>
      <c r="O33" s="1">
        <f t="shared" si="8"/>
        <v>8</v>
      </c>
      <c r="P33" s="1">
        <f t="shared" si="9"/>
        <v>6</v>
      </c>
      <c r="Q33" s="1">
        <f t="shared" si="10"/>
        <v>1</v>
      </c>
      <c r="R33" s="1">
        <f t="shared" si="11"/>
        <v>12</v>
      </c>
      <c r="S33" s="1">
        <f t="shared" si="12"/>
        <v>2</v>
      </c>
      <c r="T33" s="1">
        <f t="shared" si="13"/>
        <v>3</v>
      </c>
      <c r="U33" s="1">
        <f t="shared" si="14"/>
        <v>5</v>
      </c>
      <c r="V33" s="1">
        <f t="shared" si="15"/>
        <v>2</v>
      </c>
      <c r="W33" s="1">
        <f t="shared" si="16"/>
        <v>2</v>
      </c>
      <c r="X33" s="1">
        <f t="shared" si="17"/>
        <v>10</v>
      </c>
      <c r="Y33" s="1">
        <f t="shared" si="18"/>
        <v>6</v>
      </c>
      <c r="Z33" s="1">
        <f t="shared" si="19"/>
        <v>4</v>
      </c>
      <c r="AA33" s="1" t="str">
        <f t="shared" si="0"/>
        <v>L</v>
      </c>
      <c r="AB33" s="1">
        <f t="shared" si="20"/>
        <v>2</v>
      </c>
      <c r="AC33" s="1" t="str">
        <f t="shared" si="1"/>
        <v>L</v>
      </c>
      <c r="AD33" s="1">
        <f t="shared" si="24"/>
        <v>6</v>
      </c>
      <c r="AE33" s="1">
        <f t="shared" si="25"/>
        <v>4</v>
      </c>
      <c r="AF33" s="1">
        <f t="shared" si="26"/>
        <v>0</v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E34" s="1">
        <v>1</v>
      </c>
      <c r="F34" s="1">
        <v>2</v>
      </c>
      <c r="G34" s="1" t="s">
        <v>83</v>
      </c>
      <c r="H34" s="1" t="s">
        <v>83</v>
      </c>
      <c r="I34" s="1">
        <f t="shared" si="2"/>
        <v>20</v>
      </c>
      <c r="J34" s="1">
        <f t="shared" si="3"/>
        <v>9</v>
      </c>
      <c r="K34" s="1">
        <f t="shared" si="4"/>
        <v>4</v>
      </c>
      <c r="L34" s="1">
        <f t="shared" si="5"/>
        <v>4</v>
      </c>
      <c r="M34" s="1">
        <f t="shared" si="6"/>
        <v>1</v>
      </c>
      <c r="N34" s="1">
        <f t="shared" si="7"/>
        <v>2</v>
      </c>
      <c r="O34" s="1">
        <f t="shared" si="8"/>
        <v>8</v>
      </c>
      <c r="P34" s="1">
        <f t="shared" si="9"/>
        <v>7</v>
      </c>
      <c r="Q34" s="1">
        <f t="shared" si="10"/>
        <v>1</v>
      </c>
      <c r="R34" s="1">
        <f t="shared" si="11"/>
        <v>12</v>
      </c>
      <c r="S34" s="1">
        <f t="shared" si="12"/>
        <v>2</v>
      </c>
      <c r="T34" s="1">
        <f t="shared" si="13"/>
        <v>3</v>
      </c>
      <c r="U34" s="1">
        <f t="shared" si="14"/>
        <v>5</v>
      </c>
      <c r="V34" s="1">
        <f t="shared" si="15"/>
        <v>3</v>
      </c>
      <c r="W34" s="1">
        <f t="shared" si="16"/>
        <v>2</v>
      </c>
      <c r="X34" s="1">
        <f t="shared" si="17"/>
        <v>10</v>
      </c>
      <c r="Y34" s="1">
        <f t="shared" si="18"/>
        <v>7</v>
      </c>
      <c r="Z34" s="1">
        <f t="shared" si="19"/>
        <v>4</v>
      </c>
      <c r="AA34" s="1" t="str">
        <f t="shared" ref="AA34:AA65" si="27">IF(E34="","",IF(E34&gt;F34,"W","L"))</f>
        <v>L</v>
      </c>
      <c r="AB34" s="1">
        <f t="shared" si="20"/>
        <v>3</v>
      </c>
      <c r="AC34" s="1" t="str">
        <f t="shared" ref="AC34:AC65" si="28">IF(E34="","",IF(E34&gt;F34,"W",IF(AND(E34&lt;F34,G34=$AK$2,H34=$AK$2),"L","OTL")))</f>
        <v>L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E35" s="1">
        <v>0</v>
      </c>
      <c r="F35" s="1">
        <v>5</v>
      </c>
      <c r="G35" s="1" t="s">
        <v>83</v>
      </c>
      <c r="H35" s="1" t="s">
        <v>83</v>
      </c>
      <c r="I35" s="1">
        <f t="shared" ref="I35:I66" si="29">IF(E35="","",IF(E35&gt;F35,I34+1,I34))</f>
        <v>20</v>
      </c>
      <c r="J35" s="1">
        <f t="shared" ref="J35:J66" si="30">IF(E35="","",IF(AND(F35&gt;E35,G35=$AK$2,H35=$AK$2),J34+1,J34))</f>
        <v>10</v>
      </c>
      <c r="K35" s="1">
        <f t="shared" ref="K35:K66" si="31">IF(E35="","",IF(AND(G35=$AK$1,E35&gt;F35),K34+1,K34))</f>
        <v>4</v>
      </c>
      <c r="L35" s="1">
        <f t="shared" ref="L35:L66" si="32">IF(E35="","",IF(AND(OR(G35=$AK$1,H35=$AK$1),E35&lt;F35),L34+1,L34))</f>
        <v>4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2</v>
      </c>
      <c r="O35" s="1">
        <f t="shared" ref="O35:O66" si="35">IF(E35="","",IF(AND(C35=$AL$1,E35&gt;F35),O34+1,O34))</f>
        <v>8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12</v>
      </c>
      <c r="S35" s="1">
        <f t="shared" ref="S35:S66" si="39">IF(E35="","",IF(AND(C35=$AL$2,F35&gt;E35,G35=$AK$2,H35=$AK$2),S34+1,S34))</f>
        <v>3</v>
      </c>
      <c r="T35" s="1">
        <f t="shared" ref="T35:T66" si="40">IF(E35="","",IF(AND(C35=$AL$2,F35&gt;E35,OR(G35=$AK$1,H35=$AK$1)), T34+1, T34))</f>
        <v>3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4</v>
      </c>
      <c r="W35" s="1">
        <f t="shared" ref="W35:W66" si="43">IF(E35="","",IF(AND(E35&lt;F35,COUNTIF($AO$1:$AO$7,D35)=1,OR(G35=$AK$1,H35=$AK$1)), W34+1, W34))</f>
        <v>2</v>
      </c>
      <c r="X35" s="1">
        <f t="shared" ref="X35:X66" si="44">IF(E35="","",IF(AND(E35&gt;F35,COUNTIF($AN$1:$AN$15,D35)=1),X34+1,X34))</f>
        <v>10</v>
      </c>
      <c r="Y35" s="1">
        <f t="shared" ref="Y35:Y66" si="45">IF(E35="","",IF(AND(E35&lt;F35,G35=$AK$2,H35=$AK$2,COUNTIF($AN$1:$AN$15,D35)=1),Y34+1,Y34))</f>
        <v>8</v>
      </c>
      <c r="Z35" s="1">
        <f t="shared" ref="Z35:Z66" si="46">IF(E35="","",IF(AND(E35&lt;F35,COUNTIF($AN$1:$AN$15,D35)=1,OR(G35=$AK$1,H35=$AK$1)), Z34+1, Z34))</f>
        <v>4</v>
      </c>
      <c r="AA35" s="1" t="str">
        <f t="shared" si="27"/>
        <v>L</v>
      </c>
      <c r="AB35" s="1">
        <f t="shared" ref="AB35:AB66" si="47">IF(AA35="","",IF(AA35=AA34,AB34+1,1))</f>
        <v>4</v>
      </c>
      <c r="AC35" s="1" t="str">
        <f t="shared" si="28"/>
        <v>L</v>
      </c>
      <c r="AD35" s="1">
        <f t="shared" si="24"/>
        <v>4</v>
      </c>
      <c r="AE35" s="1">
        <f t="shared" si="25"/>
        <v>6</v>
      </c>
      <c r="AF35" s="1">
        <f t="shared" si="26"/>
        <v>0</v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E36" s="1">
        <v>4</v>
      </c>
      <c r="F36" s="1">
        <v>3</v>
      </c>
      <c r="G36" s="1" t="s">
        <v>83</v>
      </c>
      <c r="H36" s="1" t="s">
        <v>83</v>
      </c>
      <c r="I36" s="1">
        <f t="shared" si="29"/>
        <v>21</v>
      </c>
      <c r="J36" s="1">
        <f t="shared" si="30"/>
        <v>10</v>
      </c>
      <c r="K36" s="1">
        <f t="shared" si="31"/>
        <v>4</v>
      </c>
      <c r="L36" s="1">
        <f t="shared" si="32"/>
        <v>4</v>
      </c>
      <c r="M36" s="1">
        <f t="shared" si="33"/>
        <v>1</v>
      </c>
      <c r="N36" s="1">
        <f t="shared" si="34"/>
        <v>2</v>
      </c>
      <c r="O36" s="1">
        <f t="shared" si="35"/>
        <v>9</v>
      </c>
      <c r="P36" s="1">
        <f t="shared" si="36"/>
        <v>7</v>
      </c>
      <c r="Q36" s="1">
        <f t="shared" si="37"/>
        <v>1</v>
      </c>
      <c r="R36" s="1">
        <f t="shared" si="38"/>
        <v>12</v>
      </c>
      <c r="S36" s="1">
        <f t="shared" si="39"/>
        <v>3</v>
      </c>
      <c r="T36" s="1">
        <f t="shared" si="40"/>
        <v>3</v>
      </c>
      <c r="U36" s="1">
        <f t="shared" si="41"/>
        <v>6</v>
      </c>
      <c r="V36" s="1">
        <f t="shared" si="42"/>
        <v>4</v>
      </c>
      <c r="W36" s="1">
        <f t="shared" si="43"/>
        <v>2</v>
      </c>
      <c r="X36" s="1">
        <f t="shared" si="44"/>
        <v>11</v>
      </c>
      <c r="Y36" s="1">
        <f t="shared" si="45"/>
        <v>8</v>
      </c>
      <c r="Z36" s="1">
        <f t="shared" si="46"/>
        <v>4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4</v>
      </c>
      <c r="AE36" s="1">
        <f t="shared" si="25"/>
        <v>6</v>
      </c>
      <c r="AF36" s="1">
        <f t="shared" si="26"/>
        <v>0</v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E37" s="1">
        <v>3</v>
      </c>
      <c r="F37" s="1">
        <v>2</v>
      </c>
      <c r="G37" s="1" t="s">
        <v>84</v>
      </c>
      <c r="H37" s="1" t="s">
        <v>83</v>
      </c>
      <c r="I37" s="1">
        <f t="shared" si="29"/>
        <v>22</v>
      </c>
      <c r="J37" s="1">
        <f t="shared" si="30"/>
        <v>10</v>
      </c>
      <c r="K37" s="1">
        <f t="shared" si="31"/>
        <v>5</v>
      </c>
      <c r="L37" s="1">
        <f t="shared" si="32"/>
        <v>4</v>
      </c>
      <c r="M37" s="1">
        <f t="shared" si="33"/>
        <v>1</v>
      </c>
      <c r="N37" s="1">
        <f t="shared" si="34"/>
        <v>2</v>
      </c>
      <c r="O37" s="1">
        <f t="shared" si="35"/>
        <v>9</v>
      </c>
      <c r="P37" s="1">
        <f t="shared" si="36"/>
        <v>7</v>
      </c>
      <c r="Q37" s="1">
        <f t="shared" si="37"/>
        <v>1</v>
      </c>
      <c r="R37" s="1">
        <f t="shared" si="38"/>
        <v>13</v>
      </c>
      <c r="S37" s="1">
        <f t="shared" si="39"/>
        <v>3</v>
      </c>
      <c r="T37" s="1">
        <f t="shared" si="40"/>
        <v>3</v>
      </c>
      <c r="U37" s="1">
        <f t="shared" si="41"/>
        <v>7</v>
      </c>
      <c r="V37" s="1">
        <f t="shared" si="42"/>
        <v>4</v>
      </c>
      <c r="W37" s="1">
        <f t="shared" si="43"/>
        <v>2</v>
      </c>
      <c r="X37" s="1">
        <f t="shared" si="44"/>
        <v>12</v>
      </c>
      <c r="Y37" s="1">
        <f t="shared" si="45"/>
        <v>8</v>
      </c>
      <c r="Z37" s="1">
        <f t="shared" si="46"/>
        <v>4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4</v>
      </c>
      <c r="AE37" s="1">
        <f t="shared" si="25"/>
        <v>6</v>
      </c>
      <c r="AF37" s="1">
        <f t="shared" si="26"/>
        <v>0</v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E38" s="1">
        <v>1</v>
      </c>
      <c r="F38" s="1">
        <v>3</v>
      </c>
      <c r="G38" s="1" t="s">
        <v>83</v>
      </c>
      <c r="H38" s="1" t="s">
        <v>83</v>
      </c>
      <c r="I38" s="1">
        <f t="shared" si="29"/>
        <v>22</v>
      </c>
      <c r="J38" s="1">
        <f t="shared" si="30"/>
        <v>11</v>
      </c>
      <c r="K38" s="1">
        <f t="shared" si="31"/>
        <v>5</v>
      </c>
      <c r="L38" s="1">
        <f t="shared" si="32"/>
        <v>4</v>
      </c>
      <c r="M38" s="1">
        <f t="shared" si="33"/>
        <v>1</v>
      </c>
      <c r="N38" s="1">
        <f t="shared" si="34"/>
        <v>2</v>
      </c>
      <c r="O38" s="1">
        <f t="shared" si="35"/>
        <v>9</v>
      </c>
      <c r="P38" s="1">
        <f t="shared" si="36"/>
        <v>8</v>
      </c>
      <c r="Q38" s="1">
        <f t="shared" si="37"/>
        <v>1</v>
      </c>
      <c r="R38" s="1">
        <f t="shared" si="38"/>
        <v>13</v>
      </c>
      <c r="S38" s="1">
        <f t="shared" si="39"/>
        <v>3</v>
      </c>
      <c r="T38" s="1">
        <f t="shared" si="40"/>
        <v>3</v>
      </c>
      <c r="U38" s="1">
        <f t="shared" si="41"/>
        <v>7</v>
      </c>
      <c r="V38" s="1">
        <f t="shared" si="42"/>
        <v>4</v>
      </c>
      <c r="W38" s="1">
        <f t="shared" si="43"/>
        <v>2</v>
      </c>
      <c r="X38" s="1">
        <f t="shared" si="44"/>
        <v>12</v>
      </c>
      <c r="Y38" s="1">
        <f t="shared" si="45"/>
        <v>8</v>
      </c>
      <c r="Z38" s="1">
        <f t="shared" si="46"/>
        <v>4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4</v>
      </c>
      <c r="AE38" s="1">
        <f t="shared" si="25"/>
        <v>6</v>
      </c>
      <c r="AF38" s="1">
        <f t="shared" si="26"/>
        <v>0</v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E39" s="1">
        <v>5</v>
      </c>
      <c r="F39" s="1">
        <v>3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11</v>
      </c>
      <c r="K39" s="1">
        <f t="shared" si="31"/>
        <v>5</v>
      </c>
      <c r="L39" s="1">
        <f t="shared" si="32"/>
        <v>4</v>
      </c>
      <c r="M39" s="1">
        <f t="shared" si="33"/>
        <v>1</v>
      </c>
      <c r="N39" s="1">
        <f t="shared" si="34"/>
        <v>2</v>
      </c>
      <c r="O39" s="1">
        <f t="shared" si="35"/>
        <v>10</v>
      </c>
      <c r="P39" s="1">
        <f t="shared" si="36"/>
        <v>8</v>
      </c>
      <c r="Q39" s="1">
        <f t="shared" si="37"/>
        <v>1</v>
      </c>
      <c r="R39" s="1">
        <f t="shared" si="38"/>
        <v>13</v>
      </c>
      <c r="S39" s="1">
        <f t="shared" si="39"/>
        <v>3</v>
      </c>
      <c r="T39" s="1">
        <f t="shared" si="40"/>
        <v>3</v>
      </c>
      <c r="U39" s="1">
        <f t="shared" si="41"/>
        <v>8</v>
      </c>
      <c r="V39" s="1">
        <f t="shared" si="42"/>
        <v>4</v>
      </c>
      <c r="W39" s="1">
        <f t="shared" si="43"/>
        <v>2</v>
      </c>
      <c r="X39" s="1">
        <f t="shared" si="44"/>
        <v>13</v>
      </c>
      <c r="Y39" s="1">
        <f t="shared" si="45"/>
        <v>8</v>
      </c>
      <c r="Z39" s="1">
        <f t="shared" si="46"/>
        <v>4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4</v>
      </c>
      <c r="AE39" s="1">
        <f t="shared" si="25"/>
        <v>6</v>
      </c>
      <c r="AF39" s="1">
        <f t="shared" si="26"/>
        <v>0</v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E40" s="1">
        <v>4</v>
      </c>
      <c r="F40" s="1">
        <v>3</v>
      </c>
      <c r="G40" s="1" t="s">
        <v>84</v>
      </c>
      <c r="H40" s="1" t="s">
        <v>84</v>
      </c>
      <c r="I40" s="1">
        <f t="shared" si="29"/>
        <v>24</v>
      </c>
      <c r="J40" s="1">
        <f t="shared" si="30"/>
        <v>11</v>
      </c>
      <c r="K40" s="1">
        <f t="shared" si="31"/>
        <v>6</v>
      </c>
      <c r="L40" s="1">
        <f t="shared" si="32"/>
        <v>4</v>
      </c>
      <c r="M40" s="1">
        <f t="shared" si="33"/>
        <v>2</v>
      </c>
      <c r="N40" s="1">
        <f t="shared" si="34"/>
        <v>2</v>
      </c>
      <c r="O40" s="1">
        <f t="shared" si="35"/>
        <v>10</v>
      </c>
      <c r="P40" s="1">
        <f t="shared" si="36"/>
        <v>8</v>
      </c>
      <c r="Q40" s="1">
        <f t="shared" si="37"/>
        <v>1</v>
      </c>
      <c r="R40" s="1">
        <f t="shared" si="38"/>
        <v>14</v>
      </c>
      <c r="S40" s="1">
        <f t="shared" si="39"/>
        <v>3</v>
      </c>
      <c r="T40" s="1">
        <f t="shared" si="40"/>
        <v>3</v>
      </c>
      <c r="U40" s="1">
        <f t="shared" si="41"/>
        <v>8</v>
      </c>
      <c r="V40" s="1">
        <f t="shared" si="42"/>
        <v>4</v>
      </c>
      <c r="W40" s="1">
        <f t="shared" si="43"/>
        <v>2</v>
      </c>
      <c r="X40" s="1">
        <f t="shared" si="44"/>
        <v>13</v>
      </c>
      <c r="Y40" s="1">
        <f t="shared" si="45"/>
        <v>8</v>
      </c>
      <c r="Z40" s="1">
        <f t="shared" si="46"/>
        <v>4</v>
      </c>
      <c r="AA40" s="1" t="str">
        <f t="shared" si="27"/>
        <v>W</v>
      </c>
      <c r="AB40" s="1">
        <f t="shared" si="47"/>
        <v>2</v>
      </c>
      <c r="AC40" s="1" t="str">
        <f t="shared" si="28"/>
        <v>W</v>
      </c>
      <c r="AD40" s="1">
        <f t="shared" si="24"/>
        <v>5</v>
      </c>
      <c r="AE40" s="1">
        <f t="shared" si="25"/>
        <v>5</v>
      </c>
      <c r="AF40" s="1">
        <f t="shared" si="26"/>
        <v>0</v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E41" s="1">
        <v>4</v>
      </c>
      <c r="F41" s="1">
        <v>0</v>
      </c>
      <c r="G41" s="1" t="s">
        <v>83</v>
      </c>
      <c r="H41" s="1" t="s">
        <v>83</v>
      </c>
      <c r="I41" s="1">
        <f t="shared" si="29"/>
        <v>25</v>
      </c>
      <c r="J41" s="1">
        <f t="shared" si="30"/>
        <v>11</v>
      </c>
      <c r="K41" s="1">
        <f t="shared" si="31"/>
        <v>6</v>
      </c>
      <c r="L41" s="1">
        <f t="shared" si="32"/>
        <v>4</v>
      </c>
      <c r="M41" s="1">
        <f t="shared" si="33"/>
        <v>2</v>
      </c>
      <c r="N41" s="1">
        <f t="shared" si="34"/>
        <v>2</v>
      </c>
      <c r="O41" s="1">
        <f t="shared" si="35"/>
        <v>10</v>
      </c>
      <c r="P41" s="1">
        <f t="shared" si="36"/>
        <v>8</v>
      </c>
      <c r="Q41" s="1">
        <f t="shared" si="37"/>
        <v>1</v>
      </c>
      <c r="R41" s="1">
        <f t="shared" si="38"/>
        <v>15</v>
      </c>
      <c r="S41" s="1">
        <f t="shared" si="39"/>
        <v>3</v>
      </c>
      <c r="T41" s="1">
        <f t="shared" si="40"/>
        <v>3</v>
      </c>
      <c r="U41" s="1">
        <f t="shared" si="41"/>
        <v>8</v>
      </c>
      <c r="V41" s="1">
        <f t="shared" si="42"/>
        <v>4</v>
      </c>
      <c r="W41" s="1">
        <f t="shared" si="43"/>
        <v>2</v>
      </c>
      <c r="X41" s="1">
        <f t="shared" si="44"/>
        <v>13</v>
      </c>
      <c r="Y41" s="1">
        <f t="shared" si="45"/>
        <v>8</v>
      </c>
      <c r="Z41" s="1">
        <f t="shared" si="46"/>
        <v>4</v>
      </c>
      <c r="AA41" s="1" t="str">
        <f t="shared" si="27"/>
        <v>W</v>
      </c>
      <c r="AB41" s="1">
        <f t="shared" si="47"/>
        <v>3</v>
      </c>
      <c r="AC41" s="1" t="str">
        <f t="shared" si="28"/>
        <v>W</v>
      </c>
      <c r="AD41" s="1">
        <f t="shared" si="24"/>
        <v>5</v>
      </c>
      <c r="AE41" s="1">
        <f t="shared" si="25"/>
        <v>5</v>
      </c>
      <c r="AF41" s="1">
        <f t="shared" si="26"/>
        <v>0</v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E42" s="1">
        <v>6</v>
      </c>
      <c r="F42" s="1">
        <v>4</v>
      </c>
      <c r="G42" s="1" t="s">
        <v>83</v>
      </c>
      <c r="H42" s="1" t="s">
        <v>83</v>
      </c>
      <c r="I42" s="1">
        <f t="shared" si="29"/>
        <v>26</v>
      </c>
      <c r="J42" s="1">
        <f t="shared" si="30"/>
        <v>11</v>
      </c>
      <c r="K42" s="1">
        <f t="shared" si="31"/>
        <v>6</v>
      </c>
      <c r="L42" s="1">
        <f t="shared" si="32"/>
        <v>4</v>
      </c>
      <c r="M42" s="1">
        <f t="shared" si="33"/>
        <v>2</v>
      </c>
      <c r="N42" s="1">
        <f t="shared" si="34"/>
        <v>2</v>
      </c>
      <c r="O42" s="1">
        <f t="shared" si="35"/>
        <v>11</v>
      </c>
      <c r="P42" s="1">
        <f t="shared" si="36"/>
        <v>8</v>
      </c>
      <c r="Q42" s="1">
        <f t="shared" si="37"/>
        <v>1</v>
      </c>
      <c r="R42" s="1">
        <f t="shared" si="38"/>
        <v>15</v>
      </c>
      <c r="S42" s="1">
        <f t="shared" si="39"/>
        <v>3</v>
      </c>
      <c r="T42" s="1">
        <f t="shared" si="40"/>
        <v>3</v>
      </c>
      <c r="U42" s="1">
        <f t="shared" si="41"/>
        <v>9</v>
      </c>
      <c r="V42" s="1">
        <f t="shared" si="42"/>
        <v>4</v>
      </c>
      <c r="W42" s="1">
        <f t="shared" si="43"/>
        <v>2</v>
      </c>
      <c r="X42" s="1">
        <f t="shared" si="44"/>
        <v>14</v>
      </c>
      <c r="Y42" s="1">
        <f t="shared" si="45"/>
        <v>8</v>
      </c>
      <c r="Z42" s="1">
        <f t="shared" si="46"/>
        <v>4</v>
      </c>
      <c r="AA42" s="1" t="str">
        <f t="shared" si="27"/>
        <v>W</v>
      </c>
      <c r="AB42" s="1">
        <f t="shared" si="47"/>
        <v>4</v>
      </c>
      <c r="AC42" s="1" t="str">
        <f t="shared" si="28"/>
        <v>W</v>
      </c>
      <c r="AD42" s="1">
        <f t="shared" si="24"/>
        <v>6</v>
      </c>
      <c r="AE42" s="1">
        <f t="shared" si="25"/>
        <v>4</v>
      </c>
      <c r="AF42" s="1">
        <f t="shared" si="26"/>
        <v>0</v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E43" s="1">
        <v>1</v>
      </c>
      <c r="F43" s="1">
        <v>6</v>
      </c>
      <c r="G43" s="1" t="s">
        <v>83</v>
      </c>
      <c r="H43" s="1" t="s">
        <v>83</v>
      </c>
      <c r="I43" s="1">
        <f t="shared" si="29"/>
        <v>26</v>
      </c>
      <c r="J43" s="1">
        <f t="shared" si="30"/>
        <v>12</v>
      </c>
      <c r="K43" s="1">
        <f t="shared" si="31"/>
        <v>6</v>
      </c>
      <c r="L43" s="1">
        <f t="shared" si="32"/>
        <v>4</v>
      </c>
      <c r="M43" s="1">
        <f t="shared" si="33"/>
        <v>2</v>
      </c>
      <c r="N43" s="1">
        <f t="shared" si="34"/>
        <v>2</v>
      </c>
      <c r="O43" s="1">
        <f t="shared" si="35"/>
        <v>11</v>
      </c>
      <c r="P43" s="1">
        <f t="shared" si="36"/>
        <v>9</v>
      </c>
      <c r="Q43" s="1">
        <f t="shared" si="37"/>
        <v>1</v>
      </c>
      <c r="R43" s="1">
        <f t="shared" si="38"/>
        <v>15</v>
      </c>
      <c r="S43" s="1">
        <f t="shared" si="39"/>
        <v>3</v>
      </c>
      <c r="T43" s="1">
        <f t="shared" si="40"/>
        <v>3</v>
      </c>
      <c r="U43" s="1">
        <f t="shared" si="41"/>
        <v>9</v>
      </c>
      <c r="V43" s="1">
        <f t="shared" si="42"/>
        <v>5</v>
      </c>
      <c r="W43" s="1">
        <f t="shared" si="43"/>
        <v>2</v>
      </c>
      <c r="X43" s="1">
        <f t="shared" si="44"/>
        <v>14</v>
      </c>
      <c r="Y43" s="1">
        <f t="shared" si="45"/>
        <v>9</v>
      </c>
      <c r="Z43" s="1">
        <f t="shared" si="46"/>
        <v>4</v>
      </c>
      <c r="AA43" s="1" t="str">
        <f t="shared" si="27"/>
        <v>L</v>
      </c>
      <c r="AB43" s="1">
        <f t="shared" si="47"/>
        <v>1</v>
      </c>
      <c r="AC43" s="1" t="str">
        <f t="shared" si="28"/>
        <v>L</v>
      </c>
      <c r="AD43" s="1">
        <f t="shared" si="24"/>
        <v>6</v>
      </c>
      <c r="AE43" s="1">
        <f t="shared" si="25"/>
        <v>4</v>
      </c>
      <c r="AF43" s="1">
        <f t="shared" si="26"/>
        <v>0</v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E44" s="1">
        <v>3</v>
      </c>
      <c r="F44" s="1">
        <v>1</v>
      </c>
      <c r="G44" s="1" t="s">
        <v>83</v>
      </c>
      <c r="H44" s="1" t="s">
        <v>83</v>
      </c>
      <c r="I44" s="1">
        <f t="shared" si="29"/>
        <v>27</v>
      </c>
      <c r="J44" s="1">
        <f t="shared" si="30"/>
        <v>12</v>
      </c>
      <c r="K44" s="1">
        <f t="shared" si="31"/>
        <v>6</v>
      </c>
      <c r="L44" s="1">
        <f t="shared" si="32"/>
        <v>4</v>
      </c>
      <c r="M44" s="1">
        <f t="shared" si="33"/>
        <v>2</v>
      </c>
      <c r="N44" s="1">
        <f t="shared" si="34"/>
        <v>2</v>
      </c>
      <c r="O44" s="1">
        <f t="shared" si="35"/>
        <v>11</v>
      </c>
      <c r="P44" s="1">
        <f t="shared" si="36"/>
        <v>9</v>
      </c>
      <c r="Q44" s="1">
        <f t="shared" si="37"/>
        <v>1</v>
      </c>
      <c r="R44" s="1">
        <f t="shared" si="38"/>
        <v>16</v>
      </c>
      <c r="S44" s="1">
        <f t="shared" si="39"/>
        <v>3</v>
      </c>
      <c r="T44" s="1">
        <f t="shared" si="40"/>
        <v>3</v>
      </c>
      <c r="U44" s="1">
        <f t="shared" si="41"/>
        <v>9</v>
      </c>
      <c r="V44" s="1">
        <f t="shared" si="42"/>
        <v>5</v>
      </c>
      <c r="W44" s="1">
        <f t="shared" si="43"/>
        <v>2</v>
      </c>
      <c r="X44" s="1">
        <f t="shared" si="44"/>
        <v>15</v>
      </c>
      <c r="Y44" s="1">
        <f t="shared" si="45"/>
        <v>9</v>
      </c>
      <c r="Z44" s="1">
        <f t="shared" si="46"/>
        <v>4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7</v>
      </c>
      <c r="AE44" s="1">
        <f t="shared" ref="AE44:AE75" si="49">IF(AC44="","",COUNTIFS(AC35:AC44,"L"))</f>
        <v>3</v>
      </c>
      <c r="AF44" s="1">
        <f t="shared" ref="AF44:AF75" si="50">IF(AC44="","",COUNTIFS(AC35:AC44,"OTL"))</f>
        <v>0</v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E45" s="1">
        <v>1</v>
      </c>
      <c r="F45" s="1">
        <v>4</v>
      </c>
      <c r="G45" s="1" t="s">
        <v>83</v>
      </c>
      <c r="H45" s="1" t="s">
        <v>83</v>
      </c>
      <c r="I45" s="1">
        <f t="shared" si="29"/>
        <v>27</v>
      </c>
      <c r="J45" s="1">
        <f t="shared" si="30"/>
        <v>13</v>
      </c>
      <c r="K45" s="1">
        <f t="shared" si="31"/>
        <v>6</v>
      </c>
      <c r="L45" s="1">
        <f t="shared" si="32"/>
        <v>4</v>
      </c>
      <c r="M45" s="1">
        <f t="shared" si="33"/>
        <v>2</v>
      </c>
      <c r="N45" s="1">
        <f t="shared" si="34"/>
        <v>2</v>
      </c>
      <c r="O45" s="1">
        <f t="shared" si="35"/>
        <v>11</v>
      </c>
      <c r="P45" s="1">
        <f t="shared" si="36"/>
        <v>9</v>
      </c>
      <c r="Q45" s="1">
        <f t="shared" si="37"/>
        <v>1</v>
      </c>
      <c r="R45" s="1">
        <f t="shared" si="38"/>
        <v>16</v>
      </c>
      <c r="S45" s="1">
        <f t="shared" si="39"/>
        <v>4</v>
      </c>
      <c r="T45" s="1">
        <f t="shared" si="40"/>
        <v>3</v>
      </c>
      <c r="U45" s="1">
        <f t="shared" si="41"/>
        <v>9</v>
      </c>
      <c r="V45" s="1">
        <f t="shared" si="42"/>
        <v>5</v>
      </c>
      <c r="W45" s="1">
        <f t="shared" si="43"/>
        <v>2</v>
      </c>
      <c r="X45" s="1">
        <f t="shared" si="44"/>
        <v>15</v>
      </c>
      <c r="Y45" s="1">
        <f t="shared" si="45"/>
        <v>10</v>
      </c>
      <c r="Z45" s="1">
        <f t="shared" si="46"/>
        <v>4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7</v>
      </c>
      <c r="AE45" s="1">
        <f t="shared" si="49"/>
        <v>3</v>
      </c>
      <c r="AF45" s="1">
        <f t="shared" si="50"/>
        <v>0</v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E46" s="1">
        <v>3</v>
      </c>
      <c r="F46" s="1">
        <v>5</v>
      </c>
      <c r="G46" s="1" t="s">
        <v>83</v>
      </c>
      <c r="H46" s="1" t="s">
        <v>83</v>
      </c>
      <c r="I46" s="1">
        <f t="shared" si="29"/>
        <v>27</v>
      </c>
      <c r="J46" s="1">
        <f t="shared" si="30"/>
        <v>14</v>
      </c>
      <c r="K46" s="1">
        <f t="shared" si="31"/>
        <v>6</v>
      </c>
      <c r="L46" s="1">
        <f t="shared" si="32"/>
        <v>4</v>
      </c>
      <c r="M46" s="1">
        <f t="shared" si="33"/>
        <v>2</v>
      </c>
      <c r="N46" s="1">
        <f t="shared" si="34"/>
        <v>2</v>
      </c>
      <c r="O46" s="1">
        <f t="shared" si="35"/>
        <v>11</v>
      </c>
      <c r="P46" s="1">
        <f t="shared" si="36"/>
        <v>10</v>
      </c>
      <c r="Q46" s="1">
        <f t="shared" si="37"/>
        <v>1</v>
      </c>
      <c r="R46" s="1">
        <f t="shared" si="38"/>
        <v>16</v>
      </c>
      <c r="S46" s="1">
        <f t="shared" si="39"/>
        <v>4</v>
      </c>
      <c r="T46" s="1">
        <f t="shared" si="40"/>
        <v>3</v>
      </c>
      <c r="U46" s="1">
        <f t="shared" si="41"/>
        <v>9</v>
      </c>
      <c r="V46" s="1">
        <f t="shared" si="42"/>
        <v>5</v>
      </c>
      <c r="W46" s="1">
        <f t="shared" si="43"/>
        <v>2</v>
      </c>
      <c r="X46" s="1">
        <f t="shared" si="44"/>
        <v>15</v>
      </c>
      <c r="Y46" s="1">
        <f t="shared" si="45"/>
        <v>11</v>
      </c>
      <c r="Z46" s="1">
        <f t="shared" si="46"/>
        <v>4</v>
      </c>
      <c r="AA46" s="1" t="str">
        <f t="shared" si="27"/>
        <v>L</v>
      </c>
      <c r="AB46" s="1">
        <f t="shared" si="47"/>
        <v>2</v>
      </c>
      <c r="AC46" s="1" t="str">
        <f t="shared" si="28"/>
        <v>L</v>
      </c>
      <c r="AD46" s="1">
        <f t="shared" si="48"/>
        <v>6</v>
      </c>
      <c r="AE46" s="1">
        <f t="shared" si="49"/>
        <v>4</v>
      </c>
      <c r="AF46" s="1">
        <f t="shared" si="50"/>
        <v>0</v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E47" s="1">
        <v>2</v>
      </c>
      <c r="F47" s="1">
        <v>6</v>
      </c>
      <c r="G47" s="1" t="s">
        <v>83</v>
      </c>
      <c r="H47" s="1" t="s">
        <v>83</v>
      </c>
      <c r="I47" s="1">
        <f t="shared" si="29"/>
        <v>27</v>
      </c>
      <c r="J47" s="1">
        <f t="shared" si="30"/>
        <v>15</v>
      </c>
      <c r="K47" s="1">
        <f t="shared" si="31"/>
        <v>6</v>
      </c>
      <c r="L47" s="1">
        <f t="shared" si="32"/>
        <v>4</v>
      </c>
      <c r="M47" s="1">
        <f t="shared" si="33"/>
        <v>2</v>
      </c>
      <c r="N47" s="1">
        <f t="shared" si="34"/>
        <v>2</v>
      </c>
      <c r="O47" s="1">
        <f t="shared" si="35"/>
        <v>11</v>
      </c>
      <c r="P47" s="1">
        <f t="shared" si="36"/>
        <v>10</v>
      </c>
      <c r="Q47" s="1">
        <f t="shared" si="37"/>
        <v>1</v>
      </c>
      <c r="R47" s="1">
        <f t="shared" si="38"/>
        <v>16</v>
      </c>
      <c r="S47" s="1">
        <f t="shared" si="39"/>
        <v>5</v>
      </c>
      <c r="T47" s="1">
        <f t="shared" si="40"/>
        <v>3</v>
      </c>
      <c r="U47" s="1">
        <f t="shared" si="41"/>
        <v>9</v>
      </c>
      <c r="V47" s="1">
        <f t="shared" si="42"/>
        <v>6</v>
      </c>
      <c r="W47" s="1">
        <f t="shared" si="43"/>
        <v>2</v>
      </c>
      <c r="X47" s="1">
        <f t="shared" si="44"/>
        <v>15</v>
      </c>
      <c r="Y47" s="1">
        <f t="shared" si="45"/>
        <v>12</v>
      </c>
      <c r="Z47" s="1">
        <f t="shared" si="46"/>
        <v>4</v>
      </c>
      <c r="AA47" s="1" t="str">
        <f t="shared" si="27"/>
        <v>L</v>
      </c>
      <c r="AB47" s="1">
        <f t="shared" si="47"/>
        <v>3</v>
      </c>
      <c r="AC47" s="1" t="str">
        <f t="shared" si="28"/>
        <v>L</v>
      </c>
      <c r="AD47" s="1">
        <f t="shared" si="48"/>
        <v>5</v>
      </c>
      <c r="AE47" s="1">
        <f t="shared" si="49"/>
        <v>5</v>
      </c>
      <c r="AF47" s="1">
        <f t="shared" si="50"/>
        <v>0</v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E48" s="1">
        <v>3</v>
      </c>
      <c r="F48" s="1">
        <v>1</v>
      </c>
      <c r="G48" s="1" t="s">
        <v>83</v>
      </c>
      <c r="H48" s="1" t="s">
        <v>83</v>
      </c>
      <c r="I48" s="1">
        <f t="shared" si="29"/>
        <v>28</v>
      </c>
      <c r="J48" s="1">
        <f t="shared" si="30"/>
        <v>15</v>
      </c>
      <c r="K48" s="1">
        <f t="shared" si="31"/>
        <v>6</v>
      </c>
      <c r="L48" s="1">
        <f t="shared" si="32"/>
        <v>4</v>
      </c>
      <c r="M48" s="1">
        <f t="shared" si="33"/>
        <v>2</v>
      </c>
      <c r="N48" s="1">
        <f t="shared" si="34"/>
        <v>2</v>
      </c>
      <c r="O48" s="1">
        <f t="shared" si="35"/>
        <v>11</v>
      </c>
      <c r="P48" s="1">
        <f t="shared" si="36"/>
        <v>10</v>
      </c>
      <c r="Q48" s="1">
        <f t="shared" si="37"/>
        <v>1</v>
      </c>
      <c r="R48" s="1">
        <f t="shared" si="38"/>
        <v>17</v>
      </c>
      <c r="S48" s="1">
        <f t="shared" si="39"/>
        <v>5</v>
      </c>
      <c r="T48" s="1">
        <f t="shared" si="40"/>
        <v>3</v>
      </c>
      <c r="U48" s="1">
        <f t="shared" si="41"/>
        <v>10</v>
      </c>
      <c r="V48" s="1">
        <f t="shared" si="42"/>
        <v>6</v>
      </c>
      <c r="W48" s="1">
        <f t="shared" si="43"/>
        <v>2</v>
      </c>
      <c r="X48" s="1">
        <f t="shared" si="44"/>
        <v>16</v>
      </c>
      <c r="Y48" s="1">
        <f t="shared" si="45"/>
        <v>12</v>
      </c>
      <c r="Z48" s="1">
        <f t="shared" si="46"/>
        <v>4</v>
      </c>
      <c r="AA48" s="1" t="str">
        <f t="shared" si="27"/>
        <v>W</v>
      </c>
      <c r="AB48" s="1">
        <f t="shared" si="47"/>
        <v>1</v>
      </c>
      <c r="AC48" s="1" t="str">
        <f t="shared" si="28"/>
        <v>W</v>
      </c>
      <c r="AD48" s="1">
        <f t="shared" si="48"/>
        <v>6</v>
      </c>
      <c r="AE48" s="1">
        <f t="shared" si="49"/>
        <v>4</v>
      </c>
      <c r="AF48" s="1">
        <f t="shared" si="50"/>
        <v>0</v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28</v>
      </c>
      <c r="J84" s="1">
        <f t="shared" si="75"/>
        <v>15</v>
      </c>
      <c r="K84" s="1">
        <f t="shared" si="75"/>
        <v>6</v>
      </c>
      <c r="L84" s="1">
        <f t="shared" si="75"/>
        <v>4</v>
      </c>
      <c r="M84" s="1">
        <f t="shared" si="75"/>
        <v>2</v>
      </c>
      <c r="N84" s="1">
        <f t="shared" si="75"/>
        <v>2</v>
      </c>
      <c r="O84" s="1">
        <f t="shared" ref="O84:Z84" si="76">IF(O2="","",MAX(O2:O83))</f>
        <v>11</v>
      </c>
      <c r="P84" s="1">
        <f t="shared" si="76"/>
        <v>10</v>
      </c>
      <c r="Q84" s="1">
        <f t="shared" si="76"/>
        <v>1</v>
      </c>
      <c r="R84" s="1">
        <f t="shared" si="76"/>
        <v>17</v>
      </c>
      <c r="S84" s="1">
        <f t="shared" si="76"/>
        <v>5</v>
      </c>
      <c r="T84" s="1">
        <f t="shared" si="76"/>
        <v>3</v>
      </c>
      <c r="U84" s="1">
        <f t="shared" si="76"/>
        <v>10</v>
      </c>
      <c r="V84" s="1">
        <f t="shared" si="76"/>
        <v>6</v>
      </c>
      <c r="W84" s="1">
        <f t="shared" si="76"/>
        <v>2</v>
      </c>
      <c r="X84" s="1">
        <f t="shared" si="76"/>
        <v>16</v>
      </c>
      <c r="Y84" s="1">
        <f t="shared" si="76"/>
        <v>12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140</v>
      </c>
      <c r="F85" s="1">
        <f>SUM(F2:F83)</f>
        <v>134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11-10-1</v>
      </c>
      <c r="R85" s="1" t="str">
        <f>IF(R84="","0-0-0",CONCATENATE(R84,"-",S84,"-",T84))</f>
        <v>17-5-3</v>
      </c>
      <c r="U85" s="1" t="str">
        <f>IF(U84="","0-0-0",CONCATENATE(U84,"-",V84,"-",W84))</f>
        <v>10-6-2</v>
      </c>
      <c r="X85" s="1" t="str">
        <f>IF(X84="","0-0-0",CONCATENATE(X84,"-",Y84,"-",Z84))</f>
        <v>16-12-4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14</v>
      </c>
      <c r="K28" s="1">
        <f t="shared" si="4"/>
        <v>2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3</v>
      </c>
      <c r="S28" s="1">
        <f t="shared" si="12"/>
        <v>8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7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E29" s="1">
        <v>3</v>
      </c>
      <c r="F29" s="1">
        <v>2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14</v>
      </c>
      <c r="K29" s="1">
        <f t="shared" si="4"/>
        <v>3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3</v>
      </c>
      <c r="S29" s="1">
        <f t="shared" si="12"/>
        <v>8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0</v>
      </c>
      <c r="X29" s="1">
        <f t="shared" si="17"/>
        <v>7</v>
      </c>
      <c r="Y29" s="1">
        <f t="shared" si="18"/>
        <v>10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E30" s="1">
        <v>2</v>
      </c>
      <c r="F30" s="1">
        <v>9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15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8</v>
      </c>
      <c r="P30" s="1">
        <f t="shared" si="9"/>
        <v>7</v>
      </c>
      <c r="Q30" s="1">
        <f t="shared" si="10"/>
        <v>2</v>
      </c>
      <c r="R30" s="1">
        <f t="shared" si="11"/>
        <v>3</v>
      </c>
      <c r="S30" s="1">
        <f t="shared" si="12"/>
        <v>8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0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E31" s="1">
        <v>2</v>
      </c>
      <c r="F31" s="1">
        <v>4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16</v>
      </c>
      <c r="K31" s="1">
        <f t="shared" si="4"/>
        <v>3</v>
      </c>
      <c r="L31" s="1">
        <f t="shared" si="5"/>
        <v>3</v>
      </c>
      <c r="M31" s="1">
        <f t="shared" si="6"/>
        <v>1</v>
      </c>
      <c r="N31" s="1">
        <f t="shared" si="7"/>
        <v>1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3</v>
      </c>
      <c r="S31" s="1">
        <f t="shared" si="12"/>
        <v>9</v>
      </c>
      <c r="T31" s="1">
        <f t="shared" si="13"/>
        <v>1</v>
      </c>
      <c r="U31" s="1">
        <f t="shared" si="14"/>
        <v>3</v>
      </c>
      <c r="V31" s="1">
        <f t="shared" si="15"/>
        <v>3</v>
      </c>
      <c r="W31" s="1">
        <f t="shared" si="16"/>
        <v>0</v>
      </c>
      <c r="X31" s="1">
        <f t="shared" si="17"/>
        <v>7</v>
      </c>
      <c r="Y31" s="1">
        <f t="shared" si="18"/>
        <v>11</v>
      </c>
      <c r="Z31" s="1">
        <f t="shared" si="19"/>
        <v>1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E32" s="1">
        <v>6</v>
      </c>
      <c r="F32" s="1">
        <v>1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16</v>
      </c>
      <c r="K32" s="1">
        <f t="shared" si="4"/>
        <v>3</v>
      </c>
      <c r="L32" s="1">
        <f t="shared" si="5"/>
        <v>3</v>
      </c>
      <c r="M32" s="1">
        <f t="shared" si="6"/>
        <v>1</v>
      </c>
      <c r="N32" s="1">
        <f t="shared" si="7"/>
        <v>1</v>
      </c>
      <c r="O32" s="1">
        <f t="shared" si="8"/>
        <v>9</v>
      </c>
      <c r="P32" s="1">
        <f t="shared" si="9"/>
        <v>7</v>
      </c>
      <c r="Q32" s="1">
        <f t="shared" si="10"/>
        <v>2</v>
      </c>
      <c r="R32" s="1">
        <f t="shared" si="11"/>
        <v>3</v>
      </c>
      <c r="S32" s="1">
        <f t="shared" si="12"/>
        <v>9</v>
      </c>
      <c r="T32" s="1">
        <f t="shared" si="13"/>
        <v>1</v>
      </c>
      <c r="U32" s="1">
        <f t="shared" si="14"/>
        <v>4</v>
      </c>
      <c r="V32" s="1">
        <f t="shared" si="15"/>
        <v>3</v>
      </c>
      <c r="W32" s="1">
        <f t="shared" si="16"/>
        <v>0</v>
      </c>
      <c r="X32" s="1">
        <f t="shared" si="17"/>
        <v>8</v>
      </c>
      <c r="Y32" s="1">
        <f t="shared" si="18"/>
        <v>11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5</v>
      </c>
      <c r="AE32" s="1">
        <f t="shared" si="25"/>
        <v>5</v>
      </c>
      <c r="AF32" s="1">
        <f t="shared" si="26"/>
        <v>0</v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E33" s="1">
        <v>4</v>
      </c>
      <c r="F33" s="1">
        <v>3</v>
      </c>
      <c r="G33" s="1" t="s">
        <v>83</v>
      </c>
      <c r="H33" s="1" t="s">
        <v>83</v>
      </c>
      <c r="I33" s="1">
        <f t="shared" si="2"/>
        <v>13</v>
      </c>
      <c r="J33" s="1">
        <f t="shared" si="3"/>
        <v>16</v>
      </c>
      <c r="K33" s="1">
        <f t="shared" si="4"/>
        <v>3</v>
      </c>
      <c r="L33" s="1">
        <f t="shared" si="5"/>
        <v>3</v>
      </c>
      <c r="M33" s="1">
        <f t="shared" si="6"/>
        <v>1</v>
      </c>
      <c r="N33" s="1">
        <f t="shared" si="7"/>
        <v>1</v>
      </c>
      <c r="O33" s="1">
        <f t="shared" si="8"/>
        <v>9</v>
      </c>
      <c r="P33" s="1">
        <f t="shared" si="9"/>
        <v>7</v>
      </c>
      <c r="Q33" s="1">
        <f t="shared" si="10"/>
        <v>2</v>
      </c>
      <c r="R33" s="1">
        <f t="shared" si="11"/>
        <v>4</v>
      </c>
      <c r="S33" s="1">
        <f t="shared" si="12"/>
        <v>9</v>
      </c>
      <c r="T33" s="1">
        <f t="shared" si="13"/>
        <v>1</v>
      </c>
      <c r="U33" s="1">
        <f t="shared" si="14"/>
        <v>5</v>
      </c>
      <c r="V33" s="1">
        <f t="shared" si="15"/>
        <v>3</v>
      </c>
      <c r="W33" s="1">
        <f t="shared" si="16"/>
        <v>0</v>
      </c>
      <c r="X33" s="1">
        <f t="shared" si="17"/>
        <v>9</v>
      </c>
      <c r="Y33" s="1">
        <f t="shared" si="18"/>
        <v>11</v>
      </c>
      <c r="Z33" s="1">
        <f t="shared" si="19"/>
        <v>1</v>
      </c>
      <c r="AA33" s="1" t="str">
        <f t="shared" si="0"/>
        <v>W</v>
      </c>
      <c r="AB33" s="1">
        <f t="shared" si="20"/>
        <v>2</v>
      </c>
      <c r="AC33" s="1" t="str">
        <f t="shared" si="1"/>
        <v>W</v>
      </c>
      <c r="AD33" s="1">
        <f t="shared" si="24"/>
        <v>5</v>
      </c>
      <c r="AE33" s="1">
        <f t="shared" si="25"/>
        <v>5</v>
      </c>
      <c r="AF33" s="1">
        <f t="shared" si="26"/>
        <v>0</v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E34" s="1">
        <v>5</v>
      </c>
      <c r="F34" s="1">
        <v>1</v>
      </c>
      <c r="G34" s="1" t="s">
        <v>83</v>
      </c>
      <c r="H34" s="1" t="s">
        <v>83</v>
      </c>
      <c r="I34" s="1">
        <f t="shared" si="2"/>
        <v>14</v>
      </c>
      <c r="J34" s="1">
        <f t="shared" si="3"/>
        <v>16</v>
      </c>
      <c r="K34" s="1">
        <f t="shared" si="4"/>
        <v>3</v>
      </c>
      <c r="L34" s="1">
        <f t="shared" si="5"/>
        <v>3</v>
      </c>
      <c r="M34" s="1">
        <f t="shared" si="6"/>
        <v>1</v>
      </c>
      <c r="N34" s="1">
        <f t="shared" si="7"/>
        <v>1</v>
      </c>
      <c r="O34" s="1">
        <f t="shared" si="8"/>
        <v>10</v>
      </c>
      <c r="P34" s="1">
        <f t="shared" si="9"/>
        <v>7</v>
      </c>
      <c r="Q34" s="1">
        <f t="shared" si="10"/>
        <v>2</v>
      </c>
      <c r="R34" s="1">
        <f t="shared" si="11"/>
        <v>4</v>
      </c>
      <c r="S34" s="1">
        <f t="shared" si="12"/>
        <v>9</v>
      </c>
      <c r="T34" s="1">
        <f t="shared" si="13"/>
        <v>1</v>
      </c>
      <c r="U34" s="1">
        <f t="shared" si="14"/>
        <v>6</v>
      </c>
      <c r="V34" s="1">
        <f t="shared" si="15"/>
        <v>3</v>
      </c>
      <c r="W34" s="1">
        <f t="shared" si="16"/>
        <v>0</v>
      </c>
      <c r="X34" s="1">
        <f t="shared" si="17"/>
        <v>10</v>
      </c>
      <c r="Y34" s="1">
        <f t="shared" si="18"/>
        <v>11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3</v>
      </c>
      <c r="AC34" s="1" t="str">
        <f t="shared" ref="AC34:AC65" si="28">IF(E34="","",IF(E34&gt;F34,"W",IF(AND(E34&lt;F34,G34=$AK$2,H34=$AK$2),"L","OTL")))</f>
        <v>W</v>
      </c>
      <c r="AD34" s="1">
        <f t="shared" si="24"/>
        <v>6</v>
      </c>
      <c r="AE34" s="1">
        <f t="shared" si="25"/>
        <v>4</v>
      </c>
      <c r="AF34" s="1">
        <f t="shared" si="26"/>
        <v>0</v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E35" s="1">
        <v>4</v>
      </c>
      <c r="F35" s="1">
        <v>5</v>
      </c>
      <c r="G35" s="1" t="s">
        <v>83</v>
      </c>
      <c r="H35" s="1" t="s">
        <v>83</v>
      </c>
      <c r="I35" s="1">
        <f t="shared" ref="I35:I66" si="29">IF(E35="","",IF(E35&gt;F35,I34+1,I34))</f>
        <v>14</v>
      </c>
      <c r="J35" s="1">
        <f t="shared" ref="J35:J66" si="30">IF(E35="","",IF(AND(F35&gt;E35,G35=$AK$2,H35=$AK$2),J34+1,J34))</f>
        <v>17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3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10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4</v>
      </c>
      <c r="S35" s="1">
        <f t="shared" ref="S35:S66" si="39">IF(E35="","",IF(AND(C35=$AL$2,F35&gt;E35,G35=$AK$2,H35=$AK$2),S34+1,S34))</f>
        <v>10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6</v>
      </c>
      <c r="V35" s="1">
        <f t="shared" ref="V35:V66" si="42">IF(E35="","",IF(AND(E35&lt;F35,G35=$AK$2,H35=$AK$2,COUNTIF($AO$1:$AO$7,D35)=1),V34+1,V34))</f>
        <v>3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10</v>
      </c>
      <c r="Y35" s="1">
        <f t="shared" ref="Y35:Y66" si="45">IF(E35="","",IF(AND(E35&lt;F35,G35=$AK$2,H35=$AK$2,COUNTIF($AN$1:$AN$15,D35)=1),Y34+1,Y34))</f>
        <v>12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6</v>
      </c>
      <c r="AE35" s="1">
        <f t="shared" si="25"/>
        <v>4</v>
      </c>
      <c r="AF35" s="1">
        <f t="shared" si="26"/>
        <v>0</v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E36" s="1">
        <v>4</v>
      </c>
      <c r="F36" s="1">
        <v>0</v>
      </c>
      <c r="G36" s="1" t="s">
        <v>83</v>
      </c>
      <c r="H36" s="1" t="s">
        <v>83</v>
      </c>
      <c r="I36" s="1">
        <f t="shared" si="29"/>
        <v>15</v>
      </c>
      <c r="J36" s="1">
        <f t="shared" si="30"/>
        <v>17</v>
      </c>
      <c r="K36" s="1">
        <f t="shared" si="31"/>
        <v>3</v>
      </c>
      <c r="L36" s="1">
        <f t="shared" si="32"/>
        <v>3</v>
      </c>
      <c r="M36" s="1">
        <f t="shared" si="33"/>
        <v>1</v>
      </c>
      <c r="N36" s="1">
        <f t="shared" si="34"/>
        <v>1</v>
      </c>
      <c r="O36" s="1">
        <f t="shared" si="35"/>
        <v>10</v>
      </c>
      <c r="P36" s="1">
        <f t="shared" si="36"/>
        <v>7</v>
      </c>
      <c r="Q36" s="1">
        <f t="shared" si="37"/>
        <v>2</v>
      </c>
      <c r="R36" s="1">
        <f t="shared" si="38"/>
        <v>5</v>
      </c>
      <c r="S36" s="1">
        <f t="shared" si="39"/>
        <v>10</v>
      </c>
      <c r="T36" s="1">
        <f t="shared" si="40"/>
        <v>1</v>
      </c>
      <c r="U36" s="1">
        <f t="shared" si="41"/>
        <v>7</v>
      </c>
      <c r="V36" s="1">
        <f t="shared" si="42"/>
        <v>3</v>
      </c>
      <c r="W36" s="1">
        <f t="shared" si="43"/>
        <v>0</v>
      </c>
      <c r="X36" s="1">
        <f t="shared" si="44"/>
        <v>11</v>
      </c>
      <c r="Y36" s="1">
        <f t="shared" si="45"/>
        <v>12</v>
      </c>
      <c r="Z36" s="1">
        <f t="shared" si="46"/>
        <v>1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6</v>
      </c>
      <c r="AE36" s="1">
        <f t="shared" si="25"/>
        <v>4</v>
      </c>
      <c r="AF36" s="1">
        <f t="shared" si="26"/>
        <v>0</v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E37" s="1">
        <v>5</v>
      </c>
      <c r="F37" s="1">
        <v>2</v>
      </c>
      <c r="G37" s="1" t="s">
        <v>83</v>
      </c>
      <c r="H37" s="1" t="s">
        <v>83</v>
      </c>
      <c r="I37" s="1">
        <f t="shared" si="29"/>
        <v>16</v>
      </c>
      <c r="J37" s="1">
        <f t="shared" si="30"/>
        <v>17</v>
      </c>
      <c r="K37" s="1">
        <f t="shared" si="31"/>
        <v>3</v>
      </c>
      <c r="L37" s="1">
        <f t="shared" si="32"/>
        <v>3</v>
      </c>
      <c r="M37" s="1">
        <f t="shared" si="33"/>
        <v>1</v>
      </c>
      <c r="N37" s="1">
        <f t="shared" si="34"/>
        <v>1</v>
      </c>
      <c r="O37" s="1">
        <f t="shared" si="35"/>
        <v>10</v>
      </c>
      <c r="P37" s="1">
        <f t="shared" si="36"/>
        <v>7</v>
      </c>
      <c r="Q37" s="1">
        <f t="shared" si="37"/>
        <v>2</v>
      </c>
      <c r="R37" s="1">
        <f t="shared" si="38"/>
        <v>6</v>
      </c>
      <c r="S37" s="1">
        <f t="shared" si="39"/>
        <v>10</v>
      </c>
      <c r="T37" s="1">
        <f t="shared" si="40"/>
        <v>1</v>
      </c>
      <c r="U37" s="1">
        <f t="shared" si="41"/>
        <v>8</v>
      </c>
      <c r="V37" s="1">
        <f t="shared" si="42"/>
        <v>3</v>
      </c>
      <c r="W37" s="1">
        <f t="shared" si="43"/>
        <v>0</v>
      </c>
      <c r="X37" s="1">
        <f t="shared" si="44"/>
        <v>12</v>
      </c>
      <c r="Y37" s="1">
        <f t="shared" si="45"/>
        <v>12</v>
      </c>
      <c r="Z37" s="1">
        <f t="shared" si="46"/>
        <v>1</v>
      </c>
      <c r="AA37" s="1" t="str">
        <f t="shared" si="27"/>
        <v>W</v>
      </c>
      <c r="AB37" s="1">
        <f t="shared" si="47"/>
        <v>2</v>
      </c>
      <c r="AC37" s="1" t="str">
        <f t="shared" si="28"/>
        <v>W</v>
      </c>
      <c r="AD37" s="1">
        <f t="shared" si="24"/>
        <v>6</v>
      </c>
      <c r="AE37" s="1">
        <f t="shared" si="25"/>
        <v>4</v>
      </c>
      <c r="AF37" s="1">
        <f t="shared" si="26"/>
        <v>0</v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E38" s="1">
        <v>3</v>
      </c>
      <c r="F38" s="1">
        <v>2</v>
      </c>
      <c r="G38" s="1" t="s">
        <v>83</v>
      </c>
      <c r="H38" s="1" t="s">
        <v>83</v>
      </c>
      <c r="I38" s="1">
        <f t="shared" si="29"/>
        <v>17</v>
      </c>
      <c r="J38" s="1">
        <f t="shared" si="30"/>
        <v>17</v>
      </c>
      <c r="K38" s="1">
        <f t="shared" si="31"/>
        <v>3</v>
      </c>
      <c r="L38" s="1">
        <f t="shared" si="32"/>
        <v>3</v>
      </c>
      <c r="M38" s="1">
        <f t="shared" si="33"/>
        <v>1</v>
      </c>
      <c r="N38" s="1">
        <f t="shared" si="34"/>
        <v>1</v>
      </c>
      <c r="O38" s="1">
        <f t="shared" si="35"/>
        <v>10</v>
      </c>
      <c r="P38" s="1">
        <f t="shared" si="36"/>
        <v>7</v>
      </c>
      <c r="Q38" s="1">
        <f t="shared" si="37"/>
        <v>2</v>
      </c>
      <c r="R38" s="1">
        <f t="shared" si="38"/>
        <v>7</v>
      </c>
      <c r="S38" s="1">
        <f t="shared" si="39"/>
        <v>10</v>
      </c>
      <c r="T38" s="1">
        <f t="shared" si="40"/>
        <v>1</v>
      </c>
      <c r="U38" s="1">
        <f t="shared" si="41"/>
        <v>8</v>
      </c>
      <c r="V38" s="1">
        <f t="shared" si="42"/>
        <v>3</v>
      </c>
      <c r="W38" s="1">
        <f t="shared" si="43"/>
        <v>0</v>
      </c>
      <c r="X38" s="1">
        <f t="shared" si="44"/>
        <v>12</v>
      </c>
      <c r="Y38" s="1">
        <f t="shared" si="45"/>
        <v>12</v>
      </c>
      <c r="Z38" s="1">
        <f t="shared" si="46"/>
        <v>1</v>
      </c>
      <c r="AA38" s="1" t="str">
        <f t="shared" si="27"/>
        <v>W</v>
      </c>
      <c r="AB38" s="1">
        <f t="shared" si="47"/>
        <v>3</v>
      </c>
      <c r="AC38" s="1" t="str">
        <f t="shared" si="28"/>
        <v>W</v>
      </c>
      <c r="AD38" s="1">
        <f t="shared" si="24"/>
        <v>7</v>
      </c>
      <c r="AE38" s="1">
        <f t="shared" si="25"/>
        <v>3</v>
      </c>
      <c r="AF38" s="1">
        <f t="shared" si="26"/>
        <v>0</v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E39" s="1">
        <v>2</v>
      </c>
      <c r="F39" s="1">
        <v>4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18</v>
      </c>
      <c r="K39" s="1">
        <f t="shared" si="31"/>
        <v>3</v>
      </c>
      <c r="L39" s="1">
        <f t="shared" si="32"/>
        <v>3</v>
      </c>
      <c r="M39" s="1">
        <f t="shared" si="33"/>
        <v>1</v>
      </c>
      <c r="N39" s="1">
        <f t="shared" si="34"/>
        <v>1</v>
      </c>
      <c r="O39" s="1">
        <f t="shared" si="35"/>
        <v>10</v>
      </c>
      <c r="P39" s="1">
        <f t="shared" si="36"/>
        <v>7</v>
      </c>
      <c r="Q39" s="1">
        <f t="shared" si="37"/>
        <v>2</v>
      </c>
      <c r="R39" s="1">
        <f t="shared" si="38"/>
        <v>7</v>
      </c>
      <c r="S39" s="1">
        <f t="shared" si="39"/>
        <v>11</v>
      </c>
      <c r="T39" s="1">
        <f t="shared" si="40"/>
        <v>1</v>
      </c>
      <c r="U39" s="1">
        <f t="shared" si="41"/>
        <v>8</v>
      </c>
      <c r="V39" s="1">
        <f t="shared" si="42"/>
        <v>3</v>
      </c>
      <c r="W39" s="1">
        <f t="shared" si="43"/>
        <v>0</v>
      </c>
      <c r="X39" s="1">
        <f t="shared" si="44"/>
        <v>12</v>
      </c>
      <c r="Y39" s="1">
        <f t="shared" si="45"/>
        <v>12</v>
      </c>
      <c r="Z39" s="1">
        <f t="shared" si="46"/>
        <v>1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6</v>
      </c>
      <c r="AE39" s="1">
        <f t="shared" si="25"/>
        <v>4</v>
      </c>
      <c r="AF39" s="1">
        <f t="shared" si="26"/>
        <v>0</v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E40" s="1">
        <v>2</v>
      </c>
      <c r="F40" s="1">
        <v>1</v>
      </c>
      <c r="G40" s="1" t="s">
        <v>84</v>
      </c>
      <c r="H40" s="1" t="s">
        <v>84</v>
      </c>
      <c r="I40" s="1">
        <f t="shared" si="29"/>
        <v>18</v>
      </c>
      <c r="J40" s="1">
        <f t="shared" si="30"/>
        <v>18</v>
      </c>
      <c r="K40" s="1">
        <f t="shared" si="31"/>
        <v>4</v>
      </c>
      <c r="L40" s="1">
        <f t="shared" si="32"/>
        <v>3</v>
      </c>
      <c r="M40" s="1">
        <f t="shared" si="33"/>
        <v>2</v>
      </c>
      <c r="N40" s="1">
        <f t="shared" si="34"/>
        <v>1</v>
      </c>
      <c r="O40" s="1">
        <f t="shared" si="35"/>
        <v>10</v>
      </c>
      <c r="P40" s="1">
        <f t="shared" si="36"/>
        <v>7</v>
      </c>
      <c r="Q40" s="1">
        <f t="shared" si="37"/>
        <v>2</v>
      </c>
      <c r="R40" s="1">
        <f t="shared" si="38"/>
        <v>8</v>
      </c>
      <c r="S40" s="1">
        <f t="shared" si="39"/>
        <v>11</v>
      </c>
      <c r="T40" s="1">
        <f t="shared" si="40"/>
        <v>1</v>
      </c>
      <c r="U40" s="1">
        <f t="shared" si="41"/>
        <v>8</v>
      </c>
      <c r="V40" s="1">
        <f t="shared" si="42"/>
        <v>3</v>
      </c>
      <c r="W40" s="1">
        <f t="shared" si="43"/>
        <v>0</v>
      </c>
      <c r="X40" s="1">
        <f t="shared" si="44"/>
        <v>12</v>
      </c>
      <c r="Y40" s="1">
        <f t="shared" si="45"/>
        <v>12</v>
      </c>
      <c r="Z40" s="1">
        <f t="shared" si="46"/>
        <v>1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7</v>
      </c>
      <c r="AE40" s="1">
        <f t="shared" si="25"/>
        <v>3</v>
      </c>
      <c r="AF40" s="1">
        <f t="shared" si="26"/>
        <v>0</v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E41" s="1">
        <v>5</v>
      </c>
      <c r="F41" s="1">
        <v>4</v>
      </c>
      <c r="G41" s="1" t="s">
        <v>84</v>
      </c>
      <c r="H41" s="1" t="s">
        <v>83</v>
      </c>
      <c r="I41" s="1">
        <f t="shared" si="29"/>
        <v>19</v>
      </c>
      <c r="J41" s="1">
        <f t="shared" si="30"/>
        <v>18</v>
      </c>
      <c r="K41" s="1">
        <f t="shared" si="31"/>
        <v>5</v>
      </c>
      <c r="L41" s="1">
        <f t="shared" si="32"/>
        <v>3</v>
      </c>
      <c r="M41" s="1">
        <f t="shared" si="33"/>
        <v>2</v>
      </c>
      <c r="N41" s="1">
        <f t="shared" si="34"/>
        <v>1</v>
      </c>
      <c r="O41" s="1">
        <f t="shared" si="35"/>
        <v>11</v>
      </c>
      <c r="P41" s="1">
        <f t="shared" si="36"/>
        <v>7</v>
      </c>
      <c r="Q41" s="1">
        <f t="shared" si="37"/>
        <v>2</v>
      </c>
      <c r="R41" s="1">
        <f t="shared" si="38"/>
        <v>8</v>
      </c>
      <c r="S41" s="1">
        <f t="shared" si="39"/>
        <v>11</v>
      </c>
      <c r="T41" s="1">
        <f t="shared" si="40"/>
        <v>1</v>
      </c>
      <c r="U41" s="1">
        <f t="shared" si="41"/>
        <v>8</v>
      </c>
      <c r="V41" s="1">
        <f t="shared" si="42"/>
        <v>3</v>
      </c>
      <c r="W41" s="1">
        <f t="shared" si="43"/>
        <v>0</v>
      </c>
      <c r="X41" s="1">
        <f t="shared" si="44"/>
        <v>12</v>
      </c>
      <c r="Y41" s="1">
        <f t="shared" si="45"/>
        <v>12</v>
      </c>
      <c r="Z41" s="1">
        <f t="shared" si="46"/>
        <v>1</v>
      </c>
      <c r="AA41" s="1" t="str">
        <f t="shared" si="27"/>
        <v>W</v>
      </c>
      <c r="AB41" s="1">
        <f t="shared" si="47"/>
        <v>2</v>
      </c>
      <c r="AC41" s="1" t="str">
        <f t="shared" si="28"/>
        <v>W</v>
      </c>
      <c r="AD41" s="1">
        <f t="shared" si="24"/>
        <v>8</v>
      </c>
      <c r="AE41" s="1">
        <f t="shared" si="25"/>
        <v>2</v>
      </c>
      <c r="AF41" s="1">
        <f t="shared" si="26"/>
        <v>0</v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E42" s="1">
        <v>3</v>
      </c>
      <c r="F42" s="1">
        <v>2</v>
      </c>
      <c r="G42" s="1" t="s">
        <v>84</v>
      </c>
      <c r="H42" s="1" t="s">
        <v>83</v>
      </c>
      <c r="I42" s="1">
        <f t="shared" si="29"/>
        <v>20</v>
      </c>
      <c r="J42" s="1">
        <f t="shared" si="30"/>
        <v>18</v>
      </c>
      <c r="K42" s="1">
        <f t="shared" si="31"/>
        <v>6</v>
      </c>
      <c r="L42" s="1">
        <f t="shared" si="32"/>
        <v>3</v>
      </c>
      <c r="M42" s="1">
        <f t="shared" si="33"/>
        <v>2</v>
      </c>
      <c r="N42" s="1">
        <f t="shared" si="34"/>
        <v>1</v>
      </c>
      <c r="O42" s="1">
        <f t="shared" si="35"/>
        <v>11</v>
      </c>
      <c r="P42" s="1">
        <f t="shared" si="36"/>
        <v>7</v>
      </c>
      <c r="Q42" s="1">
        <f t="shared" si="37"/>
        <v>2</v>
      </c>
      <c r="R42" s="1">
        <f t="shared" si="38"/>
        <v>9</v>
      </c>
      <c r="S42" s="1">
        <f t="shared" si="39"/>
        <v>11</v>
      </c>
      <c r="T42" s="1">
        <f t="shared" si="40"/>
        <v>1</v>
      </c>
      <c r="U42" s="1">
        <f t="shared" si="41"/>
        <v>8</v>
      </c>
      <c r="V42" s="1">
        <f t="shared" si="42"/>
        <v>3</v>
      </c>
      <c r="W42" s="1">
        <f t="shared" si="43"/>
        <v>0</v>
      </c>
      <c r="X42" s="1">
        <f t="shared" si="44"/>
        <v>13</v>
      </c>
      <c r="Y42" s="1">
        <f t="shared" si="45"/>
        <v>12</v>
      </c>
      <c r="Z42" s="1">
        <f t="shared" si="46"/>
        <v>1</v>
      </c>
      <c r="AA42" s="1" t="str">
        <f t="shared" si="27"/>
        <v>W</v>
      </c>
      <c r="AB42" s="1">
        <f t="shared" si="47"/>
        <v>3</v>
      </c>
      <c r="AC42" s="1" t="str">
        <f t="shared" si="28"/>
        <v>W</v>
      </c>
      <c r="AD42" s="1">
        <f t="shared" si="24"/>
        <v>8</v>
      </c>
      <c r="AE42" s="1">
        <f t="shared" si="25"/>
        <v>2</v>
      </c>
      <c r="AF42" s="1">
        <f t="shared" si="26"/>
        <v>0</v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E43" s="1">
        <v>1</v>
      </c>
      <c r="F43" s="1">
        <v>2</v>
      </c>
      <c r="G43" s="1" t="s">
        <v>84</v>
      </c>
      <c r="H43" s="1" t="s">
        <v>84</v>
      </c>
      <c r="I43" s="1">
        <f t="shared" si="29"/>
        <v>20</v>
      </c>
      <c r="J43" s="1">
        <f t="shared" si="30"/>
        <v>18</v>
      </c>
      <c r="K43" s="1">
        <f t="shared" si="31"/>
        <v>6</v>
      </c>
      <c r="L43" s="1">
        <f t="shared" si="32"/>
        <v>4</v>
      </c>
      <c r="M43" s="1">
        <f t="shared" si="33"/>
        <v>2</v>
      </c>
      <c r="N43" s="1">
        <f t="shared" si="34"/>
        <v>2</v>
      </c>
      <c r="O43" s="1">
        <f t="shared" si="35"/>
        <v>11</v>
      </c>
      <c r="P43" s="1">
        <f t="shared" si="36"/>
        <v>7</v>
      </c>
      <c r="Q43" s="1">
        <f t="shared" si="37"/>
        <v>3</v>
      </c>
      <c r="R43" s="1">
        <f t="shared" si="38"/>
        <v>9</v>
      </c>
      <c r="S43" s="1">
        <f t="shared" si="39"/>
        <v>11</v>
      </c>
      <c r="T43" s="1">
        <f t="shared" si="40"/>
        <v>1</v>
      </c>
      <c r="U43" s="1">
        <f t="shared" si="41"/>
        <v>8</v>
      </c>
      <c r="V43" s="1">
        <f t="shared" si="42"/>
        <v>3</v>
      </c>
      <c r="W43" s="1">
        <f t="shared" si="43"/>
        <v>0</v>
      </c>
      <c r="X43" s="1">
        <f t="shared" si="44"/>
        <v>13</v>
      </c>
      <c r="Y43" s="1">
        <f t="shared" si="45"/>
        <v>12</v>
      </c>
      <c r="Z43" s="1">
        <f t="shared" si="46"/>
        <v>1</v>
      </c>
      <c r="AA43" s="1" t="str">
        <f t="shared" si="27"/>
        <v>L</v>
      </c>
      <c r="AB43" s="1">
        <f t="shared" si="47"/>
        <v>1</v>
      </c>
      <c r="AC43" s="1" t="str">
        <f t="shared" si="28"/>
        <v>OTL</v>
      </c>
      <c r="AD43" s="1">
        <f t="shared" si="24"/>
        <v>7</v>
      </c>
      <c r="AE43" s="1">
        <f t="shared" si="25"/>
        <v>2</v>
      </c>
      <c r="AF43" s="1">
        <f t="shared" si="26"/>
        <v>1</v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E44" s="1">
        <v>5</v>
      </c>
      <c r="F44" s="1">
        <v>3</v>
      </c>
      <c r="G44" s="1" t="s">
        <v>83</v>
      </c>
      <c r="H44" s="1" t="s">
        <v>83</v>
      </c>
      <c r="I44" s="1">
        <f t="shared" si="29"/>
        <v>21</v>
      </c>
      <c r="J44" s="1">
        <f t="shared" si="30"/>
        <v>18</v>
      </c>
      <c r="K44" s="1">
        <f t="shared" si="31"/>
        <v>6</v>
      </c>
      <c r="L44" s="1">
        <f t="shared" si="32"/>
        <v>4</v>
      </c>
      <c r="M44" s="1">
        <f t="shared" si="33"/>
        <v>2</v>
      </c>
      <c r="N44" s="1">
        <f t="shared" si="34"/>
        <v>2</v>
      </c>
      <c r="O44" s="1">
        <f t="shared" si="35"/>
        <v>11</v>
      </c>
      <c r="P44" s="1">
        <f t="shared" si="36"/>
        <v>7</v>
      </c>
      <c r="Q44" s="1">
        <f t="shared" si="37"/>
        <v>3</v>
      </c>
      <c r="R44" s="1">
        <f t="shared" si="38"/>
        <v>10</v>
      </c>
      <c r="S44" s="1">
        <f t="shared" si="39"/>
        <v>11</v>
      </c>
      <c r="T44" s="1">
        <f t="shared" si="40"/>
        <v>1</v>
      </c>
      <c r="U44" s="1">
        <f t="shared" si="41"/>
        <v>8</v>
      </c>
      <c r="V44" s="1">
        <f t="shared" si="42"/>
        <v>3</v>
      </c>
      <c r="W44" s="1">
        <f t="shared" si="43"/>
        <v>0</v>
      </c>
      <c r="X44" s="1">
        <f t="shared" si="44"/>
        <v>13</v>
      </c>
      <c r="Y44" s="1">
        <f t="shared" si="45"/>
        <v>12</v>
      </c>
      <c r="Z44" s="1">
        <f t="shared" si="46"/>
        <v>1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7</v>
      </c>
      <c r="AE44" s="1">
        <f t="shared" ref="AE44:AE75" si="49">IF(AC44="","",COUNTIFS(AC35:AC44,"L"))</f>
        <v>2</v>
      </c>
      <c r="AF44" s="1">
        <f t="shared" ref="AF44:AF75" si="50">IF(AC44="","",COUNTIFS(AC35:AC44,"OTL"))</f>
        <v>1</v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E45" s="1">
        <v>3</v>
      </c>
      <c r="F45" s="1">
        <v>1</v>
      </c>
      <c r="G45" s="1" t="s">
        <v>83</v>
      </c>
      <c r="H45" s="1" t="s">
        <v>83</v>
      </c>
      <c r="I45" s="1">
        <f t="shared" si="29"/>
        <v>22</v>
      </c>
      <c r="J45" s="1">
        <f t="shared" si="30"/>
        <v>18</v>
      </c>
      <c r="K45" s="1">
        <f t="shared" si="31"/>
        <v>6</v>
      </c>
      <c r="L45" s="1">
        <f t="shared" si="32"/>
        <v>4</v>
      </c>
      <c r="M45" s="1">
        <f t="shared" si="33"/>
        <v>2</v>
      </c>
      <c r="N45" s="1">
        <f t="shared" si="34"/>
        <v>2</v>
      </c>
      <c r="O45" s="1">
        <f t="shared" si="35"/>
        <v>11</v>
      </c>
      <c r="P45" s="1">
        <f t="shared" si="36"/>
        <v>7</v>
      </c>
      <c r="Q45" s="1">
        <f t="shared" si="37"/>
        <v>3</v>
      </c>
      <c r="R45" s="1">
        <f t="shared" si="38"/>
        <v>11</v>
      </c>
      <c r="S45" s="1">
        <f t="shared" si="39"/>
        <v>11</v>
      </c>
      <c r="T45" s="1">
        <f t="shared" si="40"/>
        <v>1</v>
      </c>
      <c r="U45" s="1">
        <f t="shared" si="41"/>
        <v>8</v>
      </c>
      <c r="V45" s="1">
        <f t="shared" si="42"/>
        <v>3</v>
      </c>
      <c r="W45" s="1">
        <f t="shared" si="43"/>
        <v>0</v>
      </c>
      <c r="X45" s="1">
        <f t="shared" si="44"/>
        <v>13</v>
      </c>
      <c r="Y45" s="1">
        <f t="shared" si="45"/>
        <v>12</v>
      </c>
      <c r="Z45" s="1">
        <f t="shared" si="46"/>
        <v>1</v>
      </c>
      <c r="AA45" s="1" t="str">
        <f t="shared" si="27"/>
        <v>W</v>
      </c>
      <c r="AB45" s="1">
        <f t="shared" si="47"/>
        <v>2</v>
      </c>
      <c r="AC45" s="1" t="str">
        <f t="shared" si="28"/>
        <v>W</v>
      </c>
      <c r="AD45" s="1">
        <f t="shared" si="48"/>
        <v>8</v>
      </c>
      <c r="AE45" s="1">
        <f t="shared" si="49"/>
        <v>1</v>
      </c>
      <c r="AF45" s="1">
        <f t="shared" si="50"/>
        <v>1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E46" s="1">
        <v>3</v>
      </c>
      <c r="F46" s="1">
        <v>7</v>
      </c>
      <c r="G46" s="1" t="s">
        <v>83</v>
      </c>
      <c r="H46" s="1" t="s">
        <v>83</v>
      </c>
      <c r="I46" s="1">
        <f t="shared" si="29"/>
        <v>22</v>
      </c>
      <c r="J46" s="1">
        <f t="shared" si="30"/>
        <v>19</v>
      </c>
      <c r="K46" s="1">
        <f t="shared" si="31"/>
        <v>6</v>
      </c>
      <c r="L46" s="1">
        <f t="shared" si="32"/>
        <v>4</v>
      </c>
      <c r="M46" s="1">
        <f t="shared" si="33"/>
        <v>2</v>
      </c>
      <c r="N46" s="1">
        <f t="shared" si="34"/>
        <v>2</v>
      </c>
      <c r="O46" s="1">
        <f t="shared" si="35"/>
        <v>11</v>
      </c>
      <c r="P46" s="1">
        <f t="shared" si="36"/>
        <v>8</v>
      </c>
      <c r="Q46" s="1">
        <f t="shared" si="37"/>
        <v>3</v>
      </c>
      <c r="R46" s="1">
        <f t="shared" si="38"/>
        <v>11</v>
      </c>
      <c r="S46" s="1">
        <f t="shared" si="39"/>
        <v>11</v>
      </c>
      <c r="T46" s="1">
        <f t="shared" si="40"/>
        <v>1</v>
      </c>
      <c r="U46" s="1">
        <f t="shared" si="41"/>
        <v>8</v>
      </c>
      <c r="V46" s="1">
        <f t="shared" si="42"/>
        <v>4</v>
      </c>
      <c r="W46" s="1">
        <f t="shared" si="43"/>
        <v>0</v>
      </c>
      <c r="X46" s="1">
        <f t="shared" si="44"/>
        <v>13</v>
      </c>
      <c r="Y46" s="1">
        <f t="shared" si="45"/>
        <v>13</v>
      </c>
      <c r="Z46" s="1">
        <f t="shared" si="46"/>
        <v>1</v>
      </c>
      <c r="AA46" s="1" t="str">
        <f t="shared" si="27"/>
        <v>L</v>
      </c>
      <c r="AB46" s="1">
        <f t="shared" si="47"/>
        <v>1</v>
      </c>
      <c r="AC46" s="1" t="str">
        <f t="shared" si="28"/>
        <v>L</v>
      </c>
      <c r="AD46" s="1">
        <f t="shared" si="48"/>
        <v>7</v>
      </c>
      <c r="AE46" s="1">
        <f t="shared" si="49"/>
        <v>2</v>
      </c>
      <c r="AF46" s="1">
        <f t="shared" si="50"/>
        <v>1</v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E47" s="1">
        <v>5</v>
      </c>
      <c r="F47" s="1">
        <v>4</v>
      </c>
      <c r="G47" s="1" t="s">
        <v>84</v>
      </c>
      <c r="H47" s="1" t="s">
        <v>83</v>
      </c>
      <c r="I47" s="1">
        <f t="shared" si="29"/>
        <v>23</v>
      </c>
      <c r="J47" s="1">
        <f t="shared" si="30"/>
        <v>19</v>
      </c>
      <c r="K47" s="1">
        <f t="shared" si="31"/>
        <v>7</v>
      </c>
      <c r="L47" s="1">
        <f t="shared" si="32"/>
        <v>4</v>
      </c>
      <c r="M47" s="1">
        <f t="shared" si="33"/>
        <v>2</v>
      </c>
      <c r="N47" s="1">
        <f t="shared" si="34"/>
        <v>2</v>
      </c>
      <c r="O47" s="1">
        <f t="shared" si="35"/>
        <v>12</v>
      </c>
      <c r="P47" s="1">
        <f t="shared" si="36"/>
        <v>8</v>
      </c>
      <c r="Q47" s="1">
        <f t="shared" si="37"/>
        <v>3</v>
      </c>
      <c r="R47" s="1">
        <f t="shared" si="38"/>
        <v>11</v>
      </c>
      <c r="S47" s="1">
        <f t="shared" si="39"/>
        <v>11</v>
      </c>
      <c r="T47" s="1">
        <f t="shared" si="40"/>
        <v>1</v>
      </c>
      <c r="U47" s="1">
        <f t="shared" si="41"/>
        <v>8</v>
      </c>
      <c r="V47" s="1">
        <f t="shared" si="42"/>
        <v>4</v>
      </c>
      <c r="W47" s="1">
        <f t="shared" si="43"/>
        <v>0</v>
      </c>
      <c r="X47" s="1">
        <f t="shared" si="44"/>
        <v>14</v>
      </c>
      <c r="Y47" s="1">
        <f t="shared" si="45"/>
        <v>13</v>
      </c>
      <c r="Z47" s="1">
        <f t="shared" si="46"/>
        <v>1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7</v>
      </c>
      <c r="AE47" s="1">
        <f t="shared" si="49"/>
        <v>2</v>
      </c>
      <c r="AF47" s="1">
        <f t="shared" si="50"/>
        <v>1</v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10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11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23</v>
      </c>
      <c r="J84" s="1">
        <f t="shared" si="75"/>
        <v>19</v>
      </c>
      <c r="K84" s="1">
        <f t="shared" si="75"/>
        <v>7</v>
      </c>
      <c r="L84" s="1">
        <f t="shared" si="75"/>
        <v>4</v>
      </c>
      <c r="M84" s="1">
        <f t="shared" si="75"/>
        <v>2</v>
      </c>
      <c r="N84" s="1">
        <f t="shared" si="75"/>
        <v>2</v>
      </c>
      <c r="O84" s="1">
        <f t="shared" ref="O84:Z84" si="76">IF(O2="","",MAX(O2:O83))</f>
        <v>12</v>
      </c>
      <c r="P84" s="1">
        <f t="shared" si="76"/>
        <v>8</v>
      </c>
      <c r="Q84" s="1">
        <f t="shared" si="76"/>
        <v>3</v>
      </c>
      <c r="R84" s="1">
        <f t="shared" si="76"/>
        <v>11</v>
      </c>
      <c r="S84" s="1">
        <f t="shared" si="76"/>
        <v>11</v>
      </c>
      <c r="T84" s="1">
        <f t="shared" si="76"/>
        <v>1</v>
      </c>
      <c r="U84" s="1">
        <f t="shared" si="76"/>
        <v>8</v>
      </c>
      <c r="V84" s="1">
        <f t="shared" si="76"/>
        <v>4</v>
      </c>
      <c r="W84" s="1">
        <f t="shared" si="76"/>
        <v>0</v>
      </c>
      <c r="X84" s="1">
        <f t="shared" si="76"/>
        <v>14</v>
      </c>
      <c r="Y84" s="1">
        <f t="shared" si="76"/>
        <v>13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142</v>
      </c>
      <c r="F85" s="1">
        <f>SUM(F2:F83)</f>
        <v>155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12-8-3</v>
      </c>
      <c r="R85" s="1" t="str">
        <f>IF(R84="","0-0-0",CONCATENATE(R84,"-",S84,"-",T84))</f>
        <v>11-11-1</v>
      </c>
      <c r="U85" s="1" t="str">
        <f>IF(U84="","0-0-0",CONCATENATE(U84,"-",V84,"-",W84))</f>
        <v>8-4-0</v>
      </c>
      <c r="X85" s="1" t="str">
        <f>IF(X84="","0-0-0",CONCATENATE(X84,"-",Y84,"-",Z84))</f>
        <v>14-13-1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" sqref="B1:B26"/>
    </sheetView>
  </sheetViews>
  <sheetFormatPr defaultRowHeight="14.25"/>
  <sheetData>
    <row r="1" spans="1:4">
      <c r="A1" t="s">
        <v>65</v>
      </c>
      <c r="B1" t="s">
        <v>906</v>
      </c>
    </row>
    <row r="2" spans="1:4">
      <c r="A2" t="s">
        <v>66</v>
      </c>
      <c r="B2" t="s">
        <v>907</v>
      </c>
    </row>
    <row r="3" spans="1:4">
      <c r="A3" t="s">
        <v>66</v>
      </c>
      <c r="B3" t="s">
        <v>908</v>
      </c>
      <c r="C3" t="s">
        <v>909</v>
      </c>
      <c r="D3" t="s">
        <v>910</v>
      </c>
    </row>
    <row r="4" spans="1:4">
      <c r="A4" t="s">
        <v>65</v>
      </c>
      <c r="B4" t="s">
        <v>911</v>
      </c>
    </row>
    <row r="5" spans="1:4">
      <c r="A5" t="s">
        <v>66</v>
      </c>
      <c r="B5" t="s">
        <v>911</v>
      </c>
    </row>
    <row r="6" spans="1:4">
      <c r="A6" t="s">
        <v>65</v>
      </c>
      <c r="B6" t="s">
        <v>912</v>
      </c>
    </row>
    <row r="7" spans="1:4">
      <c r="A7" t="s">
        <v>65</v>
      </c>
      <c r="B7" t="s">
        <v>913</v>
      </c>
    </row>
    <row r="8" spans="1:4">
      <c r="A8" t="s">
        <v>65</v>
      </c>
      <c r="B8" t="s">
        <v>914</v>
      </c>
    </row>
    <row r="9" spans="1:4">
      <c r="A9" t="s">
        <v>65</v>
      </c>
      <c r="B9" t="s">
        <v>915</v>
      </c>
    </row>
    <row r="10" spans="1:4">
      <c r="A10" t="s">
        <v>66</v>
      </c>
      <c r="B10" t="s">
        <v>916</v>
      </c>
    </row>
    <row r="11" spans="1:4">
      <c r="A11" t="s">
        <v>66</v>
      </c>
      <c r="B11" t="s">
        <v>906</v>
      </c>
    </row>
    <row r="12" spans="1:4">
      <c r="A12" t="s">
        <v>65</v>
      </c>
      <c r="B12" t="s">
        <v>917</v>
      </c>
      <c r="C12" t="s">
        <v>918</v>
      </c>
      <c r="D12" t="s">
        <v>919</v>
      </c>
    </row>
    <row r="13" spans="1:4">
      <c r="A13" t="s">
        <v>66</v>
      </c>
      <c r="B13" t="s">
        <v>920</v>
      </c>
    </row>
    <row r="14" spans="1:4">
      <c r="A14" t="s">
        <v>65</v>
      </c>
      <c r="B14" t="s">
        <v>921</v>
      </c>
      <c r="C14" t="s">
        <v>922</v>
      </c>
      <c r="D14" t="s">
        <v>923</v>
      </c>
    </row>
    <row r="15" spans="1:4">
      <c r="A15" t="s">
        <v>65</v>
      </c>
      <c r="B15" t="s">
        <v>924</v>
      </c>
    </row>
    <row r="16" spans="1:4">
      <c r="A16" t="s">
        <v>65</v>
      </c>
      <c r="B16" t="s">
        <v>907</v>
      </c>
    </row>
    <row r="17" spans="1:2">
      <c r="A17" t="s">
        <v>65</v>
      </c>
      <c r="B17" t="s">
        <v>916</v>
      </c>
    </row>
    <row r="18" spans="1:2">
      <c r="A18" t="s">
        <v>66</v>
      </c>
      <c r="B18" t="s">
        <v>916</v>
      </c>
    </row>
    <row r="19" spans="1:2">
      <c r="A19" t="s">
        <v>66</v>
      </c>
      <c r="B19" t="s">
        <v>925</v>
      </c>
    </row>
    <row r="20" spans="1:2">
      <c r="A20" t="s">
        <v>66</v>
      </c>
      <c r="B20" t="s">
        <v>924</v>
      </c>
    </row>
    <row r="21" spans="1:2">
      <c r="A21" t="s">
        <v>65</v>
      </c>
      <c r="B21" t="s">
        <v>926</v>
      </c>
    </row>
    <row r="22" spans="1:2">
      <c r="A22" t="s">
        <v>66</v>
      </c>
      <c r="B22" t="s">
        <v>927</v>
      </c>
    </row>
    <row r="23" spans="1:2">
      <c r="A23" t="s">
        <v>65</v>
      </c>
      <c r="B23" t="s">
        <v>906</v>
      </c>
    </row>
    <row r="24" spans="1:2">
      <c r="A24" t="s">
        <v>65</v>
      </c>
      <c r="B24" t="s">
        <v>928</v>
      </c>
    </row>
    <row r="25" spans="1:2">
      <c r="A25" t="s">
        <v>66</v>
      </c>
      <c r="B25" t="s">
        <v>929</v>
      </c>
    </row>
    <row r="26" spans="1:2">
      <c r="A26" t="s">
        <v>66</v>
      </c>
      <c r="B26" t="s">
        <v>907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E29" s="1">
        <v>1</v>
      </c>
      <c r="F29" s="1">
        <v>3</v>
      </c>
      <c r="G29" s="1" t="s">
        <v>83</v>
      </c>
      <c r="H29" s="1" t="s">
        <v>83</v>
      </c>
      <c r="I29" s="1">
        <f t="shared" si="2"/>
        <v>7</v>
      </c>
      <c r="J29" s="1">
        <f t="shared" si="3"/>
        <v>15</v>
      </c>
      <c r="K29" s="1">
        <f t="shared" si="4"/>
        <v>1</v>
      </c>
      <c r="L29" s="1">
        <f t="shared" si="5"/>
        <v>6</v>
      </c>
      <c r="M29" s="1">
        <f t="shared" si="6"/>
        <v>0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2</v>
      </c>
      <c r="S29" s="1">
        <f t="shared" si="12"/>
        <v>9</v>
      </c>
      <c r="T29" s="1">
        <f t="shared" si="13"/>
        <v>4</v>
      </c>
      <c r="U29" s="1">
        <f t="shared" si="14"/>
        <v>4</v>
      </c>
      <c r="V29" s="1">
        <f t="shared" si="15"/>
        <v>1</v>
      </c>
      <c r="W29" s="1">
        <f t="shared" si="16"/>
        <v>2</v>
      </c>
      <c r="X29" s="1">
        <f t="shared" si="17"/>
        <v>5</v>
      </c>
      <c r="Y29" s="1">
        <f t="shared" si="18"/>
        <v>7</v>
      </c>
      <c r="Z29" s="1">
        <f t="shared" si="19"/>
        <v>3</v>
      </c>
      <c r="AA29" s="1" t="str">
        <f t="shared" si="0"/>
        <v>L</v>
      </c>
      <c r="AB29" s="1">
        <f t="shared" si="20"/>
        <v>7</v>
      </c>
      <c r="AC29" s="1" t="str">
        <f t="shared" si="1"/>
        <v>L</v>
      </c>
      <c r="AD29" s="1">
        <f t="shared" si="24"/>
        <v>2</v>
      </c>
      <c r="AE29" s="1">
        <f t="shared" si="25"/>
        <v>5</v>
      </c>
      <c r="AF29" s="1">
        <f t="shared" si="26"/>
        <v>3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E30" s="1">
        <v>3</v>
      </c>
      <c r="F30" s="1">
        <v>4</v>
      </c>
      <c r="G30" s="1" t="s">
        <v>83</v>
      </c>
      <c r="H30" s="1" t="s">
        <v>83</v>
      </c>
      <c r="I30" s="1">
        <f t="shared" si="2"/>
        <v>7</v>
      </c>
      <c r="J30" s="1">
        <f t="shared" si="3"/>
        <v>16</v>
      </c>
      <c r="K30" s="1">
        <f t="shared" si="4"/>
        <v>1</v>
      </c>
      <c r="L30" s="1">
        <f t="shared" si="5"/>
        <v>6</v>
      </c>
      <c r="M30" s="1">
        <f t="shared" si="6"/>
        <v>0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2</v>
      </c>
      <c r="S30" s="1">
        <f t="shared" si="12"/>
        <v>9</v>
      </c>
      <c r="T30" s="1">
        <f t="shared" si="13"/>
        <v>4</v>
      </c>
      <c r="U30" s="1">
        <f t="shared" si="14"/>
        <v>4</v>
      </c>
      <c r="V30" s="1">
        <f t="shared" si="15"/>
        <v>1</v>
      </c>
      <c r="W30" s="1">
        <f t="shared" si="16"/>
        <v>2</v>
      </c>
      <c r="X30" s="1">
        <f t="shared" si="17"/>
        <v>5</v>
      </c>
      <c r="Y30" s="1">
        <f t="shared" si="18"/>
        <v>8</v>
      </c>
      <c r="Z30" s="1">
        <f t="shared" si="19"/>
        <v>3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1</v>
      </c>
      <c r="AE30" s="1">
        <f t="shared" si="25"/>
        <v>6</v>
      </c>
      <c r="AF30" s="1">
        <f t="shared" si="26"/>
        <v>3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8</v>
      </c>
      <c r="J31" s="1">
        <f t="shared" si="3"/>
        <v>16</v>
      </c>
      <c r="K31" s="1">
        <f t="shared" si="4"/>
        <v>1</v>
      </c>
      <c r="L31" s="1">
        <f t="shared" si="5"/>
        <v>6</v>
      </c>
      <c r="M31" s="1">
        <f t="shared" si="6"/>
        <v>0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3</v>
      </c>
      <c r="S31" s="1">
        <f t="shared" si="12"/>
        <v>9</v>
      </c>
      <c r="T31" s="1">
        <f t="shared" si="13"/>
        <v>4</v>
      </c>
      <c r="U31" s="1">
        <f t="shared" si="14"/>
        <v>5</v>
      </c>
      <c r="V31" s="1">
        <f t="shared" si="15"/>
        <v>1</v>
      </c>
      <c r="W31" s="1">
        <f t="shared" si="16"/>
        <v>2</v>
      </c>
      <c r="X31" s="1">
        <f t="shared" si="17"/>
        <v>6</v>
      </c>
      <c r="Y31" s="1">
        <f t="shared" si="18"/>
        <v>8</v>
      </c>
      <c r="Z31" s="1">
        <f t="shared" si="19"/>
        <v>3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2</v>
      </c>
      <c r="AE31" s="1">
        <f t="shared" si="25"/>
        <v>5</v>
      </c>
      <c r="AF31" s="1">
        <f t="shared" si="26"/>
        <v>3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E32" s="1">
        <v>2</v>
      </c>
      <c r="F32" s="1">
        <v>5</v>
      </c>
      <c r="G32" s="1" t="s">
        <v>83</v>
      </c>
      <c r="H32" s="1" t="s">
        <v>83</v>
      </c>
      <c r="I32" s="1">
        <f t="shared" si="2"/>
        <v>8</v>
      </c>
      <c r="J32" s="1">
        <f t="shared" si="3"/>
        <v>17</v>
      </c>
      <c r="K32" s="1">
        <f t="shared" si="4"/>
        <v>1</v>
      </c>
      <c r="L32" s="1">
        <f t="shared" si="5"/>
        <v>6</v>
      </c>
      <c r="M32" s="1">
        <f t="shared" si="6"/>
        <v>0</v>
      </c>
      <c r="N32" s="1">
        <f t="shared" si="7"/>
        <v>0</v>
      </c>
      <c r="O32" s="1">
        <f t="shared" si="8"/>
        <v>5</v>
      </c>
      <c r="P32" s="1">
        <f t="shared" si="9"/>
        <v>7</v>
      </c>
      <c r="Q32" s="1">
        <f t="shared" si="10"/>
        <v>2</v>
      </c>
      <c r="R32" s="1">
        <f t="shared" si="11"/>
        <v>3</v>
      </c>
      <c r="S32" s="1">
        <f t="shared" si="12"/>
        <v>10</v>
      </c>
      <c r="T32" s="1">
        <f t="shared" si="13"/>
        <v>4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6</v>
      </c>
      <c r="Y32" s="1">
        <f t="shared" si="18"/>
        <v>9</v>
      </c>
      <c r="Z32" s="1">
        <f t="shared" si="19"/>
        <v>3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1</v>
      </c>
      <c r="AE32" s="1">
        <f t="shared" si="25"/>
        <v>6</v>
      </c>
      <c r="AF32" s="1">
        <f t="shared" si="26"/>
        <v>3</v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E33" s="1">
        <v>2</v>
      </c>
      <c r="F33" s="1">
        <v>0</v>
      </c>
      <c r="G33" s="1" t="s">
        <v>83</v>
      </c>
      <c r="H33" s="1" t="s">
        <v>83</v>
      </c>
      <c r="I33" s="1">
        <f t="shared" si="2"/>
        <v>9</v>
      </c>
      <c r="J33" s="1">
        <f t="shared" si="3"/>
        <v>17</v>
      </c>
      <c r="K33" s="1">
        <f t="shared" si="4"/>
        <v>1</v>
      </c>
      <c r="L33" s="1">
        <f t="shared" si="5"/>
        <v>6</v>
      </c>
      <c r="M33" s="1">
        <f t="shared" si="6"/>
        <v>0</v>
      </c>
      <c r="N33" s="1">
        <f t="shared" si="7"/>
        <v>0</v>
      </c>
      <c r="O33" s="1">
        <f t="shared" si="8"/>
        <v>6</v>
      </c>
      <c r="P33" s="1">
        <f t="shared" si="9"/>
        <v>7</v>
      </c>
      <c r="Q33" s="1">
        <f t="shared" si="10"/>
        <v>2</v>
      </c>
      <c r="R33" s="1">
        <f t="shared" si="11"/>
        <v>3</v>
      </c>
      <c r="S33" s="1">
        <f t="shared" si="12"/>
        <v>10</v>
      </c>
      <c r="T33" s="1">
        <f t="shared" si="13"/>
        <v>4</v>
      </c>
      <c r="U33" s="1">
        <f t="shared" si="14"/>
        <v>5</v>
      </c>
      <c r="V33" s="1">
        <f t="shared" si="15"/>
        <v>2</v>
      </c>
      <c r="W33" s="1">
        <f t="shared" si="16"/>
        <v>2</v>
      </c>
      <c r="X33" s="1">
        <f t="shared" si="17"/>
        <v>6</v>
      </c>
      <c r="Y33" s="1">
        <f t="shared" si="18"/>
        <v>9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2</v>
      </c>
      <c r="AE33" s="1">
        <f t="shared" si="25"/>
        <v>5</v>
      </c>
      <c r="AF33" s="1">
        <f t="shared" si="26"/>
        <v>3</v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E34" s="1">
        <v>4</v>
      </c>
      <c r="F34" s="1">
        <v>5</v>
      </c>
      <c r="G34" s="1" t="s">
        <v>84</v>
      </c>
      <c r="H34" s="1" t="s">
        <v>83</v>
      </c>
      <c r="I34" s="1">
        <f t="shared" si="2"/>
        <v>9</v>
      </c>
      <c r="J34" s="1">
        <f t="shared" si="3"/>
        <v>17</v>
      </c>
      <c r="K34" s="1">
        <f t="shared" si="4"/>
        <v>1</v>
      </c>
      <c r="L34" s="1">
        <f t="shared" si="5"/>
        <v>7</v>
      </c>
      <c r="M34" s="1">
        <f t="shared" si="6"/>
        <v>0</v>
      </c>
      <c r="N34" s="1">
        <f t="shared" si="7"/>
        <v>0</v>
      </c>
      <c r="O34" s="1">
        <f t="shared" si="8"/>
        <v>6</v>
      </c>
      <c r="P34" s="1">
        <f t="shared" si="9"/>
        <v>7</v>
      </c>
      <c r="Q34" s="1">
        <f t="shared" si="10"/>
        <v>3</v>
      </c>
      <c r="R34" s="1">
        <f t="shared" si="11"/>
        <v>3</v>
      </c>
      <c r="S34" s="1">
        <f t="shared" si="12"/>
        <v>10</v>
      </c>
      <c r="T34" s="1">
        <f t="shared" si="13"/>
        <v>4</v>
      </c>
      <c r="U34" s="1">
        <f t="shared" si="14"/>
        <v>5</v>
      </c>
      <c r="V34" s="1">
        <f t="shared" si="15"/>
        <v>2</v>
      </c>
      <c r="W34" s="1">
        <f t="shared" si="16"/>
        <v>2</v>
      </c>
      <c r="X34" s="1">
        <f t="shared" si="17"/>
        <v>6</v>
      </c>
      <c r="Y34" s="1">
        <f t="shared" si="18"/>
        <v>9</v>
      </c>
      <c r="Z34" s="1">
        <f t="shared" si="19"/>
        <v>3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OTL</v>
      </c>
      <c r="AD34" s="1">
        <f t="shared" si="24"/>
        <v>2</v>
      </c>
      <c r="AE34" s="1">
        <f t="shared" si="25"/>
        <v>5</v>
      </c>
      <c r="AF34" s="1">
        <f t="shared" si="26"/>
        <v>3</v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E35" s="1">
        <v>3</v>
      </c>
      <c r="F35" s="1">
        <v>2</v>
      </c>
      <c r="G35" s="1" t="s">
        <v>84</v>
      </c>
      <c r="H35" s="1" t="s">
        <v>83</v>
      </c>
      <c r="I35" s="1">
        <f t="shared" ref="I35:I66" si="29">IF(E35="","",IF(E35&gt;F35,I34+1,I34))</f>
        <v>10</v>
      </c>
      <c r="J35" s="1">
        <f t="shared" ref="J35:J66" si="30">IF(E35="","",IF(AND(F35&gt;E35,G35=$AK$2,H35=$AK$2),J34+1,J34))</f>
        <v>17</v>
      </c>
      <c r="K35" s="1">
        <f t="shared" ref="K35:K66" si="31">IF(E35="","",IF(AND(G35=$AK$1,E35&gt;F35),K34+1,K34))</f>
        <v>2</v>
      </c>
      <c r="L35" s="1">
        <f t="shared" ref="L35:L66" si="32">IF(E35="","",IF(AND(OR(G35=$AK$1,H35=$AK$1),E35&lt;F35),L34+1,L34))</f>
        <v>7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7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3</v>
      </c>
      <c r="R35" s="1">
        <f t="shared" ref="R35:R66" si="38">IF(E35="","",IF(AND(C35=$AL$2,E35&gt;F35),R34+1,R34))</f>
        <v>3</v>
      </c>
      <c r="S35" s="1">
        <f t="shared" ref="S35:S66" si="39">IF(E35="","",IF(AND(C35=$AL$2,F35&gt;E35,G35=$AK$2,H35=$AK$2),S34+1,S34))</f>
        <v>10</v>
      </c>
      <c r="T35" s="1">
        <f t="shared" ref="T35:T66" si="40">IF(E35="","",IF(AND(C35=$AL$2,F35&gt;E35,OR(G35=$AK$1,H35=$AK$1)), T34+1, T34))</f>
        <v>4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2</v>
      </c>
      <c r="X35" s="1">
        <f t="shared" ref="X35:X66" si="44">IF(E35="","",IF(AND(E35&gt;F35,COUNTIF($AN$1:$AN$15,D35)=1),X34+1,X34))</f>
        <v>7</v>
      </c>
      <c r="Y35" s="1">
        <f t="shared" ref="Y35:Y66" si="45">IF(E35="","",IF(AND(E35&lt;F35,G35=$AK$2,H35=$AK$2,COUNTIF($AN$1:$AN$15,D35)=1),Y34+1,Y34))</f>
        <v>9</v>
      </c>
      <c r="Z35" s="1">
        <f t="shared" ref="Z35:Z66" si="46">IF(E35="","",IF(AND(E35&lt;F35,COUNTIF($AN$1:$AN$15,D35)=1,OR(G35=$AK$1,H35=$AK$1)), Z34+1, Z34))</f>
        <v>3</v>
      </c>
      <c r="AA35" s="1" t="str">
        <f t="shared" si="27"/>
        <v>W</v>
      </c>
      <c r="AB35" s="1">
        <f t="shared" ref="AB35:AB66" si="47">IF(AA35="","",IF(AA35=AA34,AB34+1,1))</f>
        <v>1</v>
      </c>
      <c r="AC35" s="1" t="str">
        <f t="shared" si="28"/>
        <v>W</v>
      </c>
      <c r="AD35" s="1">
        <f t="shared" si="24"/>
        <v>3</v>
      </c>
      <c r="AE35" s="1">
        <f t="shared" si="25"/>
        <v>5</v>
      </c>
      <c r="AF35" s="1">
        <f t="shared" si="26"/>
        <v>2</v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E36" s="1">
        <v>5</v>
      </c>
      <c r="F36" s="1">
        <v>2</v>
      </c>
      <c r="G36" s="1" t="s">
        <v>83</v>
      </c>
      <c r="H36" s="1" t="s">
        <v>83</v>
      </c>
      <c r="I36" s="1">
        <f t="shared" si="29"/>
        <v>11</v>
      </c>
      <c r="J36" s="1">
        <f t="shared" si="30"/>
        <v>17</v>
      </c>
      <c r="K36" s="1">
        <f t="shared" si="31"/>
        <v>2</v>
      </c>
      <c r="L36" s="1">
        <f t="shared" si="32"/>
        <v>7</v>
      </c>
      <c r="M36" s="1">
        <f t="shared" si="33"/>
        <v>0</v>
      </c>
      <c r="N36" s="1">
        <f t="shared" si="34"/>
        <v>0</v>
      </c>
      <c r="O36" s="1">
        <f t="shared" si="35"/>
        <v>8</v>
      </c>
      <c r="P36" s="1">
        <f t="shared" si="36"/>
        <v>7</v>
      </c>
      <c r="Q36" s="1">
        <f t="shared" si="37"/>
        <v>3</v>
      </c>
      <c r="R36" s="1">
        <f t="shared" si="38"/>
        <v>3</v>
      </c>
      <c r="S36" s="1">
        <f t="shared" si="39"/>
        <v>10</v>
      </c>
      <c r="T36" s="1">
        <f t="shared" si="40"/>
        <v>4</v>
      </c>
      <c r="U36" s="1">
        <f t="shared" si="41"/>
        <v>5</v>
      </c>
      <c r="V36" s="1">
        <f t="shared" si="42"/>
        <v>2</v>
      </c>
      <c r="W36" s="1">
        <f t="shared" si="43"/>
        <v>2</v>
      </c>
      <c r="X36" s="1">
        <f t="shared" si="44"/>
        <v>7</v>
      </c>
      <c r="Y36" s="1">
        <f t="shared" si="45"/>
        <v>9</v>
      </c>
      <c r="Z36" s="1">
        <f t="shared" si="46"/>
        <v>3</v>
      </c>
      <c r="AA36" s="1" t="str">
        <f t="shared" si="27"/>
        <v>W</v>
      </c>
      <c r="AB36" s="1">
        <f t="shared" si="47"/>
        <v>2</v>
      </c>
      <c r="AC36" s="1" t="str">
        <f t="shared" si="28"/>
        <v>W</v>
      </c>
      <c r="AD36" s="1">
        <f t="shared" si="24"/>
        <v>4</v>
      </c>
      <c r="AE36" s="1">
        <f t="shared" si="25"/>
        <v>5</v>
      </c>
      <c r="AF36" s="1">
        <f t="shared" si="26"/>
        <v>1</v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E37" s="1">
        <v>4</v>
      </c>
      <c r="F37" s="1">
        <v>7</v>
      </c>
      <c r="G37" s="1" t="s">
        <v>83</v>
      </c>
      <c r="H37" s="1" t="s">
        <v>83</v>
      </c>
      <c r="I37" s="1">
        <f t="shared" si="29"/>
        <v>11</v>
      </c>
      <c r="J37" s="1">
        <f t="shared" si="30"/>
        <v>18</v>
      </c>
      <c r="K37" s="1">
        <f t="shared" si="31"/>
        <v>2</v>
      </c>
      <c r="L37" s="1">
        <f t="shared" si="32"/>
        <v>7</v>
      </c>
      <c r="M37" s="1">
        <f t="shared" si="33"/>
        <v>0</v>
      </c>
      <c r="N37" s="1">
        <f t="shared" si="34"/>
        <v>0</v>
      </c>
      <c r="O37" s="1">
        <f t="shared" si="35"/>
        <v>8</v>
      </c>
      <c r="P37" s="1">
        <f t="shared" si="36"/>
        <v>7</v>
      </c>
      <c r="Q37" s="1">
        <f t="shared" si="37"/>
        <v>3</v>
      </c>
      <c r="R37" s="1">
        <f t="shared" si="38"/>
        <v>3</v>
      </c>
      <c r="S37" s="1">
        <f t="shared" si="39"/>
        <v>11</v>
      </c>
      <c r="T37" s="1">
        <f t="shared" si="40"/>
        <v>4</v>
      </c>
      <c r="U37" s="1">
        <f t="shared" si="41"/>
        <v>5</v>
      </c>
      <c r="V37" s="1">
        <f t="shared" si="42"/>
        <v>3</v>
      </c>
      <c r="W37" s="1">
        <f t="shared" si="43"/>
        <v>2</v>
      </c>
      <c r="X37" s="1">
        <f t="shared" si="44"/>
        <v>7</v>
      </c>
      <c r="Y37" s="1">
        <f t="shared" si="45"/>
        <v>10</v>
      </c>
      <c r="Z37" s="1">
        <f t="shared" si="46"/>
        <v>3</v>
      </c>
      <c r="AA37" s="1" t="str">
        <f t="shared" si="27"/>
        <v>L</v>
      </c>
      <c r="AB37" s="1">
        <f t="shared" si="47"/>
        <v>1</v>
      </c>
      <c r="AC37" s="1" t="str">
        <f t="shared" si="28"/>
        <v>L</v>
      </c>
      <c r="AD37" s="1">
        <f t="shared" si="24"/>
        <v>4</v>
      </c>
      <c r="AE37" s="1">
        <f t="shared" si="25"/>
        <v>5</v>
      </c>
      <c r="AF37" s="1">
        <f t="shared" si="26"/>
        <v>1</v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E38" s="1">
        <v>0</v>
      </c>
      <c r="F38" s="1">
        <v>3</v>
      </c>
      <c r="G38" s="1" t="s">
        <v>83</v>
      </c>
      <c r="H38" s="1" t="s">
        <v>83</v>
      </c>
      <c r="I38" s="1">
        <f t="shared" si="29"/>
        <v>11</v>
      </c>
      <c r="J38" s="1">
        <f t="shared" si="30"/>
        <v>19</v>
      </c>
      <c r="K38" s="1">
        <f t="shared" si="31"/>
        <v>2</v>
      </c>
      <c r="L38" s="1">
        <f t="shared" si="32"/>
        <v>7</v>
      </c>
      <c r="M38" s="1">
        <f t="shared" si="33"/>
        <v>0</v>
      </c>
      <c r="N38" s="1">
        <f t="shared" si="34"/>
        <v>0</v>
      </c>
      <c r="O38" s="1">
        <f t="shared" si="35"/>
        <v>8</v>
      </c>
      <c r="P38" s="1">
        <f t="shared" si="36"/>
        <v>7</v>
      </c>
      <c r="Q38" s="1">
        <f t="shared" si="37"/>
        <v>3</v>
      </c>
      <c r="R38" s="1">
        <f t="shared" si="38"/>
        <v>3</v>
      </c>
      <c r="S38" s="1">
        <f t="shared" si="39"/>
        <v>12</v>
      </c>
      <c r="T38" s="1">
        <f t="shared" si="40"/>
        <v>4</v>
      </c>
      <c r="U38" s="1">
        <f t="shared" si="41"/>
        <v>5</v>
      </c>
      <c r="V38" s="1">
        <f t="shared" si="42"/>
        <v>4</v>
      </c>
      <c r="W38" s="1">
        <f t="shared" si="43"/>
        <v>2</v>
      </c>
      <c r="X38" s="1">
        <f t="shared" si="44"/>
        <v>7</v>
      </c>
      <c r="Y38" s="1">
        <f t="shared" si="45"/>
        <v>11</v>
      </c>
      <c r="Z38" s="1">
        <f t="shared" si="46"/>
        <v>3</v>
      </c>
      <c r="AA38" s="1" t="str">
        <f t="shared" si="27"/>
        <v>L</v>
      </c>
      <c r="AB38" s="1">
        <f t="shared" si="47"/>
        <v>2</v>
      </c>
      <c r="AC38" s="1" t="str">
        <f t="shared" si="28"/>
        <v>L</v>
      </c>
      <c r="AD38" s="1">
        <f t="shared" si="24"/>
        <v>4</v>
      </c>
      <c r="AE38" s="1">
        <f t="shared" si="25"/>
        <v>5</v>
      </c>
      <c r="AF38" s="1">
        <f t="shared" si="26"/>
        <v>1</v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E39" s="1">
        <v>3</v>
      </c>
      <c r="F39" s="1">
        <v>5</v>
      </c>
      <c r="G39" s="1" t="s">
        <v>83</v>
      </c>
      <c r="H39" s="1" t="s">
        <v>83</v>
      </c>
      <c r="I39" s="1">
        <f t="shared" si="29"/>
        <v>11</v>
      </c>
      <c r="J39" s="1">
        <f t="shared" si="30"/>
        <v>20</v>
      </c>
      <c r="K39" s="1">
        <f t="shared" si="31"/>
        <v>2</v>
      </c>
      <c r="L39" s="1">
        <f t="shared" si="32"/>
        <v>7</v>
      </c>
      <c r="M39" s="1">
        <f t="shared" si="33"/>
        <v>0</v>
      </c>
      <c r="N39" s="1">
        <f t="shared" si="34"/>
        <v>0</v>
      </c>
      <c r="O39" s="1">
        <f t="shared" si="35"/>
        <v>8</v>
      </c>
      <c r="P39" s="1">
        <f t="shared" si="36"/>
        <v>7</v>
      </c>
      <c r="Q39" s="1">
        <f t="shared" si="37"/>
        <v>3</v>
      </c>
      <c r="R39" s="1">
        <f t="shared" si="38"/>
        <v>3</v>
      </c>
      <c r="S39" s="1">
        <f t="shared" si="39"/>
        <v>13</v>
      </c>
      <c r="T39" s="1">
        <f t="shared" si="40"/>
        <v>4</v>
      </c>
      <c r="U39" s="1">
        <f t="shared" si="41"/>
        <v>5</v>
      </c>
      <c r="V39" s="1">
        <f t="shared" si="42"/>
        <v>5</v>
      </c>
      <c r="W39" s="1">
        <f t="shared" si="43"/>
        <v>2</v>
      </c>
      <c r="X39" s="1">
        <f t="shared" si="44"/>
        <v>7</v>
      </c>
      <c r="Y39" s="1">
        <f t="shared" si="45"/>
        <v>12</v>
      </c>
      <c r="Z39" s="1">
        <f t="shared" si="46"/>
        <v>3</v>
      </c>
      <c r="AA39" s="1" t="str">
        <f t="shared" si="27"/>
        <v>L</v>
      </c>
      <c r="AB39" s="1">
        <f t="shared" si="47"/>
        <v>3</v>
      </c>
      <c r="AC39" s="1" t="str">
        <f t="shared" si="28"/>
        <v>L</v>
      </c>
      <c r="AD39" s="1">
        <f t="shared" si="24"/>
        <v>4</v>
      </c>
      <c r="AE39" s="1">
        <f t="shared" si="25"/>
        <v>5</v>
      </c>
      <c r="AF39" s="1">
        <f t="shared" si="26"/>
        <v>1</v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E40" s="1">
        <v>3</v>
      </c>
      <c r="F40" s="1">
        <v>0</v>
      </c>
      <c r="G40" s="1" t="s">
        <v>83</v>
      </c>
      <c r="H40" s="1" t="s">
        <v>83</v>
      </c>
      <c r="I40" s="1">
        <f t="shared" si="29"/>
        <v>12</v>
      </c>
      <c r="J40" s="1">
        <f t="shared" si="30"/>
        <v>20</v>
      </c>
      <c r="K40" s="1">
        <f t="shared" si="31"/>
        <v>2</v>
      </c>
      <c r="L40" s="1">
        <f t="shared" si="32"/>
        <v>7</v>
      </c>
      <c r="M40" s="1">
        <f t="shared" si="33"/>
        <v>0</v>
      </c>
      <c r="N40" s="1">
        <f t="shared" si="34"/>
        <v>0</v>
      </c>
      <c r="O40" s="1">
        <f t="shared" si="35"/>
        <v>8</v>
      </c>
      <c r="P40" s="1">
        <f t="shared" si="36"/>
        <v>7</v>
      </c>
      <c r="Q40" s="1">
        <f t="shared" si="37"/>
        <v>3</v>
      </c>
      <c r="R40" s="1">
        <f t="shared" si="38"/>
        <v>4</v>
      </c>
      <c r="S40" s="1">
        <f t="shared" si="39"/>
        <v>13</v>
      </c>
      <c r="T40" s="1">
        <f t="shared" si="40"/>
        <v>4</v>
      </c>
      <c r="U40" s="1">
        <f t="shared" si="41"/>
        <v>5</v>
      </c>
      <c r="V40" s="1">
        <f t="shared" si="42"/>
        <v>5</v>
      </c>
      <c r="W40" s="1">
        <f t="shared" si="43"/>
        <v>2</v>
      </c>
      <c r="X40" s="1">
        <f t="shared" si="44"/>
        <v>8</v>
      </c>
      <c r="Y40" s="1">
        <f t="shared" si="45"/>
        <v>12</v>
      </c>
      <c r="Z40" s="1">
        <f t="shared" si="46"/>
        <v>3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5</v>
      </c>
      <c r="AE40" s="1">
        <f t="shared" si="25"/>
        <v>4</v>
      </c>
      <c r="AF40" s="1">
        <f t="shared" si="26"/>
        <v>1</v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E41" s="1">
        <v>4</v>
      </c>
      <c r="F41" s="1">
        <v>1</v>
      </c>
      <c r="G41" s="1" t="s">
        <v>83</v>
      </c>
      <c r="H41" s="1" t="s">
        <v>83</v>
      </c>
      <c r="I41" s="1">
        <f t="shared" si="29"/>
        <v>13</v>
      </c>
      <c r="J41" s="1">
        <f t="shared" si="30"/>
        <v>20</v>
      </c>
      <c r="K41" s="1">
        <f t="shared" si="31"/>
        <v>2</v>
      </c>
      <c r="L41" s="1">
        <f t="shared" si="32"/>
        <v>7</v>
      </c>
      <c r="M41" s="1">
        <f t="shared" si="33"/>
        <v>0</v>
      </c>
      <c r="N41" s="1">
        <f t="shared" si="34"/>
        <v>0</v>
      </c>
      <c r="O41" s="1">
        <f t="shared" si="35"/>
        <v>8</v>
      </c>
      <c r="P41" s="1">
        <f t="shared" si="36"/>
        <v>7</v>
      </c>
      <c r="Q41" s="1">
        <f t="shared" si="37"/>
        <v>3</v>
      </c>
      <c r="R41" s="1">
        <f t="shared" si="38"/>
        <v>5</v>
      </c>
      <c r="S41" s="1">
        <f t="shared" si="39"/>
        <v>13</v>
      </c>
      <c r="T41" s="1">
        <f t="shared" si="40"/>
        <v>4</v>
      </c>
      <c r="U41" s="1">
        <f t="shared" si="41"/>
        <v>5</v>
      </c>
      <c r="V41" s="1">
        <f t="shared" si="42"/>
        <v>5</v>
      </c>
      <c r="W41" s="1">
        <f t="shared" si="43"/>
        <v>2</v>
      </c>
      <c r="X41" s="1">
        <f t="shared" si="44"/>
        <v>9</v>
      </c>
      <c r="Y41" s="1">
        <f t="shared" si="45"/>
        <v>12</v>
      </c>
      <c r="Z41" s="1">
        <f t="shared" si="46"/>
        <v>3</v>
      </c>
      <c r="AA41" s="1" t="str">
        <f t="shared" si="27"/>
        <v>W</v>
      </c>
      <c r="AB41" s="1">
        <f t="shared" si="47"/>
        <v>2</v>
      </c>
      <c r="AC41" s="1" t="str">
        <f t="shared" si="28"/>
        <v>W</v>
      </c>
      <c r="AD41" s="1">
        <f t="shared" si="24"/>
        <v>5</v>
      </c>
      <c r="AE41" s="1">
        <f t="shared" si="25"/>
        <v>4</v>
      </c>
      <c r="AF41" s="1">
        <f t="shared" si="26"/>
        <v>1</v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E42" s="1">
        <v>2</v>
      </c>
      <c r="F42" s="1">
        <v>5</v>
      </c>
      <c r="G42" s="1" t="s">
        <v>83</v>
      </c>
      <c r="H42" s="1" t="s">
        <v>83</v>
      </c>
      <c r="I42" s="1">
        <f t="shared" si="29"/>
        <v>13</v>
      </c>
      <c r="J42" s="1">
        <f t="shared" si="30"/>
        <v>21</v>
      </c>
      <c r="K42" s="1">
        <f t="shared" si="31"/>
        <v>2</v>
      </c>
      <c r="L42" s="1">
        <f t="shared" si="32"/>
        <v>7</v>
      </c>
      <c r="M42" s="1">
        <f t="shared" si="33"/>
        <v>0</v>
      </c>
      <c r="N42" s="1">
        <f t="shared" si="34"/>
        <v>0</v>
      </c>
      <c r="O42" s="1">
        <f t="shared" si="35"/>
        <v>8</v>
      </c>
      <c r="P42" s="1">
        <f t="shared" si="36"/>
        <v>7</v>
      </c>
      <c r="Q42" s="1">
        <f t="shared" si="37"/>
        <v>3</v>
      </c>
      <c r="R42" s="1">
        <f t="shared" si="38"/>
        <v>5</v>
      </c>
      <c r="S42" s="1">
        <f t="shared" si="39"/>
        <v>14</v>
      </c>
      <c r="T42" s="1">
        <f t="shared" si="40"/>
        <v>4</v>
      </c>
      <c r="U42" s="1">
        <f t="shared" si="41"/>
        <v>5</v>
      </c>
      <c r="V42" s="1">
        <f t="shared" si="42"/>
        <v>6</v>
      </c>
      <c r="W42" s="1">
        <f t="shared" si="43"/>
        <v>2</v>
      </c>
      <c r="X42" s="1">
        <f t="shared" si="44"/>
        <v>9</v>
      </c>
      <c r="Y42" s="1">
        <f t="shared" si="45"/>
        <v>13</v>
      </c>
      <c r="Z42" s="1">
        <f t="shared" si="46"/>
        <v>3</v>
      </c>
      <c r="AA42" s="1" t="str">
        <f t="shared" si="27"/>
        <v>L</v>
      </c>
      <c r="AB42" s="1">
        <f t="shared" si="47"/>
        <v>1</v>
      </c>
      <c r="AC42" s="1" t="str">
        <f t="shared" si="28"/>
        <v>L</v>
      </c>
      <c r="AD42" s="1">
        <f t="shared" si="24"/>
        <v>5</v>
      </c>
      <c r="AE42" s="1">
        <f t="shared" si="25"/>
        <v>4</v>
      </c>
      <c r="AF42" s="1">
        <f t="shared" si="26"/>
        <v>1</v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E43" s="1">
        <v>1</v>
      </c>
      <c r="F43" s="1">
        <v>4</v>
      </c>
      <c r="G43" s="1" t="s">
        <v>83</v>
      </c>
      <c r="H43" s="1" t="s">
        <v>83</v>
      </c>
      <c r="I43" s="1">
        <f t="shared" si="29"/>
        <v>13</v>
      </c>
      <c r="J43" s="1">
        <f t="shared" si="30"/>
        <v>22</v>
      </c>
      <c r="K43" s="1">
        <f t="shared" si="31"/>
        <v>2</v>
      </c>
      <c r="L43" s="1">
        <f t="shared" si="32"/>
        <v>7</v>
      </c>
      <c r="M43" s="1">
        <f t="shared" si="33"/>
        <v>0</v>
      </c>
      <c r="N43" s="1">
        <f t="shared" si="34"/>
        <v>0</v>
      </c>
      <c r="O43" s="1">
        <f t="shared" si="35"/>
        <v>8</v>
      </c>
      <c r="P43" s="1">
        <f t="shared" si="36"/>
        <v>8</v>
      </c>
      <c r="Q43" s="1">
        <f t="shared" si="37"/>
        <v>3</v>
      </c>
      <c r="R43" s="1">
        <f t="shared" si="38"/>
        <v>5</v>
      </c>
      <c r="S43" s="1">
        <f t="shared" si="39"/>
        <v>14</v>
      </c>
      <c r="T43" s="1">
        <f t="shared" si="40"/>
        <v>4</v>
      </c>
      <c r="U43" s="1">
        <f t="shared" si="41"/>
        <v>5</v>
      </c>
      <c r="V43" s="1">
        <f t="shared" si="42"/>
        <v>6</v>
      </c>
      <c r="W43" s="1">
        <f t="shared" si="43"/>
        <v>2</v>
      </c>
      <c r="X43" s="1">
        <f t="shared" si="44"/>
        <v>9</v>
      </c>
      <c r="Y43" s="1">
        <f t="shared" si="45"/>
        <v>13</v>
      </c>
      <c r="Z43" s="1">
        <f t="shared" si="46"/>
        <v>3</v>
      </c>
      <c r="AA43" s="1" t="str">
        <f t="shared" si="27"/>
        <v>L</v>
      </c>
      <c r="AB43" s="1">
        <f t="shared" si="47"/>
        <v>2</v>
      </c>
      <c r="AC43" s="1" t="str">
        <f t="shared" si="28"/>
        <v>L</v>
      </c>
      <c r="AD43" s="1">
        <f t="shared" si="24"/>
        <v>4</v>
      </c>
      <c r="AE43" s="1">
        <f t="shared" si="25"/>
        <v>5</v>
      </c>
      <c r="AF43" s="1">
        <f t="shared" si="26"/>
        <v>1</v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E44" s="1">
        <v>5</v>
      </c>
      <c r="F44" s="1">
        <v>3</v>
      </c>
      <c r="G44" s="1" t="s">
        <v>83</v>
      </c>
      <c r="H44" s="1" t="s">
        <v>83</v>
      </c>
      <c r="I44" s="1">
        <f t="shared" si="29"/>
        <v>14</v>
      </c>
      <c r="J44" s="1">
        <f t="shared" si="30"/>
        <v>22</v>
      </c>
      <c r="K44" s="1">
        <f t="shared" si="31"/>
        <v>2</v>
      </c>
      <c r="L44" s="1">
        <f t="shared" si="32"/>
        <v>7</v>
      </c>
      <c r="M44" s="1">
        <f t="shared" si="33"/>
        <v>0</v>
      </c>
      <c r="N44" s="1">
        <f t="shared" si="34"/>
        <v>0</v>
      </c>
      <c r="O44" s="1">
        <f t="shared" si="35"/>
        <v>9</v>
      </c>
      <c r="P44" s="1">
        <f t="shared" si="36"/>
        <v>8</v>
      </c>
      <c r="Q44" s="1">
        <f t="shared" si="37"/>
        <v>3</v>
      </c>
      <c r="R44" s="1">
        <f t="shared" si="38"/>
        <v>5</v>
      </c>
      <c r="S44" s="1">
        <f t="shared" si="39"/>
        <v>14</v>
      </c>
      <c r="T44" s="1">
        <f t="shared" si="40"/>
        <v>4</v>
      </c>
      <c r="U44" s="1">
        <f t="shared" si="41"/>
        <v>5</v>
      </c>
      <c r="V44" s="1">
        <f t="shared" si="42"/>
        <v>6</v>
      </c>
      <c r="W44" s="1">
        <f t="shared" si="43"/>
        <v>2</v>
      </c>
      <c r="X44" s="1">
        <f t="shared" si="44"/>
        <v>10</v>
      </c>
      <c r="Y44" s="1">
        <f t="shared" si="45"/>
        <v>13</v>
      </c>
      <c r="Z44" s="1">
        <f t="shared" si="46"/>
        <v>3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0</v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E45" s="1">
        <v>3</v>
      </c>
      <c r="F45" s="1">
        <v>2</v>
      </c>
      <c r="G45" s="1" t="s">
        <v>84</v>
      </c>
      <c r="H45" s="1" t="s">
        <v>84</v>
      </c>
      <c r="I45" s="1">
        <f t="shared" si="29"/>
        <v>15</v>
      </c>
      <c r="J45" s="1">
        <f t="shared" si="30"/>
        <v>22</v>
      </c>
      <c r="K45" s="1">
        <f t="shared" si="31"/>
        <v>3</v>
      </c>
      <c r="L45" s="1">
        <f t="shared" si="32"/>
        <v>7</v>
      </c>
      <c r="M45" s="1">
        <f t="shared" si="33"/>
        <v>1</v>
      </c>
      <c r="N45" s="1">
        <f t="shared" si="34"/>
        <v>0</v>
      </c>
      <c r="O45" s="1">
        <f t="shared" si="35"/>
        <v>10</v>
      </c>
      <c r="P45" s="1">
        <f t="shared" si="36"/>
        <v>8</v>
      </c>
      <c r="Q45" s="1">
        <f t="shared" si="37"/>
        <v>3</v>
      </c>
      <c r="R45" s="1">
        <f t="shared" si="38"/>
        <v>5</v>
      </c>
      <c r="S45" s="1">
        <f t="shared" si="39"/>
        <v>14</v>
      </c>
      <c r="T45" s="1">
        <f t="shared" si="40"/>
        <v>4</v>
      </c>
      <c r="U45" s="1">
        <f t="shared" si="41"/>
        <v>6</v>
      </c>
      <c r="V45" s="1">
        <f t="shared" si="42"/>
        <v>6</v>
      </c>
      <c r="W45" s="1">
        <f t="shared" si="43"/>
        <v>2</v>
      </c>
      <c r="X45" s="1">
        <f t="shared" si="44"/>
        <v>11</v>
      </c>
      <c r="Y45" s="1">
        <f t="shared" si="45"/>
        <v>13</v>
      </c>
      <c r="Z45" s="1">
        <f t="shared" si="46"/>
        <v>3</v>
      </c>
      <c r="AA45" s="1" t="str">
        <f t="shared" si="27"/>
        <v>W</v>
      </c>
      <c r="AB45" s="1">
        <f t="shared" si="47"/>
        <v>2</v>
      </c>
      <c r="AC45" s="1" t="str">
        <f t="shared" si="28"/>
        <v>W</v>
      </c>
      <c r="AD45" s="1">
        <f t="shared" si="48"/>
        <v>5</v>
      </c>
      <c r="AE45" s="1">
        <f t="shared" si="49"/>
        <v>5</v>
      </c>
      <c r="AF45" s="1">
        <f t="shared" si="50"/>
        <v>0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E46" s="1">
        <v>6</v>
      </c>
      <c r="F46" s="1">
        <v>2</v>
      </c>
      <c r="G46" s="1" t="s">
        <v>83</v>
      </c>
      <c r="H46" s="1" t="s">
        <v>83</v>
      </c>
      <c r="I46" s="1">
        <f t="shared" si="29"/>
        <v>16</v>
      </c>
      <c r="J46" s="1">
        <f t="shared" si="30"/>
        <v>22</v>
      </c>
      <c r="K46" s="1">
        <f t="shared" si="31"/>
        <v>3</v>
      </c>
      <c r="L46" s="1">
        <f t="shared" si="32"/>
        <v>7</v>
      </c>
      <c r="M46" s="1">
        <f t="shared" si="33"/>
        <v>1</v>
      </c>
      <c r="N46" s="1">
        <f t="shared" si="34"/>
        <v>0</v>
      </c>
      <c r="O46" s="1">
        <f t="shared" si="35"/>
        <v>11</v>
      </c>
      <c r="P46" s="1">
        <f t="shared" si="36"/>
        <v>8</v>
      </c>
      <c r="Q46" s="1">
        <f t="shared" si="37"/>
        <v>3</v>
      </c>
      <c r="R46" s="1">
        <f t="shared" si="38"/>
        <v>5</v>
      </c>
      <c r="S46" s="1">
        <f t="shared" si="39"/>
        <v>14</v>
      </c>
      <c r="T46" s="1">
        <f t="shared" si="40"/>
        <v>4</v>
      </c>
      <c r="U46" s="1">
        <f t="shared" si="41"/>
        <v>7</v>
      </c>
      <c r="V46" s="1">
        <f t="shared" si="42"/>
        <v>6</v>
      </c>
      <c r="W46" s="1">
        <f t="shared" si="43"/>
        <v>2</v>
      </c>
      <c r="X46" s="1">
        <f t="shared" si="44"/>
        <v>12</v>
      </c>
      <c r="Y46" s="1">
        <f t="shared" si="45"/>
        <v>13</v>
      </c>
      <c r="Z46" s="1">
        <f t="shared" si="46"/>
        <v>3</v>
      </c>
      <c r="AA46" s="1" t="str">
        <f t="shared" si="27"/>
        <v>W</v>
      </c>
      <c r="AB46" s="1">
        <f t="shared" si="47"/>
        <v>3</v>
      </c>
      <c r="AC46" s="1" t="str">
        <f t="shared" si="28"/>
        <v>W</v>
      </c>
      <c r="AD46" s="1">
        <f t="shared" si="48"/>
        <v>5</v>
      </c>
      <c r="AE46" s="1">
        <f t="shared" si="49"/>
        <v>5</v>
      </c>
      <c r="AF46" s="1">
        <f t="shared" si="50"/>
        <v>0</v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16</v>
      </c>
      <c r="J84" s="1">
        <f t="shared" si="75"/>
        <v>22</v>
      </c>
      <c r="K84" s="1">
        <f t="shared" si="75"/>
        <v>3</v>
      </c>
      <c r="L84" s="1">
        <f t="shared" si="75"/>
        <v>7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11</v>
      </c>
      <c r="P84" s="1">
        <f t="shared" si="76"/>
        <v>8</v>
      </c>
      <c r="Q84" s="1">
        <f t="shared" si="76"/>
        <v>3</v>
      </c>
      <c r="R84" s="1">
        <f t="shared" si="76"/>
        <v>5</v>
      </c>
      <c r="S84" s="1">
        <f t="shared" si="76"/>
        <v>14</v>
      </c>
      <c r="T84" s="1">
        <f t="shared" si="76"/>
        <v>4</v>
      </c>
      <c r="U84" s="1">
        <f t="shared" si="76"/>
        <v>7</v>
      </c>
      <c r="V84" s="1">
        <f t="shared" si="76"/>
        <v>6</v>
      </c>
      <c r="W84" s="1">
        <f t="shared" si="76"/>
        <v>2</v>
      </c>
      <c r="X84" s="1">
        <f t="shared" si="76"/>
        <v>12</v>
      </c>
      <c r="Y84" s="1">
        <f t="shared" si="76"/>
        <v>13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115</v>
      </c>
      <c r="F85" s="1">
        <f>SUM(F2:F83)</f>
        <v>139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11-8-3</v>
      </c>
      <c r="R85" s="1" t="str">
        <f>IF(R84="","0-0-0",CONCATENATE(R84,"-",S84,"-",T84))</f>
        <v>5-14-4</v>
      </c>
      <c r="U85" s="1" t="str">
        <f>IF(U84="","0-0-0",CONCATENATE(U84,"-",V84,"-",W84))</f>
        <v>7-6-2</v>
      </c>
      <c r="X85" s="1" t="str">
        <f>IF(X84="","0-0-0",CONCATENATE(X84,"-",Y84,"-",Z84))</f>
        <v>12-13-3</v>
      </c>
      <c r="AA85" s="1" t="str">
        <f>IF(AA84="","0-0",CONCATENATE(AA84,AB84))</f>
        <v>W3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45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1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5</v>
      </c>
      <c r="Q30" s="1">
        <f t="shared" si="10"/>
        <v>2</v>
      </c>
      <c r="R30" s="1">
        <f t="shared" si="11"/>
        <v>11</v>
      </c>
      <c r="S30" s="1">
        <f t="shared" si="12"/>
        <v>4</v>
      </c>
      <c r="T30" s="1">
        <f t="shared" si="13"/>
        <v>0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12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1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11</v>
      </c>
      <c r="S31" s="1">
        <f t="shared" si="12"/>
        <v>4</v>
      </c>
      <c r="T31" s="1">
        <f t="shared" si="13"/>
        <v>0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12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18</v>
      </c>
      <c r="J32" s="1">
        <f t="shared" si="3"/>
        <v>10</v>
      </c>
      <c r="K32" s="1">
        <f t="shared" si="4"/>
        <v>1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7</v>
      </c>
      <c r="P32" s="1">
        <f t="shared" si="9"/>
        <v>6</v>
      </c>
      <c r="Q32" s="1">
        <f t="shared" si="10"/>
        <v>3</v>
      </c>
      <c r="R32" s="1">
        <f t="shared" si="11"/>
        <v>11</v>
      </c>
      <c r="S32" s="1">
        <f t="shared" si="12"/>
        <v>4</v>
      </c>
      <c r="T32" s="1">
        <f t="shared" si="13"/>
        <v>0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12</v>
      </c>
      <c r="Y32" s="1">
        <f t="shared" si="18"/>
        <v>6</v>
      </c>
      <c r="Z32" s="1">
        <f t="shared" si="19"/>
        <v>3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10</v>
      </c>
      <c r="K33" s="1">
        <f t="shared" si="4"/>
        <v>1</v>
      </c>
      <c r="L33" s="1">
        <f t="shared" si="5"/>
        <v>3</v>
      </c>
      <c r="M33" s="1">
        <f t="shared" si="6"/>
        <v>0</v>
      </c>
      <c r="N33" s="1">
        <f t="shared" si="7"/>
        <v>0</v>
      </c>
      <c r="O33" s="1">
        <f t="shared" si="8"/>
        <v>8</v>
      </c>
      <c r="P33" s="1">
        <f t="shared" si="9"/>
        <v>6</v>
      </c>
      <c r="Q33" s="1">
        <f t="shared" si="10"/>
        <v>3</v>
      </c>
      <c r="R33" s="1">
        <f t="shared" si="11"/>
        <v>11</v>
      </c>
      <c r="S33" s="1">
        <f t="shared" si="12"/>
        <v>4</v>
      </c>
      <c r="T33" s="1">
        <f t="shared" si="13"/>
        <v>0</v>
      </c>
      <c r="U33" s="1">
        <f t="shared" si="14"/>
        <v>5</v>
      </c>
      <c r="V33" s="1">
        <f t="shared" si="15"/>
        <v>2</v>
      </c>
      <c r="W33" s="1">
        <f t="shared" si="16"/>
        <v>2</v>
      </c>
      <c r="X33" s="1">
        <f t="shared" si="17"/>
        <v>12</v>
      </c>
      <c r="Y33" s="1">
        <f t="shared" si="18"/>
        <v>6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3</v>
      </c>
      <c r="AF33" s="1">
        <f t="shared" si="26"/>
        <v>1</v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E34" s="1">
        <v>4</v>
      </c>
      <c r="F34" s="1">
        <v>1</v>
      </c>
      <c r="G34" s="1" t="s">
        <v>83</v>
      </c>
      <c r="H34" s="1" t="s">
        <v>83</v>
      </c>
      <c r="I34" s="1">
        <f t="shared" si="2"/>
        <v>20</v>
      </c>
      <c r="J34" s="1">
        <f t="shared" si="3"/>
        <v>10</v>
      </c>
      <c r="K34" s="1">
        <f t="shared" si="4"/>
        <v>1</v>
      </c>
      <c r="L34" s="1">
        <f t="shared" si="5"/>
        <v>3</v>
      </c>
      <c r="M34" s="1">
        <f t="shared" si="6"/>
        <v>0</v>
      </c>
      <c r="N34" s="1">
        <f t="shared" si="7"/>
        <v>0</v>
      </c>
      <c r="O34" s="1">
        <f t="shared" si="8"/>
        <v>9</v>
      </c>
      <c r="P34" s="1">
        <f t="shared" si="9"/>
        <v>6</v>
      </c>
      <c r="Q34" s="1">
        <f t="shared" si="10"/>
        <v>3</v>
      </c>
      <c r="R34" s="1">
        <f t="shared" si="11"/>
        <v>11</v>
      </c>
      <c r="S34" s="1">
        <f t="shared" si="12"/>
        <v>4</v>
      </c>
      <c r="T34" s="1">
        <f t="shared" si="13"/>
        <v>0</v>
      </c>
      <c r="U34" s="1">
        <f t="shared" si="14"/>
        <v>5</v>
      </c>
      <c r="V34" s="1">
        <f t="shared" si="15"/>
        <v>2</v>
      </c>
      <c r="W34" s="1">
        <f t="shared" si="16"/>
        <v>2</v>
      </c>
      <c r="X34" s="1">
        <f t="shared" si="17"/>
        <v>12</v>
      </c>
      <c r="Y34" s="1">
        <f t="shared" si="18"/>
        <v>6</v>
      </c>
      <c r="Z34" s="1">
        <f t="shared" si="19"/>
        <v>3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6</v>
      </c>
      <c r="AE34" s="1">
        <f t="shared" si="25"/>
        <v>3</v>
      </c>
      <c r="AF34" s="1">
        <f t="shared" si="26"/>
        <v>1</v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E35" s="1">
        <v>4</v>
      </c>
      <c r="F35" s="1">
        <v>1</v>
      </c>
      <c r="G35" s="1" t="s">
        <v>83</v>
      </c>
      <c r="H35" s="1" t="s">
        <v>83</v>
      </c>
      <c r="I35" s="1">
        <f t="shared" ref="I35:I66" si="29">IF(E35="","",IF(E35&gt;F35,I34+1,I34))</f>
        <v>21</v>
      </c>
      <c r="J35" s="1">
        <f t="shared" ref="J35:J66" si="30">IF(E35="","",IF(AND(F35&gt;E35,G35=$AK$2,H35=$AK$2),J34+1,J34))</f>
        <v>10</v>
      </c>
      <c r="K35" s="1">
        <f t="shared" ref="K35:K66" si="31">IF(E35="","",IF(AND(G35=$AK$1,E35&gt;F35),K34+1,K34))</f>
        <v>1</v>
      </c>
      <c r="L35" s="1">
        <f t="shared" ref="L35:L66" si="32">IF(E35="","",IF(AND(OR(G35=$AK$1,H35=$AK$1),E35&lt;F35),L34+1,L34))</f>
        <v>3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9</v>
      </c>
      <c r="P35" s="1">
        <f t="shared" ref="P35:P66" si="36">IF(E35="","",IF(AND(C35=$AL$1,F35&gt;E35,G35=$AK$2,H35=$AK$2), P34+1, P34))</f>
        <v>6</v>
      </c>
      <c r="Q35" s="1">
        <f t="shared" ref="Q35:Q66" si="37">IF(E35="","",IF(AND(C35=$AL$1,F35&gt;E35,OR(G35=$AK$1,H35=$AK$1)),Q34+1, Q34))</f>
        <v>3</v>
      </c>
      <c r="R35" s="1">
        <f t="shared" ref="R35:R66" si="38">IF(E35="","",IF(AND(C35=$AL$2,E35&gt;F35),R34+1,R34))</f>
        <v>12</v>
      </c>
      <c r="S35" s="1">
        <f t="shared" ref="S35:S66" si="39">IF(E35="","",IF(AND(C35=$AL$2,F35&gt;E35,G35=$AK$2,H35=$AK$2),S34+1,S34))</f>
        <v>4</v>
      </c>
      <c r="T35" s="1">
        <f t="shared" ref="T35:T66" si="40">IF(E35="","",IF(AND(C35=$AL$2,F35&gt;E35,OR(G35=$AK$1,H35=$AK$1)), T34+1, T34))</f>
        <v>0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2</v>
      </c>
      <c r="X35" s="1">
        <f t="shared" ref="X35:X66" si="44">IF(E35="","",IF(AND(E35&gt;F35,COUNTIF($AN$1:$AN$15,D35)=1),X34+1,X34))</f>
        <v>12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3</v>
      </c>
      <c r="AA35" s="1" t="str">
        <f t="shared" si="27"/>
        <v>W</v>
      </c>
      <c r="AB35" s="1">
        <f t="shared" ref="AB35:AB66" si="47">IF(AA35="","",IF(AA35=AA34,AB34+1,1))</f>
        <v>3</v>
      </c>
      <c r="AC35" s="1" t="str">
        <f t="shared" si="28"/>
        <v>W</v>
      </c>
      <c r="AD35" s="1">
        <f t="shared" si="24"/>
        <v>6</v>
      </c>
      <c r="AE35" s="1">
        <f t="shared" si="25"/>
        <v>3</v>
      </c>
      <c r="AF35" s="1">
        <f t="shared" si="26"/>
        <v>1</v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E36" s="1">
        <v>2</v>
      </c>
      <c r="F36" s="1">
        <v>4</v>
      </c>
      <c r="G36" s="1" t="s">
        <v>83</v>
      </c>
      <c r="H36" s="1" t="s">
        <v>83</v>
      </c>
      <c r="I36" s="1">
        <f t="shared" si="29"/>
        <v>21</v>
      </c>
      <c r="J36" s="1">
        <f t="shared" si="30"/>
        <v>11</v>
      </c>
      <c r="K36" s="1">
        <f t="shared" si="31"/>
        <v>1</v>
      </c>
      <c r="L36" s="1">
        <f t="shared" si="32"/>
        <v>3</v>
      </c>
      <c r="M36" s="1">
        <f t="shared" si="33"/>
        <v>0</v>
      </c>
      <c r="N36" s="1">
        <f t="shared" si="34"/>
        <v>0</v>
      </c>
      <c r="O36" s="1">
        <f t="shared" si="35"/>
        <v>9</v>
      </c>
      <c r="P36" s="1">
        <f t="shared" si="36"/>
        <v>6</v>
      </c>
      <c r="Q36" s="1">
        <f t="shared" si="37"/>
        <v>3</v>
      </c>
      <c r="R36" s="1">
        <f t="shared" si="38"/>
        <v>12</v>
      </c>
      <c r="S36" s="1">
        <f t="shared" si="39"/>
        <v>5</v>
      </c>
      <c r="T36" s="1">
        <f t="shared" si="40"/>
        <v>0</v>
      </c>
      <c r="U36" s="1">
        <f t="shared" si="41"/>
        <v>5</v>
      </c>
      <c r="V36" s="1">
        <f t="shared" si="42"/>
        <v>3</v>
      </c>
      <c r="W36" s="1">
        <f t="shared" si="43"/>
        <v>2</v>
      </c>
      <c r="X36" s="1">
        <f t="shared" si="44"/>
        <v>12</v>
      </c>
      <c r="Y36" s="1">
        <f t="shared" si="45"/>
        <v>7</v>
      </c>
      <c r="Z36" s="1">
        <f t="shared" si="46"/>
        <v>3</v>
      </c>
      <c r="AA36" s="1" t="str">
        <f t="shared" si="27"/>
        <v>L</v>
      </c>
      <c r="AB36" s="1">
        <f t="shared" si="47"/>
        <v>1</v>
      </c>
      <c r="AC36" s="1" t="str">
        <f t="shared" si="28"/>
        <v>L</v>
      </c>
      <c r="AD36" s="1">
        <f t="shared" si="24"/>
        <v>6</v>
      </c>
      <c r="AE36" s="1">
        <f t="shared" si="25"/>
        <v>3</v>
      </c>
      <c r="AF36" s="1">
        <f t="shared" si="26"/>
        <v>1</v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E37" s="1">
        <v>3</v>
      </c>
      <c r="F37" s="1">
        <v>0</v>
      </c>
      <c r="G37" s="1" t="s">
        <v>83</v>
      </c>
      <c r="H37" s="1" t="s">
        <v>83</v>
      </c>
      <c r="I37" s="1">
        <f t="shared" si="29"/>
        <v>22</v>
      </c>
      <c r="J37" s="1">
        <f t="shared" si="30"/>
        <v>11</v>
      </c>
      <c r="K37" s="1">
        <f t="shared" si="31"/>
        <v>1</v>
      </c>
      <c r="L37" s="1">
        <f t="shared" si="32"/>
        <v>3</v>
      </c>
      <c r="M37" s="1">
        <f t="shared" si="33"/>
        <v>0</v>
      </c>
      <c r="N37" s="1">
        <f t="shared" si="34"/>
        <v>0</v>
      </c>
      <c r="O37" s="1">
        <f t="shared" si="35"/>
        <v>10</v>
      </c>
      <c r="P37" s="1">
        <f t="shared" si="36"/>
        <v>6</v>
      </c>
      <c r="Q37" s="1">
        <f t="shared" si="37"/>
        <v>3</v>
      </c>
      <c r="R37" s="1">
        <f t="shared" si="38"/>
        <v>12</v>
      </c>
      <c r="S37" s="1">
        <f t="shared" si="39"/>
        <v>5</v>
      </c>
      <c r="T37" s="1">
        <f t="shared" si="40"/>
        <v>0</v>
      </c>
      <c r="U37" s="1">
        <f t="shared" si="41"/>
        <v>6</v>
      </c>
      <c r="V37" s="1">
        <f t="shared" si="42"/>
        <v>3</v>
      </c>
      <c r="W37" s="1">
        <f t="shared" si="43"/>
        <v>2</v>
      </c>
      <c r="X37" s="1">
        <f t="shared" si="44"/>
        <v>13</v>
      </c>
      <c r="Y37" s="1">
        <f t="shared" si="45"/>
        <v>7</v>
      </c>
      <c r="Z37" s="1">
        <f t="shared" si="46"/>
        <v>3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6</v>
      </c>
      <c r="AE37" s="1">
        <f t="shared" si="25"/>
        <v>3</v>
      </c>
      <c r="AF37" s="1">
        <f t="shared" si="26"/>
        <v>1</v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E38" s="1">
        <v>5</v>
      </c>
      <c r="F38" s="1">
        <v>0</v>
      </c>
      <c r="G38" s="1" t="s">
        <v>83</v>
      </c>
      <c r="H38" s="1" t="s">
        <v>83</v>
      </c>
      <c r="I38" s="1">
        <f t="shared" si="29"/>
        <v>23</v>
      </c>
      <c r="J38" s="1">
        <f t="shared" si="30"/>
        <v>11</v>
      </c>
      <c r="K38" s="1">
        <f t="shared" si="31"/>
        <v>1</v>
      </c>
      <c r="L38" s="1">
        <f t="shared" si="32"/>
        <v>3</v>
      </c>
      <c r="M38" s="1">
        <f t="shared" si="33"/>
        <v>0</v>
      </c>
      <c r="N38" s="1">
        <f t="shared" si="34"/>
        <v>0</v>
      </c>
      <c r="O38" s="1">
        <f t="shared" si="35"/>
        <v>11</v>
      </c>
      <c r="P38" s="1">
        <f t="shared" si="36"/>
        <v>6</v>
      </c>
      <c r="Q38" s="1">
        <f t="shared" si="37"/>
        <v>3</v>
      </c>
      <c r="R38" s="1">
        <f t="shared" si="38"/>
        <v>12</v>
      </c>
      <c r="S38" s="1">
        <f t="shared" si="39"/>
        <v>5</v>
      </c>
      <c r="T38" s="1">
        <f t="shared" si="40"/>
        <v>0</v>
      </c>
      <c r="U38" s="1">
        <f t="shared" si="41"/>
        <v>7</v>
      </c>
      <c r="V38" s="1">
        <f t="shared" si="42"/>
        <v>3</v>
      </c>
      <c r="W38" s="1">
        <f t="shared" si="43"/>
        <v>2</v>
      </c>
      <c r="X38" s="1">
        <f t="shared" si="44"/>
        <v>14</v>
      </c>
      <c r="Y38" s="1">
        <f t="shared" si="45"/>
        <v>7</v>
      </c>
      <c r="Z38" s="1">
        <f t="shared" si="46"/>
        <v>3</v>
      </c>
      <c r="AA38" s="1" t="str">
        <f t="shared" si="27"/>
        <v>W</v>
      </c>
      <c r="AB38" s="1">
        <f t="shared" si="47"/>
        <v>2</v>
      </c>
      <c r="AC38" s="1" t="str">
        <f t="shared" si="28"/>
        <v>W</v>
      </c>
      <c r="AD38" s="1">
        <f t="shared" si="24"/>
        <v>7</v>
      </c>
      <c r="AE38" s="1">
        <f t="shared" si="25"/>
        <v>2</v>
      </c>
      <c r="AF38" s="1">
        <f t="shared" si="26"/>
        <v>1</v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E39" s="1">
        <v>4</v>
      </c>
      <c r="F39" s="1">
        <v>2</v>
      </c>
      <c r="G39" s="1" t="s">
        <v>83</v>
      </c>
      <c r="H39" s="1" t="s">
        <v>83</v>
      </c>
      <c r="I39" s="1">
        <f t="shared" si="29"/>
        <v>24</v>
      </c>
      <c r="J39" s="1">
        <f t="shared" si="30"/>
        <v>11</v>
      </c>
      <c r="K39" s="1">
        <f t="shared" si="31"/>
        <v>1</v>
      </c>
      <c r="L39" s="1">
        <f t="shared" si="32"/>
        <v>3</v>
      </c>
      <c r="M39" s="1">
        <f t="shared" si="33"/>
        <v>0</v>
      </c>
      <c r="N39" s="1">
        <f t="shared" si="34"/>
        <v>0</v>
      </c>
      <c r="O39" s="1">
        <f t="shared" si="35"/>
        <v>12</v>
      </c>
      <c r="P39" s="1">
        <f t="shared" si="36"/>
        <v>6</v>
      </c>
      <c r="Q39" s="1">
        <f t="shared" si="37"/>
        <v>3</v>
      </c>
      <c r="R39" s="1">
        <f t="shared" si="38"/>
        <v>12</v>
      </c>
      <c r="S39" s="1">
        <f t="shared" si="39"/>
        <v>5</v>
      </c>
      <c r="T39" s="1">
        <f t="shared" si="40"/>
        <v>0</v>
      </c>
      <c r="U39" s="1">
        <f t="shared" si="41"/>
        <v>8</v>
      </c>
      <c r="V39" s="1">
        <f t="shared" si="42"/>
        <v>3</v>
      </c>
      <c r="W39" s="1">
        <f t="shared" si="43"/>
        <v>2</v>
      </c>
      <c r="X39" s="1">
        <f t="shared" si="44"/>
        <v>15</v>
      </c>
      <c r="Y39" s="1">
        <f t="shared" si="45"/>
        <v>7</v>
      </c>
      <c r="Z39" s="1">
        <f t="shared" si="46"/>
        <v>3</v>
      </c>
      <c r="AA39" s="1" t="str">
        <f t="shared" si="27"/>
        <v>W</v>
      </c>
      <c r="AB39" s="1">
        <f t="shared" si="47"/>
        <v>3</v>
      </c>
      <c r="AC39" s="1" t="str">
        <f t="shared" si="28"/>
        <v>W</v>
      </c>
      <c r="AD39" s="1">
        <f t="shared" si="24"/>
        <v>7</v>
      </c>
      <c r="AE39" s="1">
        <f t="shared" si="25"/>
        <v>2</v>
      </c>
      <c r="AF39" s="1">
        <f t="shared" si="26"/>
        <v>1</v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E40" s="1">
        <v>2</v>
      </c>
      <c r="F40" s="1">
        <v>5</v>
      </c>
      <c r="G40" s="1" t="s">
        <v>83</v>
      </c>
      <c r="H40" s="1" t="s">
        <v>83</v>
      </c>
      <c r="I40" s="1">
        <f t="shared" si="29"/>
        <v>24</v>
      </c>
      <c r="J40" s="1">
        <f t="shared" si="30"/>
        <v>12</v>
      </c>
      <c r="K40" s="1">
        <f t="shared" si="31"/>
        <v>1</v>
      </c>
      <c r="L40" s="1">
        <f t="shared" si="32"/>
        <v>3</v>
      </c>
      <c r="M40" s="1">
        <f t="shared" si="33"/>
        <v>0</v>
      </c>
      <c r="N40" s="1">
        <f t="shared" si="34"/>
        <v>0</v>
      </c>
      <c r="O40" s="1">
        <f t="shared" si="35"/>
        <v>12</v>
      </c>
      <c r="P40" s="1">
        <f t="shared" si="36"/>
        <v>6</v>
      </c>
      <c r="Q40" s="1">
        <f t="shared" si="37"/>
        <v>3</v>
      </c>
      <c r="R40" s="1">
        <f t="shared" si="38"/>
        <v>12</v>
      </c>
      <c r="S40" s="1">
        <f t="shared" si="39"/>
        <v>6</v>
      </c>
      <c r="T40" s="1">
        <f t="shared" si="40"/>
        <v>0</v>
      </c>
      <c r="U40" s="1">
        <f t="shared" si="41"/>
        <v>8</v>
      </c>
      <c r="V40" s="1">
        <f t="shared" si="42"/>
        <v>4</v>
      </c>
      <c r="W40" s="1">
        <f t="shared" si="43"/>
        <v>2</v>
      </c>
      <c r="X40" s="1">
        <f t="shared" si="44"/>
        <v>15</v>
      </c>
      <c r="Y40" s="1">
        <f t="shared" si="45"/>
        <v>8</v>
      </c>
      <c r="Z40" s="1">
        <f t="shared" si="46"/>
        <v>3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6</v>
      </c>
      <c r="AE40" s="1">
        <f t="shared" si="25"/>
        <v>3</v>
      </c>
      <c r="AF40" s="1">
        <f t="shared" si="26"/>
        <v>1</v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E41" s="1">
        <v>2</v>
      </c>
      <c r="F41" s="1">
        <v>3</v>
      </c>
      <c r="G41" s="1" t="s">
        <v>83</v>
      </c>
      <c r="H41" s="1" t="s">
        <v>83</v>
      </c>
      <c r="I41" s="1">
        <f t="shared" si="29"/>
        <v>24</v>
      </c>
      <c r="J41" s="1">
        <f t="shared" si="30"/>
        <v>13</v>
      </c>
      <c r="K41" s="1">
        <f t="shared" si="31"/>
        <v>1</v>
      </c>
      <c r="L41" s="1">
        <f t="shared" si="32"/>
        <v>3</v>
      </c>
      <c r="M41" s="1">
        <f t="shared" si="33"/>
        <v>0</v>
      </c>
      <c r="N41" s="1">
        <f t="shared" si="34"/>
        <v>0</v>
      </c>
      <c r="O41" s="1">
        <f t="shared" si="35"/>
        <v>12</v>
      </c>
      <c r="P41" s="1">
        <f t="shared" si="36"/>
        <v>6</v>
      </c>
      <c r="Q41" s="1">
        <f t="shared" si="37"/>
        <v>3</v>
      </c>
      <c r="R41" s="1">
        <f t="shared" si="38"/>
        <v>12</v>
      </c>
      <c r="S41" s="1">
        <f t="shared" si="39"/>
        <v>7</v>
      </c>
      <c r="T41" s="1">
        <f t="shared" si="40"/>
        <v>0</v>
      </c>
      <c r="U41" s="1">
        <f t="shared" si="41"/>
        <v>8</v>
      </c>
      <c r="V41" s="1">
        <f t="shared" si="42"/>
        <v>4</v>
      </c>
      <c r="W41" s="1">
        <f t="shared" si="43"/>
        <v>2</v>
      </c>
      <c r="X41" s="1">
        <f t="shared" si="44"/>
        <v>15</v>
      </c>
      <c r="Y41" s="1">
        <f t="shared" si="45"/>
        <v>8</v>
      </c>
      <c r="Z41" s="1">
        <f t="shared" si="46"/>
        <v>3</v>
      </c>
      <c r="AA41" s="1" t="str">
        <f t="shared" si="27"/>
        <v>L</v>
      </c>
      <c r="AB41" s="1">
        <f t="shared" si="47"/>
        <v>2</v>
      </c>
      <c r="AC41" s="1" t="str">
        <f t="shared" si="28"/>
        <v>L</v>
      </c>
      <c r="AD41" s="1">
        <f t="shared" si="24"/>
        <v>6</v>
      </c>
      <c r="AE41" s="1">
        <f t="shared" si="25"/>
        <v>3</v>
      </c>
      <c r="AF41" s="1">
        <f t="shared" si="26"/>
        <v>1</v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E42" s="1">
        <v>0</v>
      </c>
      <c r="F42" s="1">
        <v>3</v>
      </c>
      <c r="G42" s="1" t="s">
        <v>83</v>
      </c>
      <c r="H42" s="1" t="s">
        <v>83</v>
      </c>
      <c r="I42" s="1">
        <f t="shared" si="29"/>
        <v>24</v>
      </c>
      <c r="J42" s="1">
        <f t="shared" si="30"/>
        <v>14</v>
      </c>
      <c r="K42" s="1">
        <f t="shared" si="31"/>
        <v>1</v>
      </c>
      <c r="L42" s="1">
        <f t="shared" si="32"/>
        <v>3</v>
      </c>
      <c r="M42" s="1">
        <f t="shared" si="33"/>
        <v>0</v>
      </c>
      <c r="N42" s="1">
        <f t="shared" si="34"/>
        <v>0</v>
      </c>
      <c r="O42" s="1">
        <f t="shared" si="35"/>
        <v>12</v>
      </c>
      <c r="P42" s="1">
        <f t="shared" si="36"/>
        <v>6</v>
      </c>
      <c r="Q42" s="1">
        <f t="shared" si="37"/>
        <v>3</v>
      </c>
      <c r="R42" s="1">
        <f t="shared" si="38"/>
        <v>12</v>
      </c>
      <c r="S42" s="1">
        <f t="shared" si="39"/>
        <v>8</v>
      </c>
      <c r="T42" s="1">
        <f t="shared" si="40"/>
        <v>0</v>
      </c>
      <c r="U42" s="1">
        <f t="shared" si="41"/>
        <v>8</v>
      </c>
      <c r="V42" s="1">
        <f t="shared" si="42"/>
        <v>4</v>
      </c>
      <c r="W42" s="1">
        <f t="shared" si="43"/>
        <v>2</v>
      </c>
      <c r="X42" s="1">
        <f t="shared" si="44"/>
        <v>15</v>
      </c>
      <c r="Y42" s="1">
        <f t="shared" si="45"/>
        <v>8</v>
      </c>
      <c r="Z42" s="1">
        <f t="shared" si="46"/>
        <v>3</v>
      </c>
      <c r="AA42" s="1" t="str">
        <f t="shared" si="27"/>
        <v>L</v>
      </c>
      <c r="AB42" s="1">
        <f t="shared" si="47"/>
        <v>3</v>
      </c>
      <c r="AC42" s="1" t="str">
        <f t="shared" si="28"/>
        <v>L</v>
      </c>
      <c r="AD42" s="1">
        <f t="shared" si="24"/>
        <v>6</v>
      </c>
      <c r="AE42" s="1">
        <f t="shared" si="25"/>
        <v>4</v>
      </c>
      <c r="AF42" s="1">
        <f t="shared" si="26"/>
        <v>0</v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E43" s="1">
        <v>2</v>
      </c>
      <c r="F43" s="1">
        <v>3</v>
      </c>
      <c r="G43" s="1" t="s">
        <v>83</v>
      </c>
      <c r="H43" s="1" t="s">
        <v>83</v>
      </c>
      <c r="I43" s="1">
        <f t="shared" si="29"/>
        <v>24</v>
      </c>
      <c r="J43" s="1">
        <f t="shared" si="30"/>
        <v>15</v>
      </c>
      <c r="K43" s="1">
        <f t="shared" si="31"/>
        <v>1</v>
      </c>
      <c r="L43" s="1">
        <f t="shared" si="32"/>
        <v>3</v>
      </c>
      <c r="M43" s="1">
        <f t="shared" si="33"/>
        <v>0</v>
      </c>
      <c r="N43" s="1">
        <f t="shared" si="34"/>
        <v>0</v>
      </c>
      <c r="O43" s="1">
        <f t="shared" si="35"/>
        <v>12</v>
      </c>
      <c r="P43" s="1">
        <f t="shared" si="36"/>
        <v>6</v>
      </c>
      <c r="Q43" s="1">
        <f t="shared" si="37"/>
        <v>3</v>
      </c>
      <c r="R43" s="1">
        <f t="shared" si="38"/>
        <v>12</v>
      </c>
      <c r="S43" s="1">
        <f t="shared" si="39"/>
        <v>9</v>
      </c>
      <c r="T43" s="1">
        <f t="shared" si="40"/>
        <v>0</v>
      </c>
      <c r="U43" s="1">
        <f t="shared" si="41"/>
        <v>8</v>
      </c>
      <c r="V43" s="1">
        <f t="shared" si="42"/>
        <v>4</v>
      </c>
      <c r="W43" s="1">
        <f t="shared" si="43"/>
        <v>2</v>
      </c>
      <c r="X43" s="1">
        <f t="shared" si="44"/>
        <v>15</v>
      </c>
      <c r="Y43" s="1">
        <f t="shared" si="45"/>
        <v>8</v>
      </c>
      <c r="Z43" s="1">
        <f t="shared" si="46"/>
        <v>3</v>
      </c>
      <c r="AA43" s="1" t="str">
        <f t="shared" si="27"/>
        <v>L</v>
      </c>
      <c r="AB43" s="1">
        <f t="shared" si="47"/>
        <v>4</v>
      </c>
      <c r="AC43" s="1" t="str">
        <f t="shared" si="28"/>
        <v>L</v>
      </c>
      <c r="AD43" s="1">
        <f t="shared" si="24"/>
        <v>5</v>
      </c>
      <c r="AE43" s="1">
        <f t="shared" si="25"/>
        <v>5</v>
      </c>
      <c r="AF43" s="1">
        <f t="shared" si="26"/>
        <v>0</v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E44" s="1">
        <v>3</v>
      </c>
      <c r="F44" s="1">
        <v>2</v>
      </c>
      <c r="G44" s="1" t="s">
        <v>83</v>
      </c>
      <c r="H44" s="1" t="s">
        <v>83</v>
      </c>
      <c r="I44" s="1">
        <f t="shared" si="29"/>
        <v>25</v>
      </c>
      <c r="J44" s="1">
        <f t="shared" si="30"/>
        <v>15</v>
      </c>
      <c r="K44" s="1">
        <f t="shared" si="31"/>
        <v>1</v>
      </c>
      <c r="L44" s="1">
        <f t="shared" si="32"/>
        <v>3</v>
      </c>
      <c r="M44" s="1">
        <f t="shared" si="33"/>
        <v>0</v>
      </c>
      <c r="N44" s="1">
        <f t="shared" si="34"/>
        <v>0</v>
      </c>
      <c r="O44" s="1">
        <f t="shared" si="35"/>
        <v>12</v>
      </c>
      <c r="P44" s="1">
        <f t="shared" si="36"/>
        <v>6</v>
      </c>
      <c r="Q44" s="1">
        <f t="shared" si="37"/>
        <v>3</v>
      </c>
      <c r="R44" s="1">
        <f t="shared" si="38"/>
        <v>13</v>
      </c>
      <c r="S44" s="1">
        <f t="shared" si="39"/>
        <v>9</v>
      </c>
      <c r="T44" s="1">
        <f t="shared" si="40"/>
        <v>0</v>
      </c>
      <c r="U44" s="1">
        <f t="shared" si="41"/>
        <v>8</v>
      </c>
      <c r="V44" s="1">
        <f t="shared" si="42"/>
        <v>4</v>
      </c>
      <c r="W44" s="1">
        <f t="shared" si="43"/>
        <v>2</v>
      </c>
      <c r="X44" s="1">
        <f t="shared" si="44"/>
        <v>15</v>
      </c>
      <c r="Y44" s="1">
        <f t="shared" si="45"/>
        <v>8</v>
      </c>
      <c r="Z44" s="1">
        <f t="shared" si="46"/>
        <v>3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0</v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E45" s="1">
        <v>2</v>
      </c>
      <c r="F45" s="1">
        <v>3</v>
      </c>
      <c r="G45" s="1" t="s">
        <v>84</v>
      </c>
      <c r="H45" s="1" t="s">
        <v>83</v>
      </c>
      <c r="I45" s="1">
        <f t="shared" si="29"/>
        <v>25</v>
      </c>
      <c r="J45" s="1">
        <f t="shared" si="30"/>
        <v>15</v>
      </c>
      <c r="K45" s="1">
        <f t="shared" si="31"/>
        <v>1</v>
      </c>
      <c r="L45" s="1">
        <f t="shared" si="32"/>
        <v>4</v>
      </c>
      <c r="M45" s="1">
        <f t="shared" si="33"/>
        <v>0</v>
      </c>
      <c r="N45" s="1">
        <f t="shared" si="34"/>
        <v>0</v>
      </c>
      <c r="O45" s="1">
        <f t="shared" si="35"/>
        <v>12</v>
      </c>
      <c r="P45" s="1">
        <f t="shared" si="36"/>
        <v>6</v>
      </c>
      <c r="Q45" s="1">
        <f t="shared" si="37"/>
        <v>3</v>
      </c>
      <c r="R45" s="1">
        <f t="shared" si="38"/>
        <v>13</v>
      </c>
      <c r="S45" s="1">
        <f t="shared" si="39"/>
        <v>9</v>
      </c>
      <c r="T45" s="1">
        <f t="shared" si="40"/>
        <v>1</v>
      </c>
      <c r="U45" s="1">
        <f t="shared" si="41"/>
        <v>8</v>
      </c>
      <c r="V45" s="1">
        <f t="shared" si="42"/>
        <v>4</v>
      </c>
      <c r="W45" s="1">
        <f t="shared" si="43"/>
        <v>3</v>
      </c>
      <c r="X45" s="1">
        <f t="shared" si="44"/>
        <v>15</v>
      </c>
      <c r="Y45" s="1">
        <f t="shared" si="45"/>
        <v>8</v>
      </c>
      <c r="Z45" s="1">
        <f t="shared" si="46"/>
        <v>4</v>
      </c>
      <c r="AA45" s="1" t="str">
        <f t="shared" si="27"/>
        <v>L</v>
      </c>
      <c r="AB45" s="1">
        <f t="shared" si="47"/>
        <v>1</v>
      </c>
      <c r="AC45" s="1" t="str">
        <f t="shared" si="28"/>
        <v>OTL</v>
      </c>
      <c r="AD45" s="1">
        <f t="shared" si="48"/>
        <v>4</v>
      </c>
      <c r="AE45" s="1">
        <f t="shared" si="49"/>
        <v>5</v>
      </c>
      <c r="AF45" s="1">
        <f t="shared" si="50"/>
        <v>1</v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E46" s="1">
        <v>3</v>
      </c>
      <c r="F46" s="1">
        <v>2</v>
      </c>
      <c r="G46" s="1" t="s">
        <v>84</v>
      </c>
      <c r="H46" s="1" t="s">
        <v>83</v>
      </c>
      <c r="I46" s="1">
        <f t="shared" si="29"/>
        <v>26</v>
      </c>
      <c r="J46" s="1">
        <f t="shared" si="30"/>
        <v>15</v>
      </c>
      <c r="K46" s="1">
        <f t="shared" si="31"/>
        <v>2</v>
      </c>
      <c r="L46" s="1">
        <f t="shared" si="32"/>
        <v>4</v>
      </c>
      <c r="M46" s="1">
        <f t="shared" si="33"/>
        <v>0</v>
      </c>
      <c r="N46" s="1">
        <f t="shared" si="34"/>
        <v>0</v>
      </c>
      <c r="O46" s="1">
        <f t="shared" si="35"/>
        <v>13</v>
      </c>
      <c r="P46" s="1">
        <f t="shared" si="36"/>
        <v>6</v>
      </c>
      <c r="Q46" s="1">
        <f t="shared" si="37"/>
        <v>3</v>
      </c>
      <c r="R46" s="1">
        <f t="shared" si="38"/>
        <v>13</v>
      </c>
      <c r="S46" s="1">
        <f t="shared" si="39"/>
        <v>9</v>
      </c>
      <c r="T46" s="1">
        <f t="shared" si="40"/>
        <v>1</v>
      </c>
      <c r="U46" s="1">
        <f t="shared" si="41"/>
        <v>8</v>
      </c>
      <c r="V46" s="1">
        <f t="shared" si="42"/>
        <v>4</v>
      </c>
      <c r="W46" s="1">
        <f t="shared" si="43"/>
        <v>3</v>
      </c>
      <c r="X46" s="1">
        <f t="shared" si="44"/>
        <v>16</v>
      </c>
      <c r="Y46" s="1">
        <f t="shared" si="45"/>
        <v>8</v>
      </c>
      <c r="Z46" s="1">
        <f t="shared" si="46"/>
        <v>4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5</v>
      </c>
      <c r="AE46" s="1">
        <f t="shared" si="49"/>
        <v>4</v>
      </c>
      <c r="AF46" s="1">
        <f t="shared" si="50"/>
        <v>1</v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E47" s="1">
        <v>1</v>
      </c>
      <c r="F47" s="1">
        <v>2</v>
      </c>
      <c r="G47" s="1" t="s">
        <v>84</v>
      </c>
      <c r="H47" s="1" t="s">
        <v>84</v>
      </c>
      <c r="I47" s="1">
        <f t="shared" si="29"/>
        <v>26</v>
      </c>
      <c r="J47" s="1">
        <f t="shared" si="30"/>
        <v>15</v>
      </c>
      <c r="K47" s="1">
        <f t="shared" si="31"/>
        <v>2</v>
      </c>
      <c r="L47" s="1">
        <f t="shared" si="32"/>
        <v>5</v>
      </c>
      <c r="M47" s="1">
        <f t="shared" si="33"/>
        <v>0</v>
      </c>
      <c r="N47" s="1">
        <f t="shared" si="34"/>
        <v>1</v>
      </c>
      <c r="O47" s="1">
        <f t="shared" si="35"/>
        <v>13</v>
      </c>
      <c r="P47" s="1">
        <f t="shared" si="36"/>
        <v>6</v>
      </c>
      <c r="Q47" s="1">
        <f t="shared" si="37"/>
        <v>4</v>
      </c>
      <c r="R47" s="1">
        <f t="shared" si="38"/>
        <v>13</v>
      </c>
      <c r="S47" s="1">
        <f t="shared" si="39"/>
        <v>9</v>
      </c>
      <c r="T47" s="1">
        <f t="shared" si="40"/>
        <v>1</v>
      </c>
      <c r="U47" s="1">
        <f t="shared" si="41"/>
        <v>8</v>
      </c>
      <c r="V47" s="1">
        <f t="shared" si="42"/>
        <v>4</v>
      </c>
      <c r="W47" s="1">
        <f t="shared" si="43"/>
        <v>3</v>
      </c>
      <c r="X47" s="1">
        <f t="shared" si="44"/>
        <v>16</v>
      </c>
      <c r="Y47" s="1">
        <f t="shared" si="45"/>
        <v>8</v>
      </c>
      <c r="Z47" s="1">
        <f t="shared" si="46"/>
        <v>5</v>
      </c>
      <c r="AA47" s="1" t="str">
        <f t="shared" si="27"/>
        <v>L</v>
      </c>
      <c r="AB47" s="1">
        <f t="shared" si="47"/>
        <v>1</v>
      </c>
      <c r="AC47" s="1" t="str">
        <f t="shared" si="28"/>
        <v>OTL</v>
      </c>
      <c r="AD47" s="1">
        <f t="shared" si="48"/>
        <v>4</v>
      </c>
      <c r="AE47" s="1">
        <f t="shared" si="49"/>
        <v>4</v>
      </c>
      <c r="AF47" s="1">
        <f t="shared" si="50"/>
        <v>2</v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E48" s="1">
        <v>3</v>
      </c>
      <c r="F48" s="1">
        <v>4</v>
      </c>
      <c r="G48" s="1" t="s">
        <v>84</v>
      </c>
      <c r="H48" s="1" t="s">
        <v>83</v>
      </c>
      <c r="I48" s="1">
        <f t="shared" si="29"/>
        <v>26</v>
      </c>
      <c r="J48" s="1">
        <f t="shared" si="30"/>
        <v>15</v>
      </c>
      <c r="K48" s="1">
        <f t="shared" si="31"/>
        <v>2</v>
      </c>
      <c r="L48" s="1">
        <f t="shared" si="32"/>
        <v>6</v>
      </c>
      <c r="M48" s="1">
        <f t="shared" si="33"/>
        <v>0</v>
      </c>
      <c r="N48" s="1">
        <f t="shared" si="34"/>
        <v>1</v>
      </c>
      <c r="O48" s="1">
        <f t="shared" si="35"/>
        <v>13</v>
      </c>
      <c r="P48" s="1">
        <f t="shared" si="36"/>
        <v>6</v>
      </c>
      <c r="Q48" s="1">
        <f t="shared" si="37"/>
        <v>4</v>
      </c>
      <c r="R48" s="1">
        <f t="shared" si="38"/>
        <v>13</v>
      </c>
      <c r="S48" s="1">
        <f t="shared" si="39"/>
        <v>9</v>
      </c>
      <c r="T48" s="1">
        <f t="shared" si="40"/>
        <v>2</v>
      </c>
      <c r="U48" s="1">
        <f t="shared" si="41"/>
        <v>8</v>
      </c>
      <c r="V48" s="1">
        <f t="shared" si="42"/>
        <v>4</v>
      </c>
      <c r="W48" s="1">
        <f t="shared" si="43"/>
        <v>3</v>
      </c>
      <c r="X48" s="1">
        <f t="shared" si="44"/>
        <v>16</v>
      </c>
      <c r="Y48" s="1">
        <f t="shared" si="45"/>
        <v>8</v>
      </c>
      <c r="Z48" s="1">
        <f t="shared" si="46"/>
        <v>6</v>
      </c>
      <c r="AA48" s="1" t="str">
        <f t="shared" si="27"/>
        <v>L</v>
      </c>
      <c r="AB48" s="1">
        <f t="shared" si="47"/>
        <v>2</v>
      </c>
      <c r="AC48" s="1" t="str">
        <f t="shared" si="28"/>
        <v>OTL</v>
      </c>
      <c r="AD48" s="1">
        <f t="shared" si="48"/>
        <v>3</v>
      </c>
      <c r="AE48" s="1">
        <f t="shared" si="49"/>
        <v>4</v>
      </c>
      <c r="AF48" s="1">
        <f t="shared" si="50"/>
        <v>3</v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E49" s="1">
        <v>1</v>
      </c>
      <c r="F49" s="1">
        <v>3</v>
      </c>
      <c r="G49" s="1" t="s">
        <v>83</v>
      </c>
      <c r="H49" s="1" t="s">
        <v>83</v>
      </c>
      <c r="I49" s="1">
        <f t="shared" si="29"/>
        <v>26</v>
      </c>
      <c r="J49" s="1">
        <f t="shared" si="30"/>
        <v>16</v>
      </c>
      <c r="K49" s="1">
        <f t="shared" si="31"/>
        <v>2</v>
      </c>
      <c r="L49" s="1">
        <f t="shared" si="32"/>
        <v>6</v>
      </c>
      <c r="M49" s="1">
        <f t="shared" si="33"/>
        <v>0</v>
      </c>
      <c r="N49" s="1">
        <f t="shared" si="34"/>
        <v>1</v>
      </c>
      <c r="O49" s="1">
        <f t="shared" si="35"/>
        <v>13</v>
      </c>
      <c r="P49" s="1">
        <f t="shared" si="36"/>
        <v>7</v>
      </c>
      <c r="Q49" s="1">
        <f t="shared" si="37"/>
        <v>4</v>
      </c>
      <c r="R49" s="1">
        <f t="shared" si="38"/>
        <v>13</v>
      </c>
      <c r="S49" s="1">
        <f t="shared" si="39"/>
        <v>9</v>
      </c>
      <c r="T49" s="1">
        <f t="shared" si="40"/>
        <v>2</v>
      </c>
      <c r="U49" s="1">
        <f t="shared" si="41"/>
        <v>8</v>
      </c>
      <c r="V49" s="1">
        <f t="shared" si="42"/>
        <v>5</v>
      </c>
      <c r="W49" s="1">
        <f t="shared" si="43"/>
        <v>3</v>
      </c>
      <c r="X49" s="1">
        <f t="shared" si="44"/>
        <v>16</v>
      </c>
      <c r="Y49" s="1">
        <f t="shared" si="45"/>
        <v>9</v>
      </c>
      <c r="Z49" s="1">
        <f t="shared" si="46"/>
        <v>6</v>
      </c>
      <c r="AA49" s="1" t="str">
        <f t="shared" si="27"/>
        <v>L</v>
      </c>
      <c r="AB49" s="1">
        <f t="shared" si="47"/>
        <v>3</v>
      </c>
      <c r="AC49" s="1" t="str">
        <f t="shared" si="28"/>
        <v>L</v>
      </c>
      <c r="AD49" s="1">
        <f t="shared" si="48"/>
        <v>2</v>
      </c>
      <c r="AE49" s="1">
        <f t="shared" si="49"/>
        <v>5</v>
      </c>
      <c r="AF49" s="1">
        <f t="shared" si="50"/>
        <v>3</v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E50" s="1">
        <v>1</v>
      </c>
      <c r="F50" s="1">
        <v>2</v>
      </c>
      <c r="G50" s="1" t="s">
        <v>83</v>
      </c>
      <c r="H50" s="1" t="s">
        <v>83</v>
      </c>
      <c r="I50" s="1">
        <f t="shared" si="29"/>
        <v>26</v>
      </c>
      <c r="J50" s="1">
        <f t="shared" si="30"/>
        <v>17</v>
      </c>
      <c r="K50" s="1">
        <f t="shared" si="31"/>
        <v>2</v>
      </c>
      <c r="L50" s="1">
        <f t="shared" si="32"/>
        <v>6</v>
      </c>
      <c r="M50" s="1">
        <f t="shared" si="33"/>
        <v>0</v>
      </c>
      <c r="N50" s="1">
        <f t="shared" si="34"/>
        <v>1</v>
      </c>
      <c r="O50" s="1">
        <f t="shared" si="35"/>
        <v>13</v>
      </c>
      <c r="P50" s="1">
        <f t="shared" si="36"/>
        <v>8</v>
      </c>
      <c r="Q50" s="1">
        <f t="shared" si="37"/>
        <v>4</v>
      </c>
      <c r="R50" s="1">
        <f t="shared" si="38"/>
        <v>13</v>
      </c>
      <c r="S50" s="1">
        <f t="shared" si="39"/>
        <v>9</v>
      </c>
      <c r="T50" s="1">
        <f t="shared" si="40"/>
        <v>2</v>
      </c>
      <c r="U50" s="1">
        <f t="shared" si="41"/>
        <v>8</v>
      </c>
      <c r="V50" s="1">
        <f t="shared" si="42"/>
        <v>5</v>
      </c>
      <c r="W50" s="1">
        <f t="shared" si="43"/>
        <v>3</v>
      </c>
      <c r="X50" s="1">
        <f t="shared" si="44"/>
        <v>16</v>
      </c>
      <c r="Y50" s="1">
        <f t="shared" si="45"/>
        <v>10</v>
      </c>
      <c r="Z50" s="1">
        <f t="shared" si="46"/>
        <v>6</v>
      </c>
      <c r="AA50" s="1" t="str">
        <f t="shared" si="27"/>
        <v>L</v>
      </c>
      <c r="AB50" s="1">
        <f t="shared" si="47"/>
        <v>4</v>
      </c>
      <c r="AC50" s="1" t="str">
        <f t="shared" si="28"/>
        <v>L</v>
      </c>
      <c r="AD50" s="1">
        <f t="shared" si="48"/>
        <v>2</v>
      </c>
      <c r="AE50" s="1">
        <f t="shared" si="49"/>
        <v>5</v>
      </c>
      <c r="AF50" s="1">
        <f t="shared" si="50"/>
        <v>3</v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26</v>
      </c>
      <c r="J84" s="1">
        <f t="shared" si="75"/>
        <v>17</v>
      </c>
      <c r="K84" s="1">
        <f t="shared" si="75"/>
        <v>2</v>
      </c>
      <c r="L84" s="1">
        <f t="shared" si="75"/>
        <v>6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13</v>
      </c>
      <c r="P84" s="1">
        <f t="shared" si="76"/>
        <v>8</v>
      </c>
      <c r="Q84" s="1">
        <f t="shared" si="76"/>
        <v>4</v>
      </c>
      <c r="R84" s="1">
        <f t="shared" si="76"/>
        <v>13</v>
      </c>
      <c r="S84" s="1">
        <f t="shared" si="76"/>
        <v>9</v>
      </c>
      <c r="T84" s="1">
        <f t="shared" si="76"/>
        <v>2</v>
      </c>
      <c r="U84" s="1">
        <f t="shared" si="76"/>
        <v>8</v>
      </c>
      <c r="V84" s="1">
        <f t="shared" si="76"/>
        <v>5</v>
      </c>
      <c r="W84" s="1">
        <f t="shared" si="76"/>
        <v>3</v>
      </c>
      <c r="X84" s="1">
        <f t="shared" si="76"/>
        <v>16</v>
      </c>
      <c r="Y84" s="1">
        <f t="shared" si="76"/>
        <v>10</v>
      </c>
      <c r="Z84" s="1">
        <f t="shared" si="76"/>
        <v>6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148</v>
      </c>
      <c r="F85" s="1">
        <f>SUM(F2:F83)</f>
        <v>125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13-8-4</v>
      </c>
      <c r="R85" s="1" t="str">
        <f>IF(R84="","0-0-0",CONCATENATE(R84,"-",S84,"-",T84))</f>
        <v>13-9-2</v>
      </c>
      <c r="U85" s="1" t="str">
        <f>IF(U84="","0-0-0",CONCATENATE(U84,"-",V84,"-",W84))</f>
        <v>8-5-3</v>
      </c>
      <c r="X85" s="1" t="str">
        <f>IF(X84="","0-0-0",CONCATENATE(X84,"-",Y84,"-",Z84))</f>
        <v>16-10-6</v>
      </c>
      <c r="AA85" s="1" t="str">
        <f>IF(AA84="","0-0",CONCATENATE(AA84,AB84))</f>
        <v>L4</v>
      </c>
      <c r="AD85" s="1" t="str">
        <f>IF(AD84="","0-0-0",CONCATENATE(AD84,"-",AE84,"-",AF84))</f>
        <v>2-5-3</v>
      </c>
    </row>
    <row r="86" spans="1:33">
      <c r="C86" s="1">
        <f>SUM(C84:C85)</f>
        <v>82</v>
      </c>
      <c r="D86" s="1">
        <f>COUNTIF(E2:E83,"&lt;&gt;")</f>
        <v>49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E29" s="1">
        <v>4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11</v>
      </c>
      <c r="K29" s="1">
        <f t="shared" si="4"/>
        <v>3</v>
      </c>
      <c r="L29" s="1">
        <f t="shared" si="5"/>
        <v>7</v>
      </c>
      <c r="M29" s="1">
        <f t="shared" si="6"/>
        <v>2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5</v>
      </c>
      <c r="S29" s="1">
        <f t="shared" si="12"/>
        <v>5</v>
      </c>
      <c r="T29" s="1">
        <f t="shared" si="13"/>
        <v>5</v>
      </c>
      <c r="U29" s="1">
        <f t="shared" si="14"/>
        <v>3</v>
      </c>
      <c r="V29" s="1">
        <f t="shared" si="15"/>
        <v>1</v>
      </c>
      <c r="W29" s="1">
        <f t="shared" si="16"/>
        <v>2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11</v>
      </c>
      <c r="K30" s="1">
        <f t="shared" si="4"/>
        <v>3</v>
      </c>
      <c r="L30" s="1">
        <f t="shared" si="5"/>
        <v>7</v>
      </c>
      <c r="M30" s="1">
        <f t="shared" si="6"/>
        <v>2</v>
      </c>
      <c r="N30" s="1">
        <f t="shared" si="7"/>
        <v>1</v>
      </c>
      <c r="O30" s="1">
        <f t="shared" si="8"/>
        <v>5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5</v>
      </c>
      <c r="U30" s="1">
        <f t="shared" si="14"/>
        <v>3</v>
      </c>
      <c r="V30" s="1">
        <f t="shared" si="15"/>
        <v>1</v>
      </c>
      <c r="W30" s="1">
        <f t="shared" si="16"/>
        <v>2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12</v>
      </c>
      <c r="K31" s="1">
        <f t="shared" si="4"/>
        <v>3</v>
      </c>
      <c r="L31" s="1">
        <f t="shared" si="5"/>
        <v>7</v>
      </c>
      <c r="M31" s="1">
        <f t="shared" si="6"/>
        <v>2</v>
      </c>
      <c r="N31" s="1">
        <f t="shared" si="7"/>
        <v>1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5</v>
      </c>
      <c r="T31" s="1">
        <f t="shared" si="13"/>
        <v>5</v>
      </c>
      <c r="U31" s="1">
        <f t="shared" si="14"/>
        <v>3</v>
      </c>
      <c r="V31" s="1">
        <f t="shared" si="15"/>
        <v>1</v>
      </c>
      <c r="W31" s="1">
        <f t="shared" si="16"/>
        <v>2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E32" s="1">
        <v>5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12</v>
      </c>
      <c r="K32" s="1">
        <f t="shared" si="4"/>
        <v>3</v>
      </c>
      <c r="L32" s="1">
        <f t="shared" si="5"/>
        <v>7</v>
      </c>
      <c r="M32" s="1">
        <f t="shared" si="6"/>
        <v>2</v>
      </c>
      <c r="N32" s="1">
        <f t="shared" si="7"/>
        <v>1</v>
      </c>
      <c r="O32" s="1">
        <f t="shared" si="8"/>
        <v>6</v>
      </c>
      <c r="P32" s="1">
        <f t="shared" si="9"/>
        <v>7</v>
      </c>
      <c r="Q32" s="1">
        <f t="shared" si="10"/>
        <v>2</v>
      </c>
      <c r="R32" s="1">
        <f t="shared" si="11"/>
        <v>6</v>
      </c>
      <c r="S32" s="1">
        <f t="shared" si="12"/>
        <v>5</v>
      </c>
      <c r="T32" s="1">
        <f t="shared" si="13"/>
        <v>5</v>
      </c>
      <c r="U32" s="1">
        <f t="shared" si="14"/>
        <v>3</v>
      </c>
      <c r="V32" s="1">
        <f t="shared" si="15"/>
        <v>1</v>
      </c>
      <c r="W32" s="1">
        <f t="shared" si="16"/>
        <v>2</v>
      </c>
      <c r="X32" s="1">
        <f t="shared" si="17"/>
        <v>8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4</v>
      </c>
      <c r="AE32" s="1">
        <f t="shared" si="25"/>
        <v>4</v>
      </c>
      <c r="AF32" s="1">
        <f t="shared" si="26"/>
        <v>2</v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E33" s="1">
        <v>3</v>
      </c>
      <c r="F33" s="1">
        <v>5</v>
      </c>
      <c r="G33" s="1" t="s">
        <v>83</v>
      </c>
      <c r="H33" s="1" t="s">
        <v>83</v>
      </c>
      <c r="I33" s="1">
        <f t="shared" si="2"/>
        <v>12</v>
      </c>
      <c r="J33" s="1">
        <f t="shared" si="3"/>
        <v>13</v>
      </c>
      <c r="K33" s="1">
        <f t="shared" si="4"/>
        <v>3</v>
      </c>
      <c r="L33" s="1">
        <f t="shared" si="5"/>
        <v>7</v>
      </c>
      <c r="M33" s="1">
        <f t="shared" si="6"/>
        <v>2</v>
      </c>
      <c r="N33" s="1">
        <f t="shared" si="7"/>
        <v>1</v>
      </c>
      <c r="O33" s="1">
        <f t="shared" si="8"/>
        <v>6</v>
      </c>
      <c r="P33" s="1">
        <f t="shared" si="9"/>
        <v>7</v>
      </c>
      <c r="Q33" s="1">
        <f t="shared" si="10"/>
        <v>2</v>
      </c>
      <c r="R33" s="1">
        <f t="shared" si="11"/>
        <v>6</v>
      </c>
      <c r="S33" s="1">
        <f t="shared" si="12"/>
        <v>6</v>
      </c>
      <c r="T33" s="1">
        <f t="shared" si="13"/>
        <v>5</v>
      </c>
      <c r="U33" s="1">
        <f t="shared" si="14"/>
        <v>3</v>
      </c>
      <c r="V33" s="1">
        <f t="shared" si="15"/>
        <v>1</v>
      </c>
      <c r="W33" s="1">
        <f t="shared" si="16"/>
        <v>2</v>
      </c>
      <c r="X33" s="1">
        <f t="shared" si="17"/>
        <v>8</v>
      </c>
      <c r="Y33" s="1">
        <f t="shared" si="18"/>
        <v>6</v>
      </c>
      <c r="Z33" s="1">
        <f t="shared" si="19"/>
        <v>3</v>
      </c>
      <c r="AA33" s="1" t="str">
        <f t="shared" si="0"/>
        <v>L</v>
      </c>
      <c r="AB33" s="1">
        <f t="shared" si="20"/>
        <v>1</v>
      </c>
      <c r="AC33" s="1" t="str">
        <f t="shared" si="1"/>
        <v>L</v>
      </c>
      <c r="AD33" s="1">
        <f t="shared" si="24"/>
        <v>4</v>
      </c>
      <c r="AE33" s="1">
        <f t="shared" si="25"/>
        <v>4</v>
      </c>
      <c r="AF33" s="1">
        <f t="shared" si="26"/>
        <v>2</v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E34" s="1">
        <v>0</v>
      </c>
      <c r="F34" s="1">
        <v>4</v>
      </c>
      <c r="G34" s="1" t="s">
        <v>83</v>
      </c>
      <c r="H34" s="1" t="s">
        <v>83</v>
      </c>
      <c r="I34" s="1">
        <f t="shared" si="2"/>
        <v>12</v>
      </c>
      <c r="J34" s="1">
        <f t="shared" si="3"/>
        <v>14</v>
      </c>
      <c r="K34" s="1">
        <f t="shared" si="4"/>
        <v>3</v>
      </c>
      <c r="L34" s="1">
        <f t="shared" si="5"/>
        <v>7</v>
      </c>
      <c r="M34" s="1">
        <f t="shared" si="6"/>
        <v>2</v>
      </c>
      <c r="N34" s="1">
        <f t="shared" si="7"/>
        <v>1</v>
      </c>
      <c r="O34" s="1">
        <f t="shared" si="8"/>
        <v>6</v>
      </c>
      <c r="P34" s="1">
        <f t="shared" si="9"/>
        <v>7</v>
      </c>
      <c r="Q34" s="1">
        <f t="shared" si="10"/>
        <v>2</v>
      </c>
      <c r="R34" s="1">
        <f t="shared" si="11"/>
        <v>6</v>
      </c>
      <c r="S34" s="1">
        <f t="shared" si="12"/>
        <v>7</v>
      </c>
      <c r="T34" s="1">
        <f t="shared" si="13"/>
        <v>5</v>
      </c>
      <c r="U34" s="1">
        <f t="shared" si="14"/>
        <v>3</v>
      </c>
      <c r="V34" s="1">
        <f t="shared" si="15"/>
        <v>2</v>
      </c>
      <c r="W34" s="1">
        <f t="shared" si="16"/>
        <v>2</v>
      </c>
      <c r="X34" s="1">
        <f t="shared" si="17"/>
        <v>8</v>
      </c>
      <c r="Y34" s="1">
        <f t="shared" si="18"/>
        <v>7</v>
      </c>
      <c r="Z34" s="1">
        <f t="shared" si="19"/>
        <v>3</v>
      </c>
      <c r="AA34" s="1" t="str">
        <f t="shared" ref="AA34:AA65" si="27">IF(E34="","",IF(E34&gt;F34,"W","L"))</f>
        <v>L</v>
      </c>
      <c r="AB34" s="1">
        <f t="shared" si="20"/>
        <v>2</v>
      </c>
      <c r="AC34" s="1" t="str">
        <f t="shared" ref="AC34:AC65" si="28">IF(E34="","",IF(E34&gt;F34,"W",IF(AND(E34&lt;F34,G34=$AK$2,H34=$AK$2),"L","OTL")))</f>
        <v>L</v>
      </c>
      <c r="AD34" s="1">
        <f t="shared" si="24"/>
        <v>4</v>
      </c>
      <c r="AE34" s="1">
        <f t="shared" si="25"/>
        <v>4</v>
      </c>
      <c r="AF34" s="1">
        <f t="shared" si="26"/>
        <v>2</v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E35" s="1">
        <v>6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13</v>
      </c>
      <c r="J35" s="1">
        <f t="shared" ref="J35:J66" si="30">IF(E35="","",IF(AND(F35&gt;E35,G35=$AK$2,H35=$AK$2),J34+1,J34))</f>
        <v>14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7</v>
      </c>
      <c r="M35" s="1">
        <f t="shared" ref="M35:M66" si="33">IF(E35="","",IF(AND(H35=$AK$1,E35&gt;F35),M34+1,M34))</f>
        <v>2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6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7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5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2</v>
      </c>
      <c r="X35" s="1">
        <f t="shared" ref="X35:X66" si="44">IF(E35="","",IF(AND(E35&gt;F35,COUNTIF($AN$1:$AN$15,D35)=1),X34+1,X34))</f>
        <v>9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3</v>
      </c>
      <c r="AA35" s="1" t="str">
        <f t="shared" si="27"/>
        <v>W</v>
      </c>
      <c r="AB35" s="1">
        <f t="shared" ref="AB35:AB66" si="47">IF(AA35="","",IF(AA35=AA34,AB34+1,1))</f>
        <v>1</v>
      </c>
      <c r="AC35" s="1" t="str">
        <f t="shared" si="28"/>
        <v>W</v>
      </c>
      <c r="AD35" s="1">
        <f t="shared" si="24"/>
        <v>5</v>
      </c>
      <c r="AE35" s="1">
        <f t="shared" si="25"/>
        <v>4</v>
      </c>
      <c r="AF35" s="1">
        <f t="shared" si="26"/>
        <v>1</v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E36" s="1">
        <v>1</v>
      </c>
      <c r="F36" s="1">
        <v>7</v>
      </c>
      <c r="G36" s="1" t="s">
        <v>83</v>
      </c>
      <c r="H36" s="1" t="s">
        <v>83</v>
      </c>
      <c r="I36" s="1">
        <f t="shared" si="29"/>
        <v>13</v>
      </c>
      <c r="J36" s="1">
        <f t="shared" si="30"/>
        <v>15</v>
      </c>
      <c r="K36" s="1">
        <f t="shared" si="31"/>
        <v>3</v>
      </c>
      <c r="L36" s="1">
        <f t="shared" si="32"/>
        <v>7</v>
      </c>
      <c r="M36" s="1">
        <f t="shared" si="33"/>
        <v>2</v>
      </c>
      <c r="N36" s="1">
        <f t="shared" si="34"/>
        <v>1</v>
      </c>
      <c r="O36" s="1">
        <f t="shared" si="35"/>
        <v>6</v>
      </c>
      <c r="P36" s="1">
        <f t="shared" si="36"/>
        <v>8</v>
      </c>
      <c r="Q36" s="1">
        <f t="shared" si="37"/>
        <v>2</v>
      </c>
      <c r="R36" s="1">
        <f t="shared" si="38"/>
        <v>7</v>
      </c>
      <c r="S36" s="1">
        <f t="shared" si="39"/>
        <v>7</v>
      </c>
      <c r="T36" s="1">
        <f t="shared" si="40"/>
        <v>5</v>
      </c>
      <c r="U36" s="1">
        <f t="shared" si="41"/>
        <v>3</v>
      </c>
      <c r="V36" s="1">
        <f t="shared" si="42"/>
        <v>2</v>
      </c>
      <c r="W36" s="1">
        <f t="shared" si="43"/>
        <v>2</v>
      </c>
      <c r="X36" s="1">
        <f t="shared" si="44"/>
        <v>9</v>
      </c>
      <c r="Y36" s="1">
        <f t="shared" si="45"/>
        <v>8</v>
      </c>
      <c r="Z36" s="1">
        <f t="shared" si="46"/>
        <v>3</v>
      </c>
      <c r="AA36" s="1" t="str">
        <f t="shared" si="27"/>
        <v>L</v>
      </c>
      <c r="AB36" s="1">
        <f t="shared" si="47"/>
        <v>1</v>
      </c>
      <c r="AC36" s="1" t="str">
        <f t="shared" si="28"/>
        <v>L</v>
      </c>
      <c r="AD36" s="1">
        <f t="shared" si="24"/>
        <v>4</v>
      </c>
      <c r="AE36" s="1">
        <f t="shared" si="25"/>
        <v>5</v>
      </c>
      <c r="AF36" s="1">
        <f t="shared" si="26"/>
        <v>1</v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E37" s="1">
        <v>6</v>
      </c>
      <c r="F37" s="1">
        <v>3</v>
      </c>
      <c r="G37" s="1" t="s">
        <v>83</v>
      </c>
      <c r="H37" s="1" t="s">
        <v>83</v>
      </c>
      <c r="I37" s="1">
        <f t="shared" si="29"/>
        <v>14</v>
      </c>
      <c r="J37" s="1">
        <f t="shared" si="30"/>
        <v>15</v>
      </c>
      <c r="K37" s="1">
        <f t="shared" si="31"/>
        <v>3</v>
      </c>
      <c r="L37" s="1">
        <f t="shared" si="32"/>
        <v>7</v>
      </c>
      <c r="M37" s="1">
        <f t="shared" si="33"/>
        <v>2</v>
      </c>
      <c r="N37" s="1">
        <f t="shared" si="34"/>
        <v>1</v>
      </c>
      <c r="O37" s="1">
        <f t="shared" si="35"/>
        <v>7</v>
      </c>
      <c r="P37" s="1">
        <f t="shared" si="36"/>
        <v>8</v>
      </c>
      <c r="Q37" s="1">
        <f t="shared" si="37"/>
        <v>2</v>
      </c>
      <c r="R37" s="1">
        <f t="shared" si="38"/>
        <v>7</v>
      </c>
      <c r="S37" s="1">
        <f t="shared" si="39"/>
        <v>7</v>
      </c>
      <c r="T37" s="1">
        <f t="shared" si="40"/>
        <v>5</v>
      </c>
      <c r="U37" s="1">
        <f t="shared" si="41"/>
        <v>4</v>
      </c>
      <c r="V37" s="1">
        <f t="shared" si="42"/>
        <v>2</v>
      </c>
      <c r="W37" s="1">
        <f t="shared" si="43"/>
        <v>2</v>
      </c>
      <c r="X37" s="1">
        <f t="shared" si="44"/>
        <v>10</v>
      </c>
      <c r="Y37" s="1">
        <f t="shared" si="45"/>
        <v>8</v>
      </c>
      <c r="Z37" s="1">
        <f t="shared" si="46"/>
        <v>3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5</v>
      </c>
      <c r="AE37" s="1">
        <f t="shared" si="25"/>
        <v>5</v>
      </c>
      <c r="AF37" s="1">
        <f t="shared" si="26"/>
        <v>0</v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E38" s="1">
        <v>2</v>
      </c>
      <c r="F38" s="1">
        <v>3</v>
      </c>
      <c r="G38" s="1" t="s">
        <v>83</v>
      </c>
      <c r="H38" s="1" t="s">
        <v>83</v>
      </c>
      <c r="I38" s="1">
        <f t="shared" si="29"/>
        <v>14</v>
      </c>
      <c r="J38" s="1">
        <f t="shared" si="30"/>
        <v>16</v>
      </c>
      <c r="K38" s="1">
        <f t="shared" si="31"/>
        <v>3</v>
      </c>
      <c r="L38" s="1">
        <f t="shared" si="32"/>
        <v>7</v>
      </c>
      <c r="M38" s="1">
        <f t="shared" si="33"/>
        <v>2</v>
      </c>
      <c r="N38" s="1">
        <f t="shared" si="34"/>
        <v>1</v>
      </c>
      <c r="O38" s="1">
        <f t="shared" si="35"/>
        <v>7</v>
      </c>
      <c r="P38" s="1">
        <f t="shared" si="36"/>
        <v>8</v>
      </c>
      <c r="Q38" s="1">
        <f t="shared" si="37"/>
        <v>2</v>
      </c>
      <c r="R38" s="1">
        <f t="shared" si="38"/>
        <v>7</v>
      </c>
      <c r="S38" s="1">
        <f t="shared" si="39"/>
        <v>8</v>
      </c>
      <c r="T38" s="1">
        <f t="shared" si="40"/>
        <v>5</v>
      </c>
      <c r="U38" s="1">
        <f t="shared" si="41"/>
        <v>4</v>
      </c>
      <c r="V38" s="1">
        <f t="shared" si="42"/>
        <v>3</v>
      </c>
      <c r="W38" s="1">
        <f t="shared" si="43"/>
        <v>2</v>
      </c>
      <c r="X38" s="1">
        <f t="shared" si="44"/>
        <v>10</v>
      </c>
      <c r="Y38" s="1">
        <f t="shared" si="45"/>
        <v>9</v>
      </c>
      <c r="Z38" s="1">
        <f t="shared" si="46"/>
        <v>3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5</v>
      </c>
      <c r="AE38" s="1">
        <f t="shared" si="25"/>
        <v>5</v>
      </c>
      <c r="AF38" s="1">
        <f t="shared" si="26"/>
        <v>0</v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E39" s="1">
        <v>1</v>
      </c>
      <c r="F39" s="1">
        <v>3</v>
      </c>
      <c r="G39" s="1" t="s">
        <v>83</v>
      </c>
      <c r="H39" s="1" t="s">
        <v>83</v>
      </c>
      <c r="I39" s="1">
        <f t="shared" si="29"/>
        <v>14</v>
      </c>
      <c r="J39" s="1">
        <f t="shared" si="30"/>
        <v>17</v>
      </c>
      <c r="K39" s="1">
        <f t="shared" si="31"/>
        <v>3</v>
      </c>
      <c r="L39" s="1">
        <f t="shared" si="32"/>
        <v>7</v>
      </c>
      <c r="M39" s="1">
        <f t="shared" si="33"/>
        <v>2</v>
      </c>
      <c r="N39" s="1">
        <f t="shared" si="34"/>
        <v>1</v>
      </c>
      <c r="O39" s="1">
        <f t="shared" si="35"/>
        <v>7</v>
      </c>
      <c r="P39" s="1">
        <f t="shared" si="36"/>
        <v>8</v>
      </c>
      <c r="Q39" s="1">
        <f t="shared" si="37"/>
        <v>2</v>
      </c>
      <c r="R39" s="1">
        <f t="shared" si="38"/>
        <v>7</v>
      </c>
      <c r="S39" s="1">
        <f t="shared" si="39"/>
        <v>9</v>
      </c>
      <c r="T39" s="1">
        <f t="shared" si="40"/>
        <v>5</v>
      </c>
      <c r="U39" s="1">
        <f t="shared" si="41"/>
        <v>4</v>
      </c>
      <c r="V39" s="1">
        <f t="shared" si="42"/>
        <v>3</v>
      </c>
      <c r="W39" s="1">
        <f t="shared" si="43"/>
        <v>2</v>
      </c>
      <c r="X39" s="1">
        <f t="shared" si="44"/>
        <v>10</v>
      </c>
      <c r="Y39" s="1">
        <f t="shared" si="45"/>
        <v>10</v>
      </c>
      <c r="Z39" s="1">
        <f t="shared" si="46"/>
        <v>3</v>
      </c>
      <c r="AA39" s="1" t="str">
        <f t="shared" si="27"/>
        <v>L</v>
      </c>
      <c r="AB39" s="1">
        <f t="shared" si="47"/>
        <v>2</v>
      </c>
      <c r="AC39" s="1" t="str">
        <f t="shared" si="28"/>
        <v>L</v>
      </c>
      <c r="AD39" s="1">
        <f t="shared" si="24"/>
        <v>4</v>
      </c>
      <c r="AE39" s="1">
        <f t="shared" si="25"/>
        <v>6</v>
      </c>
      <c r="AF39" s="1">
        <f t="shared" si="26"/>
        <v>0</v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E40" s="1">
        <v>1</v>
      </c>
      <c r="F40" s="1">
        <v>2</v>
      </c>
      <c r="G40" s="1" t="s">
        <v>83</v>
      </c>
      <c r="H40" s="1" t="s">
        <v>83</v>
      </c>
      <c r="I40" s="1">
        <f t="shared" si="29"/>
        <v>14</v>
      </c>
      <c r="J40" s="1">
        <f t="shared" si="30"/>
        <v>18</v>
      </c>
      <c r="K40" s="1">
        <f t="shared" si="31"/>
        <v>3</v>
      </c>
      <c r="L40" s="1">
        <f t="shared" si="32"/>
        <v>7</v>
      </c>
      <c r="M40" s="1">
        <f t="shared" si="33"/>
        <v>2</v>
      </c>
      <c r="N40" s="1">
        <f t="shared" si="34"/>
        <v>1</v>
      </c>
      <c r="O40" s="1">
        <f t="shared" si="35"/>
        <v>7</v>
      </c>
      <c r="P40" s="1">
        <f t="shared" si="36"/>
        <v>9</v>
      </c>
      <c r="Q40" s="1">
        <f t="shared" si="37"/>
        <v>2</v>
      </c>
      <c r="R40" s="1">
        <f t="shared" si="38"/>
        <v>7</v>
      </c>
      <c r="S40" s="1">
        <f t="shared" si="39"/>
        <v>9</v>
      </c>
      <c r="T40" s="1">
        <f t="shared" si="40"/>
        <v>5</v>
      </c>
      <c r="U40" s="1">
        <f t="shared" si="41"/>
        <v>4</v>
      </c>
      <c r="V40" s="1">
        <f t="shared" si="42"/>
        <v>3</v>
      </c>
      <c r="W40" s="1">
        <f t="shared" si="43"/>
        <v>2</v>
      </c>
      <c r="X40" s="1">
        <f t="shared" si="44"/>
        <v>10</v>
      </c>
      <c r="Y40" s="1">
        <f t="shared" si="45"/>
        <v>11</v>
      </c>
      <c r="Z40" s="1">
        <f t="shared" si="46"/>
        <v>3</v>
      </c>
      <c r="AA40" s="1" t="str">
        <f t="shared" si="27"/>
        <v>L</v>
      </c>
      <c r="AB40" s="1">
        <f t="shared" si="47"/>
        <v>3</v>
      </c>
      <c r="AC40" s="1" t="str">
        <f t="shared" si="28"/>
        <v>L</v>
      </c>
      <c r="AD40" s="1">
        <f t="shared" si="24"/>
        <v>3</v>
      </c>
      <c r="AE40" s="1">
        <f t="shared" si="25"/>
        <v>7</v>
      </c>
      <c r="AF40" s="1">
        <f t="shared" si="26"/>
        <v>0</v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E41" s="1">
        <v>5</v>
      </c>
      <c r="F41" s="1">
        <v>4</v>
      </c>
      <c r="G41" s="1" t="s">
        <v>84</v>
      </c>
      <c r="H41" s="1" t="s">
        <v>83</v>
      </c>
      <c r="I41" s="1">
        <f t="shared" si="29"/>
        <v>15</v>
      </c>
      <c r="J41" s="1">
        <f t="shared" si="30"/>
        <v>18</v>
      </c>
      <c r="K41" s="1">
        <f t="shared" si="31"/>
        <v>4</v>
      </c>
      <c r="L41" s="1">
        <f t="shared" si="32"/>
        <v>7</v>
      </c>
      <c r="M41" s="1">
        <f t="shared" si="33"/>
        <v>2</v>
      </c>
      <c r="N41" s="1">
        <f t="shared" si="34"/>
        <v>1</v>
      </c>
      <c r="O41" s="1">
        <f t="shared" si="35"/>
        <v>7</v>
      </c>
      <c r="P41" s="1">
        <f t="shared" si="36"/>
        <v>9</v>
      </c>
      <c r="Q41" s="1">
        <f t="shared" si="37"/>
        <v>2</v>
      </c>
      <c r="R41" s="1">
        <f t="shared" si="38"/>
        <v>8</v>
      </c>
      <c r="S41" s="1">
        <f t="shared" si="39"/>
        <v>9</v>
      </c>
      <c r="T41" s="1">
        <f t="shared" si="40"/>
        <v>5</v>
      </c>
      <c r="U41" s="1">
        <f t="shared" si="41"/>
        <v>4</v>
      </c>
      <c r="V41" s="1">
        <f t="shared" si="42"/>
        <v>3</v>
      </c>
      <c r="W41" s="1">
        <f t="shared" si="43"/>
        <v>2</v>
      </c>
      <c r="X41" s="1">
        <f t="shared" si="44"/>
        <v>11</v>
      </c>
      <c r="Y41" s="1">
        <f t="shared" si="45"/>
        <v>11</v>
      </c>
      <c r="Z41" s="1">
        <f t="shared" si="46"/>
        <v>3</v>
      </c>
      <c r="AA41" s="1" t="str">
        <f t="shared" si="27"/>
        <v>W</v>
      </c>
      <c r="AB41" s="1">
        <f t="shared" si="47"/>
        <v>1</v>
      </c>
      <c r="AC41" s="1" t="str">
        <f t="shared" si="28"/>
        <v>W</v>
      </c>
      <c r="AD41" s="1">
        <f t="shared" si="24"/>
        <v>4</v>
      </c>
      <c r="AE41" s="1">
        <f t="shared" si="25"/>
        <v>6</v>
      </c>
      <c r="AF41" s="1">
        <f t="shared" si="26"/>
        <v>0</v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E42" s="1">
        <v>4</v>
      </c>
      <c r="F42" s="1">
        <v>0</v>
      </c>
      <c r="G42" s="1" t="s">
        <v>83</v>
      </c>
      <c r="H42" s="1" t="s">
        <v>83</v>
      </c>
      <c r="I42" s="1">
        <f t="shared" si="29"/>
        <v>16</v>
      </c>
      <c r="J42" s="1">
        <f t="shared" si="30"/>
        <v>18</v>
      </c>
      <c r="K42" s="1">
        <f t="shared" si="31"/>
        <v>4</v>
      </c>
      <c r="L42" s="1">
        <f t="shared" si="32"/>
        <v>7</v>
      </c>
      <c r="M42" s="1">
        <f t="shared" si="33"/>
        <v>2</v>
      </c>
      <c r="N42" s="1">
        <f t="shared" si="34"/>
        <v>1</v>
      </c>
      <c r="O42" s="1">
        <f t="shared" si="35"/>
        <v>7</v>
      </c>
      <c r="P42" s="1">
        <f t="shared" si="36"/>
        <v>9</v>
      </c>
      <c r="Q42" s="1">
        <f t="shared" si="37"/>
        <v>2</v>
      </c>
      <c r="R42" s="1">
        <f t="shared" si="38"/>
        <v>9</v>
      </c>
      <c r="S42" s="1">
        <f t="shared" si="39"/>
        <v>9</v>
      </c>
      <c r="T42" s="1">
        <f t="shared" si="40"/>
        <v>5</v>
      </c>
      <c r="U42" s="1">
        <f t="shared" si="41"/>
        <v>4</v>
      </c>
      <c r="V42" s="1">
        <f t="shared" si="42"/>
        <v>3</v>
      </c>
      <c r="W42" s="1">
        <f t="shared" si="43"/>
        <v>2</v>
      </c>
      <c r="X42" s="1">
        <f t="shared" si="44"/>
        <v>11</v>
      </c>
      <c r="Y42" s="1">
        <f t="shared" si="45"/>
        <v>11</v>
      </c>
      <c r="Z42" s="1">
        <f t="shared" si="46"/>
        <v>3</v>
      </c>
      <c r="AA42" s="1" t="str">
        <f t="shared" si="27"/>
        <v>W</v>
      </c>
      <c r="AB42" s="1">
        <f t="shared" si="47"/>
        <v>2</v>
      </c>
      <c r="AC42" s="1" t="str">
        <f t="shared" si="28"/>
        <v>W</v>
      </c>
      <c r="AD42" s="1">
        <f t="shared" si="24"/>
        <v>4</v>
      </c>
      <c r="AE42" s="1">
        <f t="shared" si="25"/>
        <v>6</v>
      </c>
      <c r="AF42" s="1">
        <f t="shared" si="26"/>
        <v>0</v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E43" s="1">
        <v>2</v>
      </c>
      <c r="F43" s="1">
        <v>1</v>
      </c>
      <c r="G43" s="1" t="s">
        <v>83</v>
      </c>
      <c r="H43" s="1" t="s">
        <v>83</v>
      </c>
      <c r="I43" s="1">
        <f t="shared" si="29"/>
        <v>17</v>
      </c>
      <c r="J43" s="1">
        <f t="shared" si="30"/>
        <v>18</v>
      </c>
      <c r="K43" s="1">
        <f t="shared" si="31"/>
        <v>4</v>
      </c>
      <c r="L43" s="1">
        <f t="shared" si="32"/>
        <v>7</v>
      </c>
      <c r="M43" s="1">
        <f t="shared" si="33"/>
        <v>2</v>
      </c>
      <c r="N43" s="1">
        <f t="shared" si="34"/>
        <v>1</v>
      </c>
      <c r="O43" s="1">
        <f t="shared" si="35"/>
        <v>7</v>
      </c>
      <c r="P43" s="1">
        <f t="shared" si="36"/>
        <v>9</v>
      </c>
      <c r="Q43" s="1">
        <f t="shared" si="37"/>
        <v>2</v>
      </c>
      <c r="R43" s="1">
        <f t="shared" si="38"/>
        <v>10</v>
      </c>
      <c r="S43" s="1">
        <f t="shared" si="39"/>
        <v>9</v>
      </c>
      <c r="T43" s="1">
        <f t="shared" si="40"/>
        <v>5</v>
      </c>
      <c r="U43" s="1">
        <f t="shared" si="41"/>
        <v>4</v>
      </c>
      <c r="V43" s="1">
        <f t="shared" si="42"/>
        <v>3</v>
      </c>
      <c r="W43" s="1">
        <f t="shared" si="43"/>
        <v>2</v>
      </c>
      <c r="X43" s="1">
        <f t="shared" si="44"/>
        <v>11</v>
      </c>
      <c r="Y43" s="1">
        <f t="shared" si="45"/>
        <v>11</v>
      </c>
      <c r="Z43" s="1">
        <f t="shared" si="46"/>
        <v>3</v>
      </c>
      <c r="AA43" s="1" t="str">
        <f t="shared" si="27"/>
        <v>W</v>
      </c>
      <c r="AB43" s="1">
        <f t="shared" si="47"/>
        <v>3</v>
      </c>
      <c r="AC43" s="1" t="str">
        <f t="shared" si="28"/>
        <v>W</v>
      </c>
      <c r="AD43" s="1">
        <f t="shared" si="24"/>
        <v>5</v>
      </c>
      <c r="AE43" s="1">
        <f t="shared" si="25"/>
        <v>5</v>
      </c>
      <c r="AF43" s="1">
        <f t="shared" si="26"/>
        <v>0</v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E44" s="1">
        <v>0</v>
      </c>
      <c r="F44" s="1">
        <v>2</v>
      </c>
      <c r="G44" s="1" t="s">
        <v>83</v>
      </c>
      <c r="H44" s="1" t="s">
        <v>83</v>
      </c>
      <c r="I44" s="1">
        <f t="shared" si="29"/>
        <v>17</v>
      </c>
      <c r="J44" s="1">
        <f t="shared" si="30"/>
        <v>19</v>
      </c>
      <c r="K44" s="1">
        <f t="shared" si="31"/>
        <v>4</v>
      </c>
      <c r="L44" s="1">
        <f t="shared" si="32"/>
        <v>7</v>
      </c>
      <c r="M44" s="1">
        <f t="shared" si="33"/>
        <v>2</v>
      </c>
      <c r="N44" s="1">
        <f t="shared" si="34"/>
        <v>1</v>
      </c>
      <c r="O44" s="1">
        <f t="shared" si="35"/>
        <v>7</v>
      </c>
      <c r="P44" s="1">
        <f t="shared" si="36"/>
        <v>10</v>
      </c>
      <c r="Q44" s="1">
        <f t="shared" si="37"/>
        <v>2</v>
      </c>
      <c r="R44" s="1">
        <f t="shared" si="38"/>
        <v>10</v>
      </c>
      <c r="S44" s="1">
        <f t="shared" si="39"/>
        <v>9</v>
      </c>
      <c r="T44" s="1">
        <f t="shared" si="40"/>
        <v>5</v>
      </c>
      <c r="U44" s="1">
        <f t="shared" si="41"/>
        <v>4</v>
      </c>
      <c r="V44" s="1">
        <f t="shared" si="42"/>
        <v>3</v>
      </c>
      <c r="W44" s="1">
        <f t="shared" si="43"/>
        <v>2</v>
      </c>
      <c r="X44" s="1">
        <f t="shared" si="44"/>
        <v>11</v>
      </c>
      <c r="Y44" s="1">
        <f t="shared" si="45"/>
        <v>12</v>
      </c>
      <c r="Z44" s="1">
        <f t="shared" si="46"/>
        <v>3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0</v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E45" s="1">
        <v>3</v>
      </c>
      <c r="F45" s="1">
        <v>5</v>
      </c>
      <c r="G45" s="1" t="s">
        <v>83</v>
      </c>
      <c r="H45" s="1" t="s">
        <v>83</v>
      </c>
      <c r="I45" s="1">
        <f t="shared" si="29"/>
        <v>17</v>
      </c>
      <c r="J45" s="1">
        <f t="shared" si="30"/>
        <v>20</v>
      </c>
      <c r="K45" s="1">
        <f t="shared" si="31"/>
        <v>4</v>
      </c>
      <c r="L45" s="1">
        <f t="shared" si="32"/>
        <v>7</v>
      </c>
      <c r="M45" s="1">
        <f t="shared" si="33"/>
        <v>2</v>
      </c>
      <c r="N45" s="1">
        <f t="shared" si="34"/>
        <v>1</v>
      </c>
      <c r="O45" s="1">
        <f t="shared" si="35"/>
        <v>7</v>
      </c>
      <c r="P45" s="1">
        <f t="shared" si="36"/>
        <v>11</v>
      </c>
      <c r="Q45" s="1">
        <f t="shared" si="37"/>
        <v>2</v>
      </c>
      <c r="R45" s="1">
        <f t="shared" si="38"/>
        <v>10</v>
      </c>
      <c r="S45" s="1">
        <f t="shared" si="39"/>
        <v>9</v>
      </c>
      <c r="T45" s="1">
        <f t="shared" si="40"/>
        <v>5</v>
      </c>
      <c r="U45" s="1">
        <f t="shared" si="41"/>
        <v>4</v>
      </c>
      <c r="V45" s="1">
        <f t="shared" si="42"/>
        <v>4</v>
      </c>
      <c r="W45" s="1">
        <f t="shared" si="43"/>
        <v>2</v>
      </c>
      <c r="X45" s="1">
        <f t="shared" si="44"/>
        <v>11</v>
      </c>
      <c r="Y45" s="1">
        <f t="shared" si="45"/>
        <v>13</v>
      </c>
      <c r="Z45" s="1">
        <f t="shared" si="46"/>
        <v>3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4</v>
      </c>
      <c r="AE45" s="1">
        <f t="shared" si="49"/>
        <v>6</v>
      </c>
      <c r="AF45" s="1">
        <f t="shared" si="50"/>
        <v>0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E46" s="1">
        <v>4</v>
      </c>
      <c r="F46" s="1">
        <v>1</v>
      </c>
      <c r="G46" s="1" t="s">
        <v>83</v>
      </c>
      <c r="H46" s="1" t="s">
        <v>83</v>
      </c>
      <c r="I46" s="1">
        <f t="shared" si="29"/>
        <v>18</v>
      </c>
      <c r="J46" s="1">
        <f t="shared" si="30"/>
        <v>20</v>
      </c>
      <c r="K46" s="1">
        <f t="shared" si="31"/>
        <v>4</v>
      </c>
      <c r="L46" s="1">
        <f t="shared" si="32"/>
        <v>7</v>
      </c>
      <c r="M46" s="1">
        <f t="shared" si="33"/>
        <v>2</v>
      </c>
      <c r="N46" s="1">
        <f t="shared" si="34"/>
        <v>1</v>
      </c>
      <c r="O46" s="1">
        <f t="shared" si="35"/>
        <v>8</v>
      </c>
      <c r="P46" s="1">
        <f t="shared" si="36"/>
        <v>11</v>
      </c>
      <c r="Q46" s="1">
        <f t="shared" si="37"/>
        <v>2</v>
      </c>
      <c r="R46" s="1">
        <f t="shared" si="38"/>
        <v>10</v>
      </c>
      <c r="S46" s="1">
        <f t="shared" si="39"/>
        <v>9</v>
      </c>
      <c r="T46" s="1">
        <f t="shared" si="40"/>
        <v>5</v>
      </c>
      <c r="U46" s="1">
        <f t="shared" si="41"/>
        <v>4</v>
      </c>
      <c r="V46" s="1">
        <f t="shared" si="42"/>
        <v>4</v>
      </c>
      <c r="W46" s="1">
        <f t="shared" si="43"/>
        <v>2</v>
      </c>
      <c r="X46" s="1">
        <f t="shared" si="44"/>
        <v>11</v>
      </c>
      <c r="Y46" s="1">
        <f t="shared" si="45"/>
        <v>13</v>
      </c>
      <c r="Z46" s="1">
        <f t="shared" si="46"/>
        <v>3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5</v>
      </c>
      <c r="AE46" s="1">
        <f t="shared" si="49"/>
        <v>5</v>
      </c>
      <c r="AF46" s="1">
        <f t="shared" si="50"/>
        <v>0</v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E47" s="1">
        <v>3</v>
      </c>
      <c r="F47" s="1">
        <v>1</v>
      </c>
      <c r="G47" s="1" t="s">
        <v>83</v>
      </c>
      <c r="H47" s="1" t="s">
        <v>83</v>
      </c>
      <c r="I47" s="1">
        <f t="shared" si="29"/>
        <v>19</v>
      </c>
      <c r="J47" s="1">
        <f t="shared" si="30"/>
        <v>20</v>
      </c>
      <c r="K47" s="1">
        <f t="shared" si="31"/>
        <v>4</v>
      </c>
      <c r="L47" s="1">
        <f t="shared" si="32"/>
        <v>7</v>
      </c>
      <c r="M47" s="1">
        <f t="shared" si="33"/>
        <v>2</v>
      </c>
      <c r="N47" s="1">
        <f t="shared" si="34"/>
        <v>1</v>
      </c>
      <c r="O47" s="1">
        <f t="shared" si="35"/>
        <v>9</v>
      </c>
      <c r="P47" s="1">
        <f t="shared" si="36"/>
        <v>11</v>
      </c>
      <c r="Q47" s="1">
        <f t="shared" si="37"/>
        <v>2</v>
      </c>
      <c r="R47" s="1">
        <f t="shared" si="38"/>
        <v>10</v>
      </c>
      <c r="S47" s="1">
        <f t="shared" si="39"/>
        <v>9</v>
      </c>
      <c r="T47" s="1">
        <f t="shared" si="40"/>
        <v>5</v>
      </c>
      <c r="U47" s="1">
        <f t="shared" si="41"/>
        <v>4</v>
      </c>
      <c r="V47" s="1">
        <f t="shared" si="42"/>
        <v>4</v>
      </c>
      <c r="W47" s="1">
        <f t="shared" si="43"/>
        <v>2</v>
      </c>
      <c r="X47" s="1">
        <f t="shared" si="44"/>
        <v>11</v>
      </c>
      <c r="Y47" s="1">
        <f t="shared" si="45"/>
        <v>13</v>
      </c>
      <c r="Z47" s="1">
        <f t="shared" si="46"/>
        <v>3</v>
      </c>
      <c r="AA47" s="1" t="str">
        <f t="shared" si="27"/>
        <v>W</v>
      </c>
      <c r="AB47" s="1">
        <f t="shared" si="47"/>
        <v>2</v>
      </c>
      <c r="AC47" s="1" t="str">
        <f t="shared" si="28"/>
        <v>W</v>
      </c>
      <c r="AD47" s="1">
        <f t="shared" si="48"/>
        <v>5</v>
      </c>
      <c r="AE47" s="1">
        <f t="shared" si="49"/>
        <v>5</v>
      </c>
      <c r="AF47" s="1">
        <f t="shared" si="50"/>
        <v>0</v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19</v>
      </c>
      <c r="J84" s="1">
        <f t="shared" si="75"/>
        <v>20</v>
      </c>
      <c r="K84" s="1">
        <f t="shared" si="75"/>
        <v>4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11</v>
      </c>
      <c r="Q84" s="1">
        <f t="shared" si="76"/>
        <v>2</v>
      </c>
      <c r="R84" s="1">
        <f t="shared" si="76"/>
        <v>10</v>
      </c>
      <c r="S84" s="1">
        <f t="shared" si="76"/>
        <v>9</v>
      </c>
      <c r="T84" s="1">
        <f t="shared" si="76"/>
        <v>5</v>
      </c>
      <c r="U84" s="1">
        <f t="shared" si="76"/>
        <v>4</v>
      </c>
      <c r="V84" s="1">
        <f t="shared" si="76"/>
        <v>4</v>
      </c>
      <c r="W84" s="1">
        <f t="shared" si="76"/>
        <v>2</v>
      </c>
      <c r="X84" s="1">
        <f t="shared" si="76"/>
        <v>11</v>
      </c>
      <c r="Y84" s="1">
        <f t="shared" si="76"/>
        <v>13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124</v>
      </c>
      <c r="F85" s="1">
        <f>SUM(F2:F83)</f>
        <v>138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9-11-2</v>
      </c>
      <c r="R85" s="1" t="str">
        <f>IF(R84="","0-0-0",CONCATENATE(R84,"-",S84,"-",T84))</f>
        <v>10-9-5</v>
      </c>
      <c r="U85" s="1" t="str">
        <f>IF(U84="","0-0-0",CONCATENATE(U84,"-",V84,"-",W84))</f>
        <v>4-4-2</v>
      </c>
      <c r="X85" s="1" t="str">
        <f>IF(X84="","0-0-0",CONCATENATE(X84,"-",Y84,"-",Z84))</f>
        <v>11-13-3</v>
      </c>
      <c r="AA85" s="1" t="str">
        <f>IF(AA84="","0-0",CONCATENATE(AA84,AB84))</f>
        <v>W2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10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7</v>
      </c>
      <c r="S26" s="1">
        <f t="shared" si="12"/>
        <v>5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6</v>
      </c>
      <c r="Z26" s="1">
        <f t="shared" si="19"/>
        <v>0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11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0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12</v>
      </c>
      <c r="K28" s="1">
        <f t="shared" si="4"/>
        <v>0</v>
      </c>
      <c r="L28" s="1">
        <f t="shared" si="5"/>
        <v>1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1</v>
      </c>
      <c r="R28" s="1">
        <f t="shared" si="11"/>
        <v>7</v>
      </c>
      <c r="S28" s="1">
        <f t="shared" si="12"/>
        <v>5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10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8</v>
      </c>
      <c r="AF28" s="1">
        <f t="shared" si="26"/>
        <v>0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12</v>
      </c>
      <c r="K29" s="1">
        <f t="shared" si="4"/>
        <v>0</v>
      </c>
      <c r="L29" s="1">
        <f t="shared" si="5"/>
        <v>1</v>
      </c>
      <c r="M29" s="1">
        <f t="shared" si="6"/>
        <v>0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1</v>
      </c>
      <c r="R29" s="1">
        <f t="shared" si="11"/>
        <v>8</v>
      </c>
      <c r="S29" s="1">
        <f t="shared" si="12"/>
        <v>5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7</v>
      </c>
      <c r="AF29" s="1">
        <f t="shared" si="26"/>
        <v>0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E30" s="1">
        <v>1</v>
      </c>
      <c r="F30" s="1">
        <v>5</v>
      </c>
      <c r="G30" s="1" t="s">
        <v>83</v>
      </c>
      <c r="H30" s="1" t="s">
        <v>83</v>
      </c>
      <c r="I30" s="1">
        <f t="shared" si="2"/>
        <v>15</v>
      </c>
      <c r="J30" s="1">
        <f t="shared" si="3"/>
        <v>13</v>
      </c>
      <c r="K30" s="1">
        <f t="shared" si="4"/>
        <v>0</v>
      </c>
      <c r="L30" s="1">
        <f t="shared" si="5"/>
        <v>1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8</v>
      </c>
      <c r="Q30" s="1">
        <f t="shared" si="10"/>
        <v>1</v>
      </c>
      <c r="R30" s="1">
        <f t="shared" si="11"/>
        <v>8</v>
      </c>
      <c r="S30" s="1">
        <f t="shared" si="12"/>
        <v>5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11</v>
      </c>
      <c r="Y30" s="1">
        <f t="shared" si="18"/>
        <v>6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7</v>
      </c>
      <c r="AF30" s="1">
        <f t="shared" si="26"/>
        <v>0</v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E31" s="1">
        <v>2</v>
      </c>
      <c r="F31" s="1">
        <v>3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14</v>
      </c>
      <c r="K31" s="1">
        <f t="shared" si="4"/>
        <v>0</v>
      </c>
      <c r="L31" s="1">
        <f t="shared" si="5"/>
        <v>1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8</v>
      </c>
      <c r="Q31" s="1">
        <f t="shared" si="10"/>
        <v>1</v>
      </c>
      <c r="R31" s="1">
        <f t="shared" si="11"/>
        <v>8</v>
      </c>
      <c r="S31" s="1">
        <f t="shared" si="12"/>
        <v>6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11</v>
      </c>
      <c r="Y31" s="1">
        <f t="shared" si="18"/>
        <v>6</v>
      </c>
      <c r="Z31" s="1">
        <f t="shared" si="19"/>
        <v>0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3</v>
      </c>
      <c r="AE31" s="1">
        <f t="shared" si="25"/>
        <v>7</v>
      </c>
      <c r="AF31" s="1">
        <f t="shared" si="26"/>
        <v>0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E32" s="1">
        <v>0</v>
      </c>
      <c r="F32" s="1">
        <v>2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15</v>
      </c>
      <c r="K32" s="1">
        <f t="shared" si="4"/>
        <v>0</v>
      </c>
      <c r="L32" s="1">
        <f t="shared" si="5"/>
        <v>1</v>
      </c>
      <c r="M32" s="1">
        <f t="shared" si="6"/>
        <v>0</v>
      </c>
      <c r="N32" s="1">
        <f t="shared" si="7"/>
        <v>0</v>
      </c>
      <c r="O32" s="1">
        <f t="shared" si="8"/>
        <v>7</v>
      </c>
      <c r="P32" s="1">
        <f t="shared" si="9"/>
        <v>8</v>
      </c>
      <c r="Q32" s="1">
        <f t="shared" si="10"/>
        <v>1</v>
      </c>
      <c r="R32" s="1">
        <f t="shared" si="11"/>
        <v>8</v>
      </c>
      <c r="S32" s="1">
        <f t="shared" si="12"/>
        <v>7</v>
      </c>
      <c r="T32" s="1">
        <f t="shared" si="13"/>
        <v>0</v>
      </c>
      <c r="U32" s="1">
        <f t="shared" si="14"/>
        <v>3</v>
      </c>
      <c r="V32" s="1">
        <f t="shared" si="15"/>
        <v>4</v>
      </c>
      <c r="W32" s="1">
        <f t="shared" si="16"/>
        <v>0</v>
      </c>
      <c r="X32" s="1">
        <f t="shared" si="17"/>
        <v>11</v>
      </c>
      <c r="Y32" s="1">
        <f t="shared" si="18"/>
        <v>6</v>
      </c>
      <c r="Z32" s="1">
        <f t="shared" si="19"/>
        <v>0</v>
      </c>
      <c r="AA32" s="1" t="str">
        <f t="shared" si="0"/>
        <v>L</v>
      </c>
      <c r="AB32" s="1">
        <f t="shared" si="20"/>
        <v>3</v>
      </c>
      <c r="AC32" s="1" t="str">
        <f t="shared" si="1"/>
        <v>L</v>
      </c>
      <c r="AD32" s="1">
        <f t="shared" si="24"/>
        <v>3</v>
      </c>
      <c r="AE32" s="1">
        <f t="shared" si="25"/>
        <v>7</v>
      </c>
      <c r="AF32" s="1">
        <f t="shared" si="26"/>
        <v>0</v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16</v>
      </c>
      <c r="J33" s="1">
        <f t="shared" si="3"/>
        <v>15</v>
      </c>
      <c r="K33" s="1">
        <f t="shared" si="4"/>
        <v>0</v>
      </c>
      <c r="L33" s="1">
        <f t="shared" si="5"/>
        <v>1</v>
      </c>
      <c r="M33" s="1">
        <f t="shared" si="6"/>
        <v>0</v>
      </c>
      <c r="N33" s="1">
        <f t="shared" si="7"/>
        <v>0</v>
      </c>
      <c r="O33" s="1">
        <f t="shared" si="8"/>
        <v>7</v>
      </c>
      <c r="P33" s="1">
        <f t="shared" si="9"/>
        <v>8</v>
      </c>
      <c r="Q33" s="1">
        <f t="shared" si="10"/>
        <v>1</v>
      </c>
      <c r="R33" s="1">
        <f t="shared" si="11"/>
        <v>9</v>
      </c>
      <c r="S33" s="1">
        <f t="shared" si="12"/>
        <v>7</v>
      </c>
      <c r="T33" s="1">
        <f t="shared" si="13"/>
        <v>0</v>
      </c>
      <c r="U33" s="1">
        <f t="shared" si="14"/>
        <v>3</v>
      </c>
      <c r="V33" s="1">
        <f t="shared" si="15"/>
        <v>4</v>
      </c>
      <c r="W33" s="1">
        <f t="shared" si="16"/>
        <v>0</v>
      </c>
      <c r="X33" s="1">
        <f t="shared" si="17"/>
        <v>11</v>
      </c>
      <c r="Y33" s="1">
        <f t="shared" si="18"/>
        <v>6</v>
      </c>
      <c r="Z33" s="1">
        <f t="shared" si="19"/>
        <v>0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4</v>
      </c>
      <c r="AE33" s="1">
        <f t="shared" si="25"/>
        <v>6</v>
      </c>
      <c r="AF33" s="1">
        <f t="shared" si="26"/>
        <v>0</v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E34" s="1">
        <v>1</v>
      </c>
      <c r="F34" s="1">
        <v>3</v>
      </c>
      <c r="G34" s="1" t="s">
        <v>83</v>
      </c>
      <c r="H34" s="1" t="s">
        <v>83</v>
      </c>
      <c r="I34" s="1">
        <f t="shared" si="2"/>
        <v>16</v>
      </c>
      <c r="J34" s="1">
        <f t="shared" si="3"/>
        <v>16</v>
      </c>
      <c r="K34" s="1">
        <f t="shared" si="4"/>
        <v>0</v>
      </c>
      <c r="L34" s="1">
        <f t="shared" si="5"/>
        <v>1</v>
      </c>
      <c r="M34" s="1">
        <f t="shared" si="6"/>
        <v>0</v>
      </c>
      <c r="N34" s="1">
        <f t="shared" si="7"/>
        <v>0</v>
      </c>
      <c r="O34" s="1">
        <f t="shared" si="8"/>
        <v>7</v>
      </c>
      <c r="P34" s="1">
        <f t="shared" si="9"/>
        <v>9</v>
      </c>
      <c r="Q34" s="1">
        <f t="shared" si="10"/>
        <v>1</v>
      </c>
      <c r="R34" s="1">
        <f t="shared" si="11"/>
        <v>9</v>
      </c>
      <c r="S34" s="1">
        <f t="shared" si="12"/>
        <v>7</v>
      </c>
      <c r="T34" s="1">
        <f t="shared" si="13"/>
        <v>0</v>
      </c>
      <c r="U34" s="1">
        <f t="shared" si="14"/>
        <v>3</v>
      </c>
      <c r="V34" s="1">
        <f t="shared" si="15"/>
        <v>5</v>
      </c>
      <c r="W34" s="1">
        <f t="shared" si="16"/>
        <v>0</v>
      </c>
      <c r="X34" s="1">
        <f t="shared" si="17"/>
        <v>11</v>
      </c>
      <c r="Y34" s="1">
        <f t="shared" si="18"/>
        <v>7</v>
      </c>
      <c r="Z34" s="1">
        <f t="shared" si="19"/>
        <v>0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3</v>
      </c>
      <c r="AE34" s="1">
        <f t="shared" si="25"/>
        <v>7</v>
      </c>
      <c r="AF34" s="1">
        <f t="shared" si="26"/>
        <v>0</v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E35" s="1">
        <v>0</v>
      </c>
      <c r="F35" s="1">
        <v>5</v>
      </c>
      <c r="G35" s="1" t="s">
        <v>83</v>
      </c>
      <c r="H35" s="1" t="s">
        <v>83</v>
      </c>
      <c r="I35" s="1">
        <f t="shared" ref="I35:I66" si="29">IF(E35="","",IF(E35&gt;F35,I34+1,I34))</f>
        <v>16</v>
      </c>
      <c r="J35" s="1">
        <f t="shared" ref="J35:J66" si="30">IF(E35="","",IF(AND(F35&gt;E35,G35=$AK$2,H35=$AK$2),J34+1,J34))</f>
        <v>17</v>
      </c>
      <c r="K35" s="1">
        <f t="shared" ref="K35:K66" si="31">IF(E35="","",IF(AND(G35=$AK$1,E35&gt;F35),K34+1,K34))</f>
        <v>0</v>
      </c>
      <c r="L35" s="1">
        <f t="shared" ref="L35:L66" si="32">IF(E35="","",IF(AND(OR(G35=$AK$1,H35=$AK$1),E35&lt;F35),L34+1,L34))</f>
        <v>1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7</v>
      </c>
      <c r="P35" s="1">
        <f t="shared" ref="P35:P66" si="36">IF(E35="","",IF(AND(C35=$AL$1,F35&gt;E35,G35=$AK$2,H35=$AK$2), P34+1, P34))</f>
        <v>9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9</v>
      </c>
      <c r="S35" s="1">
        <f t="shared" ref="S35:S66" si="39">IF(E35="","",IF(AND(C35=$AL$2,F35&gt;E35,G35=$AK$2,H35=$AK$2),S34+1,S34))</f>
        <v>8</v>
      </c>
      <c r="T35" s="1">
        <f t="shared" ref="T35:T66" si="40">IF(E35="","",IF(AND(C35=$AL$2,F35&gt;E35,OR(G35=$AK$1,H35=$AK$1)), T34+1, T34))</f>
        <v>0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6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11</v>
      </c>
      <c r="Y35" s="1">
        <f t="shared" ref="Y35:Y66" si="45">IF(E35="","",IF(AND(E35&lt;F35,G35=$AK$2,H35=$AK$2,COUNTIF($AN$1:$AN$15,D35)=1),Y34+1,Y34))</f>
        <v>8</v>
      </c>
      <c r="Z35" s="1">
        <f t="shared" ref="Z35:Z66" si="46">IF(E35="","",IF(AND(E35&lt;F35,COUNTIF($AN$1:$AN$15,D35)=1,OR(G35=$AK$1,H35=$AK$1)), Z34+1, Z34))</f>
        <v>0</v>
      </c>
      <c r="AA35" s="1" t="str">
        <f t="shared" si="27"/>
        <v>L</v>
      </c>
      <c r="AB35" s="1">
        <f t="shared" ref="AB35:AB66" si="47">IF(AA35="","",IF(AA35=AA34,AB34+1,1))</f>
        <v>2</v>
      </c>
      <c r="AC35" s="1" t="str">
        <f t="shared" si="28"/>
        <v>L</v>
      </c>
      <c r="AD35" s="1">
        <f t="shared" si="24"/>
        <v>3</v>
      </c>
      <c r="AE35" s="1">
        <f t="shared" si="25"/>
        <v>7</v>
      </c>
      <c r="AF35" s="1">
        <f t="shared" si="26"/>
        <v>0</v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E36" s="1">
        <v>2</v>
      </c>
      <c r="F36" s="1">
        <v>6</v>
      </c>
      <c r="G36" s="1" t="s">
        <v>83</v>
      </c>
      <c r="H36" s="1" t="s">
        <v>83</v>
      </c>
      <c r="I36" s="1">
        <f t="shared" si="29"/>
        <v>16</v>
      </c>
      <c r="J36" s="1">
        <f t="shared" si="30"/>
        <v>18</v>
      </c>
      <c r="K36" s="1">
        <f t="shared" si="31"/>
        <v>0</v>
      </c>
      <c r="L36" s="1">
        <f t="shared" si="32"/>
        <v>1</v>
      </c>
      <c r="M36" s="1">
        <f t="shared" si="33"/>
        <v>0</v>
      </c>
      <c r="N36" s="1">
        <f t="shared" si="34"/>
        <v>0</v>
      </c>
      <c r="O36" s="1">
        <f t="shared" si="35"/>
        <v>7</v>
      </c>
      <c r="P36" s="1">
        <f t="shared" si="36"/>
        <v>9</v>
      </c>
      <c r="Q36" s="1">
        <f t="shared" si="37"/>
        <v>1</v>
      </c>
      <c r="R36" s="1">
        <f t="shared" si="38"/>
        <v>9</v>
      </c>
      <c r="S36" s="1">
        <f t="shared" si="39"/>
        <v>9</v>
      </c>
      <c r="T36" s="1">
        <f t="shared" si="40"/>
        <v>0</v>
      </c>
      <c r="U36" s="1">
        <f t="shared" si="41"/>
        <v>3</v>
      </c>
      <c r="V36" s="1">
        <f t="shared" si="42"/>
        <v>6</v>
      </c>
      <c r="W36" s="1">
        <f t="shared" si="43"/>
        <v>0</v>
      </c>
      <c r="X36" s="1">
        <f t="shared" si="44"/>
        <v>11</v>
      </c>
      <c r="Y36" s="1">
        <f t="shared" si="45"/>
        <v>9</v>
      </c>
      <c r="Z36" s="1">
        <f t="shared" si="46"/>
        <v>0</v>
      </c>
      <c r="AA36" s="1" t="str">
        <f t="shared" si="27"/>
        <v>L</v>
      </c>
      <c r="AB36" s="1">
        <f t="shared" si="47"/>
        <v>3</v>
      </c>
      <c r="AC36" s="1" t="str">
        <f t="shared" si="28"/>
        <v>L</v>
      </c>
      <c r="AD36" s="1">
        <f t="shared" si="24"/>
        <v>2</v>
      </c>
      <c r="AE36" s="1">
        <f t="shared" si="25"/>
        <v>8</v>
      </c>
      <c r="AF36" s="1">
        <f t="shared" si="26"/>
        <v>0</v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E37" s="1">
        <v>3</v>
      </c>
      <c r="F37" s="1">
        <v>5</v>
      </c>
      <c r="G37" s="1" t="s">
        <v>83</v>
      </c>
      <c r="H37" s="1" t="s">
        <v>83</v>
      </c>
      <c r="I37" s="1">
        <f t="shared" si="29"/>
        <v>16</v>
      </c>
      <c r="J37" s="1">
        <f t="shared" si="30"/>
        <v>19</v>
      </c>
      <c r="K37" s="1">
        <f t="shared" si="31"/>
        <v>0</v>
      </c>
      <c r="L37" s="1">
        <f t="shared" si="32"/>
        <v>1</v>
      </c>
      <c r="M37" s="1">
        <f t="shared" si="33"/>
        <v>0</v>
      </c>
      <c r="N37" s="1">
        <f t="shared" si="34"/>
        <v>0</v>
      </c>
      <c r="O37" s="1">
        <f t="shared" si="35"/>
        <v>7</v>
      </c>
      <c r="P37" s="1">
        <f t="shared" si="36"/>
        <v>9</v>
      </c>
      <c r="Q37" s="1">
        <f t="shared" si="37"/>
        <v>1</v>
      </c>
      <c r="R37" s="1">
        <f t="shared" si="38"/>
        <v>9</v>
      </c>
      <c r="S37" s="1">
        <f t="shared" si="39"/>
        <v>10</v>
      </c>
      <c r="T37" s="1">
        <f t="shared" si="40"/>
        <v>0</v>
      </c>
      <c r="U37" s="1">
        <f t="shared" si="41"/>
        <v>3</v>
      </c>
      <c r="V37" s="1">
        <f t="shared" si="42"/>
        <v>6</v>
      </c>
      <c r="W37" s="1">
        <f t="shared" si="43"/>
        <v>0</v>
      </c>
      <c r="X37" s="1">
        <f t="shared" si="44"/>
        <v>11</v>
      </c>
      <c r="Y37" s="1">
        <f t="shared" si="45"/>
        <v>10</v>
      </c>
      <c r="Z37" s="1">
        <f t="shared" si="46"/>
        <v>0</v>
      </c>
      <c r="AA37" s="1" t="str">
        <f t="shared" si="27"/>
        <v>L</v>
      </c>
      <c r="AB37" s="1">
        <f t="shared" si="47"/>
        <v>4</v>
      </c>
      <c r="AC37" s="1" t="str">
        <f t="shared" si="28"/>
        <v>L</v>
      </c>
      <c r="AD37" s="1">
        <f t="shared" si="24"/>
        <v>2</v>
      </c>
      <c r="AE37" s="1">
        <f t="shared" si="25"/>
        <v>8</v>
      </c>
      <c r="AF37" s="1">
        <f t="shared" si="26"/>
        <v>0</v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E38" s="1">
        <v>2</v>
      </c>
      <c r="F38" s="1">
        <v>1</v>
      </c>
      <c r="G38" s="1" t="s">
        <v>83</v>
      </c>
      <c r="H38" s="1" t="s">
        <v>83</v>
      </c>
      <c r="I38" s="1">
        <f t="shared" si="29"/>
        <v>17</v>
      </c>
      <c r="J38" s="1">
        <f t="shared" si="30"/>
        <v>19</v>
      </c>
      <c r="K38" s="1">
        <f t="shared" si="31"/>
        <v>0</v>
      </c>
      <c r="L38" s="1">
        <f t="shared" si="32"/>
        <v>1</v>
      </c>
      <c r="M38" s="1">
        <f t="shared" si="33"/>
        <v>0</v>
      </c>
      <c r="N38" s="1">
        <f t="shared" si="34"/>
        <v>0</v>
      </c>
      <c r="O38" s="1">
        <f t="shared" si="35"/>
        <v>8</v>
      </c>
      <c r="P38" s="1">
        <f t="shared" si="36"/>
        <v>9</v>
      </c>
      <c r="Q38" s="1">
        <f t="shared" si="37"/>
        <v>1</v>
      </c>
      <c r="R38" s="1">
        <f t="shared" si="38"/>
        <v>9</v>
      </c>
      <c r="S38" s="1">
        <f t="shared" si="39"/>
        <v>10</v>
      </c>
      <c r="T38" s="1">
        <f t="shared" si="40"/>
        <v>0</v>
      </c>
      <c r="U38" s="1">
        <f t="shared" si="41"/>
        <v>3</v>
      </c>
      <c r="V38" s="1">
        <f t="shared" si="42"/>
        <v>6</v>
      </c>
      <c r="W38" s="1">
        <f t="shared" si="43"/>
        <v>0</v>
      </c>
      <c r="X38" s="1">
        <f t="shared" si="44"/>
        <v>12</v>
      </c>
      <c r="Y38" s="1">
        <f t="shared" si="45"/>
        <v>10</v>
      </c>
      <c r="Z38" s="1">
        <f t="shared" si="46"/>
        <v>0</v>
      </c>
      <c r="AA38" s="1" t="str">
        <f t="shared" si="27"/>
        <v>W</v>
      </c>
      <c r="AB38" s="1">
        <f t="shared" si="47"/>
        <v>1</v>
      </c>
      <c r="AC38" s="1" t="str">
        <f t="shared" si="28"/>
        <v>W</v>
      </c>
      <c r="AD38" s="1">
        <f t="shared" si="24"/>
        <v>3</v>
      </c>
      <c r="AE38" s="1">
        <f t="shared" si="25"/>
        <v>7</v>
      </c>
      <c r="AF38" s="1">
        <f t="shared" si="26"/>
        <v>0</v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E39" s="1">
        <v>4</v>
      </c>
      <c r="F39" s="1">
        <v>7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20</v>
      </c>
      <c r="K39" s="1">
        <f t="shared" si="31"/>
        <v>0</v>
      </c>
      <c r="L39" s="1">
        <f t="shared" si="32"/>
        <v>1</v>
      </c>
      <c r="M39" s="1">
        <f t="shared" si="33"/>
        <v>0</v>
      </c>
      <c r="N39" s="1">
        <f t="shared" si="34"/>
        <v>0</v>
      </c>
      <c r="O39" s="1">
        <f t="shared" si="35"/>
        <v>8</v>
      </c>
      <c r="P39" s="1">
        <f t="shared" si="36"/>
        <v>9</v>
      </c>
      <c r="Q39" s="1">
        <f t="shared" si="37"/>
        <v>1</v>
      </c>
      <c r="R39" s="1">
        <f t="shared" si="38"/>
        <v>9</v>
      </c>
      <c r="S39" s="1">
        <f t="shared" si="39"/>
        <v>11</v>
      </c>
      <c r="T39" s="1">
        <f t="shared" si="40"/>
        <v>0</v>
      </c>
      <c r="U39" s="1">
        <f t="shared" si="41"/>
        <v>3</v>
      </c>
      <c r="V39" s="1">
        <f t="shared" si="42"/>
        <v>7</v>
      </c>
      <c r="W39" s="1">
        <f t="shared" si="43"/>
        <v>0</v>
      </c>
      <c r="X39" s="1">
        <f t="shared" si="44"/>
        <v>12</v>
      </c>
      <c r="Y39" s="1">
        <f t="shared" si="45"/>
        <v>11</v>
      </c>
      <c r="Z39" s="1">
        <f t="shared" si="46"/>
        <v>0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2</v>
      </c>
      <c r="AE39" s="1">
        <f t="shared" si="25"/>
        <v>8</v>
      </c>
      <c r="AF39" s="1">
        <f t="shared" si="26"/>
        <v>0</v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E40" s="1">
        <v>6</v>
      </c>
      <c r="F40" s="1">
        <v>2</v>
      </c>
      <c r="G40" s="1" t="s">
        <v>83</v>
      </c>
      <c r="H40" s="1" t="s">
        <v>83</v>
      </c>
      <c r="I40" s="1">
        <f t="shared" si="29"/>
        <v>18</v>
      </c>
      <c r="J40" s="1">
        <f t="shared" si="30"/>
        <v>20</v>
      </c>
      <c r="K40" s="1">
        <f t="shared" si="31"/>
        <v>0</v>
      </c>
      <c r="L40" s="1">
        <f t="shared" si="32"/>
        <v>1</v>
      </c>
      <c r="M40" s="1">
        <f t="shared" si="33"/>
        <v>0</v>
      </c>
      <c r="N40" s="1">
        <f t="shared" si="34"/>
        <v>0</v>
      </c>
      <c r="O40" s="1">
        <f t="shared" si="35"/>
        <v>8</v>
      </c>
      <c r="P40" s="1">
        <f t="shared" si="36"/>
        <v>9</v>
      </c>
      <c r="Q40" s="1">
        <f t="shared" si="37"/>
        <v>1</v>
      </c>
      <c r="R40" s="1">
        <f t="shared" si="38"/>
        <v>10</v>
      </c>
      <c r="S40" s="1">
        <f t="shared" si="39"/>
        <v>11</v>
      </c>
      <c r="T40" s="1">
        <f t="shared" si="40"/>
        <v>0</v>
      </c>
      <c r="U40" s="1">
        <f t="shared" si="41"/>
        <v>3</v>
      </c>
      <c r="V40" s="1">
        <f t="shared" si="42"/>
        <v>7</v>
      </c>
      <c r="W40" s="1">
        <f t="shared" si="43"/>
        <v>0</v>
      </c>
      <c r="X40" s="1">
        <f t="shared" si="44"/>
        <v>12</v>
      </c>
      <c r="Y40" s="1">
        <f t="shared" si="45"/>
        <v>11</v>
      </c>
      <c r="Z40" s="1">
        <f t="shared" si="46"/>
        <v>0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3</v>
      </c>
      <c r="AE40" s="1">
        <f t="shared" si="25"/>
        <v>7</v>
      </c>
      <c r="AF40" s="1">
        <f t="shared" si="26"/>
        <v>0</v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E41" s="1">
        <v>4</v>
      </c>
      <c r="F41" s="1">
        <v>5</v>
      </c>
      <c r="G41" s="1" t="s">
        <v>84</v>
      </c>
      <c r="H41" s="1" t="s">
        <v>83</v>
      </c>
      <c r="I41" s="1">
        <f t="shared" si="29"/>
        <v>18</v>
      </c>
      <c r="J41" s="1">
        <f t="shared" si="30"/>
        <v>20</v>
      </c>
      <c r="K41" s="1">
        <f t="shared" si="31"/>
        <v>0</v>
      </c>
      <c r="L41" s="1">
        <f t="shared" si="32"/>
        <v>2</v>
      </c>
      <c r="M41" s="1">
        <f t="shared" si="33"/>
        <v>0</v>
      </c>
      <c r="N41" s="1">
        <f t="shared" si="34"/>
        <v>0</v>
      </c>
      <c r="O41" s="1">
        <f t="shared" si="35"/>
        <v>8</v>
      </c>
      <c r="P41" s="1">
        <f t="shared" si="36"/>
        <v>9</v>
      </c>
      <c r="Q41" s="1">
        <f t="shared" si="37"/>
        <v>2</v>
      </c>
      <c r="R41" s="1">
        <f t="shared" si="38"/>
        <v>10</v>
      </c>
      <c r="S41" s="1">
        <f t="shared" si="39"/>
        <v>11</v>
      </c>
      <c r="T41" s="1">
        <f t="shared" si="40"/>
        <v>0</v>
      </c>
      <c r="U41" s="1">
        <f t="shared" si="41"/>
        <v>3</v>
      </c>
      <c r="V41" s="1">
        <f t="shared" si="42"/>
        <v>7</v>
      </c>
      <c r="W41" s="1">
        <f t="shared" si="43"/>
        <v>0</v>
      </c>
      <c r="X41" s="1">
        <f t="shared" si="44"/>
        <v>12</v>
      </c>
      <c r="Y41" s="1">
        <f t="shared" si="45"/>
        <v>11</v>
      </c>
      <c r="Z41" s="1">
        <f t="shared" si="46"/>
        <v>0</v>
      </c>
      <c r="AA41" s="1" t="str">
        <f t="shared" si="27"/>
        <v>L</v>
      </c>
      <c r="AB41" s="1">
        <f t="shared" si="47"/>
        <v>1</v>
      </c>
      <c r="AC41" s="1" t="str">
        <f t="shared" si="28"/>
        <v>OTL</v>
      </c>
      <c r="AD41" s="1">
        <f t="shared" si="24"/>
        <v>3</v>
      </c>
      <c r="AE41" s="1">
        <f t="shared" si="25"/>
        <v>6</v>
      </c>
      <c r="AF41" s="1">
        <f t="shared" si="26"/>
        <v>1</v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E42" s="1">
        <v>3</v>
      </c>
      <c r="F42" s="1">
        <v>2</v>
      </c>
      <c r="G42" s="1" t="s">
        <v>84</v>
      </c>
      <c r="H42" s="1" t="s">
        <v>83</v>
      </c>
      <c r="I42" s="1">
        <f t="shared" si="29"/>
        <v>19</v>
      </c>
      <c r="J42" s="1">
        <f t="shared" si="30"/>
        <v>20</v>
      </c>
      <c r="K42" s="1">
        <f t="shared" si="31"/>
        <v>1</v>
      </c>
      <c r="L42" s="1">
        <f t="shared" si="32"/>
        <v>2</v>
      </c>
      <c r="M42" s="1">
        <f t="shared" si="33"/>
        <v>0</v>
      </c>
      <c r="N42" s="1">
        <f t="shared" si="34"/>
        <v>0</v>
      </c>
      <c r="O42" s="1">
        <f t="shared" si="35"/>
        <v>9</v>
      </c>
      <c r="P42" s="1">
        <f t="shared" si="36"/>
        <v>9</v>
      </c>
      <c r="Q42" s="1">
        <f t="shared" si="37"/>
        <v>2</v>
      </c>
      <c r="R42" s="1">
        <f t="shared" si="38"/>
        <v>10</v>
      </c>
      <c r="S42" s="1">
        <f t="shared" si="39"/>
        <v>11</v>
      </c>
      <c r="T42" s="1">
        <f t="shared" si="40"/>
        <v>0</v>
      </c>
      <c r="U42" s="1">
        <f t="shared" si="41"/>
        <v>4</v>
      </c>
      <c r="V42" s="1">
        <f t="shared" si="42"/>
        <v>7</v>
      </c>
      <c r="W42" s="1">
        <f t="shared" si="43"/>
        <v>0</v>
      </c>
      <c r="X42" s="1">
        <f t="shared" si="44"/>
        <v>13</v>
      </c>
      <c r="Y42" s="1">
        <f t="shared" si="45"/>
        <v>11</v>
      </c>
      <c r="Z42" s="1">
        <f t="shared" si="46"/>
        <v>0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4</v>
      </c>
      <c r="AE42" s="1">
        <f t="shared" si="25"/>
        <v>5</v>
      </c>
      <c r="AF42" s="1">
        <f t="shared" si="26"/>
        <v>1</v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E43" s="1">
        <v>2</v>
      </c>
      <c r="F43" s="1">
        <v>1</v>
      </c>
      <c r="G43" s="1" t="s">
        <v>83</v>
      </c>
      <c r="H43" s="1" t="s">
        <v>83</v>
      </c>
      <c r="I43" s="1">
        <f t="shared" si="29"/>
        <v>20</v>
      </c>
      <c r="J43" s="1">
        <f t="shared" si="30"/>
        <v>20</v>
      </c>
      <c r="K43" s="1">
        <f t="shared" si="31"/>
        <v>1</v>
      </c>
      <c r="L43" s="1">
        <f t="shared" si="32"/>
        <v>2</v>
      </c>
      <c r="M43" s="1">
        <f t="shared" si="33"/>
        <v>0</v>
      </c>
      <c r="N43" s="1">
        <f t="shared" si="34"/>
        <v>0</v>
      </c>
      <c r="O43" s="1">
        <f t="shared" si="35"/>
        <v>9</v>
      </c>
      <c r="P43" s="1">
        <f t="shared" si="36"/>
        <v>9</v>
      </c>
      <c r="Q43" s="1">
        <f t="shared" si="37"/>
        <v>2</v>
      </c>
      <c r="R43" s="1">
        <f t="shared" si="38"/>
        <v>11</v>
      </c>
      <c r="S43" s="1">
        <f t="shared" si="39"/>
        <v>11</v>
      </c>
      <c r="T43" s="1">
        <f t="shared" si="40"/>
        <v>0</v>
      </c>
      <c r="U43" s="1">
        <f t="shared" si="41"/>
        <v>4</v>
      </c>
      <c r="V43" s="1">
        <f t="shared" si="42"/>
        <v>7</v>
      </c>
      <c r="W43" s="1">
        <f t="shared" si="43"/>
        <v>0</v>
      </c>
      <c r="X43" s="1">
        <f t="shared" si="44"/>
        <v>13</v>
      </c>
      <c r="Y43" s="1">
        <f t="shared" si="45"/>
        <v>11</v>
      </c>
      <c r="Z43" s="1">
        <f t="shared" si="46"/>
        <v>0</v>
      </c>
      <c r="AA43" s="1" t="str">
        <f t="shared" si="27"/>
        <v>W</v>
      </c>
      <c r="AB43" s="1">
        <f t="shared" si="47"/>
        <v>2</v>
      </c>
      <c r="AC43" s="1" t="str">
        <f t="shared" si="28"/>
        <v>W</v>
      </c>
      <c r="AD43" s="1">
        <f t="shared" si="24"/>
        <v>4</v>
      </c>
      <c r="AE43" s="1">
        <f t="shared" si="25"/>
        <v>5</v>
      </c>
      <c r="AF43" s="1">
        <f t="shared" si="26"/>
        <v>1</v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E44" s="1">
        <v>2</v>
      </c>
      <c r="F44" s="1">
        <v>3</v>
      </c>
      <c r="G44" s="1" t="s">
        <v>84</v>
      </c>
      <c r="H44" s="1" t="s">
        <v>83</v>
      </c>
      <c r="I44" s="1">
        <f t="shared" si="29"/>
        <v>20</v>
      </c>
      <c r="J44" s="1">
        <f t="shared" si="30"/>
        <v>20</v>
      </c>
      <c r="K44" s="1">
        <f t="shared" si="31"/>
        <v>1</v>
      </c>
      <c r="L44" s="1">
        <f t="shared" si="32"/>
        <v>3</v>
      </c>
      <c r="M44" s="1">
        <f t="shared" si="33"/>
        <v>0</v>
      </c>
      <c r="N44" s="1">
        <f t="shared" si="34"/>
        <v>0</v>
      </c>
      <c r="O44" s="1">
        <f t="shared" si="35"/>
        <v>9</v>
      </c>
      <c r="P44" s="1">
        <f t="shared" si="36"/>
        <v>9</v>
      </c>
      <c r="Q44" s="1">
        <f t="shared" si="37"/>
        <v>2</v>
      </c>
      <c r="R44" s="1">
        <f t="shared" si="38"/>
        <v>11</v>
      </c>
      <c r="S44" s="1">
        <f t="shared" si="39"/>
        <v>11</v>
      </c>
      <c r="T44" s="1">
        <f t="shared" si="40"/>
        <v>1</v>
      </c>
      <c r="U44" s="1">
        <f t="shared" si="41"/>
        <v>4</v>
      </c>
      <c r="V44" s="1">
        <f t="shared" si="42"/>
        <v>7</v>
      </c>
      <c r="W44" s="1">
        <f t="shared" si="43"/>
        <v>0</v>
      </c>
      <c r="X44" s="1">
        <f t="shared" si="44"/>
        <v>13</v>
      </c>
      <c r="Y44" s="1">
        <f t="shared" si="45"/>
        <v>11</v>
      </c>
      <c r="Z44" s="1">
        <f t="shared" si="46"/>
        <v>0</v>
      </c>
      <c r="AA44" s="1" t="str">
        <f t="shared" si="27"/>
        <v>L</v>
      </c>
      <c r="AB44" s="1">
        <f t="shared" si="47"/>
        <v>1</v>
      </c>
      <c r="AC44" s="1" t="str">
        <f t="shared" si="28"/>
        <v>OTL</v>
      </c>
      <c r="AD44" s="1">
        <f t="shared" ref="AD44:AD75" si="48">IF(AC44="","",COUNTIFS(AC35:AC44,"W"))</f>
        <v>4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2</v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E45" s="1">
        <v>5</v>
      </c>
      <c r="F45" s="1">
        <v>3</v>
      </c>
      <c r="G45" s="1" t="s">
        <v>83</v>
      </c>
      <c r="H45" s="1" t="s">
        <v>83</v>
      </c>
      <c r="I45" s="1">
        <f t="shared" si="29"/>
        <v>21</v>
      </c>
      <c r="J45" s="1">
        <f t="shared" si="30"/>
        <v>20</v>
      </c>
      <c r="K45" s="1">
        <f t="shared" si="31"/>
        <v>1</v>
      </c>
      <c r="L45" s="1">
        <f t="shared" si="32"/>
        <v>3</v>
      </c>
      <c r="M45" s="1">
        <f t="shared" si="33"/>
        <v>0</v>
      </c>
      <c r="N45" s="1">
        <f t="shared" si="34"/>
        <v>0</v>
      </c>
      <c r="O45" s="1">
        <f t="shared" si="35"/>
        <v>9</v>
      </c>
      <c r="P45" s="1">
        <f t="shared" si="36"/>
        <v>9</v>
      </c>
      <c r="Q45" s="1">
        <f t="shared" si="37"/>
        <v>2</v>
      </c>
      <c r="R45" s="1">
        <f t="shared" si="38"/>
        <v>12</v>
      </c>
      <c r="S45" s="1">
        <f t="shared" si="39"/>
        <v>11</v>
      </c>
      <c r="T45" s="1">
        <f t="shared" si="40"/>
        <v>1</v>
      </c>
      <c r="U45" s="1">
        <f t="shared" si="41"/>
        <v>4</v>
      </c>
      <c r="V45" s="1">
        <f t="shared" si="42"/>
        <v>7</v>
      </c>
      <c r="W45" s="1">
        <f t="shared" si="43"/>
        <v>0</v>
      </c>
      <c r="X45" s="1">
        <f t="shared" si="44"/>
        <v>13</v>
      </c>
      <c r="Y45" s="1">
        <f t="shared" si="45"/>
        <v>11</v>
      </c>
      <c r="Z45" s="1">
        <f t="shared" si="46"/>
        <v>0</v>
      </c>
      <c r="AA45" s="1" t="str">
        <f t="shared" si="27"/>
        <v>W</v>
      </c>
      <c r="AB45" s="1">
        <f t="shared" si="47"/>
        <v>1</v>
      </c>
      <c r="AC45" s="1" t="str">
        <f t="shared" si="28"/>
        <v>W</v>
      </c>
      <c r="AD45" s="1">
        <f t="shared" si="48"/>
        <v>5</v>
      </c>
      <c r="AE45" s="1">
        <f t="shared" si="49"/>
        <v>3</v>
      </c>
      <c r="AF45" s="1">
        <f t="shared" si="50"/>
        <v>2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E46" s="1">
        <v>1</v>
      </c>
      <c r="F46" s="1">
        <v>0</v>
      </c>
      <c r="G46" s="1" t="s">
        <v>84</v>
      </c>
      <c r="H46" s="1" t="s">
        <v>84</v>
      </c>
      <c r="I46" s="1">
        <f t="shared" si="29"/>
        <v>22</v>
      </c>
      <c r="J46" s="1">
        <f t="shared" si="30"/>
        <v>20</v>
      </c>
      <c r="K46" s="1">
        <f t="shared" si="31"/>
        <v>2</v>
      </c>
      <c r="L46" s="1">
        <f t="shared" si="32"/>
        <v>3</v>
      </c>
      <c r="M46" s="1">
        <f t="shared" si="33"/>
        <v>1</v>
      </c>
      <c r="N46" s="1">
        <f t="shared" si="34"/>
        <v>0</v>
      </c>
      <c r="O46" s="1">
        <f t="shared" si="35"/>
        <v>10</v>
      </c>
      <c r="P46" s="1">
        <f t="shared" si="36"/>
        <v>9</v>
      </c>
      <c r="Q46" s="1">
        <f t="shared" si="37"/>
        <v>2</v>
      </c>
      <c r="R46" s="1">
        <f t="shared" si="38"/>
        <v>12</v>
      </c>
      <c r="S46" s="1">
        <f t="shared" si="39"/>
        <v>11</v>
      </c>
      <c r="T46" s="1">
        <f t="shared" si="40"/>
        <v>1</v>
      </c>
      <c r="U46" s="1">
        <f t="shared" si="41"/>
        <v>5</v>
      </c>
      <c r="V46" s="1">
        <f t="shared" si="42"/>
        <v>7</v>
      </c>
      <c r="W46" s="1">
        <f t="shared" si="43"/>
        <v>0</v>
      </c>
      <c r="X46" s="1">
        <f t="shared" si="44"/>
        <v>14</v>
      </c>
      <c r="Y46" s="1">
        <f t="shared" si="45"/>
        <v>11</v>
      </c>
      <c r="Z46" s="1">
        <f t="shared" si="46"/>
        <v>0</v>
      </c>
      <c r="AA46" s="1" t="str">
        <f t="shared" si="27"/>
        <v>W</v>
      </c>
      <c r="AB46" s="1">
        <f t="shared" si="47"/>
        <v>2</v>
      </c>
      <c r="AC46" s="1" t="str">
        <f t="shared" si="28"/>
        <v>W</v>
      </c>
      <c r="AD46" s="1">
        <f t="shared" si="48"/>
        <v>6</v>
      </c>
      <c r="AE46" s="1">
        <f t="shared" si="49"/>
        <v>2</v>
      </c>
      <c r="AF46" s="1">
        <f t="shared" si="50"/>
        <v>2</v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E47" s="1">
        <v>4</v>
      </c>
      <c r="F47" s="1">
        <v>5</v>
      </c>
      <c r="G47" s="1" t="s">
        <v>84</v>
      </c>
      <c r="H47" s="1" t="s">
        <v>83</v>
      </c>
      <c r="I47" s="1">
        <f t="shared" si="29"/>
        <v>22</v>
      </c>
      <c r="J47" s="1">
        <f t="shared" si="30"/>
        <v>20</v>
      </c>
      <c r="K47" s="1">
        <f t="shared" si="31"/>
        <v>2</v>
      </c>
      <c r="L47" s="1">
        <f t="shared" si="32"/>
        <v>4</v>
      </c>
      <c r="M47" s="1">
        <f t="shared" si="33"/>
        <v>1</v>
      </c>
      <c r="N47" s="1">
        <f t="shared" si="34"/>
        <v>0</v>
      </c>
      <c r="O47" s="1">
        <f t="shared" si="35"/>
        <v>10</v>
      </c>
      <c r="P47" s="1">
        <f t="shared" si="36"/>
        <v>9</v>
      </c>
      <c r="Q47" s="1">
        <f t="shared" si="37"/>
        <v>2</v>
      </c>
      <c r="R47" s="1">
        <f t="shared" si="38"/>
        <v>12</v>
      </c>
      <c r="S47" s="1">
        <f t="shared" si="39"/>
        <v>11</v>
      </c>
      <c r="T47" s="1">
        <f t="shared" si="40"/>
        <v>2</v>
      </c>
      <c r="U47" s="1">
        <f t="shared" si="41"/>
        <v>5</v>
      </c>
      <c r="V47" s="1">
        <f t="shared" si="42"/>
        <v>7</v>
      </c>
      <c r="W47" s="1">
        <f t="shared" si="43"/>
        <v>0</v>
      </c>
      <c r="X47" s="1">
        <f t="shared" si="44"/>
        <v>14</v>
      </c>
      <c r="Y47" s="1">
        <f t="shared" si="45"/>
        <v>11</v>
      </c>
      <c r="Z47" s="1">
        <f t="shared" si="46"/>
        <v>1</v>
      </c>
      <c r="AA47" s="1" t="str">
        <f t="shared" si="27"/>
        <v>L</v>
      </c>
      <c r="AB47" s="1">
        <f t="shared" si="47"/>
        <v>1</v>
      </c>
      <c r="AC47" s="1" t="str">
        <f t="shared" si="28"/>
        <v>OTL</v>
      </c>
      <c r="AD47" s="1">
        <f t="shared" si="48"/>
        <v>6</v>
      </c>
      <c r="AE47" s="1">
        <f t="shared" si="49"/>
        <v>1</v>
      </c>
      <c r="AF47" s="1">
        <f t="shared" si="50"/>
        <v>3</v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22</v>
      </c>
      <c r="J84" s="1">
        <f t="shared" si="75"/>
        <v>20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9</v>
      </c>
      <c r="Q84" s="1">
        <f t="shared" si="76"/>
        <v>2</v>
      </c>
      <c r="R84" s="1">
        <f t="shared" si="76"/>
        <v>12</v>
      </c>
      <c r="S84" s="1">
        <f t="shared" si="76"/>
        <v>11</v>
      </c>
      <c r="T84" s="1">
        <f t="shared" si="76"/>
        <v>2</v>
      </c>
      <c r="U84" s="1">
        <f t="shared" si="76"/>
        <v>5</v>
      </c>
      <c r="V84" s="1">
        <f t="shared" si="76"/>
        <v>7</v>
      </c>
      <c r="W84" s="1">
        <f t="shared" si="76"/>
        <v>0</v>
      </c>
      <c r="X84" s="1">
        <f t="shared" si="76"/>
        <v>14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134</v>
      </c>
      <c r="F85" s="1">
        <f>SUM(F2:F83)</f>
        <v>142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10-9-2</v>
      </c>
      <c r="R85" s="1" t="str">
        <f>IF(R84="","0-0-0",CONCATENATE(R84,"-",S84,"-",T84))</f>
        <v>12-11-2</v>
      </c>
      <c r="U85" s="1" t="str">
        <f>IF(U84="","0-0-0",CONCATENATE(U84,"-",V84,"-",W84))</f>
        <v>5-7-0</v>
      </c>
      <c r="X85" s="1" t="str">
        <f>IF(X84="","0-0-0",CONCATENATE(X84,"-",Y84,"-",Z84))</f>
        <v>14-11-1</v>
      </c>
      <c r="AA85" s="1" t="str">
        <f>IF(AA84="","0-0",CONCATENATE(AA84,AB84))</f>
        <v>L1</v>
      </c>
      <c r="AD85" s="1" t="str">
        <f>IF(AD84="","0-0-0",CONCATENATE(AD84,"-",AE84,"-",AF84))</f>
        <v>6-1-3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T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5</v>
      </c>
      <c r="Q27" s="1">
        <f t="shared" si="10"/>
        <v>1</v>
      </c>
      <c r="R27" s="1">
        <f t="shared" si="11"/>
        <v>4</v>
      </c>
      <c r="S27" s="1">
        <f t="shared" si="12"/>
        <v>7</v>
      </c>
      <c r="T27" s="1">
        <f t="shared" si="13"/>
        <v>1</v>
      </c>
      <c r="U27" s="1">
        <f t="shared" si="14"/>
        <v>5</v>
      </c>
      <c r="V27" s="1">
        <f t="shared" si="15"/>
        <v>2</v>
      </c>
      <c r="W27" s="1">
        <f t="shared" si="16"/>
        <v>0</v>
      </c>
      <c r="X27" s="1">
        <f t="shared" si="17"/>
        <v>5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13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6</v>
      </c>
      <c r="Q28" s="1">
        <f t="shared" si="10"/>
        <v>1</v>
      </c>
      <c r="R28" s="1">
        <f t="shared" si="11"/>
        <v>4</v>
      </c>
      <c r="S28" s="1">
        <f t="shared" si="12"/>
        <v>7</v>
      </c>
      <c r="T28" s="1">
        <f t="shared" si="13"/>
        <v>1</v>
      </c>
      <c r="U28" s="1">
        <f t="shared" si="14"/>
        <v>5</v>
      </c>
      <c r="V28" s="1">
        <f t="shared" si="15"/>
        <v>2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2</v>
      </c>
      <c r="L29" s="1">
        <f t="shared" si="5"/>
        <v>2</v>
      </c>
      <c r="M29" s="1">
        <f t="shared" si="6"/>
        <v>0</v>
      </c>
      <c r="N29" s="1">
        <f t="shared" si="7"/>
        <v>1</v>
      </c>
      <c r="O29" s="1">
        <f t="shared" si="8"/>
        <v>9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1</v>
      </c>
      <c r="U29" s="1">
        <f t="shared" si="14"/>
        <v>5</v>
      </c>
      <c r="V29" s="1">
        <f t="shared" si="15"/>
        <v>2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E30" s="1">
        <v>3</v>
      </c>
      <c r="F30" s="1">
        <v>0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2</v>
      </c>
      <c r="L30" s="1">
        <f t="shared" si="5"/>
        <v>2</v>
      </c>
      <c r="M30" s="1">
        <f t="shared" si="6"/>
        <v>0</v>
      </c>
      <c r="N30" s="1">
        <f t="shared" si="7"/>
        <v>1</v>
      </c>
      <c r="O30" s="1">
        <f t="shared" si="8"/>
        <v>9</v>
      </c>
      <c r="P30" s="1">
        <f t="shared" si="9"/>
        <v>6</v>
      </c>
      <c r="Q30" s="1">
        <f t="shared" si="10"/>
        <v>1</v>
      </c>
      <c r="R30" s="1">
        <f t="shared" si="11"/>
        <v>5</v>
      </c>
      <c r="S30" s="1">
        <f t="shared" si="12"/>
        <v>7</v>
      </c>
      <c r="T30" s="1">
        <f t="shared" si="13"/>
        <v>1</v>
      </c>
      <c r="U30" s="1">
        <f t="shared" si="14"/>
        <v>5</v>
      </c>
      <c r="V30" s="1">
        <f t="shared" si="15"/>
        <v>2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E31" s="1">
        <v>3</v>
      </c>
      <c r="F31" s="1">
        <v>2</v>
      </c>
      <c r="G31" s="1" t="s">
        <v>84</v>
      </c>
      <c r="H31" s="1" t="s">
        <v>83</v>
      </c>
      <c r="I31" s="1">
        <f t="shared" si="2"/>
        <v>15</v>
      </c>
      <c r="J31" s="1">
        <f t="shared" si="3"/>
        <v>13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1</v>
      </c>
      <c r="O31" s="1">
        <f t="shared" si="8"/>
        <v>10</v>
      </c>
      <c r="P31" s="1">
        <f t="shared" si="9"/>
        <v>6</v>
      </c>
      <c r="Q31" s="1">
        <f t="shared" si="10"/>
        <v>1</v>
      </c>
      <c r="R31" s="1">
        <f t="shared" si="11"/>
        <v>5</v>
      </c>
      <c r="S31" s="1">
        <f t="shared" si="12"/>
        <v>7</v>
      </c>
      <c r="T31" s="1">
        <f t="shared" si="13"/>
        <v>1</v>
      </c>
      <c r="U31" s="1">
        <f t="shared" si="14"/>
        <v>5</v>
      </c>
      <c r="V31" s="1">
        <f t="shared" si="15"/>
        <v>2</v>
      </c>
      <c r="W31" s="1">
        <f t="shared" si="16"/>
        <v>0</v>
      </c>
      <c r="X31" s="1">
        <f t="shared" si="17"/>
        <v>7</v>
      </c>
      <c r="Y31" s="1">
        <f t="shared" si="18"/>
        <v>7</v>
      </c>
      <c r="Z31" s="1">
        <f t="shared" si="19"/>
        <v>1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7</v>
      </c>
      <c r="AE31" s="1">
        <f t="shared" si="25"/>
        <v>2</v>
      </c>
      <c r="AF31" s="1">
        <f t="shared" si="26"/>
        <v>1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E32" s="1">
        <v>3</v>
      </c>
      <c r="F32" s="1">
        <v>0</v>
      </c>
      <c r="G32" s="1" t="s">
        <v>83</v>
      </c>
      <c r="H32" s="1" t="s">
        <v>83</v>
      </c>
      <c r="I32" s="1">
        <f t="shared" si="2"/>
        <v>16</v>
      </c>
      <c r="J32" s="1">
        <f t="shared" si="3"/>
        <v>13</v>
      </c>
      <c r="K32" s="1">
        <f t="shared" si="4"/>
        <v>3</v>
      </c>
      <c r="L32" s="1">
        <f t="shared" si="5"/>
        <v>2</v>
      </c>
      <c r="M32" s="1">
        <f t="shared" si="6"/>
        <v>0</v>
      </c>
      <c r="N32" s="1">
        <f t="shared" si="7"/>
        <v>1</v>
      </c>
      <c r="O32" s="1">
        <f t="shared" si="8"/>
        <v>10</v>
      </c>
      <c r="P32" s="1">
        <f t="shared" si="9"/>
        <v>6</v>
      </c>
      <c r="Q32" s="1">
        <f t="shared" si="10"/>
        <v>1</v>
      </c>
      <c r="R32" s="1">
        <f t="shared" si="11"/>
        <v>6</v>
      </c>
      <c r="S32" s="1">
        <f t="shared" si="12"/>
        <v>7</v>
      </c>
      <c r="T32" s="1">
        <f t="shared" si="13"/>
        <v>1</v>
      </c>
      <c r="U32" s="1">
        <f t="shared" si="14"/>
        <v>5</v>
      </c>
      <c r="V32" s="1">
        <f t="shared" si="15"/>
        <v>2</v>
      </c>
      <c r="W32" s="1">
        <f t="shared" si="16"/>
        <v>0</v>
      </c>
      <c r="X32" s="1">
        <f t="shared" si="17"/>
        <v>7</v>
      </c>
      <c r="Y32" s="1">
        <f t="shared" si="18"/>
        <v>7</v>
      </c>
      <c r="Z32" s="1">
        <f t="shared" si="19"/>
        <v>1</v>
      </c>
      <c r="AA32" s="1" t="str">
        <f t="shared" si="0"/>
        <v>W</v>
      </c>
      <c r="AB32" s="1">
        <f t="shared" si="20"/>
        <v>4</v>
      </c>
      <c r="AC32" s="1" t="str">
        <f t="shared" si="1"/>
        <v>W</v>
      </c>
      <c r="AD32" s="1">
        <f t="shared" si="24"/>
        <v>7</v>
      </c>
      <c r="AE32" s="1">
        <f t="shared" si="25"/>
        <v>2</v>
      </c>
      <c r="AF32" s="1">
        <f t="shared" si="26"/>
        <v>1</v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E33" s="1">
        <v>3</v>
      </c>
      <c r="F33" s="1">
        <v>2</v>
      </c>
      <c r="G33" s="1" t="s">
        <v>84</v>
      </c>
      <c r="H33" s="1" t="s">
        <v>83</v>
      </c>
      <c r="I33" s="1">
        <f t="shared" si="2"/>
        <v>17</v>
      </c>
      <c r="J33" s="1">
        <f t="shared" si="3"/>
        <v>13</v>
      </c>
      <c r="K33" s="1">
        <f t="shared" si="4"/>
        <v>4</v>
      </c>
      <c r="L33" s="1">
        <f t="shared" si="5"/>
        <v>2</v>
      </c>
      <c r="M33" s="1">
        <f t="shared" si="6"/>
        <v>0</v>
      </c>
      <c r="N33" s="1">
        <f t="shared" si="7"/>
        <v>1</v>
      </c>
      <c r="O33" s="1">
        <f t="shared" si="8"/>
        <v>10</v>
      </c>
      <c r="P33" s="1">
        <f t="shared" si="9"/>
        <v>6</v>
      </c>
      <c r="Q33" s="1">
        <f t="shared" si="10"/>
        <v>1</v>
      </c>
      <c r="R33" s="1">
        <f t="shared" si="11"/>
        <v>7</v>
      </c>
      <c r="S33" s="1">
        <f t="shared" si="12"/>
        <v>7</v>
      </c>
      <c r="T33" s="1">
        <f t="shared" si="13"/>
        <v>1</v>
      </c>
      <c r="U33" s="1">
        <f t="shared" si="14"/>
        <v>5</v>
      </c>
      <c r="V33" s="1">
        <f t="shared" si="15"/>
        <v>2</v>
      </c>
      <c r="W33" s="1">
        <f t="shared" si="16"/>
        <v>0</v>
      </c>
      <c r="X33" s="1">
        <f t="shared" si="17"/>
        <v>7</v>
      </c>
      <c r="Y33" s="1">
        <f t="shared" si="18"/>
        <v>7</v>
      </c>
      <c r="Z33" s="1">
        <f t="shared" si="19"/>
        <v>1</v>
      </c>
      <c r="AA33" s="1" t="str">
        <f t="shared" si="0"/>
        <v>W</v>
      </c>
      <c r="AB33" s="1">
        <f t="shared" si="20"/>
        <v>5</v>
      </c>
      <c r="AC33" s="1" t="str">
        <f t="shared" si="1"/>
        <v>W</v>
      </c>
      <c r="AD33" s="1">
        <f t="shared" si="24"/>
        <v>7</v>
      </c>
      <c r="AE33" s="1">
        <f t="shared" si="25"/>
        <v>2</v>
      </c>
      <c r="AF33" s="1">
        <f t="shared" si="26"/>
        <v>1</v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E34" s="1">
        <v>5</v>
      </c>
      <c r="F34" s="1">
        <v>4</v>
      </c>
      <c r="G34" s="1" t="s">
        <v>84</v>
      </c>
      <c r="H34" s="1" t="s">
        <v>83</v>
      </c>
      <c r="I34" s="1">
        <f t="shared" si="2"/>
        <v>18</v>
      </c>
      <c r="J34" s="1">
        <f t="shared" si="3"/>
        <v>13</v>
      </c>
      <c r="K34" s="1">
        <f t="shared" si="4"/>
        <v>5</v>
      </c>
      <c r="L34" s="1">
        <f t="shared" si="5"/>
        <v>2</v>
      </c>
      <c r="M34" s="1">
        <f t="shared" si="6"/>
        <v>0</v>
      </c>
      <c r="N34" s="1">
        <f t="shared" si="7"/>
        <v>1</v>
      </c>
      <c r="O34" s="1">
        <f t="shared" si="8"/>
        <v>10</v>
      </c>
      <c r="P34" s="1">
        <f t="shared" si="9"/>
        <v>6</v>
      </c>
      <c r="Q34" s="1">
        <f t="shared" si="10"/>
        <v>1</v>
      </c>
      <c r="R34" s="1">
        <f t="shared" si="11"/>
        <v>8</v>
      </c>
      <c r="S34" s="1">
        <f t="shared" si="12"/>
        <v>7</v>
      </c>
      <c r="T34" s="1">
        <f t="shared" si="13"/>
        <v>1</v>
      </c>
      <c r="U34" s="1">
        <f t="shared" si="14"/>
        <v>5</v>
      </c>
      <c r="V34" s="1">
        <f t="shared" si="15"/>
        <v>2</v>
      </c>
      <c r="W34" s="1">
        <f t="shared" si="16"/>
        <v>0</v>
      </c>
      <c r="X34" s="1">
        <f t="shared" si="17"/>
        <v>7</v>
      </c>
      <c r="Y34" s="1">
        <f t="shared" si="18"/>
        <v>7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6</v>
      </c>
      <c r="AC34" s="1" t="str">
        <f t="shared" ref="AC34:AC65" si="28">IF(E34="","",IF(E34&gt;F34,"W",IF(AND(E34&lt;F34,G34=$AK$2,H34=$AK$2),"L","OTL")))</f>
        <v>W</v>
      </c>
      <c r="AD34" s="1">
        <f t="shared" si="24"/>
        <v>8</v>
      </c>
      <c r="AE34" s="1">
        <f t="shared" si="25"/>
        <v>1</v>
      </c>
      <c r="AF34" s="1">
        <f t="shared" si="26"/>
        <v>1</v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E35" s="1">
        <v>1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18</v>
      </c>
      <c r="J35" s="1">
        <f t="shared" ref="J35:J66" si="30">IF(E35="","",IF(AND(F35&gt;E35,G35=$AK$2,H35=$AK$2),J34+1,J34))</f>
        <v>14</v>
      </c>
      <c r="K35" s="1">
        <f t="shared" ref="K35:K66" si="31">IF(E35="","",IF(AND(G35=$AK$1,E35&gt;F35),K34+1,K34))</f>
        <v>5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10</v>
      </c>
      <c r="P35" s="1">
        <f t="shared" ref="P35:P66" si="36">IF(E35="","",IF(AND(C35=$AL$1,F35&gt;E35,G35=$AK$2,H35=$AK$2), P34+1, P34))</f>
        <v>6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8</v>
      </c>
      <c r="S35" s="1">
        <f t="shared" ref="S35:S66" si="39">IF(E35="","",IF(AND(C35=$AL$2,F35&gt;E35,G35=$AK$2,H35=$AK$2),S34+1,S34))</f>
        <v>8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7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8</v>
      </c>
      <c r="AE35" s="1">
        <f t="shared" si="25"/>
        <v>2</v>
      </c>
      <c r="AF35" s="1">
        <f t="shared" si="26"/>
        <v>0</v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E36" s="1">
        <v>2</v>
      </c>
      <c r="F36" s="1">
        <v>4</v>
      </c>
      <c r="G36" s="1" t="s">
        <v>83</v>
      </c>
      <c r="H36" s="1" t="s">
        <v>83</v>
      </c>
      <c r="I36" s="1">
        <f t="shared" si="29"/>
        <v>18</v>
      </c>
      <c r="J36" s="1">
        <f t="shared" si="30"/>
        <v>15</v>
      </c>
      <c r="K36" s="1">
        <f t="shared" si="31"/>
        <v>5</v>
      </c>
      <c r="L36" s="1">
        <f t="shared" si="32"/>
        <v>2</v>
      </c>
      <c r="M36" s="1">
        <f t="shared" si="33"/>
        <v>0</v>
      </c>
      <c r="N36" s="1">
        <f t="shared" si="34"/>
        <v>1</v>
      </c>
      <c r="O36" s="1">
        <f t="shared" si="35"/>
        <v>10</v>
      </c>
      <c r="P36" s="1">
        <f t="shared" si="36"/>
        <v>6</v>
      </c>
      <c r="Q36" s="1">
        <f t="shared" si="37"/>
        <v>1</v>
      </c>
      <c r="R36" s="1">
        <f t="shared" si="38"/>
        <v>8</v>
      </c>
      <c r="S36" s="1">
        <f t="shared" si="39"/>
        <v>9</v>
      </c>
      <c r="T36" s="1">
        <f t="shared" si="40"/>
        <v>1</v>
      </c>
      <c r="U36" s="1">
        <f t="shared" si="41"/>
        <v>5</v>
      </c>
      <c r="V36" s="1">
        <f t="shared" si="42"/>
        <v>2</v>
      </c>
      <c r="W36" s="1">
        <f t="shared" si="43"/>
        <v>0</v>
      </c>
      <c r="X36" s="1">
        <f t="shared" si="44"/>
        <v>7</v>
      </c>
      <c r="Y36" s="1">
        <f t="shared" si="45"/>
        <v>7</v>
      </c>
      <c r="Z36" s="1">
        <f t="shared" si="46"/>
        <v>1</v>
      </c>
      <c r="AA36" s="1" t="str">
        <f t="shared" si="27"/>
        <v>L</v>
      </c>
      <c r="AB36" s="1">
        <f t="shared" si="47"/>
        <v>2</v>
      </c>
      <c r="AC36" s="1" t="str">
        <f t="shared" si="28"/>
        <v>L</v>
      </c>
      <c r="AD36" s="1">
        <f t="shared" si="24"/>
        <v>7</v>
      </c>
      <c r="AE36" s="1">
        <f t="shared" si="25"/>
        <v>3</v>
      </c>
      <c r="AF36" s="1">
        <f t="shared" si="26"/>
        <v>0</v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E37" s="1">
        <v>3</v>
      </c>
      <c r="F37" s="1">
        <v>1</v>
      </c>
      <c r="G37" s="1" t="s">
        <v>83</v>
      </c>
      <c r="H37" s="1" t="s">
        <v>83</v>
      </c>
      <c r="I37" s="1">
        <f t="shared" si="29"/>
        <v>19</v>
      </c>
      <c r="J37" s="1">
        <f t="shared" si="30"/>
        <v>15</v>
      </c>
      <c r="K37" s="1">
        <f t="shared" si="31"/>
        <v>5</v>
      </c>
      <c r="L37" s="1">
        <f t="shared" si="32"/>
        <v>2</v>
      </c>
      <c r="M37" s="1">
        <f t="shared" si="33"/>
        <v>0</v>
      </c>
      <c r="N37" s="1">
        <f t="shared" si="34"/>
        <v>1</v>
      </c>
      <c r="O37" s="1">
        <f t="shared" si="35"/>
        <v>10</v>
      </c>
      <c r="P37" s="1">
        <f t="shared" si="36"/>
        <v>6</v>
      </c>
      <c r="Q37" s="1">
        <f t="shared" si="37"/>
        <v>1</v>
      </c>
      <c r="R37" s="1">
        <f t="shared" si="38"/>
        <v>9</v>
      </c>
      <c r="S37" s="1">
        <f t="shared" si="39"/>
        <v>9</v>
      </c>
      <c r="T37" s="1">
        <f t="shared" si="40"/>
        <v>1</v>
      </c>
      <c r="U37" s="1">
        <f t="shared" si="41"/>
        <v>5</v>
      </c>
      <c r="V37" s="1">
        <f t="shared" si="42"/>
        <v>2</v>
      </c>
      <c r="W37" s="1">
        <f t="shared" si="43"/>
        <v>0</v>
      </c>
      <c r="X37" s="1">
        <f t="shared" si="44"/>
        <v>7</v>
      </c>
      <c r="Y37" s="1">
        <f t="shared" si="45"/>
        <v>7</v>
      </c>
      <c r="Z37" s="1">
        <f t="shared" si="46"/>
        <v>1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7</v>
      </c>
      <c r="AE37" s="1">
        <f t="shared" si="25"/>
        <v>3</v>
      </c>
      <c r="AF37" s="1">
        <f t="shared" si="26"/>
        <v>0</v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E38" s="1">
        <v>2</v>
      </c>
      <c r="F38" s="1">
        <v>4</v>
      </c>
      <c r="G38" s="1" t="s">
        <v>83</v>
      </c>
      <c r="H38" s="1" t="s">
        <v>83</v>
      </c>
      <c r="I38" s="1">
        <f t="shared" si="29"/>
        <v>19</v>
      </c>
      <c r="J38" s="1">
        <f t="shared" si="30"/>
        <v>16</v>
      </c>
      <c r="K38" s="1">
        <f t="shared" si="31"/>
        <v>5</v>
      </c>
      <c r="L38" s="1">
        <f t="shared" si="32"/>
        <v>2</v>
      </c>
      <c r="M38" s="1">
        <f t="shared" si="33"/>
        <v>0</v>
      </c>
      <c r="N38" s="1">
        <f t="shared" si="34"/>
        <v>1</v>
      </c>
      <c r="O38" s="1">
        <f t="shared" si="35"/>
        <v>10</v>
      </c>
      <c r="P38" s="1">
        <f t="shared" si="36"/>
        <v>6</v>
      </c>
      <c r="Q38" s="1">
        <f t="shared" si="37"/>
        <v>1</v>
      </c>
      <c r="R38" s="1">
        <f t="shared" si="38"/>
        <v>9</v>
      </c>
      <c r="S38" s="1">
        <f t="shared" si="39"/>
        <v>10</v>
      </c>
      <c r="T38" s="1">
        <f t="shared" si="40"/>
        <v>1</v>
      </c>
      <c r="U38" s="1">
        <f t="shared" si="41"/>
        <v>5</v>
      </c>
      <c r="V38" s="1">
        <f t="shared" si="42"/>
        <v>2</v>
      </c>
      <c r="W38" s="1">
        <f t="shared" si="43"/>
        <v>0</v>
      </c>
      <c r="X38" s="1">
        <f t="shared" si="44"/>
        <v>7</v>
      </c>
      <c r="Y38" s="1">
        <f t="shared" si="45"/>
        <v>7</v>
      </c>
      <c r="Z38" s="1">
        <f t="shared" si="46"/>
        <v>1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7</v>
      </c>
      <c r="AE38" s="1">
        <f t="shared" si="25"/>
        <v>3</v>
      </c>
      <c r="AF38" s="1">
        <f t="shared" si="26"/>
        <v>0</v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E39" s="1">
        <v>0</v>
      </c>
      <c r="F39" s="1">
        <v>4</v>
      </c>
      <c r="G39" s="1" t="s">
        <v>83</v>
      </c>
      <c r="H39" s="1" t="s">
        <v>83</v>
      </c>
      <c r="I39" s="1">
        <f t="shared" si="29"/>
        <v>19</v>
      </c>
      <c r="J39" s="1">
        <f t="shared" si="30"/>
        <v>17</v>
      </c>
      <c r="K39" s="1">
        <f t="shared" si="31"/>
        <v>5</v>
      </c>
      <c r="L39" s="1">
        <f t="shared" si="32"/>
        <v>2</v>
      </c>
      <c r="M39" s="1">
        <f t="shared" si="33"/>
        <v>0</v>
      </c>
      <c r="N39" s="1">
        <f t="shared" si="34"/>
        <v>1</v>
      </c>
      <c r="O39" s="1">
        <f t="shared" si="35"/>
        <v>10</v>
      </c>
      <c r="P39" s="1">
        <f t="shared" si="36"/>
        <v>6</v>
      </c>
      <c r="Q39" s="1">
        <f t="shared" si="37"/>
        <v>1</v>
      </c>
      <c r="R39" s="1">
        <f t="shared" si="38"/>
        <v>9</v>
      </c>
      <c r="S39" s="1">
        <f t="shared" si="39"/>
        <v>11</v>
      </c>
      <c r="T39" s="1">
        <f t="shared" si="40"/>
        <v>1</v>
      </c>
      <c r="U39" s="1">
        <f t="shared" si="41"/>
        <v>5</v>
      </c>
      <c r="V39" s="1">
        <f t="shared" si="42"/>
        <v>2</v>
      </c>
      <c r="W39" s="1">
        <f t="shared" si="43"/>
        <v>0</v>
      </c>
      <c r="X39" s="1">
        <f t="shared" si="44"/>
        <v>7</v>
      </c>
      <c r="Y39" s="1">
        <f t="shared" si="45"/>
        <v>7</v>
      </c>
      <c r="Z39" s="1">
        <f t="shared" si="46"/>
        <v>1</v>
      </c>
      <c r="AA39" s="1" t="str">
        <f t="shared" si="27"/>
        <v>L</v>
      </c>
      <c r="AB39" s="1">
        <f t="shared" si="47"/>
        <v>2</v>
      </c>
      <c r="AC39" s="1" t="str">
        <f t="shared" si="28"/>
        <v>L</v>
      </c>
      <c r="AD39" s="1">
        <f t="shared" si="24"/>
        <v>6</v>
      </c>
      <c r="AE39" s="1">
        <f t="shared" si="25"/>
        <v>4</v>
      </c>
      <c r="AF39" s="1">
        <f t="shared" si="26"/>
        <v>0</v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E40" s="1">
        <v>2</v>
      </c>
      <c r="F40" s="1">
        <v>3</v>
      </c>
      <c r="G40" s="1" t="s">
        <v>84</v>
      </c>
      <c r="H40" s="1" t="s">
        <v>83</v>
      </c>
      <c r="I40" s="1">
        <f t="shared" si="29"/>
        <v>19</v>
      </c>
      <c r="J40" s="1">
        <f t="shared" si="30"/>
        <v>17</v>
      </c>
      <c r="K40" s="1">
        <f t="shared" si="31"/>
        <v>5</v>
      </c>
      <c r="L40" s="1">
        <f t="shared" si="32"/>
        <v>3</v>
      </c>
      <c r="M40" s="1">
        <f t="shared" si="33"/>
        <v>0</v>
      </c>
      <c r="N40" s="1">
        <f t="shared" si="34"/>
        <v>1</v>
      </c>
      <c r="O40" s="1">
        <f t="shared" si="35"/>
        <v>10</v>
      </c>
      <c r="P40" s="1">
        <f t="shared" si="36"/>
        <v>6</v>
      </c>
      <c r="Q40" s="1">
        <f t="shared" si="37"/>
        <v>1</v>
      </c>
      <c r="R40" s="1">
        <f t="shared" si="38"/>
        <v>9</v>
      </c>
      <c r="S40" s="1">
        <f t="shared" si="39"/>
        <v>11</v>
      </c>
      <c r="T40" s="1">
        <f t="shared" si="40"/>
        <v>2</v>
      </c>
      <c r="U40" s="1">
        <f t="shared" si="41"/>
        <v>5</v>
      </c>
      <c r="V40" s="1">
        <f t="shared" si="42"/>
        <v>2</v>
      </c>
      <c r="W40" s="1">
        <f t="shared" si="43"/>
        <v>1</v>
      </c>
      <c r="X40" s="1">
        <f t="shared" si="44"/>
        <v>7</v>
      </c>
      <c r="Y40" s="1">
        <f t="shared" si="45"/>
        <v>7</v>
      </c>
      <c r="Z40" s="1">
        <f t="shared" si="46"/>
        <v>2</v>
      </c>
      <c r="AA40" s="1" t="str">
        <f t="shared" si="27"/>
        <v>L</v>
      </c>
      <c r="AB40" s="1">
        <f t="shared" si="47"/>
        <v>3</v>
      </c>
      <c r="AC40" s="1" t="str">
        <f t="shared" si="28"/>
        <v>OTL</v>
      </c>
      <c r="AD40" s="1">
        <f t="shared" si="24"/>
        <v>5</v>
      </c>
      <c r="AE40" s="1">
        <f t="shared" si="25"/>
        <v>4</v>
      </c>
      <c r="AF40" s="1">
        <f t="shared" si="26"/>
        <v>1</v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E41" s="1">
        <v>0</v>
      </c>
      <c r="F41" s="1">
        <v>4</v>
      </c>
      <c r="G41" s="1" t="s">
        <v>83</v>
      </c>
      <c r="H41" s="1" t="s">
        <v>83</v>
      </c>
      <c r="I41" s="1">
        <f t="shared" si="29"/>
        <v>19</v>
      </c>
      <c r="J41" s="1">
        <f t="shared" si="30"/>
        <v>18</v>
      </c>
      <c r="K41" s="1">
        <f t="shared" si="31"/>
        <v>5</v>
      </c>
      <c r="L41" s="1">
        <f t="shared" si="32"/>
        <v>3</v>
      </c>
      <c r="M41" s="1">
        <f t="shared" si="33"/>
        <v>0</v>
      </c>
      <c r="N41" s="1">
        <f t="shared" si="34"/>
        <v>1</v>
      </c>
      <c r="O41" s="1">
        <f t="shared" si="35"/>
        <v>10</v>
      </c>
      <c r="P41" s="1">
        <f t="shared" si="36"/>
        <v>7</v>
      </c>
      <c r="Q41" s="1">
        <f t="shared" si="37"/>
        <v>1</v>
      </c>
      <c r="R41" s="1">
        <f t="shared" si="38"/>
        <v>9</v>
      </c>
      <c r="S41" s="1">
        <f t="shared" si="39"/>
        <v>11</v>
      </c>
      <c r="T41" s="1">
        <f t="shared" si="40"/>
        <v>2</v>
      </c>
      <c r="U41" s="1">
        <f t="shared" si="41"/>
        <v>5</v>
      </c>
      <c r="V41" s="1">
        <f t="shared" si="42"/>
        <v>3</v>
      </c>
      <c r="W41" s="1">
        <f t="shared" si="43"/>
        <v>1</v>
      </c>
      <c r="X41" s="1">
        <f t="shared" si="44"/>
        <v>7</v>
      </c>
      <c r="Y41" s="1">
        <f t="shared" si="45"/>
        <v>8</v>
      </c>
      <c r="Z41" s="1">
        <f t="shared" si="46"/>
        <v>2</v>
      </c>
      <c r="AA41" s="1" t="str">
        <f t="shared" si="27"/>
        <v>L</v>
      </c>
      <c r="AB41" s="1">
        <f t="shared" si="47"/>
        <v>4</v>
      </c>
      <c r="AC41" s="1" t="str">
        <f t="shared" si="28"/>
        <v>L</v>
      </c>
      <c r="AD41" s="1">
        <f t="shared" si="24"/>
        <v>4</v>
      </c>
      <c r="AE41" s="1">
        <f t="shared" si="25"/>
        <v>5</v>
      </c>
      <c r="AF41" s="1">
        <f t="shared" si="26"/>
        <v>1</v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E42" s="1">
        <v>5</v>
      </c>
      <c r="F42" s="1">
        <v>0</v>
      </c>
      <c r="G42" s="1" t="s">
        <v>83</v>
      </c>
      <c r="H42" s="1" t="s">
        <v>83</v>
      </c>
      <c r="I42" s="1">
        <f t="shared" si="29"/>
        <v>20</v>
      </c>
      <c r="J42" s="1">
        <f t="shared" si="30"/>
        <v>18</v>
      </c>
      <c r="K42" s="1">
        <f t="shared" si="31"/>
        <v>5</v>
      </c>
      <c r="L42" s="1">
        <f t="shared" si="32"/>
        <v>3</v>
      </c>
      <c r="M42" s="1">
        <f t="shared" si="33"/>
        <v>0</v>
      </c>
      <c r="N42" s="1">
        <f t="shared" si="34"/>
        <v>1</v>
      </c>
      <c r="O42" s="1">
        <f t="shared" si="35"/>
        <v>10</v>
      </c>
      <c r="P42" s="1">
        <f t="shared" si="36"/>
        <v>7</v>
      </c>
      <c r="Q42" s="1">
        <f t="shared" si="37"/>
        <v>1</v>
      </c>
      <c r="R42" s="1">
        <f t="shared" si="38"/>
        <v>10</v>
      </c>
      <c r="S42" s="1">
        <f t="shared" si="39"/>
        <v>11</v>
      </c>
      <c r="T42" s="1">
        <f t="shared" si="40"/>
        <v>2</v>
      </c>
      <c r="U42" s="1">
        <f t="shared" si="41"/>
        <v>5</v>
      </c>
      <c r="V42" s="1">
        <f t="shared" si="42"/>
        <v>3</v>
      </c>
      <c r="W42" s="1">
        <f t="shared" si="43"/>
        <v>1</v>
      </c>
      <c r="X42" s="1">
        <f t="shared" si="44"/>
        <v>8</v>
      </c>
      <c r="Y42" s="1">
        <f t="shared" si="45"/>
        <v>8</v>
      </c>
      <c r="Z42" s="1">
        <f t="shared" si="46"/>
        <v>2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4</v>
      </c>
      <c r="AE42" s="1">
        <f t="shared" si="25"/>
        <v>5</v>
      </c>
      <c r="AF42" s="1">
        <f t="shared" si="26"/>
        <v>1</v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E43" s="1">
        <v>3</v>
      </c>
      <c r="F43" s="1">
        <v>2</v>
      </c>
      <c r="G43" s="1" t="s">
        <v>83</v>
      </c>
      <c r="H43" s="1" t="s">
        <v>83</v>
      </c>
      <c r="I43" s="1">
        <f t="shared" si="29"/>
        <v>21</v>
      </c>
      <c r="J43" s="1">
        <f t="shared" si="30"/>
        <v>18</v>
      </c>
      <c r="K43" s="1">
        <f t="shared" si="31"/>
        <v>5</v>
      </c>
      <c r="L43" s="1">
        <f t="shared" si="32"/>
        <v>3</v>
      </c>
      <c r="M43" s="1">
        <f t="shared" si="33"/>
        <v>0</v>
      </c>
      <c r="N43" s="1">
        <f t="shared" si="34"/>
        <v>1</v>
      </c>
      <c r="O43" s="1">
        <f t="shared" si="35"/>
        <v>11</v>
      </c>
      <c r="P43" s="1">
        <f t="shared" si="36"/>
        <v>7</v>
      </c>
      <c r="Q43" s="1">
        <f t="shared" si="37"/>
        <v>1</v>
      </c>
      <c r="R43" s="1">
        <f t="shared" si="38"/>
        <v>10</v>
      </c>
      <c r="S43" s="1">
        <f t="shared" si="39"/>
        <v>11</v>
      </c>
      <c r="T43" s="1">
        <f t="shared" si="40"/>
        <v>2</v>
      </c>
      <c r="U43" s="1">
        <f t="shared" si="41"/>
        <v>5</v>
      </c>
      <c r="V43" s="1">
        <f t="shared" si="42"/>
        <v>3</v>
      </c>
      <c r="W43" s="1">
        <f t="shared" si="43"/>
        <v>1</v>
      </c>
      <c r="X43" s="1">
        <f t="shared" si="44"/>
        <v>8</v>
      </c>
      <c r="Y43" s="1">
        <f t="shared" si="45"/>
        <v>8</v>
      </c>
      <c r="Z43" s="1">
        <f t="shared" si="46"/>
        <v>2</v>
      </c>
      <c r="AA43" s="1" t="str">
        <f t="shared" si="27"/>
        <v>W</v>
      </c>
      <c r="AB43" s="1">
        <f t="shared" si="47"/>
        <v>2</v>
      </c>
      <c r="AC43" s="1" t="str">
        <f t="shared" si="28"/>
        <v>W</v>
      </c>
      <c r="AD43" s="1">
        <f t="shared" si="24"/>
        <v>4</v>
      </c>
      <c r="AE43" s="1">
        <f t="shared" si="25"/>
        <v>5</v>
      </c>
      <c r="AF43" s="1">
        <f t="shared" si="26"/>
        <v>1</v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E44" s="1">
        <v>2</v>
      </c>
      <c r="F44" s="1">
        <v>0</v>
      </c>
      <c r="G44" s="1" t="s">
        <v>83</v>
      </c>
      <c r="H44" s="1" t="s">
        <v>83</v>
      </c>
      <c r="I44" s="1">
        <f t="shared" si="29"/>
        <v>22</v>
      </c>
      <c r="J44" s="1">
        <f t="shared" si="30"/>
        <v>18</v>
      </c>
      <c r="K44" s="1">
        <f t="shared" si="31"/>
        <v>5</v>
      </c>
      <c r="L44" s="1">
        <f t="shared" si="32"/>
        <v>3</v>
      </c>
      <c r="M44" s="1">
        <f t="shared" si="33"/>
        <v>0</v>
      </c>
      <c r="N44" s="1">
        <f t="shared" si="34"/>
        <v>1</v>
      </c>
      <c r="O44" s="1">
        <f t="shared" si="35"/>
        <v>11</v>
      </c>
      <c r="P44" s="1">
        <f t="shared" si="36"/>
        <v>7</v>
      </c>
      <c r="Q44" s="1">
        <f t="shared" si="37"/>
        <v>1</v>
      </c>
      <c r="R44" s="1">
        <f t="shared" si="38"/>
        <v>11</v>
      </c>
      <c r="S44" s="1">
        <f t="shared" si="39"/>
        <v>11</v>
      </c>
      <c r="T44" s="1">
        <f t="shared" si="40"/>
        <v>2</v>
      </c>
      <c r="U44" s="1">
        <f t="shared" si="41"/>
        <v>5</v>
      </c>
      <c r="V44" s="1">
        <f t="shared" si="42"/>
        <v>3</v>
      </c>
      <c r="W44" s="1">
        <f t="shared" si="43"/>
        <v>1</v>
      </c>
      <c r="X44" s="1">
        <f t="shared" si="44"/>
        <v>9</v>
      </c>
      <c r="Y44" s="1">
        <f t="shared" si="45"/>
        <v>8</v>
      </c>
      <c r="Z44" s="1">
        <f t="shared" si="46"/>
        <v>2</v>
      </c>
      <c r="AA44" s="1" t="str">
        <f t="shared" si="27"/>
        <v>W</v>
      </c>
      <c r="AB44" s="1">
        <f t="shared" si="47"/>
        <v>3</v>
      </c>
      <c r="AC44" s="1" t="str">
        <f t="shared" si="28"/>
        <v>W</v>
      </c>
      <c r="AD44" s="1">
        <f t="shared" ref="AD44:AD75" si="48">IF(AC44="","",COUNTIFS(AC35:AC44,"W"))</f>
        <v>4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1</v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E45" s="1">
        <v>0</v>
      </c>
      <c r="F45" s="1">
        <v>1</v>
      </c>
      <c r="G45" s="1" t="s">
        <v>84</v>
      </c>
      <c r="H45" s="1" t="s">
        <v>83</v>
      </c>
      <c r="I45" s="1">
        <f t="shared" si="29"/>
        <v>22</v>
      </c>
      <c r="J45" s="1">
        <f t="shared" si="30"/>
        <v>18</v>
      </c>
      <c r="K45" s="1">
        <f t="shared" si="31"/>
        <v>5</v>
      </c>
      <c r="L45" s="1">
        <f t="shared" si="32"/>
        <v>4</v>
      </c>
      <c r="M45" s="1">
        <f t="shared" si="33"/>
        <v>0</v>
      </c>
      <c r="N45" s="1">
        <f t="shared" si="34"/>
        <v>1</v>
      </c>
      <c r="O45" s="1">
        <f t="shared" si="35"/>
        <v>11</v>
      </c>
      <c r="P45" s="1">
        <f t="shared" si="36"/>
        <v>7</v>
      </c>
      <c r="Q45" s="1">
        <f t="shared" si="37"/>
        <v>2</v>
      </c>
      <c r="R45" s="1">
        <f t="shared" si="38"/>
        <v>11</v>
      </c>
      <c r="S45" s="1">
        <f t="shared" si="39"/>
        <v>11</v>
      </c>
      <c r="T45" s="1">
        <f t="shared" si="40"/>
        <v>2</v>
      </c>
      <c r="U45" s="1">
        <f t="shared" si="41"/>
        <v>5</v>
      </c>
      <c r="V45" s="1">
        <f t="shared" si="42"/>
        <v>3</v>
      </c>
      <c r="W45" s="1">
        <f t="shared" si="43"/>
        <v>1</v>
      </c>
      <c r="X45" s="1">
        <f t="shared" si="44"/>
        <v>9</v>
      </c>
      <c r="Y45" s="1">
        <f t="shared" si="45"/>
        <v>8</v>
      </c>
      <c r="Z45" s="1">
        <f t="shared" si="46"/>
        <v>3</v>
      </c>
      <c r="AA45" s="1" t="str">
        <f t="shared" si="27"/>
        <v>L</v>
      </c>
      <c r="AB45" s="1">
        <f t="shared" si="47"/>
        <v>1</v>
      </c>
      <c r="AC45" s="1" t="str">
        <f t="shared" si="28"/>
        <v>OTL</v>
      </c>
      <c r="AD45" s="1">
        <f t="shared" si="48"/>
        <v>4</v>
      </c>
      <c r="AE45" s="1">
        <f t="shared" si="49"/>
        <v>4</v>
      </c>
      <c r="AF45" s="1">
        <f t="shared" si="50"/>
        <v>2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E46" s="1">
        <v>6</v>
      </c>
      <c r="F46" s="1">
        <v>5</v>
      </c>
      <c r="G46" s="1" t="s">
        <v>84</v>
      </c>
      <c r="H46" s="1" t="s">
        <v>84</v>
      </c>
      <c r="I46" s="1">
        <f t="shared" si="29"/>
        <v>23</v>
      </c>
      <c r="J46" s="1">
        <f t="shared" si="30"/>
        <v>18</v>
      </c>
      <c r="K46" s="1">
        <f t="shared" si="31"/>
        <v>6</v>
      </c>
      <c r="L46" s="1">
        <f t="shared" si="32"/>
        <v>4</v>
      </c>
      <c r="M46" s="1">
        <f t="shared" si="33"/>
        <v>1</v>
      </c>
      <c r="N46" s="1">
        <f t="shared" si="34"/>
        <v>1</v>
      </c>
      <c r="O46" s="1">
        <f t="shared" si="35"/>
        <v>12</v>
      </c>
      <c r="P46" s="1">
        <f t="shared" si="36"/>
        <v>7</v>
      </c>
      <c r="Q46" s="1">
        <f t="shared" si="37"/>
        <v>2</v>
      </c>
      <c r="R46" s="1">
        <f t="shared" si="38"/>
        <v>11</v>
      </c>
      <c r="S46" s="1">
        <f t="shared" si="39"/>
        <v>11</v>
      </c>
      <c r="T46" s="1">
        <f t="shared" si="40"/>
        <v>2</v>
      </c>
      <c r="U46" s="1">
        <f t="shared" si="41"/>
        <v>6</v>
      </c>
      <c r="V46" s="1">
        <f t="shared" si="42"/>
        <v>3</v>
      </c>
      <c r="W46" s="1">
        <f t="shared" si="43"/>
        <v>1</v>
      </c>
      <c r="X46" s="1">
        <f t="shared" si="44"/>
        <v>10</v>
      </c>
      <c r="Y46" s="1">
        <f t="shared" si="45"/>
        <v>8</v>
      </c>
      <c r="Z46" s="1">
        <f t="shared" si="46"/>
        <v>3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5</v>
      </c>
      <c r="AE46" s="1">
        <f t="shared" si="49"/>
        <v>3</v>
      </c>
      <c r="AF46" s="1">
        <f t="shared" si="50"/>
        <v>2</v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E47" s="1">
        <v>2</v>
      </c>
      <c r="F47" s="1">
        <v>1</v>
      </c>
      <c r="G47" s="1" t="s">
        <v>83</v>
      </c>
      <c r="H47" s="1" t="s">
        <v>83</v>
      </c>
      <c r="I47" s="1">
        <f t="shared" si="29"/>
        <v>24</v>
      </c>
      <c r="J47" s="1">
        <f t="shared" si="30"/>
        <v>18</v>
      </c>
      <c r="K47" s="1">
        <f t="shared" si="31"/>
        <v>6</v>
      </c>
      <c r="L47" s="1">
        <f t="shared" si="32"/>
        <v>4</v>
      </c>
      <c r="M47" s="1">
        <f t="shared" si="33"/>
        <v>1</v>
      </c>
      <c r="N47" s="1">
        <f t="shared" si="34"/>
        <v>1</v>
      </c>
      <c r="O47" s="1">
        <f t="shared" si="35"/>
        <v>12</v>
      </c>
      <c r="P47" s="1">
        <f t="shared" si="36"/>
        <v>7</v>
      </c>
      <c r="Q47" s="1">
        <f t="shared" si="37"/>
        <v>2</v>
      </c>
      <c r="R47" s="1">
        <f t="shared" si="38"/>
        <v>12</v>
      </c>
      <c r="S47" s="1">
        <f t="shared" si="39"/>
        <v>11</v>
      </c>
      <c r="T47" s="1">
        <f t="shared" si="40"/>
        <v>2</v>
      </c>
      <c r="U47" s="1">
        <f t="shared" si="41"/>
        <v>6</v>
      </c>
      <c r="V47" s="1">
        <f t="shared" si="42"/>
        <v>3</v>
      </c>
      <c r="W47" s="1">
        <f t="shared" si="43"/>
        <v>1</v>
      </c>
      <c r="X47" s="1">
        <f t="shared" si="44"/>
        <v>11</v>
      </c>
      <c r="Y47" s="1">
        <f t="shared" si="45"/>
        <v>8</v>
      </c>
      <c r="Z47" s="1">
        <f t="shared" si="46"/>
        <v>3</v>
      </c>
      <c r="AA47" s="1" t="str">
        <f t="shared" si="27"/>
        <v>W</v>
      </c>
      <c r="AB47" s="1">
        <f t="shared" si="47"/>
        <v>2</v>
      </c>
      <c r="AC47" s="1" t="str">
        <f t="shared" si="28"/>
        <v>W</v>
      </c>
      <c r="AD47" s="1">
        <f t="shared" si="48"/>
        <v>5</v>
      </c>
      <c r="AE47" s="1">
        <f t="shared" si="49"/>
        <v>3</v>
      </c>
      <c r="AF47" s="1">
        <f t="shared" si="50"/>
        <v>2</v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24</v>
      </c>
      <c r="J84" s="1">
        <f t="shared" si="75"/>
        <v>18</v>
      </c>
      <c r="K84" s="1">
        <f t="shared" si="75"/>
        <v>6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12</v>
      </c>
      <c r="P84" s="1">
        <f t="shared" si="76"/>
        <v>7</v>
      </c>
      <c r="Q84" s="1">
        <f t="shared" si="76"/>
        <v>2</v>
      </c>
      <c r="R84" s="1">
        <f t="shared" si="76"/>
        <v>12</v>
      </c>
      <c r="S84" s="1">
        <f t="shared" si="76"/>
        <v>11</v>
      </c>
      <c r="T84" s="1">
        <f t="shared" si="76"/>
        <v>2</v>
      </c>
      <c r="U84" s="1">
        <f t="shared" si="76"/>
        <v>6</v>
      </c>
      <c r="V84" s="1">
        <f t="shared" si="76"/>
        <v>3</v>
      </c>
      <c r="W84" s="1">
        <f t="shared" si="76"/>
        <v>1</v>
      </c>
      <c r="X84" s="1">
        <f t="shared" si="76"/>
        <v>11</v>
      </c>
      <c r="Y84" s="1">
        <f t="shared" si="76"/>
        <v>8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132</v>
      </c>
      <c r="F85" s="1">
        <f>SUM(F2:F83)</f>
        <v>127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12-7-2</v>
      </c>
      <c r="R85" s="1" t="str">
        <f>IF(R84="","0-0-0",CONCATENATE(R84,"-",S84,"-",T84))</f>
        <v>12-11-2</v>
      </c>
      <c r="U85" s="1" t="str">
        <f>IF(U84="","0-0-0",CONCATENATE(U84,"-",V84,"-",W84))</f>
        <v>6-3-1</v>
      </c>
      <c r="X85" s="1" t="str">
        <f>IF(X84="","0-0-0",CONCATENATE(X84,"-",Y84,"-",Z84))</f>
        <v>11-8-3</v>
      </c>
      <c r="AA85" s="1" t="str">
        <f>IF(AA84="","0-0",CONCATENATE(AA84,AB84))</f>
        <v>W2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7</v>
      </c>
      <c r="L28" s="1">
        <f t="shared" si="5"/>
        <v>4</v>
      </c>
      <c r="M28" s="1">
        <f t="shared" si="6"/>
        <v>3</v>
      </c>
      <c r="N28" s="1">
        <f t="shared" si="7"/>
        <v>2</v>
      </c>
      <c r="O28" s="1">
        <f t="shared" si="8"/>
        <v>6</v>
      </c>
      <c r="P28" s="1">
        <f t="shared" si="9"/>
        <v>7</v>
      </c>
      <c r="Q28" s="1">
        <f t="shared" si="10"/>
        <v>1</v>
      </c>
      <c r="R28" s="1">
        <f t="shared" si="11"/>
        <v>6</v>
      </c>
      <c r="S28" s="1">
        <f t="shared" si="12"/>
        <v>4</v>
      </c>
      <c r="T28" s="1">
        <f t="shared" si="13"/>
        <v>3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2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12</v>
      </c>
      <c r="K29" s="1">
        <f t="shared" si="4"/>
        <v>7</v>
      </c>
      <c r="L29" s="1">
        <f t="shared" si="5"/>
        <v>4</v>
      </c>
      <c r="M29" s="1">
        <f t="shared" si="6"/>
        <v>3</v>
      </c>
      <c r="N29" s="1">
        <f t="shared" si="7"/>
        <v>2</v>
      </c>
      <c r="O29" s="1">
        <f t="shared" si="8"/>
        <v>6</v>
      </c>
      <c r="P29" s="1">
        <f t="shared" si="9"/>
        <v>8</v>
      </c>
      <c r="Q29" s="1">
        <f t="shared" si="10"/>
        <v>1</v>
      </c>
      <c r="R29" s="1">
        <f t="shared" si="11"/>
        <v>6</v>
      </c>
      <c r="S29" s="1">
        <f t="shared" si="12"/>
        <v>4</v>
      </c>
      <c r="T29" s="1">
        <f t="shared" si="13"/>
        <v>3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2</v>
      </c>
      <c r="AA29" s="1" t="str">
        <f t="shared" si="0"/>
        <v>L</v>
      </c>
      <c r="AB29" s="1">
        <f t="shared" si="20"/>
        <v>3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E30" s="1">
        <v>5</v>
      </c>
      <c r="F30" s="1">
        <v>3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12</v>
      </c>
      <c r="K30" s="1">
        <f t="shared" si="4"/>
        <v>7</v>
      </c>
      <c r="L30" s="1">
        <f t="shared" si="5"/>
        <v>4</v>
      </c>
      <c r="M30" s="1">
        <f t="shared" si="6"/>
        <v>3</v>
      </c>
      <c r="N30" s="1">
        <f t="shared" si="7"/>
        <v>2</v>
      </c>
      <c r="O30" s="1">
        <f t="shared" si="8"/>
        <v>6</v>
      </c>
      <c r="P30" s="1">
        <f t="shared" si="9"/>
        <v>8</v>
      </c>
      <c r="Q30" s="1">
        <f t="shared" si="10"/>
        <v>1</v>
      </c>
      <c r="R30" s="1">
        <f t="shared" si="11"/>
        <v>7</v>
      </c>
      <c r="S30" s="1">
        <f t="shared" si="12"/>
        <v>4</v>
      </c>
      <c r="T30" s="1">
        <f t="shared" si="13"/>
        <v>3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12</v>
      </c>
      <c r="K31" s="1">
        <f t="shared" si="4"/>
        <v>7</v>
      </c>
      <c r="L31" s="1">
        <f t="shared" si="5"/>
        <v>4</v>
      </c>
      <c r="M31" s="1">
        <f t="shared" si="6"/>
        <v>3</v>
      </c>
      <c r="N31" s="1">
        <f t="shared" si="7"/>
        <v>2</v>
      </c>
      <c r="O31" s="1">
        <f t="shared" si="8"/>
        <v>7</v>
      </c>
      <c r="P31" s="1">
        <f t="shared" si="9"/>
        <v>8</v>
      </c>
      <c r="Q31" s="1">
        <f t="shared" si="10"/>
        <v>1</v>
      </c>
      <c r="R31" s="1">
        <f t="shared" si="11"/>
        <v>7</v>
      </c>
      <c r="S31" s="1">
        <f t="shared" si="12"/>
        <v>4</v>
      </c>
      <c r="T31" s="1">
        <f t="shared" si="13"/>
        <v>3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7</v>
      </c>
      <c r="Z31" s="1">
        <f t="shared" si="19"/>
        <v>2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2</v>
      </c>
      <c r="AF31" s="1">
        <f t="shared" si="26"/>
        <v>2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14</v>
      </c>
      <c r="J32" s="1">
        <f t="shared" si="3"/>
        <v>13</v>
      </c>
      <c r="K32" s="1">
        <f t="shared" si="4"/>
        <v>7</v>
      </c>
      <c r="L32" s="1">
        <f t="shared" si="5"/>
        <v>4</v>
      </c>
      <c r="M32" s="1">
        <f t="shared" si="6"/>
        <v>3</v>
      </c>
      <c r="N32" s="1">
        <f t="shared" si="7"/>
        <v>2</v>
      </c>
      <c r="O32" s="1">
        <f t="shared" si="8"/>
        <v>7</v>
      </c>
      <c r="P32" s="1">
        <f t="shared" si="9"/>
        <v>8</v>
      </c>
      <c r="Q32" s="1">
        <f t="shared" si="10"/>
        <v>1</v>
      </c>
      <c r="R32" s="1">
        <f t="shared" si="11"/>
        <v>7</v>
      </c>
      <c r="S32" s="1">
        <f t="shared" si="12"/>
        <v>5</v>
      </c>
      <c r="T32" s="1">
        <f t="shared" si="13"/>
        <v>3</v>
      </c>
      <c r="U32" s="1">
        <f t="shared" si="14"/>
        <v>2</v>
      </c>
      <c r="V32" s="1">
        <f t="shared" si="15"/>
        <v>4</v>
      </c>
      <c r="W32" s="1">
        <f t="shared" si="16"/>
        <v>0</v>
      </c>
      <c r="X32" s="1">
        <f t="shared" si="17"/>
        <v>7</v>
      </c>
      <c r="Y32" s="1">
        <f t="shared" si="18"/>
        <v>7</v>
      </c>
      <c r="Z32" s="1">
        <f t="shared" si="19"/>
        <v>2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5</v>
      </c>
      <c r="AE32" s="1">
        <f t="shared" si="25"/>
        <v>3</v>
      </c>
      <c r="AF32" s="1">
        <f t="shared" si="26"/>
        <v>2</v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E33" s="1">
        <v>4</v>
      </c>
      <c r="F33" s="1">
        <v>6</v>
      </c>
      <c r="G33" s="1" t="s">
        <v>83</v>
      </c>
      <c r="H33" s="1" t="s">
        <v>83</v>
      </c>
      <c r="I33" s="1">
        <f t="shared" si="2"/>
        <v>14</v>
      </c>
      <c r="J33" s="1">
        <f t="shared" si="3"/>
        <v>14</v>
      </c>
      <c r="K33" s="1">
        <f t="shared" si="4"/>
        <v>7</v>
      </c>
      <c r="L33" s="1">
        <f t="shared" si="5"/>
        <v>4</v>
      </c>
      <c r="M33" s="1">
        <f t="shared" si="6"/>
        <v>3</v>
      </c>
      <c r="N33" s="1">
        <f t="shared" si="7"/>
        <v>2</v>
      </c>
      <c r="O33" s="1">
        <f t="shared" si="8"/>
        <v>7</v>
      </c>
      <c r="P33" s="1">
        <f t="shared" si="9"/>
        <v>8</v>
      </c>
      <c r="Q33" s="1">
        <f t="shared" si="10"/>
        <v>1</v>
      </c>
      <c r="R33" s="1">
        <f t="shared" si="11"/>
        <v>7</v>
      </c>
      <c r="S33" s="1">
        <f t="shared" si="12"/>
        <v>6</v>
      </c>
      <c r="T33" s="1">
        <f t="shared" si="13"/>
        <v>3</v>
      </c>
      <c r="U33" s="1">
        <f t="shared" si="14"/>
        <v>2</v>
      </c>
      <c r="V33" s="1">
        <f t="shared" si="15"/>
        <v>4</v>
      </c>
      <c r="W33" s="1">
        <f t="shared" si="16"/>
        <v>0</v>
      </c>
      <c r="X33" s="1">
        <f t="shared" si="17"/>
        <v>7</v>
      </c>
      <c r="Y33" s="1">
        <f t="shared" si="18"/>
        <v>8</v>
      </c>
      <c r="Z33" s="1">
        <f t="shared" si="19"/>
        <v>2</v>
      </c>
      <c r="AA33" s="1" t="str">
        <f t="shared" si="0"/>
        <v>L</v>
      </c>
      <c r="AB33" s="1">
        <f t="shared" si="20"/>
        <v>2</v>
      </c>
      <c r="AC33" s="1" t="str">
        <f t="shared" si="1"/>
        <v>L</v>
      </c>
      <c r="AD33" s="1">
        <f t="shared" si="24"/>
        <v>5</v>
      </c>
      <c r="AE33" s="1">
        <f t="shared" si="25"/>
        <v>4</v>
      </c>
      <c r="AF33" s="1">
        <f t="shared" si="26"/>
        <v>1</v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E34" s="1">
        <v>3</v>
      </c>
      <c r="F34" s="1">
        <v>7</v>
      </c>
      <c r="G34" s="1" t="s">
        <v>83</v>
      </c>
      <c r="H34" s="1" t="s">
        <v>83</v>
      </c>
      <c r="I34" s="1">
        <f t="shared" si="2"/>
        <v>14</v>
      </c>
      <c r="J34" s="1">
        <f t="shared" si="3"/>
        <v>15</v>
      </c>
      <c r="K34" s="1">
        <f t="shared" si="4"/>
        <v>7</v>
      </c>
      <c r="L34" s="1">
        <f t="shared" si="5"/>
        <v>4</v>
      </c>
      <c r="M34" s="1">
        <f t="shared" si="6"/>
        <v>3</v>
      </c>
      <c r="N34" s="1">
        <f t="shared" si="7"/>
        <v>2</v>
      </c>
      <c r="O34" s="1">
        <f t="shared" si="8"/>
        <v>7</v>
      </c>
      <c r="P34" s="1">
        <f t="shared" si="9"/>
        <v>9</v>
      </c>
      <c r="Q34" s="1">
        <f t="shared" si="10"/>
        <v>1</v>
      </c>
      <c r="R34" s="1">
        <f t="shared" si="11"/>
        <v>7</v>
      </c>
      <c r="S34" s="1">
        <f t="shared" si="12"/>
        <v>6</v>
      </c>
      <c r="T34" s="1">
        <f t="shared" si="13"/>
        <v>3</v>
      </c>
      <c r="U34" s="1">
        <f t="shared" si="14"/>
        <v>2</v>
      </c>
      <c r="V34" s="1">
        <f t="shared" si="15"/>
        <v>4</v>
      </c>
      <c r="W34" s="1">
        <f t="shared" si="16"/>
        <v>0</v>
      </c>
      <c r="X34" s="1">
        <f t="shared" si="17"/>
        <v>7</v>
      </c>
      <c r="Y34" s="1">
        <f t="shared" si="18"/>
        <v>8</v>
      </c>
      <c r="Z34" s="1">
        <f t="shared" si="19"/>
        <v>2</v>
      </c>
      <c r="AA34" s="1" t="str">
        <f t="shared" ref="AA34:AA65" si="27">IF(E34="","",IF(E34&gt;F34,"W","L"))</f>
        <v>L</v>
      </c>
      <c r="AB34" s="1">
        <f t="shared" si="20"/>
        <v>3</v>
      </c>
      <c r="AC34" s="1" t="str">
        <f t="shared" ref="AC34:AC65" si="28">IF(E34="","",IF(E34&gt;F34,"W",IF(AND(E34&lt;F34,G34=$AK$2,H34=$AK$2),"L","OTL")))</f>
        <v>L</v>
      </c>
      <c r="AD34" s="1">
        <f t="shared" si="24"/>
        <v>4</v>
      </c>
      <c r="AE34" s="1">
        <f t="shared" si="25"/>
        <v>5</v>
      </c>
      <c r="AF34" s="1">
        <f t="shared" si="26"/>
        <v>1</v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E35" s="1">
        <v>5</v>
      </c>
      <c r="F35" s="1">
        <v>4</v>
      </c>
      <c r="G35" s="1" t="s">
        <v>84</v>
      </c>
      <c r="H35" s="1" t="s">
        <v>83</v>
      </c>
      <c r="I35" s="1">
        <f t="shared" ref="I35:I66" si="29">IF(E35="","",IF(E35&gt;F35,I34+1,I34))</f>
        <v>15</v>
      </c>
      <c r="J35" s="1">
        <f t="shared" ref="J35:J66" si="30">IF(E35="","",IF(AND(F35&gt;E35,G35=$AK$2,H35=$AK$2),J34+1,J34))</f>
        <v>15</v>
      </c>
      <c r="K35" s="1">
        <f t="shared" ref="K35:K66" si="31">IF(E35="","",IF(AND(G35=$AK$1,E35&gt;F35),K34+1,K34))</f>
        <v>8</v>
      </c>
      <c r="L35" s="1">
        <f t="shared" ref="L35:L66" si="32">IF(E35="","",IF(AND(OR(G35=$AK$1,H35=$AK$1),E35&lt;F35),L34+1,L34))</f>
        <v>4</v>
      </c>
      <c r="M35" s="1">
        <f t="shared" ref="M35:M66" si="33">IF(E35="","",IF(AND(H35=$AK$1,E35&gt;F35),M34+1,M34))</f>
        <v>3</v>
      </c>
      <c r="N35" s="1">
        <f t="shared" ref="N35:N66" si="34">IF(E35="","",IF(AND(H35=$AK$1,E35&lt;F35),N34+1,N34))</f>
        <v>2</v>
      </c>
      <c r="O35" s="1">
        <f t="shared" ref="O35:O66" si="35">IF(E35="","",IF(AND(C35=$AL$1,E35&gt;F35),O34+1,O34))</f>
        <v>8</v>
      </c>
      <c r="P35" s="1">
        <f t="shared" ref="P35:P66" si="36">IF(E35="","",IF(AND(C35=$AL$1,F35&gt;E35,G35=$AK$2,H35=$AK$2), P34+1, P34))</f>
        <v>9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7</v>
      </c>
      <c r="S35" s="1">
        <f t="shared" ref="S35:S66" si="39">IF(E35="","",IF(AND(C35=$AL$2,F35&gt;E35,G35=$AK$2,H35=$AK$2),S34+1,S34))</f>
        <v>6</v>
      </c>
      <c r="T35" s="1">
        <f t="shared" ref="T35:T66" si="40">IF(E35="","",IF(AND(C35=$AL$2,F35&gt;E35,OR(G35=$AK$1,H35=$AK$1)), T34+1, T34))</f>
        <v>3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4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8</v>
      </c>
      <c r="Z35" s="1">
        <f t="shared" ref="Z35:Z66" si="46">IF(E35="","",IF(AND(E35&lt;F35,COUNTIF($AN$1:$AN$15,D35)=1,OR(G35=$AK$1,H35=$AK$1)), Z34+1, Z34))</f>
        <v>2</v>
      </c>
      <c r="AA35" s="1" t="str">
        <f t="shared" si="27"/>
        <v>W</v>
      </c>
      <c r="AB35" s="1">
        <f t="shared" ref="AB35:AB66" si="47">IF(AA35="","",IF(AA35=AA34,AB34+1,1))</f>
        <v>1</v>
      </c>
      <c r="AC35" s="1" t="str">
        <f t="shared" si="28"/>
        <v>W</v>
      </c>
      <c r="AD35" s="1">
        <f t="shared" si="24"/>
        <v>4</v>
      </c>
      <c r="AE35" s="1">
        <f t="shared" si="25"/>
        <v>5</v>
      </c>
      <c r="AF35" s="1">
        <f t="shared" si="26"/>
        <v>1</v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E36" s="1">
        <v>3</v>
      </c>
      <c r="F36" s="1">
        <v>7</v>
      </c>
      <c r="G36" s="1" t="s">
        <v>83</v>
      </c>
      <c r="H36" s="1" t="s">
        <v>83</v>
      </c>
      <c r="I36" s="1">
        <f t="shared" si="29"/>
        <v>15</v>
      </c>
      <c r="J36" s="1">
        <f t="shared" si="30"/>
        <v>16</v>
      </c>
      <c r="K36" s="1">
        <f t="shared" si="31"/>
        <v>8</v>
      </c>
      <c r="L36" s="1">
        <f t="shared" si="32"/>
        <v>4</v>
      </c>
      <c r="M36" s="1">
        <f t="shared" si="33"/>
        <v>3</v>
      </c>
      <c r="N36" s="1">
        <f t="shared" si="34"/>
        <v>2</v>
      </c>
      <c r="O36" s="1">
        <f t="shared" si="35"/>
        <v>8</v>
      </c>
      <c r="P36" s="1">
        <f t="shared" si="36"/>
        <v>9</v>
      </c>
      <c r="Q36" s="1">
        <f t="shared" si="37"/>
        <v>1</v>
      </c>
      <c r="R36" s="1">
        <f t="shared" si="38"/>
        <v>7</v>
      </c>
      <c r="S36" s="1">
        <f t="shared" si="39"/>
        <v>7</v>
      </c>
      <c r="T36" s="1">
        <f t="shared" si="40"/>
        <v>3</v>
      </c>
      <c r="U36" s="1">
        <f t="shared" si="41"/>
        <v>3</v>
      </c>
      <c r="V36" s="1">
        <f t="shared" si="42"/>
        <v>5</v>
      </c>
      <c r="W36" s="1">
        <f t="shared" si="43"/>
        <v>0</v>
      </c>
      <c r="X36" s="1">
        <f t="shared" si="44"/>
        <v>8</v>
      </c>
      <c r="Y36" s="1">
        <f t="shared" si="45"/>
        <v>9</v>
      </c>
      <c r="Z36" s="1">
        <f t="shared" si="46"/>
        <v>2</v>
      </c>
      <c r="AA36" s="1" t="str">
        <f t="shared" si="27"/>
        <v>L</v>
      </c>
      <c r="AB36" s="1">
        <f t="shared" si="47"/>
        <v>1</v>
      </c>
      <c r="AC36" s="1" t="str">
        <f t="shared" si="28"/>
        <v>L</v>
      </c>
      <c r="AD36" s="1">
        <f t="shared" si="24"/>
        <v>3</v>
      </c>
      <c r="AE36" s="1">
        <f t="shared" si="25"/>
        <v>6</v>
      </c>
      <c r="AF36" s="1">
        <f t="shared" si="26"/>
        <v>1</v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E37" s="1">
        <v>3</v>
      </c>
      <c r="F37" s="1">
        <v>1</v>
      </c>
      <c r="G37" s="1" t="s">
        <v>83</v>
      </c>
      <c r="H37" s="1" t="s">
        <v>83</v>
      </c>
      <c r="I37" s="1">
        <f t="shared" si="29"/>
        <v>16</v>
      </c>
      <c r="J37" s="1">
        <f t="shared" si="30"/>
        <v>16</v>
      </c>
      <c r="K37" s="1">
        <f t="shared" si="31"/>
        <v>8</v>
      </c>
      <c r="L37" s="1">
        <f t="shared" si="32"/>
        <v>4</v>
      </c>
      <c r="M37" s="1">
        <f t="shared" si="33"/>
        <v>3</v>
      </c>
      <c r="N37" s="1">
        <f t="shared" si="34"/>
        <v>2</v>
      </c>
      <c r="O37" s="1">
        <f t="shared" si="35"/>
        <v>8</v>
      </c>
      <c r="P37" s="1">
        <f t="shared" si="36"/>
        <v>9</v>
      </c>
      <c r="Q37" s="1">
        <f t="shared" si="37"/>
        <v>1</v>
      </c>
      <c r="R37" s="1">
        <f t="shared" si="38"/>
        <v>8</v>
      </c>
      <c r="S37" s="1">
        <f t="shared" si="39"/>
        <v>7</v>
      </c>
      <c r="T37" s="1">
        <f t="shared" si="40"/>
        <v>3</v>
      </c>
      <c r="U37" s="1">
        <f t="shared" si="41"/>
        <v>3</v>
      </c>
      <c r="V37" s="1">
        <f t="shared" si="42"/>
        <v>5</v>
      </c>
      <c r="W37" s="1">
        <f t="shared" si="43"/>
        <v>0</v>
      </c>
      <c r="X37" s="1">
        <f t="shared" si="44"/>
        <v>8</v>
      </c>
      <c r="Y37" s="1">
        <f t="shared" si="45"/>
        <v>9</v>
      </c>
      <c r="Z37" s="1">
        <f t="shared" si="46"/>
        <v>2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4</v>
      </c>
      <c r="AE37" s="1">
        <f t="shared" si="25"/>
        <v>5</v>
      </c>
      <c r="AF37" s="1">
        <f t="shared" si="26"/>
        <v>1</v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E38" s="1">
        <v>4</v>
      </c>
      <c r="F38" s="1">
        <v>5</v>
      </c>
      <c r="G38" s="1" t="s">
        <v>83</v>
      </c>
      <c r="H38" s="1" t="s">
        <v>83</v>
      </c>
      <c r="I38" s="1">
        <f t="shared" si="29"/>
        <v>16</v>
      </c>
      <c r="J38" s="1">
        <f t="shared" si="30"/>
        <v>17</v>
      </c>
      <c r="K38" s="1">
        <f t="shared" si="31"/>
        <v>8</v>
      </c>
      <c r="L38" s="1">
        <f t="shared" si="32"/>
        <v>4</v>
      </c>
      <c r="M38" s="1">
        <f t="shared" si="33"/>
        <v>3</v>
      </c>
      <c r="N38" s="1">
        <f t="shared" si="34"/>
        <v>2</v>
      </c>
      <c r="O38" s="1">
        <f t="shared" si="35"/>
        <v>8</v>
      </c>
      <c r="P38" s="1">
        <f t="shared" si="36"/>
        <v>9</v>
      </c>
      <c r="Q38" s="1">
        <f t="shared" si="37"/>
        <v>1</v>
      </c>
      <c r="R38" s="1">
        <f t="shared" si="38"/>
        <v>8</v>
      </c>
      <c r="S38" s="1">
        <f t="shared" si="39"/>
        <v>8</v>
      </c>
      <c r="T38" s="1">
        <f t="shared" si="40"/>
        <v>3</v>
      </c>
      <c r="U38" s="1">
        <f t="shared" si="41"/>
        <v>3</v>
      </c>
      <c r="V38" s="1">
        <f t="shared" si="42"/>
        <v>5</v>
      </c>
      <c r="W38" s="1">
        <f t="shared" si="43"/>
        <v>0</v>
      </c>
      <c r="X38" s="1">
        <f t="shared" si="44"/>
        <v>8</v>
      </c>
      <c r="Y38" s="1">
        <f t="shared" si="45"/>
        <v>9</v>
      </c>
      <c r="Z38" s="1">
        <f t="shared" si="46"/>
        <v>2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4</v>
      </c>
      <c r="AE38" s="1">
        <f t="shared" si="25"/>
        <v>6</v>
      </c>
      <c r="AF38" s="1">
        <f t="shared" si="26"/>
        <v>0</v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E39" s="1">
        <v>4</v>
      </c>
      <c r="F39" s="1">
        <v>0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17</v>
      </c>
      <c r="K39" s="1">
        <f t="shared" si="31"/>
        <v>8</v>
      </c>
      <c r="L39" s="1">
        <f t="shared" si="32"/>
        <v>4</v>
      </c>
      <c r="M39" s="1">
        <f t="shared" si="33"/>
        <v>3</v>
      </c>
      <c r="N39" s="1">
        <f t="shared" si="34"/>
        <v>2</v>
      </c>
      <c r="O39" s="1">
        <f t="shared" si="35"/>
        <v>8</v>
      </c>
      <c r="P39" s="1">
        <f t="shared" si="36"/>
        <v>9</v>
      </c>
      <c r="Q39" s="1">
        <f t="shared" si="37"/>
        <v>1</v>
      </c>
      <c r="R39" s="1">
        <f t="shared" si="38"/>
        <v>9</v>
      </c>
      <c r="S39" s="1">
        <f t="shared" si="39"/>
        <v>8</v>
      </c>
      <c r="T39" s="1">
        <f t="shared" si="40"/>
        <v>3</v>
      </c>
      <c r="U39" s="1">
        <f t="shared" si="41"/>
        <v>3</v>
      </c>
      <c r="V39" s="1">
        <f t="shared" si="42"/>
        <v>5</v>
      </c>
      <c r="W39" s="1">
        <f t="shared" si="43"/>
        <v>0</v>
      </c>
      <c r="X39" s="1">
        <f t="shared" si="44"/>
        <v>8</v>
      </c>
      <c r="Y39" s="1">
        <f t="shared" si="45"/>
        <v>9</v>
      </c>
      <c r="Z39" s="1">
        <f t="shared" si="46"/>
        <v>2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5</v>
      </c>
      <c r="AE39" s="1">
        <f t="shared" si="25"/>
        <v>5</v>
      </c>
      <c r="AF39" s="1">
        <f t="shared" si="26"/>
        <v>0</v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E40" s="1">
        <v>2</v>
      </c>
      <c r="F40" s="1">
        <v>5</v>
      </c>
      <c r="G40" s="1" t="s">
        <v>83</v>
      </c>
      <c r="H40" s="1" t="s">
        <v>83</v>
      </c>
      <c r="I40" s="1">
        <f t="shared" si="29"/>
        <v>17</v>
      </c>
      <c r="J40" s="1">
        <f t="shared" si="30"/>
        <v>18</v>
      </c>
      <c r="K40" s="1">
        <f t="shared" si="31"/>
        <v>8</v>
      </c>
      <c r="L40" s="1">
        <f t="shared" si="32"/>
        <v>4</v>
      </c>
      <c r="M40" s="1">
        <f t="shared" si="33"/>
        <v>3</v>
      </c>
      <c r="N40" s="1">
        <f t="shared" si="34"/>
        <v>2</v>
      </c>
      <c r="O40" s="1">
        <f t="shared" si="35"/>
        <v>8</v>
      </c>
      <c r="P40" s="1">
        <f t="shared" si="36"/>
        <v>9</v>
      </c>
      <c r="Q40" s="1">
        <f t="shared" si="37"/>
        <v>1</v>
      </c>
      <c r="R40" s="1">
        <f t="shared" si="38"/>
        <v>9</v>
      </c>
      <c r="S40" s="1">
        <f t="shared" si="39"/>
        <v>9</v>
      </c>
      <c r="T40" s="1">
        <f t="shared" si="40"/>
        <v>3</v>
      </c>
      <c r="U40" s="1">
        <f t="shared" si="41"/>
        <v>3</v>
      </c>
      <c r="V40" s="1">
        <f t="shared" si="42"/>
        <v>5</v>
      </c>
      <c r="W40" s="1">
        <f t="shared" si="43"/>
        <v>0</v>
      </c>
      <c r="X40" s="1">
        <f t="shared" si="44"/>
        <v>8</v>
      </c>
      <c r="Y40" s="1">
        <f t="shared" si="45"/>
        <v>9</v>
      </c>
      <c r="Z40" s="1">
        <f t="shared" si="46"/>
        <v>2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4</v>
      </c>
      <c r="AE40" s="1">
        <f t="shared" si="25"/>
        <v>6</v>
      </c>
      <c r="AF40" s="1">
        <f t="shared" si="26"/>
        <v>0</v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E41" s="1">
        <v>2</v>
      </c>
      <c r="F41" s="1">
        <v>3</v>
      </c>
      <c r="G41" s="1" t="s">
        <v>84</v>
      </c>
      <c r="H41" s="1" t="s">
        <v>83</v>
      </c>
      <c r="I41" s="1">
        <f t="shared" si="29"/>
        <v>17</v>
      </c>
      <c r="J41" s="1">
        <f t="shared" si="30"/>
        <v>18</v>
      </c>
      <c r="K41" s="1">
        <f t="shared" si="31"/>
        <v>8</v>
      </c>
      <c r="L41" s="1">
        <f t="shared" si="32"/>
        <v>5</v>
      </c>
      <c r="M41" s="1">
        <f t="shared" si="33"/>
        <v>3</v>
      </c>
      <c r="N41" s="1">
        <f t="shared" si="34"/>
        <v>2</v>
      </c>
      <c r="O41" s="1">
        <f t="shared" si="35"/>
        <v>8</v>
      </c>
      <c r="P41" s="1">
        <f t="shared" si="36"/>
        <v>9</v>
      </c>
      <c r="Q41" s="1">
        <f t="shared" si="37"/>
        <v>1</v>
      </c>
      <c r="R41" s="1">
        <f t="shared" si="38"/>
        <v>9</v>
      </c>
      <c r="S41" s="1">
        <f t="shared" si="39"/>
        <v>9</v>
      </c>
      <c r="T41" s="1">
        <f t="shared" si="40"/>
        <v>4</v>
      </c>
      <c r="U41" s="1">
        <f t="shared" si="41"/>
        <v>3</v>
      </c>
      <c r="V41" s="1">
        <f t="shared" si="42"/>
        <v>5</v>
      </c>
      <c r="W41" s="1">
        <f t="shared" si="43"/>
        <v>0</v>
      </c>
      <c r="X41" s="1">
        <f t="shared" si="44"/>
        <v>8</v>
      </c>
      <c r="Y41" s="1">
        <f t="shared" si="45"/>
        <v>9</v>
      </c>
      <c r="Z41" s="1">
        <f t="shared" si="46"/>
        <v>3</v>
      </c>
      <c r="AA41" s="1" t="str">
        <f t="shared" si="27"/>
        <v>L</v>
      </c>
      <c r="AB41" s="1">
        <f t="shared" si="47"/>
        <v>2</v>
      </c>
      <c r="AC41" s="1" t="str">
        <f t="shared" si="28"/>
        <v>OTL</v>
      </c>
      <c r="AD41" s="1">
        <f t="shared" si="24"/>
        <v>3</v>
      </c>
      <c r="AE41" s="1">
        <f t="shared" si="25"/>
        <v>6</v>
      </c>
      <c r="AF41" s="1">
        <f t="shared" si="26"/>
        <v>1</v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E42" s="1">
        <v>2</v>
      </c>
      <c r="F42" s="1">
        <v>3</v>
      </c>
      <c r="G42" s="1" t="s">
        <v>83</v>
      </c>
      <c r="H42" s="1" t="s">
        <v>83</v>
      </c>
      <c r="I42" s="1">
        <f t="shared" si="29"/>
        <v>17</v>
      </c>
      <c r="J42" s="1">
        <f t="shared" si="30"/>
        <v>19</v>
      </c>
      <c r="K42" s="1">
        <f t="shared" si="31"/>
        <v>8</v>
      </c>
      <c r="L42" s="1">
        <f t="shared" si="32"/>
        <v>5</v>
      </c>
      <c r="M42" s="1">
        <f t="shared" si="33"/>
        <v>3</v>
      </c>
      <c r="N42" s="1">
        <f t="shared" si="34"/>
        <v>2</v>
      </c>
      <c r="O42" s="1">
        <f t="shared" si="35"/>
        <v>8</v>
      </c>
      <c r="P42" s="1">
        <f t="shared" si="36"/>
        <v>10</v>
      </c>
      <c r="Q42" s="1">
        <f t="shared" si="37"/>
        <v>1</v>
      </c>
      <c r="R42" s="1">
        <f t="shared" si="38"/>
        <v>9</v>
      </c>
      <c r="S42" s="1">
        <f t="shared" si="39"/>
        <v>9</v>
      </c>
      <c r="T42" s="1">
        <f t="shared" si="40"/>
        <v>4</v>
      </c>
      <c r="U42" s="1">
        <f t="shared" si="41"/>
        <v>3</v>
      </c>
      <c r="V42" s="1">
        <f t="shared" si="42"/>
        <v>5</v>
      </c>
      <c r="W42" s="1">
        <f t="shared" si="43"/>
        <v>0</v>
      </c>
      <c r="X42" s="1">
        <f t="shared" si="44"/>
        <v>8</v>
      </c>
      <c r="Y42" s="1">
        <f t="shared" si="45"/>
        <v>10</v>
      </c>
      <c r="Z42" s="1">
        <f t="shared" si="46"/>
        <v>3</v>
      </c>
      <c r="AA42" s="1" t="str">
        <f t="shared" si="27"/>
        <v>L</v>
      </c>
      <c r="AB42" s="1">
        <f t="shared" si="47"/>
        <v>3</v>
      </c>
      <c r="AC42" s="1" t="str">
        <f t="shared" si="28"/>
        <v>L</v>
      </c>
      <c r="AD42" s="1">
        <f t="shared" si="24"/>
        <v>3</v>
      </c>
      <c r="AE42" s="1">
        <f t="shared" si="25"/>
        <v>6</v>
      </c>
      <c r="AF42" s="1">
        <f t="shared" si="26"/>
        <v>1</v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E43" s="1">
        <v>1</v>
      </c>
      <c r="F43" s="1">
        <v>4</v>
      </c>
      <c r="G43" s="1" t="s">
        <v>83</v>
      </c>
      <c r="H43" s="1" t="s">
        <v>83</v>
      </c>
      <c r="I43" s="1">
        <f t="shared" si="29"/>
        <v>17</v>
      </c>
      <c r="J43" s="1">
        <f t="shared" si="30"/>
        <v>20</v>
      </c>
      <c r="K43" s="1">
        <f t="shared" si="31"/>
        <v>8</v>
      </c>
      <c r="L43" s="1">
        <f t="shared" si="32"/>
        <v>5</v>
      </c>
      <c r="M43" s="1">
        <f t="shared" si="33"/>
        <v>3</v>
      </c>
      <c r="N43" s="1">
        <f t="shared" si="34"/>
        <v>2</v>
      </c>
      <c r="O43" s="1">
        <f t="shared" si="35"/>
        <v>8</v>
      </c>
      <c r="P43" s="1">
        <f t="shared" si="36"/>
        <v>11</v>
      </c>
      <c r="Q43" s="1">
        <f t="shared" si="37"/>
        <v>1</v>
      </c>
      <c r="R43" s="1">
        <f t="shared" si="38"/>
        <v>9</v>
      </c>
      <c r="S43" s="1">
        <f t="shared" si="39"/>
        <v>9</v>
      </c>
      <c r="T43" s="1">
        <f t="shared" si="40"/>
        <v>4</v>
      </c>
      <c r="U43" s="1">
        <f t="shared" si="41"/>
        <v>3</v>
      </c>
      <c r="V43" s="1">
        <f t="shared" si="42"/>
        <v>5</v>
      </c>
      <c r="W43" s="1">
        <f t="shared" si="43"/>
        <v>0</v>
      </c>
      <c r="X43" s="1">
        <f t="shared" si="44"/>
        <v>8</v>
      </c>
      <c r="Y43" s="1">
        <f t="shared" si="45"/>
        <v>10</v>
      </c>
      <c r="Z43" s="1">
        <f t="shared" si="46"/>
        <v>3</v>
      </c>
      <c r="AA43" s="1" t="str">
        <f t="shared" si="27"/>
        <v>L</v>
      </c>
      <c r="AB43" s="1">
        <f t="shared" si="47"/>
        <v>4</v>
      </c>
      <c r="AC43" s="1" t="str">
        <f t="shared" si="28"/>
        <v>L</v>
      </c>
      <c r="AD43" s="1">
        <f t="shared" si="24"/>
        <v>3</v>
      </c>
      <c r="AE43" s="1">
        <f t="shared" si="25"/>
        <v>6</v>
      </c>
      <c r="AF43" s="1">
        <f t="shared" si="26"/>
        <v>1</v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E44" s="1">
        <v>6</v>
      </c>
      <c r="F44" s="1">
        <v>0</v>
      </c>
      <c r="G44" s="1" t="s">
        <v>83</v>
      </c>
      <c r="H44" s="1" t="s">
        <v>83</v>
      </c>
      <c r="I44" s="1">
        <f t="shared" si="29"/>
        <v>18</v>
      </c>
      <c r="J44" s="1">
        <f t="shared" si="30"/>
        <v>20</v>
      </c>
      <c r="K44" s="1">
        <f t="shared" si="31"/>
        <v>8</v>
      </c>
      <c r="L44" s="1">
        <f t="shared" si="32"/>
        <v>5</v>
      </c>
      <c r="M44" s="1">
        <f t="shared" si="33"/>
        <v>3</v>
      </c>
      <c r="N44" s="1">
        <f t="shared" si="34"/>
        <v>2</v>
      </c>
      <c r="O44" s="1">
        <f t="shared" si="35"/>
        <v>9</v>
      </c>
      <c r="P44" s="1">
        <f t="shared" si="36"/>
        <v>11</v>
      </c>
      <c r="Q44" s="1">
        <f t="shared" si="37"/>
        <v>1</v>
      </c>
      <c r="R44" s="1">
        <f t="shared" si="38"/>
        <v>9</v>
      </c>
      <c r="S44" s="1">
        <f t="shared" si="39"/>
        <v>9</v>
      </c>
      <c r="T44" s="1">
        <f t="shared" si="40"/>
        <v>4</v>
      </c>
      <c r="U44" s="1">
        <f t="shared" si="41"/>
        <v>3</v>
      </c>
      <c r="V44" s="1">
        <f t="shared" si="42"/>
        <v>5</v>
      </c>
      <c r="W44" s="1">
        <f t="shared" si="43"/>
        <v>0</v>
      </c>
      <c r="X44" s="1">
        <f t="shared" si="44"/>
        <v>8</v>
      </c>
      <c r="Y44" s="1">
        <f t="shared" si="45"/>
        <v>10</v>
      </c>
      <c r="Z44" s="1">
        <f t="shared" si="46"/>
        <v>3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4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1</v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E45" s="1">
        <v>4</v>
      </c>
      <c r="F45" s="1">
        <v>3</v>
      </c>
      <c r="G45" s="1" t="s">
        <v>83</v>
      </c>
      <c r="H45" s="1" t="s">
        <v>83</v>
      </c>
      <c r="I45" s="1">
        <f t="shared" si="29"/>
        <v>19</v>
      </c>
      <c r="J45" s="1">
        <f t="shared" si="30"/>
        <v>20</v>
      </c>
      <c r="K45" s="1">
        <f t="shared" si="31"/>
        <v>8</v>
      </c>
      <c r="L45" s="1">
        <f t="shared" si="32"/>
        <v>5</v>
      </c>
      <c r="M45" s="1">
        <f t="shared" si="33"/>
        <v>3</v>
      </c>
      <c r="N45" s="1">
        <f t="shared" si="34"/>
        <v>2</v>
      </c>
      <c r="O45" s="1">
        <f t="shared" si="35"/>
        <v>10</v>
      </c>
      <c r="P45" s="1">
        <f t="shared" si="36"/>
        <v>11</v>
      </c>
      <c r="Q45" s="1">
        <f t="shared" si="37"/>
        <v>1</v>
      </c>
      <c r="R45" s="1">
        <f t="shared" si="38"/>
        <v>9</v>
      </c>
      <c r="S45" s="1">
        <f t="shared" si="39"/>
        <v>9</v>
      </c>
      <c r="T45" s="1">
        <f t="shared" si="40"/>
        <v>4</v>
      </c>
      <c r="U45" s="1">
        <f t="shared" si="41"/>
        <v>3</v>
      </c>
      <c r="V45" s="1">
        <f t="shared" si="42"/>
        <v>5</v>
      </c>
      <c r="W45" s="1">
        <f t="shared" si="43"/>
        <v>0</v>
      </c>
      <c r="X45" s="1">
        <f t="shared" si="44"/>
        <v>9</v>
      </c>
      <c r="Y45" s="1">
        <f t="shared" si="45"/>
        <v>10</v>
      </c>
      <c r="Z45" s="1">
        <f t="shared" si="46"/>
        <v>3</v>
      </c>
      <c r="AA45" s="1" t="str">
        <f t="shared" si="27"/>
        <v>W</v>
      </c>
      <c r="AB45" s="1">
        <f t="shared" si="47"/>
        <v>2</v>
      </c>
      <c r="AC45" s="1" t="str">
        <f t="shared" si="28"/>
        <v>W</v>
      </c>
      <c r="AD45" s="1">
        <f t="shared" si="48"/>
        <v>4</v>
      </c>
      <c r="AE45" s="1">
        <f t="shared" si="49"/>
        <v>5</v>
      </c>
      <c r="AF45" s="1">
        <f t="shared" si="50"/>
        <v>1</v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E46" s="1">
        <v>2</v>
      </c>
      <c r="F46" s="1">
        <v>3</v>
      </c>
      <c r="G46" s="1" t="s">
        <v>84</v>
      </c>
      <c r="H46" s="1" t="s">
        <v>84</v>
      </c>
      <c r="I46" s="1">
        <f t="shared" si="29"/>
        <v>19</v>
      </c>
      <c r="J46" s="1">
        <f t="shared" si="30"/>
        <v>20</v>
      </c>
      <c r="K46" s="1">
        <f t="shared" si="31"/>
        <v>8</v>
      </c>
      <c r="L46" s="1">
        <f t="shared" si="32"/>
        <v>6</v>
      </c>
      <c r="M46" s="1">
        <f t="shared" si="33"/>
        <v>3</v>
      </c>
      <c r="N46" s="1">
        <f t="shared" si="34"/>
        <v>3</v>
      </c>
      <c r="O46" s="1">
        <f t="shared" si="35"/>
        <v>10</v>
      </c>
      <c r="P46" s="1">
        <f t="shared" si="36"/>
        <v>11</v>
      </c>
      <c r="Q46" s="1">
        <f t="shared" si="37"/>
        <v>1</v>
      </c>
      <c r="R46" s="1">
        <f t="shared" si="38"/>
        <v>9</v>
      </c>
      <c r="S46" s="1">
        <f t="shared" si="39"/>
        <v>9</v>
      </c>
      <c r="T46" s="1">
        <f t="shared" si="40"/>
        <v>5</v>
      </c>
      <c r="U46" s="1">
        <f t="shared" si="41"/>
        <v>3</v>
      </c>
      <c r="V46" s="1">
        <f t="shared" si="42"/>
        <v>5</v>
      </c>
      <c r="W46" s="1">
        <f t="shared" si="43"/>
        <v>1</v>
      </c>
      <c r="X46" s="1">
        <f t="shared" si="44"/>
        <v>9</v>
      </c>
      <c r="Y46" s="1">
        <f t="shared" si="45"/>
        <v>10</v>
      </c>
      <c r="Z46" s="1">
        <f t="shared" si="46"/>
        <v>4</v>
      </c>
      <c r="AA46" s="1" t="str">
        <f t="shared" si="27"/>
        <v>L</v>
      </c>
      <c r="AB46" s="1">
        <f t="shared" si="47"/>
        <v>1</v>
      </c>
      <c r="AC46" s="1" t="str">
        <f t="shared" si="28"/>
        <v>OTL</v>
      </c>
      <c r="AD46" s="1">
        <f t="shared" si="48"/>
        <v>4</v>
      </c>
      <c r="AE46" s="1">
        <f t="shared" si="49"/>
        <v>4</v>
      </c>
      <c r="AF46" s="1">
        <f t="shared" si="50"/>
        <v>2</v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E47" s="1">
        <v>5</v>
      </c>
      <c r="F47" s="1">
        <v>3</v>
      </c>
      <c r="G47" s="1" t="s">
        <v>83</v>
      </c>
      <c r="H47" s="1" t="s">
        <v>83</v>
      </c>
      <c r="I47" s="1">
        <f t="shared" si="29"/>
        <v>20</v>
      </c>
      <c r="J47" s="1">
        <f t="shared" si="30"/>
        <v>20</v>
      </c>
      <c r="K47" s="1">
        <f t="shared" si="31"/>
        <v>8</v>
      </c>
      <c r="L47" s="1">
        <f t="shared" si="32"/>
        <v>6</v>
      </c>
      <c r="M47" s="1">
        <f t="shared" si="33"/>
        <v>3</v>
      </c>
      <c r="N47" s="1">
        <f t="shared" si="34"/>
        <v>3</v>
      </c>
      <c r="O47" s="1">
        <f t="shared" si="35"/>
        <v>10</v>
      </c>
      <c r="P47" s="1">
        <f t="shared" si="36"/>
        <v>11</v>
      </c>
      <c r="Q47" s="1">
        <f t="shared" si="37"/>
        <v>1</v>
      </c>
      <c r="R47" s="1">
        <f t="shared" si="38"/>
        <v>10</v>
      </c>
      <c r="S47" s="1">
        <f t="shared" si="39"/>
        <v>9</v>
      </c>
      <c r="T47" s="1">
        <f t="shared" si="40"/>
        <v>5</v>
      </c>
      <c r="U47" s="1">
        <f t="shared" si="41"/>
        <v>4</v>
      </c>
      <c r="V47" s="1">
        <f t="shared" si="42"/>
        <v>5</v>
      </c>
      <c r="W47" s="1">
        <f t="shared" si="43"/>
        <v>1</v>
      </c>
      <c r="X47" s="1">
        <f t="shared" si="44"/>
        <v>10</v>
      </c>
      <c r="Y47" s="1">
        <f t="shared" si="45"/>
        <v>10</v>
      </c>
      <c r="Z47" s="1">
        <f t="shared" si="46"/>
        <v>4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4</v>
      </c>
      <c r="AE47" s="1">
        <f t="shared" si="49"/>
        <v>4</v>
      </c>
      <c r="AF47" s="1">
        <f t="shared" si="50"/>
        <v>2</v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E48" s="1">
        <v>3</v>
      </c>
      <c r="F48" s="1">
        <v>1</v>
      </c>
      <c r="G48" s="1" t="s">
        <v>83</v>
      </c>
      <c r="H48" s="1" t="s">
        <v>83</v>
      </c>
      <c r="I48" s="1">
        <f t="shared" si="29"/>
        <v>21</v>
      </c>
      <c r="J48" s="1">
        <f t="shared" si="30"/>
        <v>20</v>
      </c>
      <c r="K48" s="1">
        <f t="shared" si="31"/>
        <v>8</v>
      </c>
      <c r="L48" s="1">
        <f t="shared" si="32"/>
        <v>6</v>
      </c>
      <c r="M48" s="1">
        <f t="shared" si="33"/>
        <v>3</v>
      </c>
      <c r="N48" s="1">
        <f t="shared" si="34"/>
        <v>3</v>
      </c>
      <c r="O48" s="1">
        <f t="shared" si="35"/>
        <v>10</v>
      </c>
      <c r="P48" s="1">
        <f t="shared" si="36"/>
        <v>11</v>
      </c>
      <c r="Q48" s="1">
        <f t="shared" si="37"/>
        <v>1</v>
      </c>
      <c r="R48" s="1">
        <f t="shared" si="38"/>
        <v>11</v>
      </c>
      <c r="S48" s="1">
        <f t="shared" si="39"/>
        <v>9</v>
      </c>
      <c r="T48" s="1">
        <f t="shared" si="40"/>
        <v>5</v>
      </c>
      <c r="U48" s="1">
        <f t="shared" si="41"/>
        <v>5</v>
      </c>
      <c r="V48" s="1">
        <f t="shared" si="42"/>
        <v>5</v>
      </c>
      <c r="W48" s="1">
        <f t="shared" si="43"/>
        <v>1</v>
      </c>
      <c r="X48" s="1">
        <f t="shared" si="44"/>
        <v>11</v>
      </c>
      <c r="Y48" s="1">
        <f t="shared" si="45"/>
        <v>10</v>
      </c>
      <c r="Z48" s="1">
        <f t="shared" si="46"/>
        <v>4</v>
      </c>
      <c r="AA48" s="1" t="str">
        <f t="shared" si="27"/>
        <v>W</v>
      </c>
      <c r="AB48" s="1">
        <f t="shared" si="47"/>
        <v>2</v>
      </c>
      <c r="AC48" s="1" t="str">
        <f t="shared" si="28"/>
        <v>W</v>
      </c>
      <c r="AD48" s="1">
        <f t="shared" si="48"/>
        <v>5</v>
      </c>
      <c r="AE48" s="1">
        <f t="shared" si="49"/>
        <v>3</v>
      </c>
      <c r="AF48" s="1">
        <f t="shared" si="50"/>
        <v>2</v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21</v>
      </c>
      <c r="J84" s="1">
        <f t="shared" si="75"/>
        <v>20</v>
      </c>
      <c r="K84" s="1">
        <f t="shared" si="75"/>
        <v>8</v>
      </c>
      <c r="L84" s="1">
        <f t="shared" si="75"/>
        <v>6</v>
      </c>
      <c r="M84" s="1">
        <f t="shared" si="75"/>
        <v>3</v>
      </c>
      <c r="N84" s="1">
        <f t="shared" si="75"/>
        <v>3</v>
      </c>
      <c r="O84" s="1">
        <f t="shared" ref="O84:Z84" si="76">IF(O2="","",MAX(O2:O83))</f>
        <v>10</v>
      </c>
      <c r="P84" s="1">
        <f t="shared" si="76"/>
        <v>11</v>
      </c>
      <c r="Q84" s="1">
        <f t="shared" si="76"/>
        <v>1</v>
      </c>
      <c r="R84" s="1">
        <f t="shared" si="76"/>
        <v>11</v>
      </c>
      <c r="S84" s="1">
        <f t="shared" si="76"/>
        <v>9</v>
      </c>
      <c r="T84" s="1">
        <f t="shared" si="76"/>
        <v>5</v>
      </c>
      <c r="U84" s="1">
        <f t="shared" si="76"/>
        <v>5</v>
      </c>
      <c r="V84" s="1">
        <f t="shared" si="76"/>
        <v>5</v>
      </c>
      <c r="W84" s="1">
        <f t="shared" si="76"/>
        <v>1</v>
      </c>
      <c r="X84" s="1">
        <f t="shared" si="76"/>
        <v>11</v>
      </c>
      <c r="Y84" s="1">
        <f t="shared" si="76"/>
        <v>10</v>
      </c>
      <c r="Z84" s="1">
        <f t="shared" si="76"/>
        <v>4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146</v>
      </c>
      <c r="F85" s="1">
        <f>SUM(F2:F83)</f>
        <v>161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10-11-1</v>
      </c>
      <c r="R85" s="1" t="str">
        <f>IF(R84="","0-0-0",CONCATENATE(R84,"-",S84,"-",T84))</f>
        <v>11-9-5</v>
      </c>
      <c r="U85" s="1" t="str">
        <f>IF(U84="","0-0-0",CONCATENATE(U84,"-",V84,"-",W84))</f>
        <v>5-5-1</v>
      </c>
      <c r="X85" s="1" t="str">
        <f>IF(X84="","0-0-0",CONCATENATE(X84,"-",Y84,"-",Z84))</f>
        <v>11-10-4</v>
      </c>
      <c r="AA85" s="1" t="str">
        <f>IF(AA84="","0-0",CONCATENATE(AA84,AB84))</f>
        <v>W2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11</v>
      </c>
      <c r="J29" s="1">
        <f t="shared" si="3"/>
        <v>13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6</v>
      </c>
      <c r="Q29" s="1">
        <f t="shared" si="10"/>
        <v>2</v>
      </c>
      <c r="R29" s="1">
        <f t="shared" si="11"/>
        <v>4</v>
      </c>
      <c r="S29" s="1">
        <f t="shared" si="12"/>
        <v>7</v>
      </c>
      <c r="T29" s="1">
        <f t="shared" si="13"/>
        <v>2</v>
      </c>
      <c r="U29" s="1">
        <f t="shared" si="14"/>
        <v>1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E30" s="1">
        <v>5</v>
      </c>
      <c r="F30" s="1">
        <v>2</v>
      </c>
      <c r="G30" s="1" t="s">
        <v>83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8</v>
      </c>
      <c r="P30" s="1">
        <f t="shared" si="9"/>
        <v>6</v>
      </c>
      <c r="Q30" s="1">
        <f t="shared" si="10"/>
        <v>2</v>
      </c>
      <c r="R30" s="1">
        <f t="shared" si="11"/>
        <v>4</v>
      </c>
      <c r="S30" s="1">
        <f t="shared" si="12"/>
        <v>7</v>
      </c>
      <c r="T30" s="1">
        <f t="shared" si="13"/>
        <v>2</v>
      </c>
      <c r="U30" s="1">
        <f t="shared" si="14"/>
        <v>1</v>
      </c>
      <c r="V30" s="1">
        <f t="shared" si="15"/>
        <v>5</v>
      </c>
      <c r="W30" s="1">
        <f t="shared" si="16"/>
        <v>1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E31" s="1">
        <v>2</v>
      </c>
      <c r="F31" s="1">
        <v>6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4</v>
      </c>
      <c r="S31" s="1">
        <f t="shared" si="12"/>
        <v>7</v>
      </c>
      <c r="T31" s="1">
        <f t="shared" si="13"/>
        <v>2</v>
      </c>
      <c r="U31" s="1">
        <f t="shared" si="14"/>
        <v>1</v>
      </c>
      <c r="V31" s="1">
        <f t="shared" si="15"/>
        <v>5</v>
      </c>
      <c r="W31" s="1">
        <f t="shared" si="16"/>
        <v>1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5</v>
      </c>
      <c r="AE31" s="1">
        <f t="shared" si="25"/>
        <v>4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E32" s="1">
        <v>9</v>
      </c>
      <c r="F32" s="1">
        <v>2</v>
      </c>
      <c r="G32" s="1" t="s">
        <v>83</v>
      </c>
      <c r="H32" s="1" t="s">
        <v>83</v>
      </c>
      <c r="I32" s="1">
        <f t="shared" si="2"/>
        <v>13</v>
      </c>
      <c r="J32" s="1">
        <f t="shared" si="3"/>
        <v>14</v>
      </c>
      <c r="K32" s="1">
        <f t="shared" si="4"/>
        <v>4</v>
      </c>
      <c r="L32" s="1">
        <f t="shared" si="5"/>
        <v>4</v>
      </c>
      <c r="M32" s="1">
        <f t="shared" si="6"/>
        <v>1</v>
      </c>
      <c r="N32" s="1">
        <f t="shared" si="7"/>
        <v>2</v>
      </c>
      <c r="O32" s="1">
        <f t="shared" si="8"/>
        <v>8</v>
      </c>
      <c r="P32" s="1">
        <f t="shared" si="9"/>
        <v>7</v>
      </c>
      <c r="Q32" s="1">
        <f t="shared" si="10"/>
        <v>2</v>
      </c>
      <c r="R32" s="1">
        <f t="shared" si="11"/>
        <v>5</v>
      </c>
      <c r="S32" s="1">
        <f t="shared" si="12"/>
        <v>7</v>
      </c>
      <c r="T32" s="1">
        <f t="shared" si="13"/>
        <v>2</v>
      </c>
      <c r="U32" s="1">
        <f t="shared" si="14"/>
        <v>1</v>
      </c>
      <c r="V32" s="1">
        <f t="shared" si="15"/>
        <v>5</v>
      </c>
      <c r="W32" s="1">
        <f t="shared" si="16"/>
        <v>1</v>
      </c>
      <c r="X32" s="1">
        <f t="shared" si="17"/>
        <v>9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E33" s="1">
        <v>2</v>
      </c>
      <c r="F33" s="1">
        <v>3</v>
      </c>
      <c r="G33" s="1" t="s">
        <v>84</v>
      </c>
      <c r="H33" s="1" t="s">
        <v>83</v>
      </c>
      <c r="I33" s="1">
        <f t="shared" si="2"/>
        <v>13</v>
      </c>
      <c r="J33" s="1">
        <f t="shared" si="3"/>
        <v>14</v>
      </c>
      <c r="K33" s="1">
        <f t="shared" si="4"/>
        <v>4</v>
      </c>
      <c r="L33" s="1">
        <f t="shared" si="5"/>
        <v>5</v>
      </c>
      <c r="M33" s="1">
        <f t="shared" si="6"/>
        <v>1</v>
      </c>
      <c r="N33" s="1">
        <f t="shared" si="7"/>
        <v>2</v>
      </c>
      <c r="O33" s="1">
        <f t="shared" si="8"/>
        <v>8</v>
      </c>
      <c r="P33" s="1">
        <f t="shared" si="9"/>
        <v>7</v>
      </c>
      <c r="Q33" s="1">
        <f t="shared" si="10"/>
        <v>2</v>
      </c>
      <c r="R33" s="1">
        <f t="shared" si="11"/>
        <v>5</v>
      </c>
      <c r="S33" s="1">
        <f t="shared" si="12"/>
        <v>7</v>
      </c>
      <c r="T33" s="1">
        <f t="shared" si="13"/>
        <v>3</v>
      </c>
      <c r="U33" s="1">
        <f t="shared" si="14"/>
        <v>1</v>
      </c>
      <c r="V33" s="1">
        <f t="shared" si="15"/>
        <v>5</v>
      </c>
      <c r="W33" s="1">
        <f t="shared" si="16"/>
        <v>1</v>
      </c>
      <c r="X33" s="1">
        <f t="shared" si="17"/>
        <v>9</v>
      </c>
      <c r="Y33" s="1">
        <f t="shared" si="18"/>
        <v>6</v>
      </c>
      <c r="Z33" s="1">
        <f t="shared" si="19"/>
        <v>4</v>
      </c>
      <c r="AA33" s="1" t="str">
        <f t="shared" si="0"/>
        <v>L</v>
      </c>
      <c r="AB33" s="1">
        <f t="shared" si="20"/>
        <v>1</v>
      </c>
      <c r="AC33" s="1" t="str">
        <f t="shared" si="1"/>
        <v>OTL</v>
      </c>
      <c r="AD33" s="1">
        <f t="shared" si="24"/>
        <v>6</v>
      </c>
      <c r="AE33" s="1">
        <f t="shared" si="25"/>
        <v>3</v>
      </c>
      <c r="AF33" s="1">
        <f t="shared" si="26"/>
        <v>1</v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E34" s="1">
        <v>3</v>
      </c>
      <c r="F34" s="1">
        <v>2</v>
      </c>
      <c r="G34" s="1" t="s">
        <v>84</v>
      </c>
      <c r="H34" s="1" t="s">
        <v>83</v>
      </c>
      <c r="I34" s="1">
        <f t="shared" si="2"/>
        <v>14</v>
      </c>
      <c r="J34" s="1">
        <f t="shared" si="3"/>
        <v>14</v>
      </c>
      <c r="K34" s="1">
        <f t="shared" si="4"/>
        <v>5</v>
      </c>
      <c r="L34" s="1">
        <f t="shared" si="5"/>
        <v>5</v>
      </c>
      <c r="M34" s="1">
        <f t="shared" si="6"/>
        <v>1</v>
      </c>
      <c r="N34" s="1">
        <f t="shared" si="7"/>
        <v>2</v>
      </c>
      <c r="O34" s="1">
        <f t="shared" si="8"/>
        <v>9</v>
      </c>
      <c r="P34" s="1">
        <f t="shared" si="9"/>
        <v>7</v>
      </c>
      <c r="Q34" s="1">
        <f t="shared" si="10"/>
        <v>2</v>
      </c>
      <c r="R34" s="1">
        <f t="shared" si="11"/>
        <v>5</v>
      </c>
      <c r="S34" s="1">
        <f t="shared" si="12"/>
        <v>7</v>
      </c>
      <c r="T34" s="1">
        <f t="shared" si="13"/>
        <v>3</v>
      </c>
      <c r="U34" s="1">
        <f t="shared" si="14"/>
        <v>1</v>
      </c>
      <c r="V34" s="1">
        <f t="shared" si="15"/>
        <v>5</v>
      </c>
      <c r="W34" s="1">
        <f t="shared" si="16"/>
        <v>1</v>
      </c>
      <c r="X34" s="1">
        <f t="shared" si="17"/>
        <v>9</v>
      </c>
      <c r="Y34" s="1">
        <f t="shared" si="18"/>
        <v>6</v>
      </c>
      <c r="Z34" s="1">
        <f t="shared" si="19"/>
        <v>4</v>
      </c>
      <c r="AA34" s="1" t="str">
        <f t="shared" ref="AA34:AA65" si="27">IF(E34="","",IF(E34&gt;F34,"W","L"))</f>
        <v>W</v>
      </c>
      <c r="AB34" s="1">
        <f t="shared" si="20"/>
        <v>1</v>
      </c>
      <c r="AC34" s="1" t="str">
        <f t="shared" ref="AC34:AC65" si="28">IF(E34="","",IF(E34&gt;F34,"W",IF(AND(E34&lt;F34,G34=$AK$2,H34=$AK$2),"L","OTL")))</f>
        <v>W</v>
      </c>
      <c r="AD34" s="1">
        <f t="shared" si="24"/>
        <v>7</v>
      </c>
      <c r="AE34" s="1">
        <f t="shared" si="25"/>
        <v>2</v>
      </c>
      <c r="AF34" s="1">
        <f t="shared" si="26"/>
        <v>1</v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E35" s="1">
        <v>5</v>
      </c>
      <c r="F35" s="1">
        <v>4</v>
      </c>
      <c r="G35" s="1" t="s">
        <v>84</v>
      </c>
      <c r="H35" s="1" t="s">
        <v>83</v>
      </c>
      <c r="I35" s="1">
        <f t="shared" ref="I35:I66" si="29">IF(E35="","",IF(E35&gt;F35,I34+1,I34))</f>
        <v>15</v>
      </c>
      <c r="J35" s="1">
        <f t="shared" ref="J35:J66" si="30">IF(E35="","",IF(AND(F35&gt;E35,G35=$AK$2,H35=$AK$2),J34+1,J34))</f>
        <v>14</v>
      </c>
      <c r="K35" s="1">
        <f t="shared" ref="K35:K66" si="31">IF(E35="","",IF(AND(G35=$AK$1,E35&gt;F35),K34+1,K34))</f>
        <v>6</v>
      </c>
      <c r="L35" s="1">
        <f t="shared" ref="L35:L66" si="32">IF(E35="","",IF(AND(OR(G35=$AK$1,H35=$AK$1),E35&lt;F35),L34+1,L34))</f>
        <v>5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2</v>
      </c>
      <c r="O35" s="1">
        <f t="shared" ref="O35:O66" si="35">IF(E35="","",IF(AND(C35=$AL$1,E35&gt;F35),O34+1,O34))</f>
        <v>9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6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3</v>
      </c>
      <c r="U35" s="1">
        <f t="shared" ref="U35:U66" si="41">IF(E35="","",IF(AND(E35&gt;F35,COUNTIF($AO$1:$AO$7,D35)=1),U34+1,U34))</f>
        <v>1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9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4</v>
      </c>
      <c r="AA35" s="1" t="str">
        <f t="shared" si="27"/>
        <v>W</v>
      </c>
      <c r="AB35" s="1">
        <f t="shared" ref="AB35:AB66" si="47">IF(AA35="","",IF(AA35=AA34,AB34+1,1))</f>
        <v>2</v>
      </c>
      <c r="AC35" s="1" t="str">
        <f t="shared" si="28"/>
        <v>W</v>
      </c>
      <c r="AD35" s="1">
        <f t="shared" si="24"/>
        <v>7</v>
      </c>
      <c r="AE35" s="1">
        <f t="shared" si="25"/>
        <v>2</v>
      </c>
      <c r="AF35" s="1">
        <f t="shared" si="26"/>
        <v>1</v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E36" s="1">
        <v>0</v>
      </c>
      <c r="F36" s="1">
        <v>3</v>
      </c>
      <c r="G36" s="1" t="s">
        <v>83</v>
      </c>
      <c r="H36" s="1" t="s">
        <v>83</v>
      </c>
      <c r="I36" s="1">
        <f t="shared" si="29"/>
        <v>15</v>
      </c>
      <c r="J36" s="1">
        <f t="shared" si="30"/>
        <v>15</v>
      </c>
      <c r="K36" s="1">
        <f t="shared" si="31"/>
        <v>6</v>
      </c>
      <c r="L36" s="1">
        <f t="shared" si="32"/>
        <v>5</v>
      </c>
      <c r="M36" s="1">
        <f t="shared" si="33"/>
        <v>1</v>
      </c>
      <c r="N36" s="1">
        <f t="shared" si="34"/>
        <v>2</v>
      </c>
      <c r="O36" s="1">
        <f t="shared" si="35"/>
        <v>9</v>
      </c>
      <c r="P36" s="1">
        <f t="shared" si="36"/>
        <v>7</v>
      </c>
      <c r="Q36" s="1">
        <f t="shared" si="37"/>
        <v>2</v>
      </c>
      <c r="R36" s="1">
        <f t="shared" si="38"/>
        <v>6</v>
      </c>
      <c r="S36" s="1">
        <f t="shared" si="39"/>
        <v>8</v>
      </c>
      <c r="T36" s="1">
        <f t="shared" si="40"/>
        <v>3</v>
      </c>
      <c r="U36" s="1">
        <f t="shared" si="41"/>
        <v>1</v>
      </c>
      <c r="V36" s="1">
        <f t="shared" si="42"/>
        <v>6</v>
      </c>
      <c r="W36" s="1">
        <f t="shared" si="43"/>
        <v>1</v>
      </c>
      <c r="X36" s="1">
        <f t="shared" si="44"/>
        <v>9</v>
      </c>
      <c r="Y36" s="1">
        <f t="shared" si="45"/>
        <v>7</v>
      </c>
      <c r="Z36" s="1">
        <f t="shared" si="46"/>
        <v>4</v>
      </c>
      <c r="AA36" s="1" t="str">
        <f t="shared" si="27"/>
        <v>L</v>
      </c>
      <c r="AB36" s="1">
        <f t="shared" si="47"/>
        <v>1</v>
      </c>
      <c r="AC36" s="1" t="str">
        <f t="shared" si="28"/>
        <v>L</v>
      </c>
      <c r="AD36" s="1">
        <f t="shared" si="24"/>
        <v>6</v>
      </c>
      <c r="AE36" s="1">
        <f t="shared" si="25"/>
        <v>3</v>
      </c>
      <c r="AF36" s="1">
        <f t="shared" si="26"/>
        <v>1</v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E37" s="1">
        <v>7</v>
      </c>
      <c r="F37" s="1">
        <v>3</v>
      </c>
      <c r="G37" s="1" t="s">
        <v>83</v>
      </c>
      <c r="H37" s="1" t="s">
        <v>83</v>
      </c>
      <c r="I37" s="1">
        <f t="shared" si="29"/>
        <v>16</v>
      </c>
      <c r="J37" s="1">
        <f t="shared" si="30"/>
        <v>15</v>
      </c>
      <c r="K37" s="1">
        <f t="shared" si="31"/>
        <v>6</v>
      </c>
      <c r="L37" s="1">
        <f t="shared" si="32"/>
        <v>5</v>
      </c>
      <c r="M37" s="1">
        <f t="shared" si="33"/>
        <v>1</v>
      </c>
      <c r="N37" s="1">
        <f t="shared" si="34"/>
        <v>2</v>
      </c>
      <c r="O37" s="1">
        <f t="shared" si="35"/>
        <v>10</v>
      </c>
      <c r="P37" s="1">
        <f t="shared" si="36"/>
        <v>7</v>
      </c>
      <c r="Q37" s="1">
        <f t="shared" si="37"/>
        <v>2</v>
      </c>
      <c r="R37" s="1">
        <f t="shared" si="38"/>
        <v>6</v>
      </c>
      <c r="S37" s="1">
        <f t="shared" si="39"/>
        <v>8</v>
      </c>
      <c r="T37" s="1">
        <f t="shared" si="40"/>
        <v>3</v>
      </c>
      <c r="U37" s="1">
        <f t="shared" si="41"/>
        <v>2</v>
      </c>
      <c r="V37" s="1">
        <f t="shared" si="42"/>
        <v>6</v>
      </c>
      <c r="W37" s="1">
        <f t="shared" si="43"/>
        <v>1</v>
      </c>
      <c r="X37" s="1">
        <f t="shared" si="44"/>
        <v>10</v>
      </c>
      <c r="Y37" s="1">
        <f t="shared" si="45"/>
        <v>7</v>
      </c>
      <c r="Z37" s="1">
        <f t="shared" si="46"/>
        <v>4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6</v>
      </c>
      <c r="AE37" s="1">
        <f t="shared" si="25"/>
        <v>3</v>
      </c>
      <c r="AF37" s="1">
        <f t="shared" si="26"/>
        <v>1</v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E38" s="1">
        <v>3</v>
      </c>
      <c r="F38" s="1">
        <v>6</v>
      </c>
      <c r="G38" s="1" t="s">
        <v>83</v>
      </c>
      <c r="H38" s="1" t="s">
        <v>83</v>
      </c>
      <c r="I38" s="1">
        <f t="shared" si="29"/>
        <v>16</v>
      </c>
      <c r="J38" s="1">
        <f t="shared" si="30"/>
        <v>16</v>
      </c>
      <c r="K38" s="1">
        <f t="shared" si="31"/>
        <v>6</v>
      </c>
      <c r="L38" s="1">
        <f t="shared" si="32"/>
        <v>5</v>
      </c>
      <c r="M38" s="1">
        <f t="shared" si="33"/>
        <v>1</v>
      </c>
      <c r="N38" s="1">
        <f t="shared" si="34"/>
        <v>2</v>
      </c>
      <c r="O38" s="1">
        <f t="shared" si="35"/>
        <v>10</v>
      </c>
      <c r="P38" s="1">
        <f t="shared" si="36"/>
        <v>7</v>
      </c>
      <c r="Q38" s="1">
        <f t="shared" si="37"/>
        <v>2</v>
      </c>
      <c r="R38" s="1">
        <f t="shared" si="38"/>
        <v>6</v>
      </c>
      <c r="S38" s="1">
        <f t="shared" si="39"/>
        <v>9</v>
      </c>
      <c r="T38" s="1">
        <f t="shared" si="40"/>
        <v>3</v>
      </c>
      <c r="U38" s="1">
        <f t="shared" si="41"/>
        <v>2</v>
      </c>
      <c r="V38" s="1">
        <f t="shared" si="42"/>
        <v>7</v>
      </c>
      <c r="W38" s="1">
        <f t="shared" si="43"/>
        <v>1</v>
      </c>
      <c r="X38" s="1">
        <f t="shared" si="44"/>
        <v>10</v>
      </c>
      <c r="Y38" s="1">
        <f t="shared" si="45"/>
        <v>8</v>
      </c>
      <c r="Z38" s="1">
        <f t="shared" si="46"/>
        <v>4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5</v>
      </c>
      <c r="AE38" s="1">
        <f t="shared" si="25"/>
        <v>4</v>
      </c>
      <c r="AF38" s="1">
        <f t="shared" si="26"/>
        <v>1</v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E39" s="1">
        <v>3</v>
      </c>
      <c r="F39" s="1">
        <v>2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16</v>
      </c>
      <c r="K39" s="1">
        <f t="shared" si="31"/>
        <v>6</v>
      </c>
      <c r="L39" s="1">
        <f t="shared" si="32"/>
        <v>5</v>
      </c>
      <c r="M39" s="1">
        <f t="shared" si="33"/>
        <v>1</v>
      </c>
      <c r="N39" s="1">
        <f t="shared" si="34"/>
        <v>2</v>
      </c>
      <c r="O39" s="1">
        <f t="shared" si="35"/>
        <v>11</v>
      </c>
      <c r="P39" s="1">
        <f t="shared" si="36"/>
        <v>7</v>
      </c>
      <c r="Q39" s="1">
        <f t="shared" si="37"/>
        <v>2</v>
      </c>
      <c r="R39" s="1">
        <f t="shared" si="38"/>
        <v>6</v>
      </c>
      <c r="S39" s="1">
        <f t="shared" si="39"/>
        <v>9</v>
      </c>
      <c r="T39" s="1">
        <f t="shared" si="40"/>
        <v>3</v>
      </c>
      <c r="U39" s="1">
        <f t="shared" si="41"/>
        <v>3</v>
      </c>
      <c r="V39" s="1">
        <f t="shared" si="42"/>
        <v>7</v>
      </c>
      <c r="W39" s="1">
        <f t="shared" si="43"/>
        <v>1</v>
      </c>
      <c r="X39" s="1">
        <f t="shared" si="44"/>
        <v>11</v>
      </c>
      <c r="Y39" s="1">
        <f t="shared" si="45"/>
        <v>8</v>
      </c>
      <c r="Z39" s="1">
        <f t="shared" si="46"/>
        <v>4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6</v>
      </c>
      <c r="AE39" s="1">
        <f t="shared" si="25"/>
        <v>3</v>
      </c>
      <c r="AF39" s="1">
        <f t="shared" si="26"/>
        <v>1</v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E40" s="1">
        <v>2</v>
      </c>
      <c r="F40" s="1">
        <v>4</v>
      </c>
      <c r="G40" s="1" t="s">
        <v>83</v>
      </c>
      <c r="H40" s="1" t="s">
        <v>83</v>
      </c>
      <c r="I40" s="1">
        <f t="shared" si="29"/>
        <v>17</v>
      </c>
      <c r="J40" s="1">
        <f t="shared" si="30"/>
        <v>17</v>
      </c>
      <c r="K40" s="1">
        <f t="shared" si="31"/>
        <v>6</v>
      </c>
      <c r="L40" s="1">
        <f t="shared" si="32"/>
        <v>5</v>
      </c>
      <c r="M40" s="1">
        <f t="shared" si="33"/>
        <v>1</v>
      </c>
      <c r="N40" s="1">
        <f t="shared" si="34"/>
        <v>2</v>
      </c>
      <c r="O40" s="1">
        <f t="shared" si="35"/>
        <v>11</v>
      </c>
      <c r="P40" s="1">
        <f t="shared" si="36"/>
        <v>7</v>
      </c>
      <c r="Q40" s="1">
        <f t="shared" si="37"/>
        <v>2</v>
      </c>
      <c r="R40" s="1">
        <f t="shared" si="38"/>
        <v>6</v>
      </c>
      <c r="S40" s="1">
        <f t="shared" si="39"/>
        <v>10</v>
      </c>
      <c r="T40" s="1">
        <f t="shared" si="40"/>
        <v>3</v>
      </c>
      <c r="U40" s="1">
        <f t="shared" si="41"/>
        <v>3</v>
      </c>
      <c r="V40" s="1">
        <f t="shared" si="42"/>
        <v>7</v>
      </c>
      <c r="W40" s="1">
        <f t="shared" si="43"/>
        <v>1</v>
      </c>
      <c r="X40" s="1">
        <f t="shared" si="44"/>
        <v>11</v>
      </c>
      <c r="Y40" s="1">
        <f t="shared" si="45"/>
        <v>9</v>
      </c>
      <c r="Z40" s="1">
        <f t="shared" si="46"/>
        <v>4</v>
      </c>
      <c r="AA40" s="1" t="str">
        <f t="shared" si="27"/>
        <v>L</v>
      </c>
      <c r="AB40" s="1">
        <f t="shared" si="47"/>
        <v>1</v>
      </c>
      <c r="AC40" s="1" t="str">
        <f t="shared" si="28"/>
        <v>L</v>
      </c>
      <c r="AD40" s="1">
        <f t="shared" si="24"/>
        <v>5</v>
      </c>
      <c r="AE40" s="1">
        <f t="shared" si="25"/>
        <v>4</v>
      </c>
      <c r="AF40" s="1">
        <f t="shared" si="26"/>
        <v>1</v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E41" s="1">
        <v>2</v>
      </c>
      <c r="F41" s="1">
        <v>3</v>
      </c>
      <c r="G41" s="1" t="s">
        <v>84</v>
      </c>
      <c r="H41" s="1" t="s">
        <v>84</v>
      </c>
      <c r="I41" s="1">
        <f t="shared" si="29"/>
        <v>17</v>
      </c>
      <c r="J41" s="1">
        <f t="shared" si="30"/>
        <v>17</v>
      </c>
      <c r="K41" s="1">
        <f t="shared" si="31"/>
        <v>6</v>
      </c>
      <c r="L41" s="1">
        <f t="shared" si="32"/>
        <v>6</v>
      </c>
      <c r="M41" s="1">
        <f t="shared" si="33"/>
        <v>1</v>
      </c>
      <c r="N41" s="1">
        <f t="shared" si="34"/>
        <v>3</v>
      </c>
      <c r="O41" s="1">
        <f t="shared" si="35"/>
        <v>11</v>
      </c>
      <c r="P41" s="1">
        <f t="shared" si="36"/>
        <v>7</v>
      </c>
      <c r="Q41" s="1">
        <f t="shared" si="37"/>
        <v>2</v>
      </c>
      <c r="R41" s="1">
        <f t="shared" si="38"/>
        <v>6</v>
      </c>
      <c r="S41" s="1">
        <f t="shared" si="39"/>
        <v>10</v>
      </c>
      <c r="T41" s="1">
        <f t="shared" si="40"/>
        <v>4</v>
      </c>
      <c r="U41" s="1">
        <f t="shared" si="41"/>
        <v>3</v>
      </c>
      <c r="V41" s="1">
        <f t="shared" si="42"/>
        <v>7</v>
      </c>
      <c r="W41" s="1">
        <f t="shared" si="43"/>
        <v>1</v>
      </c>
      <c r="X41" s="1">
        <f t="shared" si="44"/>
        <v>11</v>
      </c>
      <c r="Y41" s="1">
        <f t="shared" si="45"/>
        <v>9</v>
      </c>
      <c r="Z41" s="1">
        <f t="shared" si="46"/>
        <v>5</v>
      </c>
      <c r="AA41" s="1" t="str">
        <f t="shared" si="27"/>
        <v>L</v>
      </c>
      <c r="AB41" s="1">
        <f t="shared" si="47"/>
        <v>2</v>
      </c>
      <c r="AC41" s="1" t="str">
        <f t="shared" si="28"/>
        <v>OTL</v>
      </c>
      <c r="AD41" s="1">
        <f t="shared" si="24"/>
        <v>5</v>
      </c>
      <c r="AE41" s="1">
        <f t="shared" si="25"/>
        <v>3</v>
      </c>
      <c r="AF41" s="1">
        <f t="shared" si="26"/>
        <v>2</v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E42" s="1">
        <v>3</v>
      </c>
      <c r="F42" s="1">
        <v>4</v>
      </c>
      <c r="G42" s="1" t="s">
        <v>84</v>
      </c>
      <c r="H42" s="1" t="s">
        <v>83</v>
      </c>
      <c r="I42" s="1">
        <f t="shared" si="29"/>
        <v>17</v>
      </c>
      <c r="J42" s="1">
        <f t="shared" si="30"/>
        <v>17</v>
      </c>
      <c r="K42" s="1">
        <f t="shared" si="31"/>
        <v>6</v>
      </c>
      <c r="L42" s="1">
        <f t="shared" si="32"/>
        <v>7</v>
      </c>
      <c r="M42" s="1">
        <f t="shared" si="33"/>
        <v>1</v>
      </c>
      <c r="N42" s="1">
        <f t="shared" si="34"/>
        <v>3</v>
      </c>
      <c r="O42" s="1">
        <f t="shared" si="35"/>
        <v>11</v>
      </c>
      <c r="P42" s="1">
        <f t="shared" si="36"/>
        <v>7</v>
      </c>
      <c r="Q42" s="1">
        <f t="shared" si="37"/>
        <v>2</v>
      </c>
      <c r="R42" s="1">
        <f t="shared" si="38"/>
        <v>6</v>
      </c>
      <c r="S42" s="1">
        <f t="shared" si="39"/>
        <v>10</v>
      </c>
      <c r="T42" s="1">
        <f t="shared" si="40"/>
        <v>5</v>
      </c>
      <c r="U42" s="1">
        <f t="shared" si="41"/>
        <v>3</v>
      </c>
      <c r="V42" s="1">
        <f t="shared" si="42"/>
        <v>7</v>
      </c>
      <c r="W42" s="1">
        <f t="shared" si="43"/>
        <v>2</v>
      </c>
      <c r="X42" s="1">
        <f t="shared" si="44"/>
        <v>11</v>
      </c>
      <c r="Y42" s="1">
        <f t="shared" si="45"/>
        <v>9</v>
      </c>
      <c r="Z42" s="1">
        <f t="shared" si="46"/>
        <v>6</v>
      </c>
      <c r="AA42" s="1" t="str">
        <f t="shared" si="27"/>
        <v>L</v>
      </c>
      <c r="AB42" s="1">
        <f t="shared" si="47"/>
        <v>3</v>
      </c>
      <c r="AC42" s="1" t="str">
        <f t="shared" si="28"/>
        <v>OTL</v>
      </c>
      <c r="AD42" s="1">
        <f t="shared" si="24"/>
        <v>4</v>
      </c>
      <c r="AE42" s="1">
        <f t="shared" si="25"/>
        <v>3</v>
      </c>
      <c r="AF42" s="1">
        <f t="shared" si="26"/>
        <v>3</v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E43" s="1">
        <v>3</v>
      </c>
      <c r="F43" s="1">
        <v>4</v>
      </c>
      <c r="G43" s="1" t="s">
        <v>84</v>
      </c>
      <c r="H43" s="1" t="s">
        <v>84</v>
      </c>
      <c r="I43" s="1">
        <f t="shared" si="29"/>
        <v>17</v>
      </c>
      <c r="J43" s="1">
        <f t="shared" si="30"/>
        <v>17</v>
      </c>
      <c r="K43" s="1">
        <f t="shared" si="31"/>
        <v>6</v>
      </c>
      <c r="L43" s="1">
        <f t="shared" si="32"/>
        <v>8</v>
      </c>
      <c r="M43" s="1">
        <f t="shared" si="33"/>
        <v>1</v>
      </c>
      <c r="N43" s="1">
        <f t="shared" si="34"/>
        <v>4</v>
      </c>
      <c r="O43" s="1">
        <f t="shared" si="35"/>
        <v>11</v>
      </c>
      <c r="P43" s="1">
        <f t="shared" si="36"/>
        <v>7</v>
      </c>
      <c r="Q43" s="1">
        <f t="shared" si="37"/>
        <v>3</v>
      </c>
      <c r="R43" s="1">
        <f t="shared" si="38"/>
        <v>6</v>
      </c>
      <c r="S43" s="1">
        <f t="shared" si="39"/>
        <v>10</v>
      </c>
      <c r="T43" s="1">
        <f t="shared" si="40"/>
        <v>5</v>
      </c>
      <c r="U43" s="1">
        <f t="shared" si="41"/>
        <v>3</v>
      </c>
      <c r="V43" s="1">
        <f t="shared" si="42"/>
        <v>7</v>
      </c>
      <c r="W43" s="1">
        <f t="shared" si="43"/>
        <v>3</v>
      </c>
      <c r="X43" s="1">
        <f t="shared" si="44"/>
        <v>11</v>
      </c>
      <c r="Y43" s="1">
        <f t="shared" si="45"/>
        <v>9</v>
      </c>
      <c r="Z43" s="1">
        <f t="shared" si="46"/>
        <v>7</v>
      </c>
      <c r="AA43" s="1" t="str">
        <f t="shared" si="27"/>
        <v>L</v>
      </c>
      <c r="AB43" s="1">
        <f t="shared" si="47"/>
        <v>4</v>
      </c>
      <c r="AC43" s="1" t="str">
        <f t="shared" si="28"/>
        <v>OTL</v>
      </c>
      <c r="AD43" s="1">
        <f t="shared" si="24"/>
        <v>4</v>
      </c>
      <c r="AE43" s="1">
        <f t="shared" si="25"/>
        <v>3</v>
      </c>
      <c r="AF43" s="1">
        <f t="shared" si="26"/>
        <v>3</v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E44" s="1">
        <v>5</v>
      </c>
      <c r="F44" s="1">
        <v>3</v>
      </c>
      <c r="G44" s="1" t="s">
        <v>83</v>
      </c>
      <c r="H44" s="1" t="s">
        <v>83</v>
      </c>
      <c r="I44" s="1">
        <f t="shared" si="29"/>
        <v>18</v>
      </c>
      <c r="J44" s="1">
        <f t="shared" si="30"/>
        <v>17</v>
      </c>
      <c r="K44" s="1">
        <f t="shared" si="31"/>
        <v>6</v>
      </c>
      <c r="L44" s="1">
        <f t="shared" si="32"/>
        <v>8</v>
      </c>
      <c r="M44" s="1">
        <f t="shared" si="33"/>
        <v>1</v>
      </c>
      <c r="N44" s="1">
        <f t="shared" si="34"/>
        <v>4</v>
      </c>
      <c r="O44" s="1">
        <f t="shared" si="35"/>
        <v>12</v>
      </c>
      <c r="P44" s="1">
        <f t="shared" si="36"/>
        <v>7</v>
      </c>
      <c r="Q44" s="1">
        <f t="shared" si="37"/>
        <v>3</v>
      </c>
      <c r="R44" s="1">
        <f t="shared" si="38"/>
        <v>6</v>
      </c>
      <c r="S44" s="1">
        <f t="shared" si="39"/>
        <v>10</v>
      </c>
      <c r="T44" s="1">
        <f t="shared" si="40"/>
        <v>5</v>
      </c>
      <c r="U44" s="1">
        <f t="shared" si="41"/>
        <v>3</v>
      </c>
      <c r="V44" s="1">
        <f t="shared" si="42"/>
        <v>7</v>
      </c>
      <c r="W44" s="1">
        <f t="shared" si="43"/>
        <v>3</v>
      </c>
      <c r="X44" s="1">
        <f t="shared" si="44"/>
        <v>11</v>
      </c>
      <c r="Y44" s="1">
        <f t="shared" si="45"/>
        <v>9</v>
      </c>
      <c r="Z44" s="1">
        <f t="shared" si="46"/>
        <v>7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4</v>
      </c>
      <c r="AE44" s="1">
        <f t="shared" ref="AE44:AE75" si="49">IF(AC44="","",COUNTIFS(AC35:AC44,"L"))</f>
        <v>3</v>
      </c>
      <c r="AF44" s="1">
        <f t="shared" ref="AF44:AF75" si="50">IF(AC44="","",COUNTIFS(AC35:AC44,"OTL"))</f>
        <v>3</v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E45" s="1">
        <v>0</v>
      </c>
      <c r="F45" s="1">
        <v>5</v>
      </c>
      <c r="G45" s="1" t="s">
        <v>83</v>
      </c>
      <c r="H45" s="1" t="s">
        <v>83</v>
      </c>
      <c r="I45" s="1">
        <f t="shared" si="29"/>
        <v>18</v>
      </c>
      <c r="J45" s="1">
        <f t="shared" si="30"/>
        <v>18</v>
      </c>
      <c r="K45" s="1">
        <f t="shared" si="31"/>
        <v>6</v>
      </c>
      <c r="L45" s="1">
        <f t="shared" si="32"/>
        <v>8</v>
      </c>
      <c r="M45" s="1">
        <f t="shared" si="33"/>
        <v>1</v>
      </c>
      <c r="N45" s="1">
        <f t="shared" si="34"/>
        <v>4</v>
      </c>
      <c r="O45" s="1">
        <f t="shared" si="35"/>
        <v>12</v>
      </c>
      <c r="P45" s="1">
        <f t="shared" si="36"/>
        <v>8</v>
      </c>
      <c r="Q45" s="1">
        <f t="shared" si="37"/>
        <v>3</v>
      </c>
      <c r="R45" s="1">
        <f t="shared" si="38"/>
        <v>6</v>
      </c>
      <c r="S45" s="1">
        <f t="shared" si="39"/>
        <v>10</v>
      </c>
      <c r="T45" s="1">
        <f t="shared" si="40"/>
        <v>5</v>
      </c>
      <c r="U45" s="1">
        <f t="shared" si="41"/>
        <v>3</v>
      </c>
      <c r="V45" s="1">
        <f t="shared" si="42"/>
        <v>7</v>
      </c>
      <c r="W45" s="1">
        <f t="shared" si="43"/>
        <v>3</v>
      </c>
      <c r="X45" s="1">
        <f t="shared" si="44"/>
        <v>11</v>
      </c>
      <c r="Y45" s="1">
        <f t="shared" si="45"/>
        <v>10</v>
      </c>
      <c r="Z45" s="1">
        <f t="shared" si="46"/>
        <v>7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3</v>
      </c>
      <c r="AE45" s="1">
        <f t="shared" si="49"/>
        <v>4</v>
      </c>
      <c r="AF45" s="1">
        <f t="shared" si="50"/>
        <v>3</v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E46" s="1">
        <v>2</v>
      </c>
      <c r="F46" s="1">
        <v>5</v>
      </c>
      <c r="G46" s="1" t="s">
        <v>83</v>
      </c>
      <c r="H46" s="1" t="s">
        <v>83</v>
      </c>
      <c r="I46" s="1">
        <f t="shared" si="29"/>
        <v>18</v>
      </c>
      <c r="J46" s="1">
        <f t="shared" si="30"/>
        <v>19</v>
      </c>
      <c r="K46" s="1">
        <f t="shared" si="31"/>
        <v>6</v>
      </c>
      <c r="L46" s="1">
        <f t="shared" si="32"/>
        <v>8</v>
      </c>
      <c r="M46" s="1">
        <f t="shared" si="33"/>
        <v>1</v>
      </c>
      <c r="N46" s="1">
        <f t="shared" si="34"/>
        <v>4</v>
      </c>
      <c r="O46" s="1">
        <f t="shared" si="35"/>
        <v>12</v>
      </c>
      <c r="P46" s="1">
        <f t="shared" si="36"/>
        <v>9</v>
      </c>
      <c r="Q46" s="1">
        <f t="shared" si="37"/>
        <v>3</v>
      </c>
      <c r="R46" s="1">
        <f t="shared" si="38"/>
        <v>6</v>
      </c>
      <c r="S46" s="1">
        <f t="shared" si="39"/>
        <v>10</v>
      </c>
      <c r="T46" s="1">
        <f t="shared" si="40"/>
        <v>5</v>
      </c>
      <c r="U46" s="1">
        <f t="shared" si="41"/>
        <v>3</v>
      </c>
      <c r="V46" s="1">
        <f t="shared" si="42"/>
        <v>7</v>
      </c>
      <c r="W46" s="1">
        <f t="shared" si="43"/>
        <v>3</v>
      </c>
      <c r="X46" s="1">
        <f t="shared" si="44"/>
        <v>11</v>
      </c>
      <c r="Y46" s="1">
        <f t="shared" si="45"/>
        <v>11</v>
      </c>
      <c r="Z46" s="1">
        <f t="shared" si="46"/>
        <v>7</v>
      </c>
      <c r="AA46" s="1" t="str">
        <f t="shared" si="27"/>
        <v>L</v>
      </c>
      <c r="AB46" s="1">
        <f t="shared" si="47"/>
        <v>2</v>
      </c>
      <c r="AC46" s="1" t="str">
        <f t="shared" si="28"/>
        <v>L</v>
      </c>
      <c r="AD46" s="1">
        <f t="shared" si="48"/>
        <v>3</v>
      </c>
      <c r="AE46" s="1">
        <f t="shared" si="49"/>
        <v>4</v>
      </c>
      <c r="AF46" s="1">
        <f t="shared" si="50"/>
        <v>3</v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E47" s="1">
        <v>2</v>
      </c>
      <c r="F47" s="1">
        <v>4</v>
      </c>
      <c r="G47" s="1" t="s">
        <v>83</v>
      </c>
      <c r="H47" s="1" t="s">
        <v>83</v>
      </c>
      <c r="I47" s="1">
        <f t="shared" si="29"/>
        <v>18</v>
      </c>
      <c r="J47" s="1">
        <f t="shared" si="30"/>
        <v>20</v>
      </c>
      <c r="K47" s="1">
        <f t="shared" si="31"/>
        <v>6</v>
      </c>
      <c r="L47" s="1">
        <f t="shared" si="32"/>
        <v>8</v>
      </c>
      <c r="M47" s="1">
        <f t="shared" si="33"/>
        <v>1</v>
      </c>
      <c r="N47" s="1">
        <f t="shared" si="34"/>
        <v>4</v>
      </c>
      <c r="O47" s="1">
        <f t="shared" si="35"/>
        <v>12</v>
      </c>
      <c r="P47" s="1">
        <f t="shared" si="36"/>
        <v>10</v>
      </c>
      <c r="Q47" s="1">
        <f t="shared" si="37"/>
        <v>3</v>
      </c>
      <c r="R47" s="1">
        <f t="shared" si="38"/>
        <v>6</v>
      </c>
      <c r="S47" s="1">
        <f t="shared" si="39"/>
        <v>10</v>
      </c>
      <c r="T47" s="1">
        <f t="shared" si="40"/>
        <v>5</v>
      </c>
      <c r="U47" s="1">
        <f t="shared" si="41"/>
        <v>3</v>
      </c>
      <c r="V47" s="1">
        <f t="shared" si="42"/>
        <v>7</v>
      </c>
      <c r="W47" s="1">
        <f t="shared" si="43"/>
        <v>3</v>
      </c>
      <c r="X47" s="1">
        <f t="shared" si="44"/>
        <v>11</v>
      </c>
      <c r="Y47" s="1">
        <f t="shared" si="45"/>
        <v>11</v>
      </c>
      <c r="Z47" s="1">
        <f t="shared" si="46"/>
        <v>7</v>
      </c>
      <c r="AA47" s="1" t="str">
        <f t="shared" si="27"/>
        <v>L</v>
      </c>
      <c r="AB47" s="1">
        <f t="shared" si="47"/>
        <v>3</v>
      </c>
      <c r="AC47" s="1" t="str">
        <f t="shared" si="28"/>
        <v>L</v>
      </c>
      <c r="AD47" s="1">
        <f t="shared" si="48"/>
        <v>2</v>
      </c>
      <c r="AE47" s="1">
        <f t="shared" si="49"/>
        <v>5</v>
      </c>
      <c r="AF47" s="1">
        <f t="shared" si="50"/>
        <v>3</v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E48" s="1">
        <v>5</v>
      </c>
      <c r="F48" s="1">
        <v>2</v>
      </c>
      <c r="G48" s="1" t="s">
        <v>83</v>
      </c>
      <c r="H48" s="1" t="s">
        <v>83</v>
      </c>
      <c r="I48" s="1">
        <f t="shared" si="29"/>
        <v>19</v>
      </c>
      <c r="J48" s="1">
        <f t="shared" si="30"/>
        <v>20</v>
      </c>
      <c r="K48" s="1">
        <f t="shared" si="31"/>
        <v>6</v>
      </c>
      <c r="L48" s="1">
        <f t="shared" si="32"/>
        <v>8</v>
      </c>
      <c r="M48" s="1">
        <f t="shared" si="33"/>
        <v>1</v>
      </c>
      <c r="N48" s="1">
        <f t="shared" si="34"/>
        <v>4</v>
      </c>
      <c r="O48" s="1">
        <f t="shared" si="35"/>
        <v>12</v>
      </c>
      <c r="P48" s="1">
        <f t="shared" si="36"/>
        <v>10</v>
      </c>
      <c r="Q48" s="1">
        <f t="shared" si="37"/>
        <v>3</v>
      </c>
      <c r="R48" s="1">
        <f t="shared" si="38"/>
        <v>7</v>
      </c>
      <c r="S48" s="1">
        <f t="shared" si="39"/>
        <v>10</v>
      </c>
      <c r="T48" s="1">
        <f t="shared" si="40"/>
        <v>5</v>
      </c>
      <c r="U48" s="1">
        <f t="shared" si="41"/>
        <v>3</v>
      </c>
      <c r="V48" s="1">
        <f t="shared" si="42"/>
        <v>7</v>
      </c>
      <c r="W48" s="1">
        <f t="shared" si="43"/>
        <v>3</v>
      </c>
      <c r="X48" s="1">
        <f t="shared" si="44"/>
        <v>12</v>
      </c>
      <c r="Y48" s="1">
        <f t="shared" si="45"/>
        <v>11</v>
      </c>
      <c r="Z48" s="1">
        <f t="shared" si="46"/>
        <v>7</v>
      </c>
      <c r="AA48" s="1" t="str">
        <f t="shared" si="27"/>
        <v>W</v>
      </c>
      <c r="AB48" s="1">
        <f t="shared" si="47"/>
        <v>1</v>
      </c>
      <c r="AC48" s="1" t="str">
        <f t="shared" si="28"/>
        <v>W</v>
      </c>
      <c r="AD48" s="1">
        <f t="shared" si="48"/>
        <v>3</v>
      </c>
      <c r="AE48" s="1">
        <f t="shared" si="49"/>
        <v>4</v>
      </c>
      <c r="AF48" s="1">
        <f t="shared" si="50"/>
        <v>3</v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E49" s="1">
        <v>1</v>
      </c>
      <c r="F49" s="1">
        <v>4</v>
      </c>
      <c r="G49" s="1" t="s">
        <v>83</v>
      </c>
      <c r="H49" s="1" t="s">
        <v>83</v>
      </c>
      <c r="I49" s="1">
        <f t="shared" si="29"/>
        <v>19</v>
      </c>
      <c r="J49" s="1">
        <f t="shared" si="30"/>
        <v>21</v>
      </c>
      <c r="K49" s="1">
        <f t="shared" si="31"/>
        <v>6</v>
      </c>
      <c r="L49" s="1">
        <f t="shared" si="32"/>
        <v>8</v>
      </c>
      <c r="M49" s="1">
        <f t="shared" si="33"/>
        <v>1</v>
      </c>
      <c r="N49" s="1">
        <f t="shared" si="34"/>
        <v>4</v>
      </c>
      <c r="O49" s="1">
        <f t="shared" si="35"/>
        <v>12</v>
      </c>
      <c r="P49" s="1">
        <f t="shared" si="36"/>
        <v>10</v>
      </c>
      <c r="Q49" s="1">
        <f t="shared" si="37"/>
        <v>3</v>
      </c>
      <c r="R49" s="1">
        <f t="shared" si="38"/>
        <v>7</v>
      </c>
      <c r="S49" s="1">
        <f t="shared" si="39"/>
        <v>11</v>
      </c>
      <c r="T49" s="1">
        <f t="shared" si="40"/>
        <v>5</v>
      </c>
      <c r="U49" s="1">
        <f t="shared" si="41"/>
        <v>3</v>
      </c>
      <c r="V49" s="1">
        <f t="shared" si="42"/>
        <v>8</v>
      </c>
      <c r="W49" s="1">
        <f t="shared" si="43"/>
        <v>3</v>
      </c>
      <c r="X49" s="1">
        <f t="shared" si="44"/>
        <v>12</v>
      </c>
      <c r="Y49" s="1">
        <f t="shared" si="45"/>
        <v>12</v>
      </c>
      <c r="Z49" s="1">
        <f t="shared" si="46"/>
        <v>7</v>
      </c>
      <c r="AA49" s="1" t="str">
        <f t="shared" si="27"/>
        <v>L</v>
      </c>
      <c r="AB49" s="1">
        <f t="shared" si="47"/>
        <v>1</v>
      </c>
      <c r="AC49" s="1" t="str">
        <f t="shared" si="28"/>
        <v>L</v>
      </c>
      <c r="AD49" s="1">
        <f t="shared" si="48"/>
        <v>2</v>
      </c>
      <c r="AE49" s="1">
        <f t="shared" si="49"/>
        <v>5</v>
      </c>
      <c r="AF49" s="1">
        <f t="shared" si="50"/>
        <v>3</v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E50" s="1">
        <v>5</v>
      </c>
      <c r="F50" s="1">
        <v>1</v>
      </c>
      <c r="G50" s="1" t="s">
        <v>83</v>
      </c>
      <c r="H50" s="1" t="s">
        <v>83</v>
      </c>
      <c r="I50" s="1">
        <f t="shared" si="29"/>
        <v>20</v>
      </c>
      <c r="J50" s="1">
        <f t="shared" si="30"/>
        <v>21</v>
      </c>
      <c r="K50" s="1">
        <f t="shared" si="31"/>
        <v>6</v>
      </c>
      <c r="L50" s="1">
        <f t="shared" si="32"/>
        <v>8</v>
      </c>
      <c r="M50" s="1">
        <f t="shared" si="33"/>
        <v>1</v>
      </c>
      <c r="N50" s="1">
        <f t="shared" si="34"/>
        <v>4</v>
      </c>
      <c r="O50" s="1">
        <f t="shared" si="35"/>
        <v>12</v>
      </c>
      <c r="P50" s="1">
        <f t="shared" si="36"/>
        <v>10</v>
      </c>
      <c r="Q50" s="1">
        <f t="shared" si="37"/>
        <v>3</v>
      </c>
      <c r="R50" s="1">
        <f t="shared" si="38"/>
        <v>8</v>
      </c>
      <c r="S50" s="1">
        <f t="shared" si="39"/>
        <v>11</v>
      </c>
      <c r="T50" s="1">
        <f t="shared" si="40"/>
        <v>5</v>
      </c>
      <c r="U50" s="1">
        <f t="shared" si="41"/>
        <v>3</v>
      </c>
      <c r="V50" s="1">
        <f t="shared" si="42"/>
        <v>8</v>
      </c>
      <c r="W50" s="1">
        <f t="shared" si="43"/>
        <v>3</v>
      </c>
      <c r="X50" s="1">
        <f t="shared" si="44"/>
        <v>12</v>
      </c>
      <c r="Y50" s="1">
        <f t="shared" si="45"/>
        <v>12</v>
      </c>
      <c r="Z50" s="1">
        <f t="shared" si="46"/>
        <v>7</v>
      </c>
      <c r="AA50" s="1" t="str">
        <f t="shared" si="27"/>
        <v>W</v>
      </c>
      <c r="AB50" s="1">
        <f t="shared" si="47"/>
        <v>1</v>
      </c>
      <c r="AC50" s="1" t="str">
        <f t="shared" si="28"/>
        <v>W</v>
      </c>
      <c r="AD50" s="1">
        <f t="shared" si="48"/>
        <v>3</v>
      </c>
      <c r="AE50" s="1">
        <f t="shared" si="49"/>
        <v>4</v>
      </c>
      <c r="AF50" s="1">
        <f t="shared" si="50"/>
        <v>3</v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20</v>
      </c>
      <c r="J84" s="1">
        <f t="shared" si="75"/>
        <v>21</v>
      </c>
      <c r="K84" s="1">
        <f t="shared" si="75"/>
        <v>6</v>
      </c>
      <c r="L84" s="1">
        <f t="shared" si="75"/>
        <v>8</v>
      </c>
      <c r="M84" s="1">
        <f t="shared" si="75"/>
        <v>1</v>
      </c>
      <c r="N84" s="1">
        <f t="shared" si="75"/>
        <v>4</v>
      </c>
      <c r="O84" s="1">
        <f t="shared" ref="O84:Z84" si="76">IF(O2="","",MAX(O2:O83))</f>
        <v>12</v>
      </c>
      <c r="P84" s="1">
        <f t="shared" si="76"/>
        <v>10</v>
      </c>
      <c r="Q84" s="1">
        <f t="shared" si="76"/>
        <v>3</v>
      </c>
      <c r="R84" s="1">
        <f t="shared" si="76"/>
        <v>8</v>
      </c>
      <c r="S84" s="1">
        <f t="shared" si="76"/>
        <v>11</v>
      </c>
      <c r="T84" s="1">
        <f t="shared" si="76"/>
        <v>5</v>
      </c>
      <c r="U84" s="1">
        <f t="shared" si="76"/>
        <v>3</v>
      </c>
      <c r="V84" s="1">
        <f t="shared" si="76"/>
        <v>8</v>
      </c>
      <c r="W84" s="1">
        <f t="shared" si="76"/>
        <v>3</v>
      </c>
      <c r="X84" s="1">
        <f t="shared" si="76"/>
        <v>12</v>
      </c>
      <c r="Y84" s="1">
        <f t="shared" si="76"/>
        <v>12</v>
      </c>
      <c r="Z84" s="1">
        <f t="shared" si="76"/>
        <v>7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148</v>
      </c>
      <c r="F85" s="1">
        <f>SUM(F2:F83)</f>
        <v>180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12-10-3</v>
      </c>
      <c r="R85" s="1" t="str">
        <f>IF(R84="","0-0-0",CONCATENATE(R84,"-",S84,"-",T84))</f>
        <v>8-11-5</v>
      </c>
      <c r="U85" s="1" t="str">
        <f>IF(U84="","0-0-0",CONCATENATE(U84,"-",V84,"-",W84))</f>
        <v>3-8-3</v>
      </c>
      <c r="X85" s="1" t="str">
        <f>IF(X84="","0-0-0",CONCATENATE(X84,"-",Y84,"-",Z84))</f>
        <v>12-12-7</v>
      </c>
      <c r="AA85" s="1" t="str">
        <f>IF(AA84="","0-0",CONCATENATE(AA84,AB84))</f>
        <v>W1</v>
      </c>
      <c r="AD85" s="1" t="str">
        <f>IF(AD84="","0-0-0",CONCATENATE(AD84,"-",AE84,"-",AF84))</f>
        <v>3-4-3</v>
      </c>
    </row>
    <row r="86" spans="1:33">
      <c r="C86" s="1">
        <f>SUM(C84:C85)</f>
        <v>82</v>
      </c>
      <c r="D86" s="1">
        <f>COUNTIF(E2:E83,"&lt;&gt;")</f>
        <v>49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10</v>
      </c>
      <c r="J31" s="1">
        <f t="shared" si="3"/>
        <v>15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4</v>
      </c>
      <c r="O31" s="1">
        <f t="shared" si="8"/>
        <v>6</v>
      </c>
      <c r="P31" s="1">
        <f t="shared" si="9"/>
        <v>6</v>
      </c>
      <c r="Q31" s="1">
        <f t="shared" si="10"/>
        <v>1</v>
      </c>
      <c r="R31" s="1">
        <f t="shared" si="11"/>
        <v>4</v>
      </c>
      <c r="S31" s="1">
        <f t="shared" si="12"/>
        <v>9</v>
      </c>
      <c r="T31" s="1">
        <f t="shared" si="13"/>
        <v>4</v>
      </c>
      <c r="U31" s="1">
        <f t="shared" si="14"/>
        <v>4</v>
      </c>
      <c r="V31" s="1">
        <f t="shared" si="15"/>
        <v>5</v>
      </c>
      <c r="W31" s="1">
        <f t="shared" si="16"/>
        <v>0</v>
      </c>
      <c r="X31" s="1">
        <f t="shared" si="17"/>
        <v>6</v>
      </c>
      <c r="Y31" s="1">
        <f t="shared" si="18"/>
        <v>10</v>
      </c>
      <c r="Z31" s="1">
        <f t="shared" si="19"/>
        <v>3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16</v>
      </c>
      <c r="K32" s="1">
        <f t="shared" si="4"/>
        <v>4</v>
      </c>
      <c r="L32" s="1">
        <f t="shared" si="5"/>
        <v>5</v>
      </c>
      <c r="M32" s="1">
        <f t="shared" si="6"/>
        <v>0</v>
      </c>
      <c r="N32" s="1">
        <f t="shared" si="7"/>
        <v>4</v>
      </c>
      <c r="O32" s="1">
        <f t="shared" si="8"/>
        <v>6</v>
      </c>
      <c r="P32" s="1">
        <f t="shared" si="9"/>
        <v>6</v>
      </c>
      <c r="Q32" s="1">
        <f t="shared" si="10"/>
        <v>1</v>
      </c>
      <c r="R32" s="1">
        <f t="shared" si="11"/>
        <v>4</v>
      </c>
      <c r="S32" s="1">
        <f t="shared" si="12"/>
        <v>10</v>
      </c>
      <c r="T32" s="1">
        <f t="shared" si="13"/>
        <v>4</v>
      </c>
      <c r="U32" s="1">
        <f t="shared" si="14"/>
        <v>4</v>
      </c>
      <c r="V32" s="1">
        <f t="shared" si="15"/>
        <v>5</v>
      </c>
      <c r="W32" s="1">
        <f t="shared" si="16"/>
        <v>0</v>
      </c>
      <c r="X32" s="1">
        <f t="shared" si="17"/>
        <v>6</v>
      </c>
      <c r="Y32" s="1">
        <f t="shared" si="18"/>
        <v>10</v>
      </c>
      <c r="Z32" s="1">
        <f t="shared" si="19"/>
        <v>3</v>
      </c>
      <c r="AA32" s="1" t="str">
        <f t="shared" si="0"/>
        <v>L</v>
      </c>
      <c r="AB32" s="1">
        <f t="shared" si="20"/>
        <v>3</v>
      </c>
      <c r="AC32" s="1" t="str">
        <f t="shared" si="1"/>
        <v>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E33" s="1">
        <v>4</v>
      </c>
      <c r="F33" s="1">
        <v>3</v>
      </c>
      <c r="G33" s="1" t="s">
        <v>83</v>
      </c>
      <c r="H33" s="1" t="s">
        <v>83</v>
      </c>
      <c r="I33" s="1">
        <f t="shared" si="2"/>
        <v>11</v>
      </c>
      <c r="J33" s="1">
        <f t="shared" si="3"/>
        <v>16</v>
      </c>
      <c r="K33" s="1">
        <f t="shared" si="4"/>
        <v>4</v>
      </c>
      <c r="L33" s="1">
        <f t="shared" si="5"/>
        <v>5</v>
      </c>
      <c r="M33" s="1">
        <f t="shared" si="6"/>
        <v>0</v>
      </c>
      <c r="N33" s="1">
        <f t="shared" si="7"/>
        <v>4</v>
      </c>
      <c r="O33" s="1">
        <f t="shared" si="8"/>
        <v>6</v>
      </c>
      <c r="P33" s="1">
        <f t="shared" si="9"/>
        <v>6</v>
      </c>
      <c r="Q33" s="1">
        <f t="shared" si="10"/>
        <v>1</v>
      </c>
      <c r="R33" s="1">
        <f t="shared" si="11"/>
        <v>5</v>
      </c>
      <c r="S33" s="1">
        <f t="shared" si="12"/>
        <v>10</v>
      </c>
      <c r="T33" s="1">
        <f t="shared" si="13"/>
        <v>4</v>
      </c>
      <c r="U33" s="1">
        <f t="shared" si="14"/>
        <v>4</v>
      </c>
      <c r="V33" s="1">
        <f t="shared" si="15"/>
        <v>5</v>
      </c>
      <c r="W33" s="1">
        <f t="shared" si="16"/>
        <v>0</v>
      </c>
      <c r="X33" s="1">
        <f t="shared" si="17"/>
        <v>7</v>
      </c>
      <c r="Y33" s="1">
        <f t="shared" si="18"/>
        <v>10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5</v>
      </c>
      <c r="AE33" s="1">
        <f t="shared" si="25"/>
        <v>5</v>
      </c>
      <c r="AF33" s="1">
        <f t="shared" si="26"/>
        <v>0</v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E34" s="1">
        <v>3</v>
      </c>
      <c r="F34" s="1">
        <v>4</v>
      </c>
      <c r="G34" s="1" t="s">
        <v>83</v>
      </c>
      <c r="H34" s="1" t="s">
        <v>83</v>
      </c>
      <c r="I34" s="1">
        <f t="shared" si="2"/>
        <v>11</v>
      </c>
      <c r="J34" s="1">
        <f t="shared" si="3"/>
        <v>17</v>
      </c>
      <c r="K34" s="1">
        <f t="shared" si="4"/>
        <v>4</v>
      </c>
      <c r="L34" s="1">
        <f t="shared" si="5"/>
        <v>5</v>
      </c>
      <c r="M34" s="1">
        <f t="shared" si="6"/>
        <v>0</v>
      </c>
      <c r="N34" s="1">
        <f t="shared" si="7"/>
        <v>4</v>
      </c>
      <c r="O34" s="1">
        <f t="shared" si="8"/>
        <v>6</v>
      </c>
      <c r="P34" s="1">
        <f t="shared" si="9"/>
        <v>7</v>
      </c>
      <c r="Q34" s="1">
        <f t="shared" si="10"/>
        <v>1</v>
      </c>
      <c r="R34" s="1">
        <f t="shared" si="11"/>
        <v>5</v>
      </c>
      <c r="S34" s="1">
        <f t="shared" si="12"/>
        <v>10</v>
      </c>
      <c r="T34" s="1">
        <f t="shared" si="13"/>
        <v>4</v>
      </c>
      <c r="U34" s="1">
        <f t="shared" si="14"/>
        <v>4</v>
      </c>
      <c r="V34" s="1">
        <f t="shared" si="15"/>
        <v>5</v>
      </c>
      <c r="W34" s="1">
        <f t="shared" si="16"/>
        <v>0</v>
      </c>
      <c r="X34" s="1">
        <f t="shared" si="17"/>
        <v>7</v>
      </c>
      <c r="Y34" s="1">
        <f t="shared" si="18"/>
        <v>11</v>
      </c>
      <c r="Z34" s="1">
        <f t="shared" si="19"/>
        <v>3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5</v>
      </c>
      <c r="AE34" s="1">
        <f t="shared" si="25"/>
        <v>5</v>
      </c>
      <c r="AF34" s="1">
        <f t="shared" si="26"/>
        <v>0</v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E35" s="1">
        <v>3</v>
      </c>
      <c r="F35" s="1">
        <v>4</v>
      </c>
      <c r="G35" s="1" t="s">
        <v>83</v>
      </c>
      <c r="H35" s="1" t="s">
        <v>83</v>
      </c>
      <c r="I35" s="1">
        <f t="shared" ref="I35:I66" si="29">IF(E35="","",IF(E35&gt;F35,I34+1,I34))</f>
        <v>11</v>
      </c>
      <c r="J35" s="1">
        <f t="shared" ref="J35:J66" si="30">IF(E35="","",IF(AND(F35&gt;E35,G35=$AK$2,H35=$AK$2),J34+1,J34))</f>
        <v>18</v>
      </c>
      <c r="K35" s="1">
        <f t="shared" ref="K35:K66" si="31">IF(E35="","",IF(AND(G35=$AK$1,E35&gt;F35),K34+1,K34))</f>
        <v>4</v>
      </c>
      <c r="L35" s="1">
        <f t="shared" ref="L35:L66" si="32">IF(E35="","",IF(AND(OR(G35=$AK$1,H35=$AK$1),E35&lt;F35),L34+1,L34))</f>
        <v>5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4</v>
      </c>
      <c r="O35" s="1">
        <f t="shared" ref="O35:O66" si="35">IF(E35="","",IF(AND(C35=$AL$1,E35&gt;F35),O34+1,O34))</f>
        <v>6</v>
      </c>
      <c r="P35" s="1">
        <f t="shared" ref="P35:P66" si="36">IF(E35="","",IF(AND(C35=$AL$1,F35&gt;E35,G35=$AK$2,H35=$AK$2), P34+1, P34))</f>
        <v>8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5</v>
      </c>
      <c r="S35" s="1">
        <f t="shared" ref="S35:S66" si="39">IF(E35="","",IF(AND(C35=$AL$2,F35&gt;E35,G35=$AK$2,H35=$AK$2),S34+1,S34))</f>
        <v>10</v>
      </c>
      <c r="T35" s="1">
        <f t="shared" ref="T35:T66" si="40">IF(E35="","",IF(AND(C35=$AL$2,F35&gt;E35,OR(G35=$AK$1,H35=$AK$1)), T34+1, T34))</f>
        <v>4</v>
      </c>
      <c r="U35" s="1">
        <f t="shared" ref="U35:U66" si="41">IF(E35="","",IF(AND(E35&gt;F35,COUNTIF($AO$1:$AO$7,D35)=1),U34+1,U34))</f>
        <v>4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7</v>
      </c>
      <c r="Y35" s="1">
        <f t="shared" ref="Y35:Y66" si="45">IF(E35="","",IF(AND(E35&lt;F35,G35=$AK$2,H35=$AK$2,COUNTIF($AN$1:$AN$15,D35)=1),Y34+1,Y34))</f>
        <v>12</v>
      </c>
      <c r="Z35" s="1">
        <f t="shared" ref="Z35:Z66" si="46">IF(E35="","",IF(AND(E35&lt;F35,COUNTIF($AN$1:$AN$15,D35)=1,OR(G35=$AK$1,H35=$AK$1)), Z34+1, Z34))</f>
        <v>3</v>
      </c>
      <c r="AA35" s="1" t="str">
        <f t="shared" si="27"/>
        <v>L</v>
      </c>
      <c r="AB35" s="1">
        <f t="shared" ref="AB35:AB66" si="47">IF(AA35="","",IF(AA35=AA34,AB34+1,1))</f>
        <v>2</v>
      </c>
      <c r="AC35" s="1" t="str">
        <f t="shared" si="28"/>
        <v>L</v>
      </c>
      <c r="AD35" s="1">
        <f t="shared" si="24"/>
        <v>4</v>
      </c>
      <c r="AE35" s="1">
        <f t="shared" si="25"/>
        <v>6</v>
      </c>
      <c r="AF35" s="1">
        <f t="shared" si="26"/>
        <v>0</v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E36" s="1">
        <v>2</v>
      </c>
      <c r="F36" s="1">
        <v>4</v>
      </c>
      <c r="G36" s="1" t="s">
        <v>83</v>
      </c>
      <c r="H36" s="1" t="s">
        <v>83</v>
      </c>
      <c r="I36" s="1">
        <f t="shared" si="29"/>
        <v>11</v>
      </c>
      <c r="J36" s="1">
        <f t="shared" si="30"/>
        <v>19</v>
      </c>
      <c r="K36" s="1">
        <f t="shared" si="31"/>
        <v>4</v>
      </c>
      <c r="L36" s="1">
        <f t="shared" si="32"/>
        <v>5</v>
      </c>
      <c r="M36" s="1">
        <f t="shared" si="33"/>
        <v>0</v>
      </c>
      <c r="N36" s="1">
        <f t="shared" si="34"/>
        <v>4</v>
      </c>
      <c r="O36" s="1">
        <f t="shared" si="35"/>
        <v>6</v>
      </c>
      <c r="P36" s="1">
        <f t="shared" si="36"/>
        <v>9</v>
      </c>
      <c r="Q36" s="1">
        <f t="shared" si="37"/>
        <v>1</v>
      </c>
      <c r="R36" s="1">
        <f t="shared" si="38"/>
        <v>5</v>
      </c>
      <c r="S36" s="1">
        <f t="shared" si="39"/>
        <v>10</v>
      </c>
      <c r="T36" s="1">
        <f t="shared" si="40"/>
        <v>4</v>
      </c>
      <c r="U36" s="1">
        <f t="shared" si="41"/>
        <v>4</v>
      </c>
      <c r="V36" s="1">
        <f t="shared" si="42"/>
        <v>5</v>
      </c>
      <c r="W36" s="1">
        <f t="shared" si="43"/>
        <v>0</v>
      </c>
      <c r="X36" s="1">
        <f t="shared" si="44"/>
        <v>7</v>
      </c>
      <c r="Y36" s="1">
        <f t="shared" si="45"/>
        <v>13</v>
      </c>
      <c r="Z36" s="1">
        <f t="shared" si="46"/>
        <v>3</v>
      </c>
      <c r="AA36" s="1" t="str">
        <f t="shared" si="27"/>
        <v>L</v>
      </c>
      <c r="AB36" s="1">
        <f t="shared" si="47"/>
        <v>3</v>
      </c>
      <c r="AC36" s="1" t="str">
        <f t="shared" si="28"/>
        <v>L</v>
      </c>
      <c r="AD36" s="1">
        <f t="shared" si="24"/>
        <v>4</v>
      </c>
      <c r="AE36" s="1">
        <f t="shared" si="25"/>
        <v>6</v>
      </c>
      <c r="AF36" s="1">
        <f t="shared" si="26"/>
        <v>0</v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E37" s="1">
        <v>2</v>
      </c>
      <c r="F37" s="1">
        <v>3</v>
      </c>
      <c r="G37" s="1" t="s">
        <v>84</v>
      </c>
      <c r="H37" s="1" t="s">
        <v>83</v>
      </c>
      <c r="I37" s="1">
        <f t="shared" si="29"/>
        <v>11</v>
      </c>
      <c r="J37" s="1">
        <f t="shared" si="30"/>
        <v>19</v>
      </c>
      <c r="K37" s="1">
        <f t="shared" si="31"/>
        <v>4</v>
      </c>
      <c r="L37" s="1">
        <f t="shared" si="32"/>
        <v>6</v>
      </c>
      <c r="M37" s="1">
        <f t="shared" si="33"/>
        <v>0</v>
      </c>
      <c r="N37" s="1">
        <f t="shared" si="34"/>
        <v>4</v>
      </c>
      <c r="O37" s="1">
        <f t="shared" si="35"/>
        <v>6</v>
      </c>
      <c r="P37" s="1">
        <f t="shared" si="36"/>
        <v>9</v>
      </c>
      <c r="Q37" s="1">
        <f t="shared" si="37"/>
        <v>1</v>
      </c>
      <c r="R37" s="1">
        <f t="shared" si="38"/>
        <v>5</v>
      </c>
      <c r="S37" s="1">
        <f t="shared" si="39"/>
        <v>10</v>
      </c>
      <c r="T37" s="1">
        <f t="shared" si="40"/>
        <v>5</v>
      </c>
      <c r="U37" s="1">
        <f t="shared" si="41"/>
        <v>4</v>
      </c>
      <c r="V37" s="1">
        <f t="shared" si="42"/>
        <v>5</v>
      </c>
      <c r="W37" s="1">
        <f t="shared" si="43"/>
        <v>1</v>
      </c>
      <c r="X37" s="1">
        <f t="shared" si="44"/>
        <v>7</v>
      </c>
      <c r="Y37" s="1">
        <f t="shared" si="45"/>
        <v>13</v>
      </c>
      <c r="Z37" s="1">
        <f t="shared" si="46"/>
        <v>4</v>
      </c>
      <c r="AA37" s="1" t="str">
        <f t="shared" si="27"/>
        <v>L</v>
      </c>
      <c r="AB37" s="1">
        <f t="shared" si="47"/>
        <v>4</v>
      </c>
      <c r="AC37" s="1" t="str">
        <f t="shared" si="28"/>
        <v>OTL</v>
      </c>
      <c r="AD37" s="1">
        <f t="shared" si="24"/>
        <v>3</v>
      </c>
      <c r="AE37" s="1">
        <f t="shared" si="25"/>
        <v>6</v>
      </c>
      <c r="AF37" s="1">
        <f t="shared" si="26"/>
        <v>1</v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E38" s="1">
        <v>3</v>
      </c>
      <c r="F38" s="1">
        <v>4</v>
      </c>
      <c r="G38" s="1" t="s">
        <v>83</v>
      </c>
      <c r="H38" s="1" t="s">
        <v>83</v>
      </c>
      <c r="I38" s="1">
        <f t="shared" si="29"/>
        <v>11</v>
      </c>
      <c r="J38" s="1">
        <f t="shared" si="30"/>
        <v>20</v>
      </c>
      <c r="K38" s="1">
        <f t="shared" si="31"/>
        <v>4</v>
      </c>
      <c r="L38" s="1">
        <f t="shared" si="32"/>
        <v>6</v>
      </c>
      <c r="M38" s="1">
        <f t="shared" si="33"/>
        <v>0</v>
      </c>
      <c r="N38" s="1">
        <f t="shared" si="34"/>
        <v>4</v>
      </c>
      <c r="O38" s="1">
        <f t="shared" si="35"/>
        <v>6</v>
      </c>
      <c r="P38" s="1">
        <f t="shared" si="36"/>
        <v>9</v>
      </c>
      <c r="Q38" s="1">
        <f t="shared" si="37"/>
        <v>1</v>
      </c>
      <c r="R38" s="1">
        <f t="shared" si="38"/>
        <v>5</v>
      </c>
      <c r="S38" s="1">
        <f t="shared" si="39"/>
        <v>11</v>
      </c>
      <c r="T38" s="1">
        <f t="shared" si="40"/>
        <v>5</v>
      </c>
      <c r="U38" s="1">
        <f t="shared" si="41"/>
        <v>4</v>
      </c>
      <c r="V38" s="1">
        <f t="shared" si="42"/>
        <v>6</v>
      </c>
      <c r="W38" s="1">
        <f t="shared" si="43"/>
        <v>1</v>
      </c>
      <c r="X38" s="1">
        <f t="shared" si="44"/>
        <v>7</v>
      </c>
      <c r="Y38" s="1">
        <f t="shared" si="45"/>
        <v>14</v>
      </c>
      <c r="Z38" s="1">
        <f t="shared" si="46"/>
        <v>4</v>
      </c>
      <c r="AA38" s="1" t="str">
        <f t="shared" si="27"/>
        <v>L</v>
      </c>
      <c r="AB38" s="1">
        <f t="shared" si="47"/>
        <v>5</v>
      </c>
      <c r="AC38" s="1" t="str">
        <f t="shared" si="28"/>
        <v>L</v>
      </c>
      <c r="AD38" s="1">
        <f t="shared" si="24"/>
        <v>2</v>
      </c>
      <c r="AE38" s="1">
        <f t="shared" si="25"/>
        <v>7</v>
      </c>
      <c r="AF38" s="1">
        <f t="shared" si="26"/>
        <v>1</v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E39" s="1">
        <v>3</v>
      </c>
      <c r="F39" s="1">
        <v>6</v>
      </c>
      <c r="G39" s="1" t="s">
        <v>83</v>
      </c>
      <c r="H39" s="1" t="s">
        <v>83</v>
      </c>
      <c r="I39" s="1">
        <f t="shared" si="29"/>
        <v>11</v>
      </c>
      <c r="J39" s="1">
        <f t="shared" si="30"/>
        <v>21</v>
      </c>
      <c r="K39" s="1">
        <f t="shared" si="31"/>
        <v>4</v>
      </c>
      <c r="L39" s="1">
        <f t="shared" si="32"/>
        <v>6</v>
      </c>
      <c r="M39" s="1">
        <f t="shared" si="33"/>
        <v>0</v>
      </c>
      <c r="N39" s="1">
        <f t="shared" si="34"/>
        <v>4</v>
      </c>
      <c r="O39" s="1">
        <f t="shared" si="35"/>
        <v>6</v>
      </c>
      <c r="P39" s="1">
        <f t="shared" si="36"/>
        <v>10</v>
      </c>
      <c r="Q39" s="1">
        <f t="shared" si="37"/>
        <v>1</v>
      </c>
      <c r="R39" s="1">
        <f t="shared" si="38"/>
        <v>5</v>
      </c>
      <c r="S39" s="1">
        <f t="shared" si="39"/>
        <v>11</v>
      </c>
      <c r="T39" s="1">
        <f t="shared" si="40"/>
        <v>5</v>
      </c>
      <c r="U39" s="1">
        <f t="shared" si="41"/>
        <v>4</v>
      </c>
      <c r="V39" s="1">
        <f t="shared" si="42"/>
        <v>7</v>
      </c>
      <c r="W39" s="1">
        <f t="shared" si="43"/>
        <v>1</v>
      </c>
      <c r="X39" s="1">
        <f t="shared" si="44"/>
        <v>7</v>
      </c>
      <c r="Y39" s="1">
        <f t="shared" si="45"/>
        <v>15</v>
      </c>
      <c r="Z39" s="1">
        <f t="shared" si="46"/>
        <v>4</v>
      </c>
      <c r="AA39" s="1" t="str">
        <f t="shared" si="27"/>
        <v>L</v>
      </c>
      <c r="AB39" s="1">
        <f t="shared" si="47"/>
        <v>6</v>
      </c>
      <c r="AC39" s="1" t="str">
        <f t="shared" si="28"/>
        <v>L</v>
      </c>
      <c r="AD39" s="1">
        <f t="shared" si="24"/>
        <v>1</v>
      </c>
      <c r="AE39" s="1">
        <f t="shared" si="25"/>
        <v>8</v>
      </c>
      <c r="AF39" s="1">
        <f t="shared" si="26"/>
        <v>1</v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E40" s="1">
        <v>1</v>
      </c>
      <c r="F40" s="1">
        <v>3</v>
      </c>
      <c r="G40" s="1" t="s">
        <v>83</v>
      </c>
      <c r="H40" s="1" t="s">
        <v>83</v>
      </c>
      <c r="I40" s="1">
        <f t="shared" si="29"/>
        <v>11</v>
      </c>
      <c r="J40" s="1">
        <f t="shared" si="30"/>
        <v>22</v>
      </c>
      <c r="K40" s="1">
        <f t="shared" si="31"/>
        <v>4</v>
      </c>
      <c r="L40" s="1">
        <f t="shared" si="32"/>
        <v>6</v>
      </c>
      <c r="M40" s="1">
        <f t="shared" si="33"/>
        <v>0</v>
      </c>
      <c r="N40" s="1">
        <f t="shared" si="34"/>
        <v>4</v>
      </c>
      <c r="O40" s="1">
        <f t="shared" si="35"/>
        <v>6</v>
      </c>
      <c r="P40" s="1">
        <f t="shared" si="36"/>
        <v>11</v>
      </c>
      <c r="Q40" s="1">
        <f t="shared" si="37"/>
        <v>1</v>
      </c>
      <c r="R40" s="1">
        <f t="shared" si="38"/>
        <v>5</v>
      </c>
      <c r="S40" s="1">
        <f t="shared" si="39"/>
        <v>11</v>
      </c>
      <c r="T40" s="1">
        <f t="shared" si="40"/>
        <v>5</v>
      </c>
      <c r="U40" s="1">
        <f t="shared" si="41"/>
        <v>4</v>
      </c>
      <c r="V40" s="1">
        <f t="shared" si="42"/>
        <v>8</v>
      </c>
      <c r="W40" s="1">
        <f t="shared" si="43"/>
        <v>1</v>
      </c>
      <c r="X40" s="1">
        <f t="shared" si="44"/>
        <v>7</v>
      </c>
      <c r="Y40" s="1">
        <f t="shared" si="45"/>
        <v>16</v>
      </c>
      <c r="Z40" s="1">
        <f t="shared" si="46"/>
        <v>4</v>
      </c>
      <c r="AA40" s="1" t="str">
        <f t="shared" si="27"/>
        <v>L</v>
      </c>
      <c r="AB40" s="1">
        <f t="shared" si="47"/>
        <v>7</v>
      </c>
      <c r="AC40" s="1" t="str">
        <f t="shared" si="28"/>
        <v>L</v>
      </c>
      <c r="AD40" s="1">
        <f t="shared" si="24"/>
        <v>1</v>
      </c>
      <c r="AE40" s="1">
        <f t="shared" si="25"/>
        <v>8</v>
      </c>
      <c r="AF40" s="1">
        <f t="shared" si="26"/>
        <v>1</v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E41" s="1">
        <v>0</v>
      </c>
      <c r="F41" s="1">
        <v>4</v>
      </c>
      <c r="G41" s="1" t="s">
        <v>83</v>
      </c>
      <c r="H41" s="1" t="s">
        <v>83</v>
      </c>
      <c r="I41" s="1">
        <f t="shared" si="29"/>
        <v>11</v>
      </c>
      <c r="J41" s="1">
        <f t="shared" si="30"/>
        <v>23</v>
      </c>
      <c r="K41" s="1">
        <f t="shared" si="31"/>
        <v>4</v>
      </c>
      <c r="L41" s="1">
        <f t="shared" si="32"/>
        <v>6</v>
      </c>
      <c r="M41" s="1">
        <f t="shared" si="33"/>
        <v>0</v>
      </c>
      <c r="N41" s="1">
        <f t="shared" si="34"/>
        <v>4</v>
      </c>
      <c r="O41" s="1">
        <f t="shared" si="35"/>
        <v>6</v>
      </c>
      <c r="P41" s="1">
        <f t="shared" si="36"/>
        <v>12</v>
      </c>
      <c r="Q41" s="1">
        <f t="shared" si="37"/>
        <v>1</v>
      </c>
      <c r="R41" s="1">
        <f t="shared" si="38"/>
        <v>5</v>
      </c>
      <c r="S41" s="1">
        <f t="shared" si="39"/>
        <v>11</v>
      </c>
      <c r="T41" s="1">
        <f t="shared" si="40"/>
        <v>5</v>
      </c>
      <c r="U41" s="1">
        <f t="shared" si="41"/>
        <v>4</v>
      </c>
      <c r="V41" s="1">
        <f t="shared" si="42"/>
        <v>8</v>
      </c>
      <c r="W41" s="1">
        <f t="shared" si="43"/>
        <v>1</v>
      </c>
      <c r="X41" s="1">
        <f t="shared" si="44"/>
        <v>7</v>
      </c>
      <c r="Y41" s="1">
        <f t="shared" si="45"/>
        <v>16</v>
      </c>
      <c r="Z41" s="1">
        <f t="shared" si="46"/>
        <v>4</v>
      </c>
      <c r="AA41" s="1" t="str">
        <f t="shared" si="27"/>
        <v>L</v>
      </c>
      <c r="AB41" s="1">
        <f t="shared" si="47"/>
        <v>8</v>
      </c>
      <c r="AC41" s="1" t="str">
        <f t="shared" si="28"/>
        <v>L</v>
      </c>
      <c r="AD41" s="1">
        <f t="shared" si="24"/>
        <v>1</v>
      </c>
      <c r="AE41" s="1">
        <f t="shared" si="25"/>
        <v>8</v>
      </c>
      <c r="AF41" s="1">
        <f t="shared" si="26"/>
        <v>1</v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E42" s="1">
        <v>2</v>
      </c>
      <c r="F42" s="1">
        <v>1</v>
      </c>
      <c r="G42" s="1" t="s">
        <v>83</v>
      </c>
      <c r="H42" s="1" t="s">
        <v>83</v>
      </c>
      <c r="I42" s="1">
        <f t="shared" si="29"/>
        <v>12</v>
      </c>
      <c r="J42" s="1">
        <f t="shared" si="30"/>
        <v>23</v>
      </c>
      <c r="K42" s="1">
        <f t="shared" si="31"/>
        <v>4</v>
      </c>
      <c r="L42" s="1">
        <f t="shared" si="32"/>
        <v>6</v>
      </c>
      <c r="M42" s="1">
        <f t="shared" si="33"/>
        <v>0</v>
      </c>
      <c r="N42" s="1">
        <f t="shared" si="34"/>
        <v>4</v>
      </c>
      <c r="O42" s="1">
        <f t="shared" si="35"/>
        <v>7</v>
      </c>
      <c r="P42" s="1">
        <f t="shared" si="36"/>
        <v>12</v>
      </c>
      <c r="Q42" s="1">
        <f t="shared" si="37"/>
        <v>1</v>
      </c>
      <c r="R42" s="1">
        <f t="shared" si="38"/>
        <v>5</v>
      </c>
      <c r="S42" s="1">
        <f t="shared" si="39"/>
        <v>11</v>
      </c>
      <c r="T42" s="1">
        <f t="shared" si="40"/>
        <v>5</v>
      </c>
      <c r="U42" s="1">
        <f t="shared" si="41"/>
        <v>4</v>
      </c>
      <c r="V42" s="1">
        <f t="shared" si="42"/>
        <v>8</v>
      </c>
      <c r="W42" s="1">
        <f t="shared" si="43"/>
        <v>1</v>
      </c>
      <c r="X42" s="1">
        <f t="shared" si="44"/>
        <v>7</v>
      </c>
      <c r="Y42" s="1">
        <f t="shared" si="45"/>
        <v>16</v>
      </c>
      <c r="Z42" s="1">
        <f t="shared" si="46"/>
        <v>4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2</v>
      </c>
      <c r="AE42" s="1">
        <f t="shared" si="25"/>
        <v>7</v>
      </c>
      <c r="AF42" s="1">
        <f t="shared" si="26"/>
        <v>1</v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E43" s="1">
        <v>3</v>
      </c>
      <c r="F43" s="1">
        <v>2</v>
      </c>
      <c r="G43" s="1" t="s">
        <v>83</v>
      </c>
      <c r="H43" s="1" t="s">
        <v>83</v>
      </c>
      <c r="I43" s="1">
        <f t="shared" si="29"/>
        <v>13</v>
      </c>
      <c r="J43" s="1">
        <f t="shared" si="30"/>
        <v>23</v>
      </c>
      <c r="K43" s="1">
        <f t="shared" si="31"/>
        <v>4</v>
      </c>
      <c r="L43" s="1">
        <f t="shared" si="32"/>
        <v>6</v>
      </c>
      <c r="M43" s="1">
        <f t="shared" si="33"/>
        <v>0</v>
      </c>
      <c r="N43" s="1">
        <f t="shared" si="34"/>
        <v>4</v>
      </c>
      <c r="O43" s="1">
        <f t="shared" si="35"/>
        <v>8</v>
      </c>
      <c r="P43" s="1">
        <f t="shared" si="36"/>
        <v>12</v>
      </c>
      <c r="Q43" s="1">
        <f t="shared" si="37"/>
        <v>1</v>
      </c>
      <c r="R43" s="1">
        <f t="shared" si="38"/>
        <v>5</v>
      </c>
      <c r="S43" s="1">
        <f t="shared" si="39"/>
        <v>11</v>
      </c>
      <c r="T43" s="1">
        <f t="shared" si="40"/>
        <v>5</v>
      </c>
      <c r="U43" s="1">
        <f t="shared" si="41"/>
        <v>4</v>
      </c>
      <c r="V43" s="1">
        <f t="shared" si="42"/>
        <v>8</v>
      </c>
      <c r="W43" s="1">
        <f t="shared" si="43"/>
        <v>1</v>
      </c>
      <c r="X43" s="1">
        <f t="shared" si="44"/>
        <v>7</v>
      </c>
      <c r="Y43" s="1">
        <f t="shared" si="45"/>
        <v>16</v>
      </c>
      <c r="Z43" s="1">
        <f t="shared" si="46"/>
        <v>4</v>
      </c>
      <c r="AA43" s="1" t="str">
        <f t="shared" si="27"/>
        <v>W</v>
      </c>
      <c r="AB43" s="1">
        <f t="shared" si="47"/>
        <v>2</v>
      </c>
      <c r="AC43" s="1" t="str">
        <f t="shared" si="28"/>
        <v>W</v>
      </c>
      <c r="AD43" s="1">
        <f t="shared" si="24"/>
        <v>2</v>
      </c>
      <c r="AE43" s="1">
        <f t="shared" si="25"/>
        <v>7</v>
      </c>
      <c r="AF43" s="1">
        <f t="shared" si="26"/>
        <v>1</v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E44" s="1">
        <v>2</v>
      </c>
      <c r="F44" s="1">
        <v>4</v>
      </c>
      <c r="G44" s="1" t="s">
        <v>83</v>
      </c>
      <c r="H44" s="1" t="s">
        <v>83</v>
      </c>
      <c r="I44" s="1">
        <f t="shared" si="29"/>
        <v>13</v>
      </c>
      <c r="J44" s="1">
        <f t="shared" si="30"/>
        <v>24</v>
      </c>
      <c r="K44" s="1">
        <f t="shared" si="31"/>
        <v>4</v>
      </c>
      <c r="L44" s="1">
        <f t="shared" si="32"/>
        <v>6</v>
      </c>
      <c r="M44" s="1">
        <f t="shared" si="33"/>
        <v>0</v>
      </c>
      <c r="N44" s="1">
        <f t="shared" si="34"/>
        <v>4</v>
      </c>
      <c r="O44" s="1">
        <f t="shared" si="35"/>
        <v>8</v>
      </c>
      <c r="P44" s="1">
        <f t="shared" si="36"/>
        <v>13</v>
      </c>
      <c r="Q44" s="1">
        <f t="shared" si="37"/>
        <v>1</v>
      </c>
      <c r="R44" s="1">
        <f t="shared" si="38"/>
        <v>5</v>
      </c>
      <c r="S44" s="1">
        <f t="shared" si="39"/>
        <v>11</v>
      </c>
      <c r="T44" s="1">
        <f t="shared" si="40"/>
        <v>5</v>
      </c>
      <c r="U44" s="1">
        <f t="shared" si="41"/>
        <v>4</v>
      </c>
      <c r="V44" s="1">
        <f t="shared" si="42"/>
        <v>9</v>
      </c>
      <c r="W44" s="1">
        <f t="shared" si="43"/>
        <v>1</v>
      </c>
      <c r="X44" s="1">
        <f t="shared" si="44"/>
        <v>7</v>
      </c>
      <c r="Y44" s="1">
        <f t="shared" si="45"/>
        <v>17</v>
      </c>
      <c r="Z44" s="1">
        <f t="shared" si="46"/>
        <v>4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2</v>
      </c>
      <c r="AE44" s="1">
        <f t="shared" ref="AE44:AE75" si="49">IF(AC44="","",COUNTIFS(AC35:AC44,"L"))</f>
        <v>7</v>
      </c>
      <c r="AF44" s="1">
        <f t="shared" ref="AF44:AF75" si="50">IF(AC44="","",COUNTIFS(AC35:AC44,"OTL"))</f>
        <v>1</v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E45" s="1">
        <v>1</v>
      </c>
      <c r="F45" s="1">
        <v>2</v>
      </c>
      <c r="G45" s="1" t="s">
        <v>83</v>
      </c>
      <c r="H45" s="1" t="s">
        <v>83</v>
      </c>
      <c r="I45" s="1">
        <f t="shared" si="29"/>
        <v>13</v>
      </c>
      <c r="J45" s="1">
        <f t="shared" si="30"/>
        <v>25</v>
      </c>
      <c r="K45" s="1">
        <f t="shared" si="31"/>
        <v>4</v>
      </c>
      <c r="L45" s="1">
        <f t="shared" si="32"/>
        <v>6</v>
      </c>
      <c r="M45" s="1">
        <f t="shared" si="33"/>
        <v>0</v>
      </c>
      <c r="N45" s="1">
        <f t="shared" si="34"/>
        <v>4</v>
      </c>
      <c r="O45" s="1">
        <f t="shared" si="35"/>
        <v>8</v>
      </c>
      <c r="P45" s="1">
        <f t="shared" si="36"/>
        <v>13</v>
      </c>
      <c r="Q45" s="1">
        <f t="shared" si="37"/>
        <v>1</v>
      </c>
      <c r="R45" s="1">
        <f t="shared" si="38"/>
        <v>5</v>
      </c>
      <c r="S45" s="1">
        <f t="shared" si="39"/>
        <v>12</v>
      </c>
      <c r="T45" s="1">
        <f t="shared" si="40"/>
        <v>5</v>
      </c>
      <c r="U45" s="1">
        <f t="shared" si="41"/>
        <v>4</v>
      </c>
      <c r="V45" s="1">
        <f t="shared" si="42"/>
        <v>9</v>
      </c>
      <c r="W45" s="1">
        <f t="shared" si="43"/>
        <v>1</v>
      </c>
      <c r="X45" s="1">
        <f t="shared" si="44"/>
        <v>7</v>
      </c>
      <c r="Y45" s="1">
        <f t="shared" si="45"/>
        <v>18</v>
      </c>
      <c r="Z45" s="1">
        <f t="shared" si="46"/>
        <v>4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2</v>
      </c>
      <c r="AE45" s="1">
        <f t="shared" si="49"/>
        <v>7</v>
      </c>
      <c r="AF45" s="1">
        <f t="shared" si="50"/>
        <v>1</v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E46" s="1">
        <v>1</v>
      </c>
      <c r="F46" s="1">
        <v>3</v>
      </c>
      <c r="G46" s="1" t="s">
        <v>83</v>
      </c>
      <c r="H46" s="1" t="s">
        <v>83</v>
      </c>
      <c r="I46" s="1">
        <f t="shared" si="29"/>
        <v>13</v>
      </c>
      <c r="J46" s="1">
        <f t="shared" si="30"/>
        <v>26</v>
      </c>
      <c r="K46" s="1">
        <f t="shared" si="31"/>
        <v>4</v>
      </c>
      <c r="L46" s="1">
        <f t="shared" si="32"/>
        <v>6</v>
      </c>
      <c r="M46" s="1">
        <f t="shared" si="33"/>
        <v>0</v>
      </c>
      <c r="N46" s="1">
        <f t="shared" si="34"/>
        <v>4</v>
      </c>
      <c r="O46" s="1">
        <f t="shared" si="35"/>
        <v>8</v>
      </c>
      <c r="P46" s="1">
        <f t="shared" si="36"/>
        <v>14</v>
      </c>
      <c r="Q46" s="1">
        <f t="shared" si="37"/>
        <v>1</v>
      </c>
      <c r="R46" s="1">
        <f t="shared" si="38"/>
        <v>5</v>
      </c>
      <c r="S46" s="1">
        <f t="shared" si="39"/>
        <v>12</v>
      </c>
      <c r="T46" s="1">
        <f t="shared" si="40"/>
        <v>5</v>
      </c>
      <c r="U46" s="1">
        <f t="shared" si="41"/>
        <v>4</v>
      </c>
      <c r="V46" s="1">
        <f t="shared" si="42"/>
        <v>9</v>
      </c>
      <c r="W46" s="1">
        <f t="shared" si="43"/>
        <v>1</v>
      </c>
      <c r="X46" s="1">
        <f t="shared" si="44"/>
        <v>7</v>
      </c>
      <c r="Y46" s="1">
        <f t="shared" si="45"/>
        <v>19</v>
      </c>
      <c r="Z46" s="1">
        <f t="shared" si="46"/>
        <v>4</v>
      </c>
      <c r="AA46" s="1" t="str">
        <f t="shared" si="27"/>
        <v>L</v>
      </c>
      <c r="AB46" s="1">
        <f t="shared" si="47"/>
        <v>3</v>
      </c>
      <c r="AC46" s="1" t="str">
        <f t="shared" si="28"/>
        <v>L</v>
      </c>
      <c r="AD46" s="1">
        <f t="shared" si="48"/>
        <v>2</v>
      </c>
      <c r="AE46" s="1">
        <f t="shared" si="49"/>
        <v>7</v>
      </c>
      <c r="AF46" s="1">
        <f t="shared" si="50"/>
        <v>1</v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E47" s="1">
        <v>6</v>
      </c>
      <c r="F47" s="1">
        <v>3</v>
      </c>
      <c r="G47" s="1" t="s">
        <v>83</v>
      </c>
      <c r="H47" s="1" t="s">
        <v>83</v>
      </c>
      <c r="I47" s="1">
        <f t="shared" si="29"/>
        <v>14</v>
      </c>
      <c r="J47" s="1">
        <f t="shared" si="30"/>
        <v>26</v>
      </c>
      <c r="K47" s="1">
        <f t="shared" si="31"/>
        <v>4</v>
      </c>
      <c r="L47" s="1">
        <f t="shared" si="32"/>
        <v>6</v>
      </c>
      <c r="M47" s="1">
        <f t="shared" si="33"/>
        <v>0</v>
      </c>
      <c r="N47" s="1">
        <f t="shared" si="34"/>
        <v>4</v>
      </c>
      <c r="O47" s="1">
        <f t="shared" si="35"/>
        <v>8</v>
      </c>
      <c r="P47" s="1">
        <f t="shared" si="36"/>
        <v>14</v>
      </c>
      <c r="Q47" s="1">
        <f t="shared" si="37"/>
        <v>1</v>
      </c>
      <c r="R47" s="1">
        <f t="shared" si="38"/>
        <v>6</v>
      </c>
      <c r="S47" s="1">
        <f t="shared" si="39"/>
        <v>12</v>
      </c>
      <c r="T47" s="1">
        <f t="shared" si="40"/>
        <v>5</v>
      </c>
      <c r="U47" s="1">
        <f t="shared" si="41"/>
        <v>4</v>
      </c>
      <c r="V47" s="1">
        <f t="shared" si="42"/>
        <v>9</v>
      </c>
      <c r="W47" s="1">
        <f t="shared" si="43"/>
        <v>1</v>
      </c>
      <c r="X47" s="1">
        <f t="shared" si="44"/>
        <v>7</v>
      </c>
      <c r="Y47" s="1">
        <f t="shared" si="45"/>
        <v>19</v>
      </c>
      <c r="Z47" s="1">
        <f t="shared" si="46"/>
        <v>4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3</v>
      </c>
      <c r="AE47" s="1">
        <f t="shared" si="49"/>
        <v>7</v>
      </c>
      <c r="AF47" s="1">
        <f t="shared" si="50"/>
        <v>0</v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E48" s="1">
        <v>1</v>
      </c>
      <c r="F48" s="1">
        <v>4</v>
      </c>
      <c r="G48" s="1" t="s">
        <v>83</v>
      </c>
      <c r="H48" s="1" t="s">
        <v>83</v>
      </c>
      <c r="I48" s="1">
        <f t="shared" si="29"/>
        <v>14</v>
      </c>
      <c r="J48" s="1">
        <f t="shared" si="30"/>
        <v>27</v>
      </c>
      <c r="K48" s="1">
        <f t="shared" si="31"/>
        <v>4</v>
      </c>
      <c r="L48" s="1">
        <f t="shared" si="32"/>
        <v>6</v>
      </c>
      <c r="M48" s="1">
        <f t="shared" si="33"/>
        <v>0</v>
      </c>
      <c r="N48" s="1">
        <f t="shared" si="34"/>
        <v>4</v>
      </c>
      <c r="O48" s="1">
        <f t="shared" si="35"/>
        <v>8</v>
      </c>
      <c r="P48" s="1">
        <f t="shared" si="36"/>
        <v>14</v>
      </c>
      <c r="Q48" s="1">
        <f t="shared" si="37"/>
        <v>1</v>
      </c>
      <c r="R48" s="1">
        <f t="shared" si="38"/>
        <v>6</v>
      </c>
      <c r="S48" s="1">
        <f t="shared" si="39"/>
        <v>13</v>
      </c>
      <c r="T48" s="1">
        <f t="shared" si="40"/>
        <v>5</v>
      </c>
      <c r="U48" s="1">
        <f t="shared" si="41"/>
        <v>4</v>
      </c>
      <c r="V48" s="1">
        <f t="shared" si="42"/>
        <v>9</v>
      </c>
      <c r="W48" s="1">
        <f t="shared" si="43"/>
        <v>1</v>
      </c>
      <c r="X48" s="1">
        <f t="shared" si="44"/>
        <v>7</v>
      </c>
      <c r="Y48" s="1">
        <f t="shared" si="45"/>
        <v>19</v>
      </c>
      <c r="Z48" s="1">
        <f t="shared" si="46"/>
        <v>4</v>
      </c>
      <c r="AA48" s="1" t="str">
        <f t="shared" si="27"/>
        <v>L</v>
      </c>
      <c r="AB48" s="1">
        <f t="shared" si="47"/>
        <v>1</v>
      </c>
      <c r="AC48" s="1" t="str">
        <f t="shared" si="28"/>
        <v>L</v>
      </c>
      <c r="AD48" s="1">
        <f t="shared" si="48"/>
        <v>3</v>
      </c>
      <c r="AE48" s="1">
        <f t="shared" si="49"/>
        <v>7</v>
      </c>
      <c r="AF48" s="1">
        <f t="shared" si="50"/>
        <v>0</v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E49" s="1">
        <v>1</v>
      </c>
      <c r="F49" s="1">
        <v>4</v>
      </c>
      <c r="G49" s="1" t="s">
        <v>83</v>
      </c>
      <c r="H49" s="1" t="s">
        <v>83</v>
      </c>
      <c r="I49" s="1">
        <f t="shared" si="29"/>
        <v>14</v>
      </c>
      <c r="J49" s="1">
        <f t="shared" si="30"/>
        <v>28</v>
      </c>
      <c r="K49" s="1">
        <f t="shared" si="31"/>
        <v>4</v>
      </c>
      <c r="L49" s="1">
        <f t="shared" si="32"/>
        <v>6</v>
      </c>
      <c r="M49" s="1">
        <f t="shared" si="33"/>
        <v>0</v>
      </c>
      <c r="N49" s="1">
        <f t="shared" si="34"/>
        <v>4</v>
      </c>
      <c r="O49" s="1">
        <f t="shared" si="35"/>
        <v>8</v>
      </c>
      <c r="P49" s="1">
        <f t="shared" si="36"/>
        <v>14</v>
      </c>
      <c r="Q49" s="1">
        <f t="shared" si="37"/>
        <v>1</v>
      </c>
      <c r="R49" s="1">
        <f t="shared" si="38"/>
        <v>6</v>
      </c>
      <c r="S49" s="1">
        <f t="shared" si="39"/>
        <v>14</v>
      </c>
      <c r="T49" s="1">
        <f t="shared" si="40"/>
        <v>5</v>
      </c>
      <c r="U49" s="1">
        <f t="shared" si="41"/>
        <v>4</v>
      </c>
      <c r="V49" s="1">
        <f t="shared" si="42"/>
        <v>9</v>
      </c>
      <c r="W49" s="1">
        <f t="shared" si="43"/>
        <v>1</v>
      </c>
      <c r="X49" s="1">
        <f t="shared" si="44"/>
        <v>7</v>
      </c>
      <c r="Y49" s="1">
        <f t="shared" si="45"/>
        <v>19</v>
      </c>
      <c r="Z49" s="1">
        <f t="shared" si="46"/>
        <v>4</v>
      </c>
      <c r="AA49" s="1" t="str">
        <f t="shared" si="27"/>
        <v>L</v>
      </c>
      <c r="AB49" s="1">
        <f t="shared" si="47"/>
        <v>2</v>
      </c>
      <c r="AC49" s="1" t="str">
        <f t="shared" si="28"/>
        <v>L</v>
      </c>
      <c r="AD49" s="1">
        <f t="shared" si="48"/>
        <v>3</v>
      </c>
      <c r="AE49" s="1">
        <f t="shared" si="49"/>
        <v>7</v>
      </c>
      <c r="AF49" s="1">
        <f t="shared" si="50"/>
        <v>0</v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E50" s="1">
        <v>3</v>
      </c>
      <c r="F50" s="1">
        <v>6</v>
      </c>
      <c r="G50" s="1" t="s">
        <v>83</v>
      </c>
      <c r="H50" s="1" t="s">
        <v>83</v>
      </c>
      <c r="I50" s="1">
        <f t="shared" si="29"/>
        <v>14</v>
      </c>
      <c r="J50" s="1">
        <f t="shared" si="30"/>
        <v>29</v>
      </c>
      <c r="K50" s="1">
        <f t="shared" si="31"/>
        <v>4</v>
      </c>
      <c r="L50" s="1">
        <f t="shared" si="32"/>
        <v>6</v>
      </c>
      <c r="M50" s="1">
        <f t="shared" si="33"/>
        <v>0</v>
      </c>
      <c r="N50" s="1">
        <f t="shared" si="34"/>
        <v>4</v>
      </c>
      <c r="O50" s="1">
        <f t="shared" si="35"/>
        <v>8</v>
      </c>
      <c r="P50" s="1">
        <f t="shared" si="36"/>
        <v>14</v>
      </c>
      <c r="Q50" s="1">
        <f t="shared" si="37"/>
        <v>1</v>
      </c>
      <c r="R50" s="1">
        <f t="shared" si="38"/>
        <v>6</v>
      </c>
      <c r="S50" s="1">
        <f t="shared" si="39"/>
        <v>15</v>
      </c>
      <c r="T50" s="1">
        <f t="shared" si="40"/>
        <v>5</v>
      </c>
      <c r="U50" s="1">
        <f t="shared" si="41"/>
        <v>4</v>
      </c>
      <c r="V50" s="1">
        <f t="shared" si="42"/>
        <v>9</v>
      </c>
      <c r="W50" s="1">
        <f t="shared" si="43"/>
        <v>1</v>
      </c>
      <c r="X50" s="1">
        <f t="shared" si="44"/>
        <v>7</v>
      </c>
      <c r="Y50" s="1">
        <f t="shared" si="45"/>
        <v>19</v>
      </c>
      <c r="Z50" s="1">
        <f t="shared" si="46"/>
        <v>4</v>
      </c>
      <c r="AA50" s="1" t="str">
        <f t="shared" si="27"/>
        <v>L</v>
      </c>
      <c r="AB50" s="1">
        <f t="shared" si="47"/>
        <v>3</v>
      </c>
      <c r="AC50" s="1" t="str">
        <f t="shared" si="28"/>
        <v>L</v>
      </c>
      <c r="AD50" s="1">
        <f t="shared" si="48"/>
        <v>3</v>
      </c>
      <c r="AE50" s="1">
        <f t="shared" si="49"/>
        <v>7</v>
      </c>
      <c r="AF50" s="1">
        <f t="shared" si="50"/>
        <v>0</v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14</v>
      </c>
      <c r="J84" s="1">
        <f t="shared" si="75"/>
        <v>29</v>
      </c>
      <c r="K84" s="1">
        <f t="shared" si="75"/>
        <v>4</v>
      </c>
      <c r="L84" s="1">
        <f t="shared" si="75"/>
        <v>6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8</v>
      </c>
      <c r="P84" s="1">
        <f t="shared" si="76"/>
        <v>14</v>
      </c>
      <c r="Q84" s="1">
        <f t="shared" si="76"/>
        <v>1</v>
      </c>
      <c r="R84" s="1">
        <f t="shared" si="76"/>
        <v>6</v>
      </c>
      <c r="S84" s="1">
        <f t="shared" si="76"/>
        <v>15</v>
      </c>
      <c r="T84" s="1">
        <f t="shared" si="76"/>
        <v>5</v>
      </c>
      <c r="U84" s="1">
        <f t="shared" si="76"/>
        <v>4</v>
      </c>
      <c r="V84" s="1">
        <f t="shared" si="76"/>
        <v>9</v>
      </c>
      <c r="W84" s="1">
        <f t="shared" si="76"/>
        <v>1</v>
      </c>
      <c r="X84" s="1">
        <f t="shared" si="76"/>
        <v>7</v>
      </c>
      <c r="Y84" s="1">
        <f t="shared" si="76"/>
        <v>19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125</v>
      </c>
      <c r="F85" s="1">
        <f>SUM(F2:F83)</f>
        <v>175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8-14-1</v>
      </c>
      <c r="R85" s="1" t="str">
        <f>IF(R84="","0-0-0",CONCATENATE(R84,"-",S84,"-",T84))</f>
        <v>6-15-5</v>
      </c>
      <c r="U85" s="1" t="str">
        <f>IF(U84="","0-0-0",CONCATENATE(U84,"-",V84,"-",W84))</f>
        <v>4-9-1</v>
      </c>
      <c r="X85" s="1" t="str">
        <f>IF(X84="","0-0-0",CONCATENATE(X84,"-",Y84,"-",Z84))</f>
        <v>7-19-4</v>
      </c>
      <c r="AA85" s="1" t="str">
        <f>IF(AA84="","0-0",CONCATENATE(AA84,AB84))</f>
        <v>L3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49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14</v>
      </c>
      <c r="K29" s="1">
        <f t="shared" si="4"/>
        <v>3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6</v>
      </c>
      <c r="Q29" s="1">
        <f t="shared" si="10"/>
        <v>1</v>
      </c>
      <c r="R29" s="1">
        <f t="shared" si="11"/>
        <v>6</v>
      </c>
      <c r="S29" s="1">
        <f t="shared" si="12"/>
        <v>8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7</v>
      </c>
      <c r="Y29" s="1">
        <f t="shared" si="18"/>
        <v>8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4</v>
      </c>
      <c r="AE29" s="1">
        <f t="shared" si="25"/>
        <v>6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E30" s="1">
        <v>7</v>
      </c>
      <c r="F30" s="1">
        <v>5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14</v>
      </c>
      <c r="K30" s="1">
        <f t="shared" si="4"/>
        <v>3</v>
      </c>
      <c r="L30" s="1">
        <f t="shared" si="5"/>
        <v>1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6</v>
      </c>
      <c r="Q30" s="1">
        <f t="shared" si="10"/>
        <v>1</v>
      </c>
      <c r="R30" s="1">
        <f t="shared" si="11"/>
        <v>7</v>
      </c>
      <c r="S30" s="1">
        <f t="shared" si="12"/>
        <v>8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7</v>
      </c>
      <c r="Y30" s="1">
        <f t="shared" si="18"/>
        <v>8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E31" s="1">
        <v>1</v>
      </c>
      <c r="F31" s="1">
        <v>2</v>
      </c>
      <c r="G31" s="1" t="s">
        <v>84</v>
      </c>
      <c r="H31" s="1" t="s">
        <v>84</v>
      </c>
      <c r="I31" s="1">
        <f t="shared" si="2"/>
        <v>14</v>
      </c>
      <c r="J31" s="1">
        <f t="shared" si="3"/>
        <v>14</v>
      </c>
      <c r="K31" s="1">
        <f t="shared" si="4"/>
        <v>3</v>
      </c>
      <c r="L31" s="1">
        <f t="shared" si="5"/>
        <v>2</v>
      </c>
      <c r="M31" s="1">
        <f t="shared" si="6"/>
        <v>1</v>
      </c>
      <c r="N31" s="1">
        <f t="shared" si="7"/>
        <v>1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7</v>
      </c>
      <c r="S31" s="1">
        <f t="shared" si="12"/>
        <v>8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OTL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E32" s="1">
        <v>5</v>
      </c>
      <c r="F32" s="1">
        <v>1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14</v>
      </c>
      <c r="K32" s="1">
        <f t="shared" si="4"/>
        <v>3</v>
      </c>
      <c r="L32" s="1">
        <f t="shared" si="5"/>
        <v>2</v>
      </c>
      <c r="M32" s="1">
        <f t="shared" si="6"/>
        <v>1</v>
      </c>
      <c r="N32" s="1">
        <f t="shared" si="7"/>
        <v>1</v>
      </c>
      <c r="O32" s="1">
        <f t="shared" si="8"/>
        <v>8</v>
      </c>
      <c r="P32" s="1">
        <f t="shared" si="9"/>
        <v>6</v>
      </c>
      <c r="Q32" s="1">
        <f t="shared" si="10"/>
        <v>2</v>
      </c>
      <c r="R32" s="1">
        <f t="shared" si="11"/>
        <v>7</v>
      </c>
      <c r="S32" s="1">
        <f t="shared" si="12"/>
        <v>8</v>
      </c>
      <c r="T32" s="1">
        <f t="shared" si="13"/>
        <v>0</v>
      </c>
      <c r="U32" s="1">
        <f t="shared" si="14"/>
        <v>3</v>
      </c>
      <c r="V32" s="1">
        <f t="shared" si="15"/>
        <v>4</v>
      </c>
      <c r="W32" s="1">
        <f t="shared" si="16"/>
        <v>0</v>
      </c>
      <c r="X32" s="1">
        <f t="shared" si="17"/>
        <v>7</v>
      </c>
      <c r="Y32" s="1">
        <f t="shared" si="18"/>
        <v>8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5</v>
      </c>
      <c r="AE32" s="1">
        <f t="shared" si="25"/>
        <v>4</v>
      </c>
      <c r="AF32" s="1">
        <f t="shared" si="26"/>
        <v>1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E33" s="1">
        <v>1</v>
      </c>
      <c r="F33" s="1">
        <v>5</v>
      </c>
      <c r="G33" s="1" t="s">
        <v>83</v>
      </c>
      <c r="H33" s="1" t="s">
        <v>83</v>
      </c>
      <c r="I33" s="1">
        <f t="shared" si="2"/>
        <v>15</v>
      </c>
      <c r="J33" s="1">
        <f t="shared" si="3"/>
        <v>15</v>
      </c>
      <c r="K33" s="1">
        <f t="shared" si="4"/>
        <v>3</v>
      </c>
      <c r="L33" s="1">
        <f t="shared" si="5"/>
        <v>2</v>
      </c>
      <c r="M33" s="1">
        <f t="shared" si="6"/>
        <v>1</v>
      </c>
      <c r="N33" s="1">
        <f t="shared" si="7"/>
        <v>1</v>
      </c>
      <c r="O33" s="1">
        <f t="shared" si="8"/>
        <v>8</v>
      </c>
      <c r="P33" s="1">
        <f t="shared" si="9"/>
        <v>7</v>
      </c>
      <c r="Q33" s="1">
        <f t="shared" si="10"/>
        <v>2</v>
      </c>
      <c r="R33" s="1">
        <f t="shared" si="11"/>
        <v>7</v>
      </c>
      <c r="S33" s="1">
        <f t="shared" si="12"/>
        <v>8</v>
      </c>
      <c r="T33" s="1">
        <f t="shared" si="13"/>
        <v>0</v>
      </c>
      <c r="U33" s="1">
        <f t="shared" si="14"/>
        <v>3</v>
      </c>
      <c r="V33" s="1">
        <f t="shared" si="15"/>
        <v>4</v>
      </c>
      <c r="W33" s="1">
        <f t="shared" si="16"/>
        <v>0</v>
      </c>
      <c r="X33" s="1">
        <f t="shared" si="17"/>
        <v>7</v>
      </c>
      <c r="Y33" s="1">
        <f t="shared" si="18"/>
        <v>8</v>
      </c>
      <c r="Z33" s="1">
        <f t="shared" si="19"/>
        <v>1</v>
      </c>
      <c r="AA33" s="1" t="str">
        <f t="shared" si="0"/>
        <v>L</v>
      </c>
      <c r="AB33" s="1">
        <f t="shared" si="20"/>
        <v>1</v>
      </c>
      <c r="AC33" s="1" t="str">
        <f t="shared" si="1"/>
        <v>L</v>
      </c>
      <c r="AD33" s="1">
        <f t="shared" si="24"/>
        <v>4</v>
      </c>
      <c r="AE33" s="1">
        <f t="shared" si="25"/>
        <v>5</v>
      </c>
      <c r="AF33" s="1">
        <f t="shared" si="26"/>
        <v>1</v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E34" s="1">
        <v>0</v>
      </c>
      <c r="F34" s="1">
        <v>3</v>
      </c>
      <c r="G34" s="1" t="s">
        <v>83</v>
      </c>
      <c r="H34" s="1" t="s">
        <v>83</v>
      </c>
      <c r="I34" s="1">
        <f t="shared" si="2"/>
        <v>15</v>
      </c>
      <c r="J34" s="1">
        <f t="shared" si="3"/>
        <v>16</v>
      </c>
      <c r="K34" s="1">
        <f t="shared" si="4"/>
        <v>3</v>
      </c>
      <c r="L34" s="1">
        <f t="shared" si="5"/>
        <v>2</v>
      </c>
      <c r="M34" s="1">
        <f t="shared" si="6"/>
        <v>1</v>
      </c>
      <c r="N34" s="1">
        <f t="shared" si="7"/>
        <v>1</v>
      </c>
      <c r="O34" s="1">
        <f t="shared" si="8"/>
        <v>8</v>
      </c>
      <c r="P34" s="1">
        <f t="shared" si="9"/>
        <v>8</v>
      </c>
      <c r="Q34" s="1">
        <f t="shared" si="10"/>
        <v>2</v>
      </c>
      <c r="R34" s="1">
        <f t="shared" si="11"/>
        <v>7</v>
      </c>
      <c r="S34" s="1">
        <f t="shared" si="12"/>
        <v>8</v>
      </c>
      <c r="T34" s="1">
        <f t="shared" si="13"/>
        <v>0</v>
      </c>
      <c r="U34" s="1">
        <f t="shared" si="14"/>
        <v>3</v>
      </c>
      <c r="V34" s="1">
        <f t="shared" si="15"/>
        <v>4</v>
      </c>
      <c r="W34" s="1">
        <f t="shared" si="16"/>
        <v>0</v>
      </c>
      <c r="X34" s="1">
        <f t="shared" si="17"/>
        <v>7</v>
      </c>
      <c r="Y34" s="1">
        <f t="shared" si="18"/>
        <v>8</v>
      </c>
      <c r="Z34" s="1">
        <f t="shared" si="19"/>
        <v>1</v>
      </c>
      <c r="AA34" s="1" t="str">
        <f t="shared" ref="AA34:AA65" si="27">IF(E34="","",IF(E34&gt;F34,"W","L"))</f>
        <v>L</v>
      </c>
      <c r="AB34" s="1">
        <f t="shared" si="20"/>
        <v>2</v>
      </c>
      <c r="AC34" s="1" t="str">
        <f t="shared" ref="AC34:AC65" si="28">IF(E34="","",IF(E34&gt;F34,"W",IF(AND(E34&lt;F34,G34=$AK$2,H34=$AK$2),"L","OTL")))</f>
        <v>L</v>
      </c>
      <c r="AD34" s="1">
        <f t="shared" si="24"/>
        <v>4</v>
      </c>
      <c r="AE34" s="1">
        <f t="shared" si="25"/>
        <v>5</v>
      </c>
      <c r="AF34" s="1">
        <f t="shared" si="26"/>
        <v>1</v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E35" s="1">
        <v>1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15</v>
      </c>
      <c r="J35" s="1">
        <f t="shared" ref="J35:J66" si="30">IF(E35="","",IF(AND(F35&gt;E35,G35=$AK$2,H35=$AK$2),J34+1,J34))</f>
        <v>17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8</v>
      </c>
      <c r="P35" s="1">
        <f t="shared" ref="P35:P66" si="36">IF(E35="","",IF(AND(C35=$AL$1,F35&gt;E35,G35=$AK$2,H35=$AK$2), P34+1, P34))</f>
        <v>8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7</v>
      </c>
      <c r="S35" s="1">
        <f t="shared" ref="S35:S66" si="39">IF(E35="","",IF(AND(C35=$AL$2,F35&gt;E35,G35=$AK$2,H35=$AK$2),S34+1,S34))</f>
        <v>9</v>
      </c>
      <c r="T35" s="1">
        <f t="shared" ref="T35:T66" si="40">IF(E35="","",IF(AND(C35=$AL$2,F35&gt;E35,OR(G35=$AK$1,H35=$AK$1)), T34+1, T34))</f>
        <v>0</v>
      </c>
      <c r="U35" s="1">
        <f t="shared" ref="U35:U66" si="41">IF(E35="","",IF(AND(E35&gt;F35,COUNTIF($AO$1:$AO$7,D35)=1),U34+1,U34))</f>
        <v>3</v>
      </c>
      <c r="V35" s="1">
        <f t="shared" ref="V35:V66" si="42">IF(E35="","",IF(AND(E35&lt;F35,G35=$AK$2,H35=$AK$2,COUNTIF($AO$1:$AO$7,D35)=1),V34+1,V34))</f>
        <v>4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7</v>
      </c>
      <c r="Y35" s="1">
        <f t="shared" ref="Y35:Y66" si="45">IF(E35="","",IF(AND(E35&lt;F35,G35=$AK$2,H35=$AK$2,COUNTIF($AN$1:$AN$15,D35)=1),Y34+1,Y34))</f>
        <v>9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3</v>
      </c>
      <c r="AC35" s="1" t="str">
        <f t="shared" si="28"/>
        <v>L</v>
      </c>
      <c r="AD35" s="1">
        <f t="shared" si="24"/>
        <v>4</v>
      </c>
      <c r="AE35" s="1">
        <f t="shared" si="25"/>
        <v>5</v>
      </c>
      <c r="AF35" s="1">
        <f t="shared" si="26"/>
        <v>1</v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E36" s="1">
        <v>2</v>
      </c>
      <c r="F36" s="1">
        <v>6</v>
      </c>
      <c r="G36" s="1" t="s">
        <v>83</v>
      </c>
      <c r="H36" s="1" t="s">
        <v>83</v>
      </c>
      <c r="I36" s="1">
        <f t="shared" si="29"/>
        <v>15</v>
      </c>
      <c r="J36" s="1">
        <f t="shared" si="30"/>
        <v>18</v>
      </c>
      <c r="K36" s="1">
        <f t="shared" si="31"/>
        <v>3</v>
      </c>
      <c r="L36" s="1">
        <f t="shared" si="32"/>
        <v>2</v>
      </c>
      <c r="M36" s="1">
        <f t="shared" si="33"/>
        <v>1</v>
      </c>
      <c r="N36" s="1">
        <f t="shared" si="34"/>
        <v>1</v>
      </c>
      <c r="O36" s="1">
        <f t="shared" si="35"/>
        <v>8</v>
      </c>
      <c r="P36" s="1">
        <f t="shared" si="36"/>
        <v>8</v>
      </c>
      <c r="Q36" s="1">
        <f t="shared" si="37"/>
        <v>2</v>
      </c>
      <c r="R36" s="1">
        <f t="shared" si="38"/>
        <v>7</v>
      </c>
      <c r="S36" s="1">
        <f t="shared" si="39"/>
        <v>10</v>
      </c>
      <c r="T36" s="1">
        <f t="shared" si="40"/>
        <v>0</v>
      </c>
      <c r="U36" s="1">
        <f t="shared" si="41"/>
        <v>3</v>
      </c>
      <c r="V36" s="1">
        <f t="shared" si="42"/>
        <v>5</v>
      </c>
      <c r="W36" s="1">
        <f t="shared" si="43"/>
        <v>0</v>
      </c>
      <c r="X36" s="1">
        <f t="shared" si="44"/>
        <v>7</v>
      </c>
      <c r="Y36" s="1">
        <f t="shared" si="45"/>
        <v>10</v>
      </c>
      <c r="Z36" s="1">
        <f t="shared" si="46"/>
        <v>1</v>
      </c>
      <c r="AA36" s="1" t="str">
        <f t="shared" si="27"/>
        <v>L</v>
      </c>
      <c r="AB36" s="1">
        <f t="shared" si="47"/>
        <v>4</v>
      </c>
      <c r="AC36" s="1" t="str">
        <f t="shared" si="28"/>
        <v>L</v>
      </c>
      <c r="AD36" s="1">
        <f t="shared" si="24"/>
        <v>4</v>
      </c>
      <c r="AE36" s="1">
        <f t="shared" si="25"/>
        <v>5</v>
      </c>
      <c r="AF36" s="1">
        <f t="shared" si="26"/>
        <v>1</v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E37" s="1">
        <v>2</v>
      </c>
      <c r="F37" s="1">
        <v>5</v>
      </c>
      <c r="G37" s="1" t="s">
        <v>83</v>
      </c>
      <c r="H37" s="1" t="s">
        <v>83</v>
      </c>
      <c r="I37" s="1">
        <f t="shared" si="29"/>
        <v>15</v>
      </c>
      <c r="J37" s="1">
        <f t="shared" si="30"/>
        <v>19</v>
      </c>
      <c r="K37" s="1">
        <f t="shared" si="31"/>
        <v>3</v>
      </c>
      <c r="L37" s="1">
        <f t="shared" si="32"/>
        <v>2</v>
      </c>
      <c r="M37" s="1">
        <f t="shared" si="33"/>
        <v>1</v>
      </c>
      <c r="N37" s="1">
        <f t="shared" si="34"/>
        <v>1</v>
      </c>
      <c r="O37" s="1">
        <f t="shared" si="35"/>
        <v>8</v>
      </c>
      <c r="P37" s="1">
        <f t="shared" si="36"/>
        <v>8</v>
      </c>
      <c r="Q37" s="1">
        <f t="shared" si="37"/>
        <v>2</v>
      </c>
      <c r="R37" s="1">
        <f t="shared" si="38"/>
        <v>7</v>
      </c>
      <c r="S37" s="1">
        <f t="shared" si="39"/>
        <v>11</v>
      </c>
      <c r="T37" s="1">
        <f t="shared" si="40"/>
        <v>0</v>
      </c>
      <c r="U37" s="1">
        <f t="shared" si="41"/>
        <v>3</v>
      </c>
      <c r="V37" s="1">
        <f t="shared" si="42"/>
        <v>5</v>
      </c>
      <c r="W37" s="1">
        <f t="shared" si="43"/>
        <v>0</v>
      </c>
      <c r="X37" s="1">
        <f t="shared" si="44"/>
        <v>7</v>
      </c>
      <c r="Y37" s="1">
        <f t="shared" si="45"/>
        <v>11</v>
      </c>
      <c r="Z37" s="1">
        <f t="shared" si="46"/>
        <v>1</v>
      </c>
      <c r="AA37" s="1" t="str">
        <f t="shared" si="27"/>
        <v>L</v>
      </c>
      <c r="AB37" s="1">
        <f t="shared" si="47"/>
        <v>5</v>
      </c>
      <c r="AC37" s="1" t="str">
        <f t="shared" si="28"/>
        <v>L</v>
      </c>
      <c r="AD37" s="1">
        <f t="shared" si="24"/>
        <v>3</v>
      </c>
      <c r="AE37" s="1">
        <f t="shared" si="25"/>
        <v>6</v>
      </c>
      <c r="AF37" s="1">
        <f t="shared" si="26"/>
        <v>1</v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E38" s="1">
        <v>5</v>
      </c>
      <c r="F38" s="1">
        <v>4</v>
      </c>
      <c r="G38" s="1" t="s">
        <v>84</v>
      </c>
      <c r="H38" s="1" t="s">
        <v>83</v>
      </c>
      <c r="I38" s="1">
        <f t="shared" si="29"/>
        <v>16</v>
      </c>
      <c r="J38" s="1">
        <f t="shared" si="30"/>
        <v>19</v>
      </c>
      <c r="K38" s="1">
        <f t="shared" si="31"/>
        <v>4</v>
      </c>
      <c r="L38" s="1">
        <f t="shared" si="32"/>
        <v>2</v>
      </c>
      <c r="M38" s="1">
        <f t="shared" si="33"/>
        <v>1</v>
      </c>
      <c r="N38" s="1">
        <f t="shared" si="34"/>
        <v>1</v>
      </c>
      <c r="O38" s="1">
        <f t="shared" si="35"/>
        <v>8</v>
      </c>
      <c r="P38" s="1">
        <f t="shared" si="36"/>
        <v>8</v>
      </c>
      <c r="Q38" s="1">
        <f t="shared" si="37"/>
        <v>2</v>
      </c>
      <c r="R38" s="1">
        <f t="shared" si="38"/>
        <v>8</v>
      </c>
      <c r="S38" s="1">
        <f t="shared" si="39"/>
        <v>11</v>
      </c>
      <c r="T38" s="1">
        <f t="shared" si="40"/>
        <v>0</v>
      </c>
      <c r="U38" s="1">
        <f t="shared" si="41"/>
        <v>4</v>
      </c>
      <c r="V38" s="1">
        <f t="shared" si="42"/>
        <v>5</v>
      </c>
      <c r="W38" s="1">
        <f t="shared" si="43"/>
        <v>0</v>
      </c>
      <c r="X38" s="1">
        <f t="shared" si="44"/>
        <v>8</v>
      </c>
      <c r="Y38" s="1">
        <f t="shared" si="45"/>
        <v>11</v>
      </c>
      <c r="Z38" s="1">
        <f t="shared" si="46"/>
        <v>1</v>
      </c>
      <c r="AA38" s="1" t="str">
        <f t="shared" si="27"/>
        <v>W</v>
      </c>
      <c r="AB38" s="1">
        <f t="shared" si="47"/>
        <v>1</v>
      </c>
      <c r="AC38" s="1" t="str">
        <f t="shared" si="28"/>
        <v>W</v>
      </c>
      <c r="AD38" s="1">
        <f t="shared" si="24"/>
        <v>3</v>
      </c>
      <c r="AE38" s="1">
        <f t="shared" si="25"/>
        <v>6</v>
      </c>
      <c r="AF38" s="1">
        <f t="shared" si="26"/>
        <v>1</v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E39" s="1">
        <v>5</v>
      </c>
      <c r="F39" s="1">
        <v>2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19</v>
      </c>
      <c r="K39" s="1">
        <f t="shared" si="31"/>
        <v>4</v>
      </c>
      <c r="L39" s="1">
        <f t="shared" si="32"/>
        <v>2</v>
      </c>
      <c r="M39" s="1">
        <f t="shared" si="33"/>
        <v>1</v>
      </c>
      <c r="N39" s="1">
        <f t="shared" si="34"/>
        <v>1</v>
      </c>
      <c r="O39" s="1">
        <f t="shared" si="35"/>
        <v>9</v>
      </c>
      <c r="P39" s="1">
        <f t="shared" si="36"/>
        <v>8</v>
      </c>
      <c r="Q39" s="1">
        <f t="shared" si="37"/>
        <v>2</v>
      </c>
      <c r="R39" s="1">
        <f t="shared" si="38"/>
        <v>8</v>
      </c>
      <c r="S39" s="1">
        <f t="shared" si="39"/>
        <v>11</v>
      </c>
      <c r="T39" s="1">
        <f t="shared" si="40"/>
        <v>0</v>
      </c>
      <c r="U39" s="1">
        <f t="shared" si="41"/>
        <v>4</v>
      </c>
      <c r="V39" s="1">
        <f t="shared" si="42"/>
        <v>5</v>
      </c>
      <c r="W39" s="1">
        <f t="shared" si="43"/>
        <v>0</v>
      </c>
      <c r="X39" s="1">
        <f t="shared" si="44"/>
        <v>9</v>
      </c>
      <c r="Y39" s="1">
        <f t="shared" si="45"/>
        <v>11</v>
      </c>
      <c r="Z39" s="1">
        <f t="shared" si="46"/>
        <v>1</v>
      </c>
      <c r="AA39" s="1" t="str">
        <f t="shared" si="27"/>
        <v>W</v>
      </c>
      <c r="AB39" s="1">
        <f t="shared" si="47"/>
        <v>2</v>
      </c>
      <c r="AC39" s="1" t="str">
        <f t="shared" si="28"/>
        <v>W</v>
      </c>
      <c r="AD39" s="1">
        <f t="shared" si="24"/>
        <v>4</v>
      </c>
      <c r="AE39" s="1">
        <f t="shared" si="25"/>
        <v>5</v>
      </c>
      <c r="AF39" s="1">
        <f t="shared" si="26"/>
        <v>1</v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E40" s="1">
        <v>3</v>
      </c>
      <c r="F40" s="1">
        <v>4</v>
      </c>
      <c r="G40" s="1" t="s">
        <v>84</v>
      </c>
      <c r="H40" s="1" t="s">
        <v>84</v>
      </c>
      <c r="I40" s="1">
        <f t="shared" si="29"/>
        <v>17</v>
      </c>
      <c r="J40" s="1">
        <f t="shared" si="30"/>
        <v>19</v>
      </c>
      <c r="K40" s="1">
        <f t="shared" si="31"/>
        <v>4</v>
      </c>
      <c r="L40" s="1">
        <f t="shared" si="32"/>
        <v>3</v>
      </c>
      <c r="M40" s="1">
        <f t="shared" si="33"/>
        <v>1</v>
      </c>
      <c r="N40" s="1">
        <f t="shared" si="34"/>
        <v>2</v>
      </c>
      <c r="O40" s="1">
        <f t="shared" si="35"/>
        <v>9</v>
      </c>
      <c r="P40" s="1">
        <f t="shared" si="36"/>
        <v>8</v>
      </c>
      <c r="Q40" s="1">
        <f t="shared" si="37"/>
        <v>3</v>
      </c>
      <c r="R40" s="1">
        <f t="shared" si="38"/>
        <v>8</v>
      </c>
      <c r="S40" s="1">
        <f t="shared" si="39"/>
        <v>11</v>
      </c>
      <c r="T40" s="1">
        <f t="shared" si="40"/>
        <v>0</v>
      </c>
      <c r="U40" s="1">
        <f t="shared" si="41"/>
        <v>4</v>
      </c>
      <c r="V40" s="1">
        <f t="shared" si="42"/>
        <v>5</v>
      </c>
      <c r="W40" s="1">
        <f t="shared" si="43"/>
        <v>1</v>
      </c>
      <c r="X40" s="1">
        <f t="shared" si="44"/>
        <v>9</v>
      </c>
      <c r="Y40" s="1">
        <f t="shared" si="45"/>
        <v>11</v>
      </c>
      <c r="Z40" s="1">
        <f t="shared" si="46"/>
        <v>2</v>
      </c>
      <c r="AA40" s="1" t="str">
        <f t="shared" si="27"/>
        <v>L</v>
      </c>
      <c r="AB40" s="1">
        <f t="shared" si="47"/>
        <v>1</v>
      </c>
      <c r="AC40" s="1" t="str">
        <f t="shared" si="28"/>
        <v>OTL</v>
      </c>
      <c r="AD40" s="1">
        <f t="shared" si="24"/>
        <v>3</v>
      </c>
      <c r="AE40" s="1">
        <f t="shared" si="25"/>
        <v>5</v>
      </c>
      <c r="AF40" s="1">
        <f t="shared" si="26"/>
        <v>2</v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E41" s="1">
        <v>2</v>
      </c>
      <c r="F41" s="1">
        <v>4</v>
      </c>
      <c r="G41" s="1" t="s">
        <v>83</v>
      </c>
      <c r="H41" s="1" t="s">
        <v>83</v>
      </c>
      <c r="I41" s="1">
        <f t="shared" si="29"/>
        <v>17</v>
      </c>
      <c r="J41" s="1">
        <f t="shared" si="30"/>
        <v>20</v>
      </c>
      <c r="K41" s="1">
        <f t="shared" si="31"/>
        <v>4</v>
      </c>
      <c r="L41" s="1">
        <f t="shared" si="32"/>
        <v>3</v>
      </c>
      <c r="M41" s="1">
        <f t="shared" si="33"/>
        <v>1</v>
      </c>
      <c r="N41" s="1">
        <f t="shared" si="34"/>
        <v>2</v>
      </c>
      <c r="O41" s="1">
        <f t="shared" si="35"/>
        <v>9</v>
      </c>
      <c r="P41" s="1">
        <f t="shared" si="36"/>
        <v>9</v>
      </c>
      <c r="Q41" s="1">
        <f t="shared" si="37"/>
        <v>3</v>
      </c>
      <c r="R41" s="1">
        <f t="shared" si="38"/>
        <v>8</v>
      </c>
      <c r="S41" s="1">
        <f t="shared" si="39"/>
        <v>11</v>
      </c>
      <c r="T41" s="1">
        <f t="shared" si="40"/>
        <v>0</v>
      </c>
      <c r="U41" s="1">
        <f t="shared" si="41"/>
        <v>4</v>
      </c>
      <c r="V41" s="1">
        <f t="shared" si="42"/>
        <v>6</v>
      </c>
      <c r="W41" s="1">
        <f t="shared" si="43"/>
        <v>1</v>
      </c>
      <c r="X41" s="1">
        <f t="shared" si="44"/>
        <v>9</v>
      </c>
      <c r="Y41" s="1">
        <f t="shared" si="45"/>
        <v>12</v>
      </c>
      <c r="Z41" s="1">
        <f t="shared" si="46"/>
        <v>2</v>
      </c>
      <c r="AA41" s="1" t="str">
        <f t="shared" si="27"/>
        <v>L</v>
      </c>
      <c r="AB41" s="1">
        <f t="shared" si="47"/>
        <v>2</v>
      </c>
      <c r="AC41" s="1" t="str">
        <f t="shared" si="28"/>
        <v>L</v>
      </c>
      <c r="AD41" s="1">
        <f t="shared" si="24"/>
        <v>3</v>
      </c>
      <c r="AE41" s="1">
        <f t="shared" si="25"/>
        <v>6</v>
      </c>
      <c r="AF41" s="1">
        <f t="shared" si="26"/>
        <v>1</v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E42" s="1">
        <v>2</v>
      </c>
      <c r="F42" s="1">
        <v>3</v>
      </c>
      <c r="G42" s="1" t="s">
        <v>83</v>
      </c>
      <c r="H42" s="1" t="s">
        <v>83</v>
      </c>
      <c r="I42" s="1">
        <f t="shared" si="29"/>
        <v>17</v>
      </c>
      <c r="J42" s="1">
        <f t="shared" si="30"/>
        <v>21</v>
      </c>
      <c r="K42" s="1">
        <f t="shared" si="31"/>
        <v>4</v>
      </c>
      <c r="L42" s="1">
        <f t="shared" si="32"/>
        <v>3</v>
      </c>
      <c r="M42" s="1">
        <f t="shared" si="33"/>
        <v>1</v>
      </c>
      <c r="N42" s="1">
        <f t="shared" si="34"/>
        <v>2</v>
      </c>
      <c r="O42" s="1">
        <f t="shared" si="35"/>
        <v>9</v>
      </c>
      <c r="P42" s="1">
        <f t="shared" si="36"/>
        <v>10</v>
      </c>
      <c r="Q42" s="1">
        <f t="shared" si="37"/>
        <v>3</v>
      </c>
      <c r="R42" s="1">
        <f t="shared" si="38"/>
        <v>8</v>
      </c>
      <c r="S42" s="1">
        <f t="shared" si="39"/>
        <v>11</v>
      </c>
      <c r="T42" s="1">
        <f t="shared" si="40"/>
        <v>0</v>
      </c>
      <c r="U42" s="1">
        <f t="shared" si="41"/>
        <v>4</v>
      </c>
      <c r="V42" s="1">
        <f t="shared" si="42"/>
        <v>6</v>
      </c>
      <c r="W42" s="1">
        <f t="shared" si="43"/>
        <v>1</v>
      </c>
      <c r="X42" s="1">
        <f t="shared" si="44"/>
        <v>9</v>
      </c>
      <c r="Y42" s="1">
        <f t="shared" si="45"/>
        <v>12</v>
      </c>
      <c r="Z42" s="1">
        <f t="shared" si="46"/>
        <v>2</v>
      </c>
      <c r="AA42" s="1" t="str">
        <f t="shared" si="27"/>
        <v>L</v>
      </c>
      <c r="AB42" s="1">
        <f t="shared" si="47"/>
        <v>3</v>
      </c>
      <c r="AC42" s="1" t="str">
        <f t="shared" si="28"/>
        <v>L</v>
      </c>
      <c r="AD42" s="1">
        <f t="shared" si="24"/>
        <v>2</v>
      </c>
      <c r="AE42" s="1">
        <f t="shared" si="25"/>
        <v>7</v>
      </c>
      <c r="AF42" s="1">
        <f t="shared" si="26"/>
        <v>1</v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E43" s="1">
        <v>2</v>
      </c>
      <c r="F43" s="1">
        <v>6</v>
      </c>
      <c r="G43" s="1" t="s">
        <v>83</v>
      </c>
      <c r="H43" s="1" t="s">
        <v>83</v>
      </c>
      <c r="I43" s="1">
        <f t="shared" si="29"/>
        <v>17</v>
      </c>
      <c r="J43" s="1">
        <f t="shared" si="30"/>
        <v>22</v>
      </c>
      <c r="K43" s="1">
        <f t="shared" si="31"/>
        <v>4</v>
      </c>
      <c r="L43" s="1">
        <f t="shared" si="32"/>
        <v>3</v>
      </c>
      <c r="M43" s="1">
        <f t="shared" si="33"/>
        <v>1</v>
      </c>
      <c r="N43" s="1">
        <f t="shared" si="34"/>
        <v>2</v>
      </c>
      <c r="O43" s="1">
        <f t="shared" si="35"/>
        <v>9</v>
      </c>
      <c r="P43" s="1">
        <f t="shared" si="36"/>
        <v>10</v>
      </c>
      <c r="Q43" s="1">
        <f t="shared" si="37"/>
        <v>3</v>
      </c>
      <c r="R43" s="1">
        <f t="shared" si="38"/>
        <v>8</v>
      </c>
      <c r="S43" s="1">
        <f t="shared" si="39"/>
        <v>12</v>
      </c>
      <c r="T43" s="1">
        <f t="shared" si="40"/>
        <v>0</v>
      </c>
      <c r="U43" s="1">
        <f t="shared" si="41"/>
        <v>4</v>
      </c>
      <c r="V43" s="1">
        <f t="shared" si="42"/>
        <v>6</v>
      </c>
      <c r="W43" s="1">
        <f t="shared" si="43"/>
        <v>1</v>
      </c>
      <c r="X43" s="1">
        <f t="shared" si="44"/>
        <v>9</v>
      </c>
      <c r="Y43" s="1">
        <f t="shared" si="45"/>
        <v>12</v>
      </c>
      <c r="Z43" s="1">
        <f t="shared" si="46"/>
        <v>2</v>
      </c>
      <c r="AA43" s="1" t="str">
        <f t="shared" si="27"/>
        <v>L</v>
      </c>
      <c r="AB43" s="1">
        <f t="shared" si="47"/>
        <v>4</v>
      </c>
      <c r="AC43" s="1" t="str">
        <f t="shared" si="28"/>
        <v>L</v>
      </c>
      <c r="AD43" s="1">
        <f t="shared" si="24"/>
        <v>2</v>
      </c>
      <c r="AE43" s="1">
        <f t="shared" si="25"/>
        <v>7</v>
      </c>
      <c r="AF43" s="1">
        <f t="shared" si="26"/>
        <v>1</v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E44" s="1">
        <v>6</v>
      </c>
      <c r="F44" s="1">
        <v>2</v>
      </c>
      <c r="G44" s="1" t="s">
        <v>83</v>
      </c>
      <c r="H44" s="1" t="s">
        <v>83</v>
      </c>
      <c r="I44" s="1">
        <f t="shared" si="29"/>
        <v>18</v>
      </c>
      <c r="J44" s="1">
        <f t="shared" si="30"/>
        <v>22</v>
      </c>
      <c r="K44" s="1">
        <f t="shared" si="31"/>
        <v>4</v>
      </c>
      <c r="L44" s="1">
        <f t="shared" si="32"/>
        <v>3</v>
      </c>
      <c r="M44" s="1">
        <f t="shared" si="33"/>
        <v>1</v>
      </c>
      <c r="N44" s="1">
        <f t="shared" si="34"/>
        <v>2</v>
      </c>
      <c r="O44" s="1">
        <f t="shared" si="35"/>
        <v>9</v>
      </c>
      <c r="P44" s="1">
        <f t="shared" si="36"/>
        <v>10</v>
      </c>
      <c r="Q44" s="1">
        <f t="shared" si="37"/>
        <v>3</v>
      </c>
      <c r="R44" s="1">
        <f t="shared" si="38"/>
        <v>9</v>
      </c>
      <c r="S44" s="1">
        <f t="shared" si="39"/>
        <v>12</v>
      </c>
      <c r="T44" s="1">
        <f t="shared" si="40"/>
        <v>0</v>
      </c>
      <c r="U44" s="1">
        <f t="shared" si="41"/>
        <v>4</v>
      </c>
      <c r="V44" s="1">
        <f t="shared" si="42"/>
        <v>6</v>
      </c>
      <c r="W44" s="1">
        <f t="shared" si="43"/>
        <v>1</v>
      </c>
      <c r="X44" s="1">
        <f t="shared" si="44"/>
        <v>9</v>
      </c>
      <c r="Y44" s="1">
        <f t="shared" si="45"/>
        <v>12</v>
      </c>
      <c r="Z44" s="1">
        <f t="shared" si="46"/>
        <v>2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3</v>
      </c>
      <c r="AE44" s="1">
        <f t="shared" ref="AE44:AE75" si="49">IF(AC44="","",COUNTIFS(AC35:AC44,"L"))</f>
        <v>6</v>
      </c>
      <c r="AF44" s="1">
        <f t="shared" ref="AF44:AF75" si="50">IF(AC44="","",COUNTIFS(AC35:AC44,"OTL"))</f>
        <v>1</v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E45" s="1">
        <v>2</v>
      </c>
      <c r="F45" s="1">
        <v>6</v>
      </c>
      <c r="G45" s="1" t="s">
        <v>83</v>
      </c>
      <c r="H45" s="1" t="s">
        <v>83</v>
      </c>
      <c r="I45" s="1">
        <f t="shared" si="29"/>
        <v>18</v>
      </c>
      <c r="J45" s="1">
        <f t="shared" si="30"/>
        <v>23</v>
      </c>
      <c r="K45" s="1">
        <f t="shared" si="31"/>
        <v>4</v>
      </c>
      <c r="L45" s="1">
        <f t="shared" si="32"/>
        <v>3</v>
      </c>
      <c r="M45" s="1">
        <f t="shared" si="33"/>
        <v>1</v>
      </c>
      <c r="N45" s="1">
        <f t="shared" si="34"/>
        <v>2</v>
      </c>
      <c r="O45" s="1">
        <f t="shared" si="35"/>
        <v>9</v>
      </c>
      <c r="P45" s="1">
        <f t="shared" si="36"/>
        <v>10</v>
      </c>
      <c r="Q45" s="1">
        <f t="shared" si="37"/>
        <v>3</v>
      </c>
      <c r="R45" s="1">
        <f t="shared" si="38"/>
        <v>9</v>
      </c>
      <c r="S45" s="1">
        <f t="shared" si="39"/>
        <v>13</v>
      </c>
      <c r="T45" s="1">
        <f t="shared" si="40"/>
        <v>0</v>
      </c>
      <c r="U45" s="1">
        <f t="shared" si="41"/>
        <v>4</v>
      </c>
      <c r="V45" s="1">
        <f t="shared" si="42"/>
        <v>6</v>
      </c>
      <c r="W45" s="1">
        <f t="shared" si="43"/>
        <v>1</v>
      </c>
      <c r="X45" s="1">
        <f t="shared" si="44"/>
        <v>9</v>
      </c>
      <c r="Y45" s="1">
        <f t="shared" si="45"/>
        <v>12</v>
      </c>
      <c r="Z45" s="1">
        <f t="shared" si="46"/>
        <v>2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3</v>
      </c>
      <c r="AE45" s="1">
        <f t="shared" si="49"/>
        <v>6</v>
      </c>
      <c r="AF45" s="1">
        <f t="shared" si="50"/>
        <v>1</v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E46" s="1">
        <v>4</v>
      </c>
      <c r="F46" s="1">
        <v>2</v>
      </c>
      <c r="G46" s="1" t="s">
        <v>83</v>
      </c>
      <c r="H46" s="1" t="s">
        <v>83</v>
      </c>
      <c r="I46" s="1">
        <f t="shared" si="29"/>
        <v>19</v>
      </c>
      <c r="J46" s="1">
        <f t="shared" si="30"/>
        <v>23</v>
      </c>
      <c r="K46" s="1">
        <f t="shared" si="31"/>
        <v>4</v>
      </c>
      <c r="L46" s="1">
        <f t="shared" si="32"/>
        <v>3</v>
      </c>
      <c r="M46" s="1">
        <f t="shared" si="33"/>
        <v>1</v>
      </c>
      <c r="N46" s="1">
        <f t="shared" si="34"/>
        <v>2</v>
      </c>
      <c r="O46" s="1">
        <f t="shared" si="35"/>
        <v>9</v>
      </c>
      <c r="P46" s="1">
        <f t="shared" si="36"/>
        <v>10</v>
      </c>
      <c r="Q46" s="1">
        <f t="shared" si="37"/>
        <v>3</v>
      </c>
      <c r="R46" s="1">
        <f t="shared" si="38"/>
        <v>10</v>
      </c>
      <c r="S46" s="1">
        <f t="shared" si="39"/>
        <v>13</v>
      </c>
      <c r="T46" s="1">
        <f t="shared" si="40"/>
        <v>0</v>
      </c>
      <c r="U46" s="1">
        <f t="shared" si="41"/>
        <v>4</v>
      </c>
      <c r="V46" s="1">
        <f t="shared" si="42"/>
        <v>6</v>
      </c>
      <c r="W46" s="1">
        <f t="shared" si="43"/>
        <v>1</v>
      </c>
      <c r="X46" s="1">
        <f t="shared" si="44"/>
        <v>9</v>
      </c>
      <c r="Y46" s="1">
        <f t="shared" si="45"/>
        <v>12</v>
      </c>
      <c r="Z46" s="1">
        <f t="shared" si="46"/>
        <v>2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4</v>
      </c>
      <c r="AE46" s="1">
        <f t="shared" si="49"/>
        <v>5</v>
      </c>
      <c r="AF46" s="1">
        <f t="shared" si="50"/>
        <v>1</v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E47" s="1">
        <v>1</v>
      </c>
      <c r="F47" s="1">
        <v>2</v>
      </c>
      <c r="G47" s="1" t="s">
        <v>83</v>
      </c>
      <c r="H47" s="1" t="s">
        <v>83</v>
      </c>
      <c r="I47" s="1">
        <f t="shared" si="29"/>
        <v>19</v>
      </c>
      <c r="J47" s="1">
        <f t="shared" si="30"/>
        <v>24</v>
      </c>
      <c r="K47" s="1">
        <f t="shared" si="31"/>
        <v>4</v>
      </c>
      <c r="L47" s="1">
        <f t="shared" si="32"/>
        <v>3</v>
      </c>
      <c r="M47" s="1">
        <f t="shared" si="33"/>
        <v>1</v>
      </c>
      <c r="N47" s="1">
        <f t="shared" si="34"/>
        <v>2</v>
      </c>
      <c r="O47" s="1">
        <f t="shared" si="35"/>
        <v>9</v>
      </c>
      <c r="P47" s="1">
        <f t="shared" si="36"/>
        <v>10</v>
      </c>
      <c r="Q47" s="1">
        <f t="shared" si="37"/>
        <v>3</v>
      </c>
      <c r="R47" s="1">
        <f t="shared" si="38"/>
        <v>10</v>
      </c>
      <c r="S47" s="1">
        <f t="shared" si="39"/>
        <v>14</v>
      </c>
      <c r="T47" s="1">
        <f t="shared" si="40"/>
        <v>0</v>
      </c>
      <c r="U47" s="1">
        <f t="shared" si="41"/>
        <v>4</v>
      </c>
      <c r="V47" s="1">
        <f t="shared" si="42"/>
        <v>6</v>
      </c>
      <c r="W47" s="1">
        <f t="shared" si="43"/>
        <v>1</v>
      </c>
      <c r="X47" s="1">
        <f t="shared" si="44"/>
        <v>9</v>
      </c>
      <c r="Y47" s="1">
        <f t="shared" si="45"/>
        <v>13</v>
      </c>
      <c r="Z47" s="1">
        <f t="shared" si="46"/>
        <v>2</v>
      </c>
      <c r="AA47" s="1" t="str">
        <f t="shared" si="27"/>
        <v>L</v>
      </c>
      <c r="AB47" s="1">
        <f t="shared" si="47"/>
        <v>1</v>
      </c>
      <c r="AC47" s="1" t="str">
        <f t="shared" si="28"/>
        <v>L</v>
      </c>
      <c r="AD47" s="1">
        <f t="shared" si="48"/>
        <v>4</v>
      </c>
      <c r="AE47" s="1">
        <f t="shared" si="49"/>
        <v>5</v>
      </c>
      <c r="AF47" s="1">
        <f t="shared" si="50"/>
        <v>1</v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E48" s="1">
        <v>4</v>
      </c>
      <c r="F48" s="1">
        <v>2</v>
      </c>
      <c r="G48" s="1" t="s">
        <v>83</v>
      </c>
      <c r="H48" s="1" t="s">
        <v>83</v>
      </c>
      <c r="I48" s="1">
        <f t="shared" si="29"/>
        <v>20</v>
      </c>
      <c r="J48" s="1">
        <f t="shared" si="30"/>
        <v>24</v>
      </c>
      <c r="K48" s="1">
        <f t="shared" si="31"/>
        <v>4</v>
      </c>
      <c r="L48" s="1">
        <f t="shared" si="32"/>
        <v>3</v>
      </c>
      <c r="M48" s="1">
        <f t="shared" si="33"/>
        <v>1</v>
      </c>
      <c r="N48" s="1">
        <f t="shared" si="34"/>
        <v>2</v>
      </c>
      <c r="O48" s="1">
        <f t="shared" si="35"/>
        <v>10</v>
      </c>
      <c r="P48" s="1">
        <f t="shared" si="36"/>
        <v>10</v>
      </c>
      <c r="Q48" s="1">
        <f t="shared" si="37"/>
        <v>3</v>
      </c>
      <c r="R48" s="1">
        <f t="shared" si="38"/>
        <v>10</v>
      </c>
      <c r="S48" s="1">
        <f t="shared" si="39"/>
        <v>14</v>
      </c>
      <c r="T48" s="1">
        <f t="shared" si="40"/>
        <v>0</v>
      </c>
      <c r="U48" s="1">
        <f t="shared" si="41"/>
        <v>5</v>
      </c>
      <c r="V48" s="1">
        <f t="shared" si="42"/>
        <v>6</v>
      </c>
      <c r="W48" s="1">
        <f t="shared" si="43"/>
        <v>1</v>
      </c>
      <c r="X48" s="1">
        <f t="shared" si="44"/>
        <v>10</v>
      </c>
      <c r="Y48" s="1">
        <f t="shared" si="45"/>
        <v>13</v>
      </c>
      <c r="Z48" s="1">
        <f t="shared" si="46"/>
        <v>2</v>
      </c>
      <c r="AA48" s="1" t="str">
        <f t="shared" si="27"/>
        <v>W</v>
      </c>
      <c r="AB48" s="1">
        <f t="shared" si="47"/>
        <v>1</v>
      </c>
      <c r="AC48" s="1" t="str">
        <f t="shared" si="28"/>
        <v>W</v>
      </c>
      <c r="AD48" s="1">
        <f t="shared" si="48"/>
        <v>4</v>
      </c>
      <c r="AE48" s="1">
        <f t="shared" si="49"/>
        <v>5</v>
      </c>
      <c r="AF48" s="1">
        <f t="shared" si="50"/>
        <v>1</v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E49" s="1">
        <v>6</v>
      </c>
      <c r="F49" s="1">
        <v>4</v>
      </c>
      <c r="G49" s="1" t="s">
        <v>83</v>
      </c>
      <c r="H49" s="1" t="s">
        <v>83</v>
      </c>
      <c r="I49" s="1">
        <f t="shared" si="29"/>
        <v>21</v>
      </c>
      <c r="J49" s="1">
        <f t="shared" si="30"/>
        <v>24</v>
      </c>
      <c r="K49" s="1">
        <f t="shared" si="31"/>
        <v>4</v>
      </c>
      <c r="L49" s="1">
        <f t="shared" si="32"/>
        <v>3</v>
      </c>
      <c r="M49" s="1">
        <f t="shared" si="33"/>
        <v>1</v>
      </c>
      <c r="N49" s="1">
        <f t="shared" si="34"/>
        <v>2</v>
      </c>
      <c r="O49" s="1">
        <f t="shared" si="35"/>
        <v>11</v>
      </c>
      <c r="P49" s="1">
        <f t="shared" si="36"/>
        <v>10</v>
      </c>
      <c r="Q49" s="1">
        <f t="shared" si="37"/>
        <v>3</v>
      </c>
      <c r="R49" s="1">
        <f t="shared" si="38"/>
        <v>10</v>
      </c>
      <c r="S49" s="1">
        <f t="shared" si="39"/>
        <v>14</v>
      </c>
      <c r="T49" s="1">
        <f t="shared" si="40"/>
        <v>0</v>
      </c>
      <c r="U49" s="1">
        <f t="shared" si="41"/>
        <v>5</v>
      </c>
      <c r="V49" s="1">
        <f t="shared" si="42"/>
        <v>6</v>
      </c>
      <c r="W49" s="1">
        <f t="shared" si="43"/>
        <v>1</v>
      </c>
      <c r="X49" s="1">
        <f t="shared" si="44"/>
        <v>10</v>
      </c>
      <c r="Y49" s="1">
        <f t="shared" si="45"/>
        <v>13</v>
      </c>
      <c r="Z49" s="1">
        <f t="shared" si="46"/>
        <v>2</v>
      </c>
      <c r="AA49" s="1" t="str">
        <f t="shared" si="27"/>
        <v>W</v>
      </c>
      <c r="AB49" s="1">
        <f t="shared" si="47"/>
        <v>2</v>
      </c>
      <c r="AC49" s="1" t="str">
        <f t="shared" si="28"/>
        <v>W</v>
      </c>
      <c r="AD49" s="1">
        <f t="shared" si="48"/>
        <v>4</v>
      </c>
      <c r="AE49" s="1">
        <f t="shared" si="49"/>
        <v>5</v>
      </c>
      <c r="AF49" s="1">
        <f t="shared" si="50"/>
        <v>1</v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21</v>
      </c>
      <c r="J84" s="1">
        <f t="shared" si="75"/>
        <v>24</v>
      </c>
      <c r="K84" s="1">
        <f t="shared" si="75"/>
        <v>4</v>
      </c>
      <c r="L84" s="1">
        <f t="shared" si="75"/>
        <v>3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11</v>
      </c>
      <c r="P84" s="1">
        <f t="shared" si="76"/>
        <v>10</v>
      </c>
      <c r="Q84" s="1">
        <f t="shared" si="76"/>
        <v>3</v>
      </c>
      <c r="R84" s="1">
        <f t="shared" si="76"/>
        <v>10</v>
      </c>
      <c r="S84" s="1">
        <f t="shared" si="76"/>
        <v>14</v>
      </c>
      <c r="T84" s="1">
        <f t="shared" si="76"/>
        <v>0</v>
      </c>
      <c r="U84" s="1">
        <f t="shared" si="76"/>
        <v>5</v>
      </c>
      <c r="V84" s="1">
        <f t="shared" si="76"/>
        <v>6</v>
      </c>
      <c r="W84" s="1">
        <f t="shared" si="76"/>
        <v>1</v>
      </c>
      <c r="X84" s="1">
        <f t="shared" si="76"/>
        <v>10</v>
      </c>
      <c r="Y84" s="1">
        <f t="shared" si="76"/>
        <v>13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143</v>
      </c>
      <c r="F85" s="1">
        <f>SUM(F2:F83)</f>
        <v>154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11-10-3</v>
      </c>
      <c r="R85" s="1" t="str">
        <f>IF(R84="","0-0-0",CONCATENATE(R84,"-",S84,"-",T84))</f>
        <v>10-14-0</v>
      </c>
      <c r="U85" s="1" t="str">
        <f>IF(U84="","0-0-0",CONCATENATE(U84,"-",V84,"-",W84))</f>
        <v>5-6-1</v>
      </c>
      <c r="X85" s="1" t="str">
        <f>IF(X84="","0-0-0",CONCATENATE(X84,"-",Y84,"-",Z84))</f>
        <v>10-13-2</v>
      </c>
      <c r="AA85" s="1" t="str">
        <f>IF(AA84="","0-0",CONCATENATE(AA84,AB84))</f>
        <v>W2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48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5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7</v>
      </c>
      <c r="T29" s="1">
        <f t="shared" si="13"/>
        <v>1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6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7</v>
      </c>
      <c r="T30" s="1">
        <f t="shared" si="13"/>
        <v>1</v>
      </c>
      <c r="U30" s="1">
        <f t="shared" si="14"/>
        <v>1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E31" s="1">
        <v>3</v>
      </c>
      <c r="F31" s="1">
        <v>4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14</v>
      </c>
      <c r="K31" s="1">
        <f t="shared" si="4"/>
        <v>6</v>
      </c>
      <c r="L31" s="1">
        <f t="shared" si="5"/>
        <v>2</v>
      </c>
      <c r="M31" s="1">
        <f t="shared" si="6"/>
        <v>1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1</v>
      </c>
      <c r="R31" s="1">
        <f t="shared" si="11"/>
        <v>9</v>
      </c>
      <c r="S31" s="1">
        <f t="shared" si="12"/>
        <v>7</v>
      </c>
      <c r="T31" s="1">
        <f t="shared" si="13"/>
        <v>1</v>
      </c>
      <c r="U31" s="1">
        <f t="shared" si="14"/>
        <v>1</v>
      </c>
      <c r="V31" s="1">
        <f t="shared" si="15"/>
        <v>4</v>
      </c>
      <c r="W31" s="1">
        <f t="shared" si="16"/>
        <v>0</v>
      </c>
      <c r="X31" s="1">
        <f t="shared" si="17"/>
        <v>6</v>
      </c>
      <c r="Y31" s="1">
        <f t="shared" si="18"/>
        <v>7</v>
      </c>
      <c r="Z31" s="1">
        <f t="shared" si="19"/>
        <v>0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14</v>
      </c>
      <c r="J32" s="1">
        <f t="shared" si="3"/>
        <v>14</v>
      </c>
      <c r="K32" s="1">
        <f t="shared" si="4"/>
        <v>6</v>
      </c>
      <c r="L32" s="1">
        <f t="shared" si="5"/>
        <v>3</v>
      </c>
      <c r="M32" s="1">
        <f t="shared" si="6"/>
        <v>1</v>
      </c>
      <c r="N32" s="1">
        <f t="shared" si="7"/>
        <v>0</v>
      </c>
      <c r="O32" s="1">
        <f t="shared" si="8"/>
        <v>5</v>
      </c>
      <c r="P32" s="1">
        <f t="shared" si="9"/>
        <v>7</v>
      </c>
      <c r="Q32" s="1">
        <f t="shared" si="10"/>
        <v>1</v>
      </c>
      <c r="R32" s="1">
        <f t="shared" si="11"/>
        <v>9</v>
      </c>
      <c r="S32" s="1">
        <f t="shared" si="12"/>
        <v>7</v>
      </c>
      <c r="T32" s="1">
        <f t="shared" si="13"/>
        <v>2</v>
      </c>
      <c r="U32" s="1">
        <f t="shared" si="14"/>
        <v>1</v>
      </c>
      <c r="V32" s="1">
        <f t="shared" si="15"/>
        <v>4</v>
      </c>
      <c r="W32" s="1">
        <f t="shared" si="16"/>
        <v>1</v>
      </c>
      <c r="X32" s="1">
        <f t="shared" si="17"/>
        <v>6</v>
      </c>
      <c r="Y32" s="1">
        <f t="shared" si="18"/>
        <v>7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5</v>
      </c>
      <c r="AE32" s="1">
        <f t="shared" si="25"/>
        <v>3</v>
      </c>
      <c r="AF32" s="1">
        <f t="shared" si="26"/>
        <v>2</v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E33" s="1">
        <v>3</v>
      </c>
      <c r="F33" s="1">
        <v>2</v>
      </c>
      <c r="G33" s="1" t="s">
        <v>83</v>
      </c>
      <c r="H33" s="1" t="s">
        <v>83</v>
      </c>
      <c r="I33" s="1">
        <f t="shared" si="2"/>
        <v>15</v>
      </c>
      <c r="J33" s="1">
        <f t="shared" si="3"/>
        <v>14</v>
      </c>
      <c r="K33" s="1">
        <f t="shared" si="4"/>
        <v>6</v>
      </c>
      <c r="L33" s="1">
        <f t="shared" si="5"/>
        <v>3</v>
      </c>
      <c r="M33" s="1">
        <f t="shared" si="6"/>
        <v>1</v>
      </c>
      <c r="N33" s="1">
        <f t="shared" si="7"/>
        <v>0</v>
      </c>
      <c r="O33" s="1">
        <f t="shared" si="8"/>
        <v>6</v>
      </c>
      <c r="P33" s="1">
        <f t="shared" si="9"/>
        <v>7</v>
      </c>
      <c r="Q33" s="1">
        <f t="shared" si="10"/>
        <v>1</v>
      </c>
      <c r="R33" s="1">
        <f t="shared" si="11"/>
        <v>9</v>
      </c>
      <c r="S33" s="1">
        <f t="shared" si="12"/>
        <v>7</v>
      </c>
      <c r="T33" s="1">
        <f t="shared" si="13"/>
        <v>2</v>
      </c>
      <c r="U33" s="1">
        <f t="shared" si="14"/>
        <v>1</v>
      </c>
      <c r="V33" s="1">
        <f t="shared" si="15"/>
        <v>4</v>
      </c>
      <c r="W33" s="1">
        <f t="shared" si="16"/>
        <v>1</v>
      </c>
      <c r="X33" s="1">
        <f t="shared" si="17"/>
        <v>6</v>
      </c>
      <c r="Y33" s="1">
        <f t="shared" si="18"/>
        <v>7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2</v>
      </c>
      <c r="AF33" s="1">
        <f t="shared" si="26"/>
        <v>2</v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E34" s="1">
        <v>1</v>
      </c>
      <c r="F34" s="1">
        <v>4</v>
      </c>
      <c r="G34" s="1" t="s">
        <v>83</v>
      </c>
      <c r="H34" s="1" t="s">
        <v>83</v>
      </c>
      <c r="I34" s="1">
        <f t="shared" si="2"/>
        <v>15</v>
      </c>
      <c r="J34" s="1">
        <f t="shared" si="3"/>
        <v>15</v>
      </c>
      <c r="K34" s="1">
        <f t="shared" si="4"/>
        <v>6</v>
      </c>
      <c r="L34" s="1">
        <f t="shared" si="5"/>
        <v>3</v>
      </c>
      <c r="M34" s="1">
        <f t="shared" si="6"/>
        <v>1</v>
      </c>
      <c r="N34" s="1">
        <f t="shared" si="7"/>
        <v>0</v>
      </c>
      <c r="O34" s="1">
        <f t="shared" si="8"/>
        <v>6</v>
      </c>
      <c r="P34" s="1">
        <f t="shared" si="9"/>
        <v>8</v>
      </c>
      <c r="Q34" s="1">
        <f t="shared" si="10"/>
        <v>1</v>
      </c>
      <c r="R34" s="1">
        <f t="shared" si="11"/>
        <v>9</v>
      </c>
      <c r="S34" s="1">
        <f t="shared" si="12"/>
        <v>7</v>
      </c>
      <c r="T34" s="1">
        <f t="shared" si="13"/>
        <v>2</v>
      </c>
      <c r="U34" s="1">
        <f t="shared" si="14"/>
        <v>1</v>
      </c>
      <c r="V34" s="1">
        <f t="shared" si="15"/>
        <v>4</v>
      </c>
      <c r="W34" s="1">
        <f t="shared" si="16"/>
        <v>1</v>
      </c>
      <c r="X34" s="1">
        <f t="shared" si="17"/>
        <v>6</v>
      </c>
      <c r="Y34" s="1">
        <f t="shared" si="18"/>
        <v>7</v>
      </c>
      <c r="Z34" s="1">
        <f t="shared" si="19"/>
        <v>1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L</v>
      </c>
      <c r="AD34" s="1">
        <f t="shared" si="24"/>
        <v>5</v>
      </c>
      <c r="AE34" s="1">
        <f t="shared" si="25"/>
        <v>3</v>
      </c>
      <c r="AF34" s="1">
        <f t="shared" si="26"/>
        <v>2</v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E35" s="1">
        <v>1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15</v>
      </c>
      <c r="J35" s="1">
        <f t="shared" ref="J35:J66" si="30">IF(E35="","",IF(AND(F35&gt;E35,G35=$AK$2,H35=$AK$2),J34+1,J34))</f>
        <v>16</v>
      </c>
      <c r="K35" s="1">
        <f t="shared" ref="K35:K66" si="31">IF(E35="","",IF(AND(G35=$AK$1,E35&gt;F35),K34+1,K34))</f>
        <v>6</v>
      </c>
      <c r="L35" s="1">
        <f t="shared" ref="L35:L66" si="32">IF(E35="","",IF(AND(OR(G35=$AK$1,H35=$AK$1),E35&lt;F35),L34+1,L34))</f>
        <v>3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6</v>
      </c>
      <c r="P35" s="1">
        <f t="shared" ref="P35:P66" si="36">IF(E35="","",IF(AND(C35=$AL$1,F35&gt;E35,G35=$AK$2,H35=$AK$2), P34+1, P34))</f>
        <v>8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9</v>
      </c>
      <c r="S35" s="1">
        <f t="shared" ref="S35:S66" si="39">IF(E35="","",IF(AND(C35=$AL$2,F35&gt;E35,G35=$AK$2,H35=$AK$2),S34+1,S34))</f>
        <v>8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1</v>
      </c>
      <c r="V35" s="1">
        <f t="shared" ref="V35:V66" si="42">IF(E35="","",IF(AND(E35&lt;F35,G35=$AK$2,H35=$AK$2,COUNTIF($AO$1:$AO$7,D35)=1),V34+1,V34))</f>
        <v>4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6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2</v>
      </c>
      <c r="AC35" s="1" t="str">
        <f t="shared" si="28"/>
        <v>L</v>
      </c>
      <c r="AD35" s="1">
        <f t="shared" si="24"/>
        <v>4</v>
      </c>
      <c r="AE35" s="1">
        <f t="shared" si="25"/>
        <v>4</v>
      </c>
      <c r="AF35" s="1">
        <f t="shared" si="26"/>
        <v>2</v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E36" s="1">
        <v>1</v>
      </c>
      <c r="F36" s="1">
        <v>2</v>
      </c>
      <c r="G36" s="1" t="s">
        <v>84</v>
      </c>
      <c r="H36" s="1" t="s">
        <v>83</v>
      </c>
      <c r="I36" s="1">
        <f t="shared" si="29"/>
        <v>15</v>
      </c>
      <c r="J36" s="1">
        <f t="shared" si="30"/>
        <v>16</v>
      </c>
      <c r="K36" s="1">
        <f t="shared" si="31"/>
        <v>6</v>
      </c>
      <c r="L36" s="1">
        <f t="shared" si="32"/>
        <v>4</v>
      </c>
      <c r="M36" s="1">
        <f t="shared" si="33"/>
        <v>1</v>
      </c>
      <c r="N36" s="1">
        <f t="shared" si="34"/>
        <v>0</v>
      </c>
      <c r="O36" s="1">
        <f t="shared" si="35"/>
        <v>6</v>
      </c>
      <c r="P36" s="1">
        <f t="shared" si="36"/>
        <v>8</v>
      </c>
      <c r="Q36" s="1">
        <f t="shared" si="37"/>
        <v>1</v>
      </c>
      <c r="R36" s="1">
        <f t="shared" si="38"/>
        <v>9</v>
      </c>
      <c r="S36" s="1">
        <f t="shared" si="39"/>
        <v>8</v>
      </c>
      <c r="T36" s="1">
        <f t="shared" si="40"/>
        <v>3</v>
      </c>
      <c r="U36" s="1">
        <f t="shared" si="41"/>
        <v>1</v>
      </c>
      <c r="V36" s="1">
        <f t="shared" si="42"/>
        <v>4</v>
      </c>
      <c r="W36" s="1">
        <f t="shared" si="43"/>
        <v>1</v>
      </c>
      <c r="X36" s="1">
        <f t="shared" si="44"/>
        <v>6</v>
      </c>
      <c r="Y36" s="1">
        <f t="shared" si="45"/>
        <v>7</v>
      </c>
      <c r="Z36" s="1">
        <f t="shared" si="46"/>
        <v>1</v>
      </c>
      <c r="AA36" s="1" t="str">
        <f t="shared" si="27"/>
        <v>L</v>
      </c>
      <c r="AB36" s="1">
        <f t="shared" si="47"/>
        <v>3</v>
      </c>
      <c r="AC36" s="1" t="str">
        <f t="shared" si="28"/>
        <v>OTL</v>
      </c>
      <c r="AD36" s="1">
        <f t="shared" si="24"/>
        <v>4</v>
      </c>
      <c r="AE36" s="1">
        <f t="shared" si="25"/>
        <v>4</v>
      </c>
      <c r="AF36" s="1">
        <f t="shared" si="26"/>
        <v>2</v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E37" s="1">
        <v>4</v>
      </c>
      <c r="F37" s="1">
        <v>0</v>
      </c>
      <c r="G37" s="1" t="s">
        <v>83</v>
      </c>
      <c r="H37" s="1" t="s">
        <v>83</v>
      </c>
      <c r="I37" s="1">
        <f t="shared" si="29"/>
        <v>16</v>
      </c>
      <c r="J37" s="1">
        <f t="shared" si="30"/>
        <v>16</v>
      </c>
      <c r="K37" s="1">
        <f t="shared" si="31"/>
        <v>6</v>
      </c>
      <c r="L37" s="1">
        <f t="shared" si="32"/>
        <v>4</v>
      </c>
      <c r="M37" s="1">
        <f t="shared" si="33"/>
        <v>1</v>
      </c>
      <c r="N37" s="1">
        <f t="shared" si="34"/>
        <v>0</v>
      </c>
      <c r="O37" s="1">
        <f t="shared" si="35"/>
        <v>6</v>
      </c>
      <c r="P37" s="1">
        <f t="shared" si="36"/>
        <v>8</v>
      </c>
      <c r="Q37" s="1">
        <f t="shared" si="37"/>
        <v>1</v>
      </c>
      <c r="R37" s="1">
        <f t="shared" si="38"/>
        <v>10</v>
      </c>
      <c r="S37" s="1">
        <f t="shared" si="39"/>
        <v>8</v>
      </c>
      <c r="T37" s="1">
        <f t="shared" si="40"/>
        <v>3</v>
      </c>
      <c r="U37" s="1">
        <f t="shared" si="41"/>
        <v>1</v>
      </c>
      <c r="V37" s="1">
        <f t="shared" si="42"/>
        <v>4</v>
      </c>
      <c r="W37" s="1">
        <f t="shared" si="43"/>
        <v>1</v>
      </c>
      <c r="X37" s="1">
        <f t="shared" si="44"/>
        <v>6</v>
      </c>
      <c r="Y37" s="1">
        <f t="shared" si="45"/>
        <v>7</v>
      </c>
      <c r="Z37" s="1">
        <f t="shared" si="46"/>
        <v>1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4</v>
      </c>
      <c r="AE37" s="1">
        <f t="shared" si="25"/>
        <v>4</v>
      </c>
      <c r="AF37" s="1">
        <f t="shared" si="26"/>
        <v>2</v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E38" s="1">
        <v>7</v>
      </c>
      <c r="F38" s="1">
        <v>4</v>
      </c>
      <c r="G38" s="1" t="s">
        <v>83</v>
      </c>
      <c r="H38" s="1" t="s">
        <v>83</v>
      </c>
      <c r="I38" s="1">
        <f t="shared" si="29"/>
        <v>17</v>
      </c>
      <c r="J38" s="1">
        <f t="shared" si="30"/>
        <v>16</v>
      </c>
      <c r="K38" s="1">
        <f t="shared" si="31"/>
        <v>6</v>
      </c>
      <c r="L38" s="1">
        <f t="shared" si="32"/>
        <v>4</v>
      </c>
      <c r="M38" s="1">
        <f t="shared" si="33"/>
        <v>1</v>
      </c>
      <c r="N38" s="1">
        <f t="shared" si="34"/>
        <v>0</v>
      </c>
      <c r="O38" s="1">
        <f t="shared" si="35"/>
        <v>7</v>
      </c>
      <c r="P38" s="1">
        <f t="shared" si="36"/>
        <v>8</v>
      </c>
      <c r="Q38" s="1">
        <f t="shared" si="37"/>
        <v>1</v>
      </c>
      <c r="R38" s="1">
        <f t="shared" si="38"/>
        <v>10</v>
      </c>
      <c r="S38" s="1">
        <f t="shared" si="39"/>
        <v>8</v>
      </c>
      <c r="T38" s="1">
        <f t="shared" si="40"/>
        <v>3</v>
      </c>
      <c r="U38" s="1">
        <f t="shared" si="41"/>
        <v>2</v>
      </c>
      <c r="V38" s="1">
        <f t="shared" si="42"/>
        <v>4</v>
      </c>
      <c r="W38" s="1">
        <f t="shared" si="43"/>
        <v>1</v>
      </c>
      <c r="X38" s="1">
        <f t="shared" si="44"/>
        <v>7</v>
      </c>
      <c r="Y38" s="1">
        <f t="shared" si="45"/>
        <v>7</v>
      </c>
      <c r="Z38" s="1">
        <f t="shared" si="46"/>
        <v>1</v>
      </c>
      <c r="AA38" s="1" t="str">
        <f t="shared" si="27"/>
        <v>W</v>
      </c>
      <c r="AB38" s="1">
        <f t="shared" si="47"/>
        <v>2</v>
      </c>
      <c r="AC38" s="1" t="str">
        <f t="shared" si="28"/>
        <v>W</v>
      </c>
      <c r="AD38" s="1">
        <f t="shared" si="24"/>
        <v>4</v>
      </c>
      <c r="AE38" s="1">
        <f t="shared" si="25"/>
        <v>4</v>
      </c>
      <c r="AF38" s="1">
        <f t="shared" si="26"/>
        <v>2</v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E39" s="1">
        <v>2</v>
      </c>
      <c r="F39" s="1">
        <v>4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17</v>
      </c>
      <c r="K39" s="1">
        <f t="shared" si="31"/>
        <v>6</v>
      </c>
      <c r="L39" s="1">
        <f t="shared" si="32"/>
        <v>4</v>
      </c>
      <c r="M39" s="1">
        <f t="shared" si="33"/>
        <v>1</v>
      </c>
      <c r="N39" s="1">
        <f t="shared" si="34"/>
        <v>0</v>
      </c>
      <c r="O39" s="1">
        <f t="shared" si="35"/>
        <v>7</v>
      </c>
      <c r="P39" s="1">
        <f t="shared" si="36"/>
        <v>9</v>
      </c>
      <c r="Q39" s="1">
        <f t="shared" si="37"/>
        <v>1</v>
      </c>
      <c r="R39" s="1">
        <f t="shared" si="38"/>
        <v>10</v>
      </c>
      <c r="S39" s="1">
        <f t="shared" si="39"/>
        <v>8</v>
      </c>
      <c r="T39" s="1">
        <f t="shared" si="40"/>
        <v>3</v>
      </c>
      <c r="U39" s="1">
        <f t="shared" si="41"/>
        <v>2</v>
      </c>
      <c r="V39" s="1">
        <f t="shared" si="42"/>
        <v>4</v>
      </c>
      <c r="W39" s="1">
        <f t="shared" si="43"/>
        <v>1</v>
      </c>
      <c r="X39" s="1">
        <f t="shared" si="44"/>
        <v>7</v>
      </c>
      <c r="Y39" s="1">
        <f t="shared" si="45"/>
        <v>7</v>
      </c>
      <c r="Z39" s="1">
        <f t="shared" si="46"/>
        <v>1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4</v>
      </c>
      <c r="AE39" s="1">
        <f t="shared" si="25"/>
        <v>4</v>
      </c>
      <c r="AF39" s="1">
        <f t="shared" si="26"/>
        <v>2</v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E40" s="1">
        <v>6</v>
      </c>
      <c r="F40" s="1">
        <v>2</v>
      </c>
      <c r="G40" s="1" t="s">
        <v>83</v>
      </c>
      <c r="H40" s="1" t="s">
        <v>83</v>
      </c>
      <c r="I40" s="1">
        <f t="shared" si="29"/>
        <v>18</v>
      </c>
      <c r="J40" s="1">
        <f t="shared" si="30"/>
        <v>17</v>
      </c>
      <c r="K40" s="1">
        <f t="shared" si="31"/>
        <v>6</v>
      </c>
      <c r="L40" s="1">
        <f t="shared" si="32"/>
        <v>4</v>
      </c>
      <c r="M40" s="1">
        <f t="shared" si="33"/>
        <v>1</v>
      </c>
      <c r="N40" s="1">
        <f t="shared" si="34"/>
        <v>0</v>
      </c>
      <c r="O40" s="1">
        <f t="shared" si="35"/>
        <v>7</v>
      </c>
      <c r="P40" s="1">
        <f t="shared" si="36"/>
        <v>9</v>
      </c>
      <c r="Q40" s="1">
        <f t="shared" si="37"/>
        <v>1</v>
      </c>
      <c r="R40" s="1">
        <f t="shared" si="38"/>
        <v>11</v>
      </c>
      <c r="S40" s="1">
        <f t="shared" si="39"/>
        <v>8</v>
      </c>
      <c r="T40" s="1">
        <f t="shared" si="40"/>
        <v>3</v>
      </c>
      <c r="U40" s="1">
        <f t="shared" si="41"/>
        <v>3</v>
      </c>
      <c r="V40" s="1">
        <f t="shared" si="42"/>
        <v>4</v>
      </c>
      <c r="W40" s="1">
        <f t="shared" si="43"/>
        <v>1</v>
      </c>
      <c r="X40" s="1">
        <f t="shared" si="44"/>
        <v>8</v>
      </c>
      <c r="Y40" s="1">
        <f t="shared" si="45"/>
        <v>7</v>
      </c>
      <c r="Z40" s="1">
        <f t="shared" si="46"/>
        <v>1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4</v>
      </c>
      <c r="AE40" s="1">
        <f t="shared" si="25"/>
        <v>4</v>
      </c>
      <c r="AF40" s="1">
        <f t="shared" si="26"/>
        <v>2</v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E41" s="1">
        <v>4</v>
      </c>
      <c r="F41" s="1">
        <v>0</v>
      </c>
      <c r="G41" s="1" t="s">
        <v>83</v>
      </c>
      <c r="H41" s="1" t="s">
        <v>83</v>
      </c>
      <c r="I41" s="1">
        <f t="shared" si="29"/>
        <v>19</v>
      </c>
      <c r="J41" s="1">
        <f t="shared" si="30"/>
        <v>17</v>
      </c>
      <c r="K41" s="1">
        <f t="shared" si="31"/>
        <v>6</v>
      </c>
      <c r="L41" s="1">
        <f t="shared" si="32"/>
        <v>4</v>
      </c>
      <c r="M41" s="1">
        <f t="shared" si="33"/>
        <v>1</v>
      </c>
      <c r="N41" s="1">
        <f t="shared" si="34"/>
        <v>0</v>
      </c>
      <c r="O41" s="1">
        <f t="shared" si="35"/>
        <v>8</v>
      </c>
      <c r="P41" s="1">
        <f t="shared" si="36"/>
        <v>9</v>
      </c>
      <c r="Q41" s="1">
        <f t="shared" si="37"/>
        <v>1</v>
      </c>
      <c r="R41" s="1">
        <f t="shared" si="38"/>
        <v>11</v>
      </c>
      <c r="S41" s="1">
        <f t="shared" si="39"/>
        <v>8</v>
      </c>
      <c r="T41" s="1">
        <f t="shared" si="40"/>
        <v>3</v>
      </c>
      <c r="U41" s="1">
        <f t="shared" si="41"/>
        <v>3</v>
      </c>
      <c r="V41" s="1">
        <f t="shared" si="42"/>
        <v>4</v>
      </c>
      <c r="W41" s="1">
        <f t="shared" si="43"/>
        <v>1</v>
      </c>
      <c r="X41" s="1">
        <f t="shared" si="44"/>
        <v>8</v>
      </c>
      <c r="Y41" s="1">
        <f t="shared" si="45"/>
        <v>7</v>
      </c>
      <c r="Z41" s="1">
        <f t="shared" si="46"/>
        <v>1</v>
      </c>
      <c r="AA41" s="1" t="str">
        <f t="shared" si="27"/>
        <v>W</v>
      </c>
      <c r="AB41" s="1">
        <f t="shared" si="47"/>
        <v>2</v>
      </c>
      <c r="AC41" s="1" t="str">
        <f t="shared" si="28"/>
        <v>W</v>
      </c>
      <c r="AD41" s="1">
        <f t="shared" si="24"/>
        <v>5</v>
      </c>
      <c r="AE41" s="1">
        <f t="shared" si="25"/>
        <v>3</v>
      </c>
      <c r="AF41" s="1">
        <f t="shared" si="26"/>
        <v>2</v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E42" s="1">
        <v>4</v>
      </c>
      <c r="F42" s="1">
        <v>6</v>
      </c>
      <c r="G42" s="1" t="s">
        <v>83</v>
      </c>
      <c r="H42" s="1" t="s">
        <v>83</v>
      </c>
      <c r="I42" s="1">
        <f t="shared" si="29"/>
        <v>19</v>
      </c>
      <c r="J42" s="1">
        <f t="shared" si="30"/>
        <v>18</v>
      </c>
      <c r="K42" s="1">
        <f t="shared" si="31"/>
        <v>6</v>
      </c>
      <c r="L42" s="1">
        <f t="shared" si="32"/>
        <v>4</v>
      </c>
      <c r="M42" s="1">
        <f t="shared" si="33"/>
        <v>1</v>
      </c>
      <c r="N42" s="1">
        <f t="shared" si="34"/>
        <v>0</v>
      </c>
      <c r="O42" s="1">
        <f t="shared" si="35"/>
        <v>8</v>
      </c>
      <c r="P42" s="1">
        <f t="shared" si="36"/>
        <v>9</v>
      </c>
      <c r="Q42" s="1">
        <f t="shared" si="37"/>
        <v>1</v>
      </c>
      <c r="R42" s="1">
        <f t="shared" si="38"/>
        <v>11</v>
      </c>
      <c r="S42" s="1">
        <f t="shared" si="39"/>
        <v>9</v>
      </c>
      <c r="T42" s="1">
        <f t="shared" si="40"/>
        <v>3</v>
      </c>
      <c r="U42" s="1">
        <f t="shared" si="41"/>
        <v>3</v>
      </c>
      <c r="V42" s="1">
        <f t="shared" si="42"/>
        <v>4</v>
      </c>
      <c r="W42" s="1">
        <f t="shared" si="43"/>
        <v>1</v>
      </c>
      <c r="X42" s="1">
        <f t="shared" si="44"/>
        <v>8</v>
      </c>
      <c r="Y42" s="1">
        <f t="shared" si="45"/>
        <v>7</v>
      </c>
      <c r="Z42" s="1">
        <f t="shared" si="46"/>
        <v>1</v>
      </c>
      <c r="AA42" s="1" t="str">
        <f t="shared" si="27"/>
        <v>L</v>
      </c>
      <c r="AB42" s="1">
        <f t="shared" si="47"/>
        <v>1</v>
      </c>
      <c r="AC42" s="1" t="str">
        <f t="shared" si="28"/>
        <v>L</v>
      </c>
      <c r="AD42" s="1">
        <f t="shared" si="24"/>
        <v>5</v>
      </c>
      <c r="AE42" s="1">
        <f t="shared" si="25"/>
        <v>4</v>
      </c>
      <c r="AF42" s="1">
        <f t="shared" si="26"/>
        <v>1</v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E43" s="1">
        <v>4</v>
      </c>
      <c r="F43" s="1">
        <v>6</v>
      </c>
      <c r="G43" s="1" t="s">
        <v>83</v>
      </c>
      <c r="H43" s="1" t="s">
        <v>83</v>
      </c>
      <c r="I43" s="1">
        <f t="shared" si="29"/>
        <v>19</v>
      </c>
      <c r="J43" s="1">
        <f t="shared" si="30"/>
        <v>19</v>
      </c>
      <c r="K43" s="1">
        <f t="shared" si="31"/>
        <v>6</v>
      </c>
      <c r="L43" s="1">
        <f t="shared" si="32"/>
        <v>4</v>
      </c>
      <c r="M43" s="1">
        <f t="shared" si="33"/>
        <v>1</v>
      </c>
      <c r="N43" s="1">
        <f t="shared" si="34"/>
        <v>0</v>
      </c>
      <c r="O43" s="1">
        <f t="shared" si="35"/>
        <v>8</v>
      </c>
      <c r="P43" s="1">
        <f t="shared" si="36"/>
        <v>9</v>
      </c>
      <c r="Q43" s="1">
        <f t="shared" si="37"/>
        <v>1</v>
      </c>
      <c r="R43" s="1">
        <f t="shared" si="38"/>
        <v>11</v>
      </c>
      <c r="S43" s="1">
        <f t="shared" si="39"/>
        <v>10</v>
      </c>
      <c r="T43" s="1">
        <f t="shared" si="40"/>
        <v>3</v>
      </c>
      <c r="U43" s="1">
        <f t="shared" si="41"/>
        <v>3</v>
      </c>
      <c r="V43" s="1">
        <f t="shared" si="42"/>
        <v>5</v>
      </c>
      <c r="W43" s="1">
        <f t="shared" si="43"/>
        <v>1</v>
      </c>
      <c r="X43" s="1">
        <f t="shared" si="44"/>
        <v>8</v>
      </c>
      <c r="Y43" s="1">
        <f t="shared" si="45"/>
        <v>8</v>
      </c>
      <c r="Z43" s="1">
        <f t="shared" si="46"/>
        <v>1</v>
      </c>
      <c r="AA43" s="1" t="str">
        <f t="shared" si="27"/>
        <v>L</v>
      </c>
      <c r="AB43" s="1">
        <f t="shared" si="47"/>
        <v>2</v>
      </c>
      <c r="AC43" s="1" t="str">
        <f t="shared" si="28"/>
        <v>L</v>
      </c>
      <c r="AD43" s="1">
        <f t="shared" si="24"/>
        <v>4</v>
      </c>
      <c r="AE43" s="1">
        <f t="shared" si="25"/>
        <v>5</v>
      </c>
      <c r="AF43" s="1">
        <f t="shared" si="26"/>
        <v>1</v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E44" s="1">
        <v>6</v>
      </c>
      <c r="F44" s="1">
        <v>2</v>
      </c>
      <c r="G44" s="1" t="s">
        <v>83</v>
      </c>
      <c r="H44" s="1" t="s">
        <v>83</v>
      </c>
      <c r="I44" s="1">
        <f t="shared" si="29"/>
        <v>20</v>
      </c>
      <c r="J44" s="1">
        <f t="shared" si="30"/>
        <v>19</v>
      </c>
      <c r="K44" s="1">
        <f t="shared" si="31"/>
        <v>6</v>
      </c>
      <c r="L44" s="1">
        <f t="shared" si="32"/>
        <v>4</v>
      </c>
      <c r="M44" s="1">
        <f t="shared" si="33"/>
        <v>1</v>
      </c>
      <c r="N44" s="1">
        <f t="shared" si="34"/>
        <v>0</v>
      </c>
      <c r="O44" s="1">
        <f t="shared" si="35"/>
        <v>9</v>
      </c>
      <c r="P44" s="1">
        <f t="shared" si="36"/>
        <v>9</v>
      </c>
      <c r="Q44" s="1">
        <f t="shared" si="37"/>
        <v>1</v>
      </c>
      <c r="R44" s="1">
        <f t="shared" si="38"/>
        <v>11</v>
      </c>
      <c r="S44" s="1">
        <f t="shared" si="39"/>
        <v>10</v>
      </c>
      <c r="T44" s="1">
        <f t="shared" si="40"/>
        <v>3</v>
      </c>
      <c r="U44" s="1">
        <f t="shared" si="41"/>
        <v>3</v>
      </c>
      <c r="V44" s="1">
        <f t="shared" si="42"/>
        <v>5</v>
      </c>
      <c r="W44" s="1">
        <f t="shared" si="43"/>
        <v>1</v>
      </c>
      <c r="X44" s="1">
        <f t="shared" si="44"/>
        <v>9</v>
      </c>
      <c r="Y44" s="1">
        <f t="shared" si="45"/>
        <v>8</v>
      </c>
      <c r="Z44" s="1">
        <f t="shared" si="46"/>
        <v>1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1</v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E45" s="1">
        <v>1</v>
      </c>
      <c r="F45" s="1">
        <v>2</v>
      </c>
      <c r="G45" s="1" t="s">
        <v>83</v>
      </c>
      <c r="H45" s="1" t="s">
        <v>83</v>
      </c>
      <c r="I45" s="1">
        <f t="shared" si="29"/>
        <v>20</v>
      </c>
      <c r="J45" s="1">
        <f t="shared" si="30"/>
        <v>20</v>
      </c>
      <c r="K45" s="1">
        <f t="shared" si="31"/>
        <v>6</v>
      </c>
      <c r="L45" s="1">
        <f t="shared" si="32"/>
        <v>4</v>
      </c>
      <c r="M45" s="1">
        <f t="shared" si="33"/>
        <v>1</v>
      </c>
      <c r="N45" s="1">
        <f t="shared" si="34"/>
        <v>0</v>
      </c>
      <c r="O45" s="1">
        <f t="shared" si="35"/>
        <v>9</v>
      </c>
      <c r="P45" s="1">
        <f t="shared" si="36"/>
        <v>10</v>
      </c>
      <c r="Q45" s="1">
        <f t="shared" si="37"/>
        <v>1</v>
      </c>
      <c r="R45" s="1">
        <f t="shared" si="38"/>
        <v>11</v>
      </c>
      <c r="S45" s="1">
        <f t="shared" si="39"/>
        <v>10</v>
      </c>
      <c r="T45" s="1">
        <f t="shared" si="40"/>
        <v>3</v>
      </c>
      <c r="U45" s="1">
        <f t="shared" si="41"/>
        <v>3</v>
      </c>
      <c r="V45" s="1">
        <f t="shared" si="42"/>
        <v>5</v>
      </c>
      <c r="W45" s="1">
        <f t="shared" si="43"/>
        <v>1</v>
      </c>
      <c r="X45" s="1">
        <f t="shared" si="44"/>
        <v>9</v>
      </c>
      <c r="Y45" s="1">
        <f t="shared" si="45"/>
        <v>8</v>
      </c>
      <c r="Z45" s="1">
        <f t="shared" si="46"/>
        <v>1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5</v>
      </c>
      <c r="AE45" s="1">
        <f t="shared" si="49"/>
        <v>4</v>
      </c>
      <c r="AF45" s="1">
        <f t="shared" si="50"/>
        <v>1</v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E46" s="1">
        <v>2</v>
      </c>
      <c r="F46" s="1">
        <v>1</v>
      </c>
      <c r="G46" s="1" t="s">
        <v>83</v>
      </c>
      <c r="H46" s="1" t="s">
        <v>83</v>
      </c>
      <c r="I46" s="1">
        <f t="shared" si="29"/>
        <v>21</v>
      </c>
      <c r="J46" s="1">
        <f t="shared" si="30"/>
        <v>20</v>
      </c>
      <c r="K46" s="1">
        <f t="shared" si="31"/>
        <v>6</v>
      </c>
      <c r="L46" s="1">
        <f t="shared" si="32"/>
        <v>4</v>
      </c>
      <c r="M46" s="1">
        <f t="shared" si="33"/>
        <v>1</v>
      </c>
      <c r="N46" s="1">
        <f t="shared" si="34"/>
        <v>0</v>
      </c>
      <c r="O46" s="1">
        <f t="shared" si="35"/>
        <v>10</v>
      </c>
      <c r="P46" s="1">
        <f t="shared" si="36"/>
        <v>10</v>
      </c>
      <c r="Q46" s="1">
        <f t="shared" si="37"/>
        <v>1</v>
      </c>
      <c r="R46" s="1">
        <f t="shared" si="38"/>
        <v>11</v>
      </c>
      <c r="S46" s="1">
        <f t="shared" si="39"/>
        <v>10</v>
      </c>
      <c r="T46" s="1">
        <f t="shared" si="40"/>
        <v>3</v>
      </c>
      <c r="U46" s="1">
        <f t="shared" si="41"/>
        <v>3</v>
      </c>
      <c r="V46" s="1">
        <f t="shared" si="42"/>
        <v>5</v>
      </c>
      <c r="W46" s="1">
        <f t="shared" si="43"/>
        <v>1</v>
      </c>
      <c r="X46" s="1">
        <f t="shared" si="44"/>
        <v>10</v>
      </c>
      <c r="Y46" s="1">
        <f t="shared" si="45"/>
        <v>8</v>
      </c>
      <c r="Z46" s="1">
        <f t="shared" si="46"/>
        <v>1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6</v>
      </c>
      <c r="AE46" s="1">
        <f t="shared" si="49"/>
        <v>4</v>
      </c>
      <c r="AF46" s="1">
        <f t="shared" si="50"/>
        <v>0</v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E47" s="1">
        <v>4</v>
      </c>
      <c r="F47" s="1">
        <v>1</v>
      </c>
      <c r="G47" s="1" t="s">
        <v>83</v>
      </c>
      <c r="H47" s="1" t="s">
        <v>83</v>
      </c>
      <c r="I47" s="1">
        <f t="shared" si="29"/>
        <v>22</v>
      </c>
      <c r="J47" s="1">
        <f t="shared" si="30"/>
        <v>20</v>
      </c>
      <c r="K47" s="1">
        <f t="shared" si="31"/>
        <v>6</v>
      </c>
      <c r="L47" s="1">
        <f t="shared" si="32"/>
        <v>4</v>
      </c>
      <c r="M47" s="1">
        <f t="shared" si="33"/>
        <v>1</v>
      </c>
      <c r="N47" s="1">
        <f t="shared" si="34"/>
        <v>0</v>
      </c>
      <c r="O47" s="1">
        <f t="shared" si="35"/>
        <v>11</v>
      </c>
      <c r="P47" s="1">
        <f t="shared" si="36"/>
        <v>10</v>
      </c>
      <c r="Q47" s="1">
        <f t="shared" si="37"/>
        <v>1</v>
      </c>
      <c r="R47" s="1">
        <f t="shared" si="38"/>
        <v>11</v>
      </c>
      <c r="S47" s="1">
        <f t="shared" si="39"/>
        <v>10</v>
      </c>
      <c r="T47" s="1">
        <f t="shared" si="40"/>
        <v>3</v>
      </c>
      <c r="U47" s="1">
        <f t="shared" si="41"/>
        <v>3</v>
      </c>
      <c r="V47" s="1">
        <f t="shared" si="42"/>
        <v>5</v>
      </c>
      <c r="W47" s="1">
        <f t="shared" si="43"/>
        <v>1</v>
      </c>
      <c r="X47" s="1">
        <f t="shared" si="44"/>
        <v>11</v>
      </c>
      <c r="Y47" s="1">
        <f t="shared" si="45"/>
        <v>8</v>
      </c>
      <c r="Z47" s="1">
        <f t="shared" si="46"/>
        <v>1</v>
      </c>
      <c r="AA47" s="1" t="str">
        <f t="shared" si="27"/>
        <v>W</v>
      </c>
      <c r="AB47" s="1">
        <f t="shared" si="47"/>
        <v>2</v>
      </c>
      <c r="AC47" s="1" t="str">
        <f t="shared" si="28"/>
        <v>W</v>
      </c>
      <c r="AD47" s="1">
        <f t="shared" si="48"/>
        <v>6</v>
      </c>
      <c r="AE47" s="1">
        <f t="shared" si="49"/>
        <v>4</v>
      </c>
      <c r="AF47" s="1">
        <f t="shared" si="50"/>
        <v>0</v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E48" s="1">
        <v>2</v>
      </c>
      <c r="F48" s="1">
        <v>4</v>
      </c>
      <c r="G48" s="1" t="s">
        <v>83</v>
      </c>
      <c r="H48" s="1" t="s">
        <v>83</v>
      </c>
      <c r="I48" s="1">
        <f t="shared" si="29"/>
        <v>22</v>
      </c>
      <c r="J48" s="1">
        <f t="shared" si="30"/>
        <v>21</v>
      </c>
      <c r="K48" s="1">
        <f t="shared" si="31"/>
        <v>6</v>
      </c>
      <c r="L48" s="1">
        <f t="shared" si="32"/>
        <v>4</v>
      </c>
      <c r="M48" s="1">
        <f t="shared" si="33"/>
        <v>1</v>
      </c>
      <c r="N48" s="1">
        <f t="shared" si="34"/>
        <v>0</v>
      </c>
      <c r="O48" s="1">
        <f t="shared" si="35"/>
        <v>11</v>
      </c>
      <c r="P48" s="1">
        <f t="shared" si="36"/>
        <v>10</v>
      </c>
      <c r="Q48" s="1">
        <f t="shared" si="37"/>
        <v>1</v>
      </c>
      <c r="R48" s="1">
        <f t="shared" si="38"/>
        <v>11</v>
      </c>
      <c r="S48" s="1">
        <f t="shared" si="39"/>
        <v>11</v>
      </c>
      <c r="T48" s="1">
        <f t="shared" si="40"/>
        <v>3</v>
      </c>
      <c r="U48" s="1">
        <f t="shared" si="41"/>
        <v>3</v>
      </c>
      <c r="V48" s="1">
        <f t="shared" si="42"/>
        <v>6</v>
      </c>
      <c r="W48" s="1">
        <f t="shared" si="43"/>
        <v>1</v>
      </c>
      <c r="X48" s="1">
        <f t="shared" si="44"/>
        <v>11</v>
      </c>
      <c r="Y48" s="1">
        <f t="shared" si="45"/>
        <v>9</v>
      </c>
      <c r="Z48" s="1">
        <f t="shared" si="46"/>
        <v>1</v>
      </c>
      <c r="AA48" s="1" t="str">
        <f t="shared" si="27"/>
        <v>L</v>
      </c>
      <c r="AB48" s="1">
        <f t="shared" si="47"/>
        <v>1</v>
      </c>
      <c r="AC48" s="1" t="str">
        <f t="shared" si="28"/>
        <v>L</v>
      </c>
      <c r="AD48" s="1">
        <f t="shared" si="48"/>
        <v>5</v>
      </c>
      <c r="AE48" s="1">
        <f t="shared" si="49"/>
        <v>5</v>
      </c>
      <c r="AF48" s="1">
        <f t="shared" si="50"/>
        <v>0</v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E49" s="1">
        <v>5</v>
      </c>
      <c r="F49" s="1">
        <v>4</v>
      </c>
      <c r="G49" s="1" t="s">
        <v>84</v>
      </c>
      <c r="H49" s="1" t="s">
        <v>84</v>
      </c>
      <c r="I49" s="1">
        <f t="shared" si="29"/>
        <v>23</v>
      </c>
      <c r="J49" s="1">
        <f t="shared" si="30"/>
        <v>21</v>
      </c>
      <c r="K49" s="1">
        <f t="shared" si="31"/>
        <v>7</v>
      </c>
      <c r="L49" s="1">
        <f t="shared" si="32"/>
        <v>4</v>
      </c>
      <c r="M49" s="1">
        <f t="shared" si="33"/>
        <v>2</v>
      </c>
      <c r="N49" s="1">
        <f t="shared" si="34"/>
        <v>0</v>
      </c>
      <c r="O49" s="1">
        <f t="shared" si="35"/>
        <v>11</v>
      </c>
      <c r="P49" s="1">
        <f t="shared" si="36"/>
        <v>10</v>
      </c>
      <c r="Q49" s="1">
        <f t="shared" si="37"/>
        <v>1</v>
      </c>
      <c r="R49" s="1">
        <f t="shared" si="38"/>
        <v>12</v>
      </c>
      <c r="S49" s="1">
        <f t="shared" si="39"/>
        <v>11</v>
      </c>
      <c r="T49" s="1">
        <f t="shared" si="40"/>
        <v>3</v>
      </c>
      <c r="U49" s="1">
        <f t="shared" si="41"/>
        <v>3</v>
      </c>
      <c r="V49" s="1">
        <f t="shared" si="42"/>
        <v>6</v>
      </c>
      <c r="W49" s="1">
        <f t="shared" si="43"/>
        <v>1</v>
      </c>
      <c r="X49" s="1">
        <f t="shared" si="44"/>
        <v>12</v>
      </c>
      <c r="Y49" s="1">
        <f t="shared" si="45"/>
        <v>9</v>
      </c>
      <c r="Z49" s="1">
        <f t="shared" si="46"/>
        <v>1</v>
      </c>
      <c r="AA49" s="1" t="str">
        <f t="shared" si="27"/>
        <v>W</v>
      </c>
      <c r="AB49" s="1">
        <f t="shared" si="47"/>
        <v>1</v>
      </c>
      <c r="AC49" s="1" t="str">
        <f t="shared" si="28"/>
        <v>W</v>
      </c>
      <c r="AD49" s="1">
        <f t="shared" si="48"/>
        <v>6</v>
      </c>
      <c r="AE49" s="1">
        <f t="shared" si="49"/>
        <v>4</v>
      </c>
      <c r="AF49" s="1">
        <f t="shared" si="50"/>
        <v>0</v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23</v>
      </c>
      <c r="J84" s="1">
        <f t="shared" si="75"/>
        <v>21</v>
      </c>
      <c r="K84" s="1">
        <f t="shared" si="75"/>
        <v>7</v>
      </c>
      <c r="L84" s="1">
        <f t="shared" si="75"/>
        <v>4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11</v>
      </c>
      <c r="P84" s="1">
        <f t="shared" si="76"/>
        <v>10</v>
      </c>
      <c r="Q84" s="1">
        <f t="shared" si="76"/>
        <v>1</v>
      </c>
      <c r="R84" s="1">
        <f t="shared" si="76"/>
        <v>12</v>
      </c>
      <c r="S84" s="1">
        <f t="shared" si="76"/>
        <v>11</v>
      </c>
      <c r="T84" s="1">
        <f t="shared" si="76"/>
        <v>3</v>
      </c>
      <c r="U84" s="1">
        <f t="shared" si="76"/>
        <v>3</v>
      </c>
      <c r="V84" s="1">
        <f t="shared" si="76"/>
        <v>6</v>
      </c>
      <c r="W84" s="1">
        <f t="shared" si="76"/>
        <v>1</v>
      </c>
      <c r="X84" s="1">
        <f t="shared" si="76"/>
        <v>12</v>
      </c>
      <c r="Y84" s="1">
        <f t="shared" si="76"/>
        <v>9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138</v>
      </c>
      <c r="F85" s="1">
        <f>SUM(F2:F83)</f>
        <v>143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11-10-1</v>
      </c>
      <c r="R85" s="1" t="str">
        <f>IF(R84="","0-0-0",CONCATENATE(R84,"-",S84,"-",T84))</f>
        <v>12-11-3</v>
      </c>
      <c r="U85" s="1" t="str">
        <f>IF(U84="","0-0-0",CONCATENATE(U84,"-",V84,"-",W84))</f>
        <v>3-6-1</v>
      </c>
      <c r="X85" s="1" t="str">
        <f>IF(X84="","0-0-0",CONCATENATE(X84,"-",Y84,"-",Z84))</f>
        <v>12-9-1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48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9</v>
      </c>
      <c r="K26" s="1">
        <f t="shared" si="4"/>
        <v>3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4</v>
      </c>
      <c r="Q26" s="1">
        <f t="shared" si="10"/>
        <v>1</v>
      </c>
      <c r="R26" s="1">
        <f t="shared" si="11"/>
        <v>6</v>
      </c>
      <c r="S26" s="1">
        <f t="shared" si="12"/>
        <v>5</v>
      </c>
      <c r="T26" s="1">
        <f t="shared" si="13"/>
        <v>1</v>
      </c>
      <c r="U26" s="1">
        <f t="shared" si="14"/>
        <v>0</v>
      </c>
      <c r="V26" s="1">
        <f t="shared" si="15"/>
        <v>3</v>
      </c>
      <c r="W26" s="1">
        <f t="shared" si="16"/>
        <v>0</v>
      </c>
      <c r="X26" s="1">
        <f t="shared" si="17"/>
        <v>5</v>
      </c>
      <c r="Y26" s="1">
        <f t="shared" si="18"/>
        <v>4</v>
      </c>
      <c r="Z26" s="1">
        <f t="shared" si="19"/>
        <v>2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3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4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1</v>
      </c>
      <c r="U27" s="1">
        <f t="shared" si="14"/>
        <v>0</v>
      </c>
      <c r="V27" s="1">
        <f t="shared" si="15"/>
        <v>3</v>
      </c>
      <c r="W27" s="1">
        <f t="shared" si="16"/>
        <v>0</v>
      </c>
      <c r="X27" s="1">
        <f t="shared" si="17"/>
        <v>5</v>
      </c>
      <c r="Y27" s="1">
        <f t="shared" si="18"/>
        <v>4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E28" s="1">
        <v>8</v>
      </c>
      <c r="F28" s="1">
        <v>3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3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4</v>
      </c>
      <c r="Q28" s="1">
        <f t="shared" si="10"/>
        <v>1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0</v>
      </c>
      <c r="V28" s="1">
        <f t="shared" si="15"/>
        <v>3</v>
      </c>
      <c r="W28" s="1">
        <f t="shared" si="16"/>
        <v>0</v>
      </c>
      <c r="X28" s="1">
        <f t="shared" si="17"/>
        <v>5</v>
      </c>
      <c r="Y28" s="1">
        <f t="shared" si="18"/>
        <v>4</v>
      </c>
      <c r="Z28" s="1">
        <f t="shared" si="19"/>
        <v>2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1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8</v>
      </c>
      <c r="S29" s="1">
        <f t="shared" si="12"/>
        <v>6</v>
      </c>
      <c r="T29" s="1">
        <f t="shared" si="13"/>
        <v>1</v>
      </c>
      <c r="U29" s="1">
        <f t="shared" si="14"/>
        <v>0</v>
      </c>
      <c r="V29" s="1">
        <f t="shared" si="15"/>
        <v>3</v>
      </c>
      <c r="W29" s="1">
        <f t="shared" si="16"/>
        <v>0</v>
      </c>
      <c r="X29" s="1">
        <f t="shared" si="17"/>
        <v>5</v>
      </c>
      <c r="Y29" s="1">
        <f t="shared" si="18"/>
        <v>4</v>
      </c>
      <c r="Z29" s="1">
        <f t="shared" si="19"/>
        <v>2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E30" s="1">
        <v>5</v>
      </c>
      <c r="F30" s="1">
        <v>3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10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1</v>
      </c>
      <c r="O30" s="1">
        <f t="shared" si="8"/>
        <v>9</v>
      </c>
      <c r="P30" s="1">
        <f t="shared" si="9"/>
        <v>4</v>
      </c>
      <c r="Q30" s="1">
        <f t="shared" si="10"/>
        <v>1</v>
      </c>
      <c r="R30" s="1">
        <f t="shared" si="11"/>
        <v>8</v>
      </c>
      <c r="S30" s="1">
        <f t="shared" si="12"/>
        <v>6</v>
      </c>
      <c r="T30" s="1">
        <f t="shared" si="13"/>
        <v>1</v>
      </c>
      <c r="U30" s="1">
        <f t="shared" si="14"/>
        <v>0</v>
      </c>
      <c r="V30" s="1">
        <f t="shared" si="15"/>
        <v>3</v>
      </c>
      <c r="W30" s="1">
        <f t="shared" si="16"/>
        <v>0</v>
      </c>
      <c r="X30" s="1">
        <f t="shared" si="17"/>
        <v>6</v>
      </c>
      <c r="Y30" s="1">
        <f t="shared" si="18"/>
        <v>4</v>
      </c>
      <c r="Z30" s="1">
        <f t="shared" si="19"/>
        <v>2</v>
      </c>
      <c r="AA30" s="1" t="str">
        <f t="shared" si="0"/>
        <v>W</v>
      </c>
      <c r="AB30" s="1">
        <f t="shared" si="20"/>
        <v>3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E31" s="1">
        <v>3</v>
      </c>
      <c r="F31" s="1">
        <v>1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1</v>
      </c>
      <c r="O31" s="1">
        <f t="shared" si="8"/>
        <v>10</v>
      </c>
      <c r="P31" s="1">
        <f t="shared" si="9"/>
        <v>4</v>
      </c>
      <c r="Q31" s="1">
        <f t="shared" si="10"/>
        <v>1</v>
      </c>
      <c r="R31" s="1">
        <f t="shared" si="11"/>
        <v>8</v>
      </c>
      <c r="S31" s="1">
        <f t="shared" si="12"/>
        <v>6</v>
      </c>
      <c r="T31" s="1">
        <f t="shared" si="13"/>
        <v>1</v>
      </c>
      <c r="U31" s="1">
        <f t="shared" si="14"/>
        <v>0</v>
      </c>
      <c r="V31" s="1">
        <f t="shared" si="15"/>
        <v>3</v>
      </c>
      <c r="W31" s="1">
        <f t="shared" si="16"/>
        <v>0</v>
      </c>
      <c r="X31" s="1">
        <f t="shared" si="17"/>
        <v>6</v>
      </c>
      <c r="Y31" s="1">
        <f t="shared" si="18"/>
        <v>4</v>
      </c>
      <c r="Z31" s="1">
        <f t="shared" si="19"/>
        <v>2</v>
      </c>
      <c r="AA31" s="1" t="str">
        <f t="shared" si="0"/>
        <v>W</v>
      </c>
      <c r="AB31" s="1">
        <f t="shared" si="20"/>
        <v>4</v>
      </c>
      <c r="AC31" s="1" t="str">
        <f t="shared" si="1"/>
        <v>W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E32" s="1">
        <v>2</v>
      </c>
      <c r="F32" s="1">
        <v>4</v>
      </c>
      <c r="G32" s="1" t="s">
        <v>83</v>
      </c>
      <c r="H32" s="1" t="s">
        <v>83</v>
      </c>
      <c r="I32" s="1">
        <f t="shared" si="2"/>
        <v>18</v>
      </c>
      <c r="J32" s="1">
        <f t="shared" si="3"/>
        <v>11</v>
      </c>
      <c r="K32" s="1">
        <f t="shared" si="4"/>
        <v>3</v>
      </c>
      <c r="L32" s="1">
        <f t="shared" si="5"/>
        <v>2</v>
      </c>
      <c r="M32" s="1">
        <f t="shared" si="6"/>
        <v>0</v>
      </c>
      <c r="N32" s="1">
        <f t="shared" si="7"/>
        <v>1</v>
      </c>
      <c r="O32" s="1">
        <f t="shared" si="8"/>
        <v>10</v>
      </c>
      <c r="P32" s="1">
        <f t="shared" si="9"/>
        <v>5</v>
      </c>
      <c r="Q32" s="1">
        <f t="shared" si="10"/>
        <v>1</v>
      </c>
      <c r="R32" s="1">
        <f t="shared" si="11"/>
        <v>8</v>
      </c>
      <c r="S32" s="1">
        <f t="shared" si="12"/>
        <v>6</v>
      </c>
      <c r="T32" s="1">
        <f t="shared" si="13"/>
        <v>1</v>
      </c>
      <c r="U32" s="1">
        <f t="shared" si="14"/>
        <v>0</v>
      </c>
      <c r="V32" s="1">
        <f t="shared" si="15"/>
        <v>4</v>
      </c>
      <c r="W32" s="1">
        <f t="shared" si="16"/>
        <v>0</v>
      </c>
      <c r="X32" s="1">
        <f t="shared" si="17"/>
        <v>6</v>
      </c>
      <c r="Y32" s="1">
        <f t="shared" si="18"/>
        <v>5</v>
      </c>
      <c r="Z32" s="1">
        <f t="shared" si="19"/>
        <v>2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7</v>
      </c>
      <c r="AE32" s="1">
        <f t="shared" si="25"/>
        <v>3</v>
      </c>
      <c r="AF32" s="1">
        <f t="shared" si="26"/>
        <v>0</v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E33" s="1">
        <v>4</v>
      </c>
      <c r="F33" s="1">
        <v>0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11</v>
      </c>
      <c r="K33" s="1">
        <f t="shared" si="4"/>
        <v>3</v>
      </c>
      <c r="L33" s="1">
        <f t="shared" si="5"/>
        <v>2</v>
      </c>
      <c r="M33" s="1">
        <f t="shared" si="6"/>
        <v>0</v>
      </c>
      <c r="N33" s="1">
        <f t="shared" si="7"/>
        <v>1</v>
      </c>
      <c r="O33" s="1">
        <f t="shared" si="8"/>
        <v>10</v>
      </c>
      <c r="P33" s="1">
        <f t="shared" si="9"/>
        <v>5</v>
      </c>
      <c r="Q33" s="1">
        <f t="shared" si="10"/>
        <v>1</v>
      </c>
      <c r="R33" s="1">
        <f t="shared" si="11"/>
        <v>9</v>
      </c>
      <c r="S33" s="1">
        <f t="shared" si="12"/>
        <v>6</v>
      </c>
      <c r="T33" s="1">
        <f t="shared" si="13"/>
        <v>1</v>
      </c>
      <c r="U33" s="1">
        <f t="shared" si="14"/>
        <v>1</v>
      </c>
      <c r="V33" s="1">
        <f t="shared" si="15"/>
        <v>4</v>
      </c>
      <c r="W33" s="1">
        <f t="shared" si="16"/>
        <v>0</v>
      </c>
      <c r="X33" s="1">
        <f t="shared" si="17"/>
        <v>7</v>
      </c>
      <c r="Y33" s="1">
        <f t="shared" si="18"/>
        <v>5</v>
      </c>
      <c r="Z33" s="1">
        <f t="shared" si="19"/>
        <v>2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7</v>
      </c>
      <c r="AE33" s="1">
        <f t="shared" si="25"/>
        <v>3</v>
      </c>
      <c r="AF33" s="1">
        <f t="shared" si="26"/>
        <v>0</v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E34" s="1">
        <v>6</v>
      </c>
      <c r="F34" s="1">
        <v>2</v>
      </c>
      <c r="G34" s="1" t="s">
        <v>83</v>
      </c>
      <c r="H34" s="1" t="s">
        <v>83</v>
      </c>
      <c r="I34" s="1">
        <f t="shared" si="2"/>
        <v>20</v>
      </c>
      <c r="J34" s="1">
        <f t="shared" si="3"/>
        <v>11</v>
      </c>
      <c r="K34" s="1">
        <f t="shared" si="4"/>
        <v>3</v>
      </c>
      <c r="L34" s="1">
        <f t="shared" si="5"/>
        <v>2</v>
      </c>
      <c r="M34" s="1">
        <f t="shared" si="6"/>
        <v>0</v>
      </c>
      <c r="N34" s="1">
        <f t="shared" si="7"/>
        <v>1</v>
      </c>
      <c r="O34" s="1">
        <f t="shared" si="8"/>
        <v>11</v>
      </c>
      <c r="P34" s="1">
        <f t="shared" si="9"/>
        <v>5</v>
      </c>
      <c r="Q34" s="1">
        <f t="shared" si="10"/>
        <v>1</v>
      </c>
      <c r="R34" s="1">
        <f t="shared" si="11"/>
        <v>9</v>
      </c>
      <c r="S34" s="1">
        <f t="shared" si="12"/>
        <v>6</v>
      </c>
      <c r="T34" s="1">
        <f t="shared" si="13"/>
        <v>1</v>
      </c>
      <c r="U34" s="1">
        <f t="shared" si="14"/>
        <v>1</v>
      </c>
      <c r="V34" s="1">
        <f t="shared" si="15"/>
        <v>4</v>
      </c>
      <c r="W34" s="1">
        <f t="shared" si="16"/>
        <v>0</v>
      </c>
      <c r="X34" s="1">
        <f t="shared" si="17"/>
        <v>8</v>
      </c>
      <c r="Y34" s="1">
        <f t="shared" si="18"/>
        <v>5</v>
      </c>
      <c r="Z34" s="1">
        <f t="shared" si="19"/>
        <v>2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8</v>
      </c>
      <c r="AE34" s="1">
        <f t="shared" si="25"/>
        <v>2</v>
      </c>
      <c r="AF34" s="1">
        <f t="shared" si="26"/>
        <v>0</v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E35" s="1">
        <v>2</v>
      </c>
      <c r="F35" s="1">
        <v>5</v>
      </c>
      <c r="G35" s="1" t="s">
        <v>83</v>
      </c>
      <c r="H35" s="1" t="s">
        <v>83</v>
      </c>
      <c r="I35" s="1">
        <f t="shared" ref="I35:I66" si="29">IF(E35="","",IF(E35&gt;F35,I34+1,I34))</f>
        <v>20</v>
      </c>
      <c r="J35" s="1">
        <f t="shared" ref="J35:J66" si="30">IF(E35="","",IF(AND(F35&gt;E35,G35=$AK$2,H35=$AK$2),J34+1,J34))</f>
        <v>12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11</v>
      </c>
      <c r="P35" s="1">
        <f t="shared" ref="P35:P66" si="36">IF(E35="","",IF(AND(C35=$AL$1,F35&gt;E35,G35=$AK$2,H35=$AK$2), P34+1, P34))</f>
        <v>6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9</v>
      </c>
      <c r="S35" s="1">
        <f t="shared" ref="S35:S66" si="39">IF(E35="","",IF(AND(C35=$AL$2,F35&gt;E35,G35=$AK$2,H35=$AK$2),S34+1,S34))</f>
        <v>6</v>
      </c>
      <c r="T35" s="1">
        <f t="shared" ref="T35:T66" si="40">IF(E35="","",IF(AND(C35=$AL$2,F35&gt;E35,OR(G35=$AK$1,H35=$AK$1)), T34+1, T34))</f>
        <v>1</v>
      </c>
      <c r="U35" s="1">
        <f t="shared" ref="U35:U66" si="41">IF(E35="","",IF(AND(E35&gt;F35,COUNTIF($AO$1:$AO$7,D35)=1),U34+1,U34))</f>
        <v>1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2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7</v>
      </c>
      <c r="AE35" s="1">
        <f t="shared" si="25"/>
        <v>3</v>
      </c>
      <c r="AF35" s="1">
        <f t="shared" si="26"/>
        <v>0</v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E36" s="1">
        <v>1</v>
      </c>
      <c r="F36" s="1">
        <v>2</v>
      </c>
      <c r="G36" s="1" t="s">
        <v>83</v>
      </c>
      <c r="H36" s="1" t="s">
        <v>83</v>
      </c>
      <c r="I36" s="1">
        <f t="shared" si="29"/>
        <v>20</v>
      </c>
      <c r="J36" s="1">
        <f t="shared" si="30"/>
        <v>13</v>
      </c>
      <c r="K36" s="1">
        <f t="shared" si="31"/>
        <v>3</v>
      </c>
      <c r="L36" s="1">
        <f t="shared" si="32"/>
        <v>2</v>
      </c>
      <c r="M36" s="1">
        <f t="shared" si="33"/>
        <v>0</v>
      </c>
      <c r="N36" s="1">
        <f t="shared" si="34"/>
        <v>1</v>
      </c>
      <c r="O36" s="1">
        <f t="shared" si="35"/>
        <v>11</v>
      </c>
      <c r="P36" s="1">
        <f t="shared" si="36"/>
        <v>6</v>
      </c>
      <c r="Q36" s="1">
        <f t="shared" si="37"/>
        <v>1</v>
      </c>
      <c r="R36" s="1">
        <f t="shared" si="38"/>
        <v>9</v>
      </c>
      <c r="S36" s="1">
        <f t="shared" si="39"/>
        <v>7</v>
      </c>
      <c r="T36" s="1">
        <f t="shared" si="40"/>
        <v>1</v>
      </c>
      <c r="U36" s="1">
        <f t="shared" si="41"/>
        <v>1</v>
      </c>
      <c r="V36" s="1">
        <f t="shared" si="42"/>
        <v>5</v>
      </c>
      <c r="W36" s="1">
        <f t="shared" si="43"/>
        <v>0</v>
      </c>
      <c r="X36" s="1">
        <f t="shared" si="44"/>
        <v>8</v>
      </c>
      <c r="Y36" s="1">
        <f t="shared" si="45"/>
        <v>6</v>
      </c>
      <c r="Z36" s="1">
        <f t="shared" si="46"/>
        <v>2</v>
      </c>
      <c r="AA36" s="1" t="str">
        <f t="shared" si="27"/>
        <v>L</v>
      </c>
      <c r="AB36" s="1">
        <f t="shared" si="47"/>
        <v>2</v>
      </c>
      <c r="AC36" s="1" t="str">
        <f t="shared" si="28"/>
        <v>L</v>
      </c>
      <c r="AD36" s="1">
        <f t="shared" si="24"/>
        <v>6</v>
      </c>
      <c r="AE36" s="1">
        <f t="shared" si="25"/>
        <v>4</v>
      </c>
      <c r="AF36" s="1">
        <f t="shared" si="26"/>
        <v>0</v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E37" s="1">
        <v>1</v>
      </c>
      <c r="F37" s="1">
        <v>2</v>
      </c>
      <c r="G37" s="1" t="s">
        <v>83</v>
      </c>
      <c r="H37" s="1" t="s">
        <v>83</v>
      </c>
      <c r="I37" s="1">
        <f t="shared" si="29"/>
        <v>20</v>
      </c>
      <c r="J37" s="1">
        <f t="shared" si="30"/>
        <v>14</v>
      </c>
      <c r="K37" s="1">
        <f t="shared" si="31"/>
        <v>3</v>
      </c>
      <c r="L37" s="1">
        <f t="shared" si="32"/>
        <v>2</v>
      </c>
      <c r="M37" s="1">
        <f t="shared" si="33"/>
        <v>0</v>
      </c>
      <c r="N37" s="1">
        <f t="shared" si="34"/>
        <v>1</v>
      </c>
      <c r="O37" s="1">
        <f t="shared" si="35"/>
        <v>11</v>
      </c>
      <c r="P37" s="1">
        <f t="shared" si="36"/>
        <v>6</v>
      </c>
      <c r="Q37" s="1">
        <f t="shared" si="37"/>
        <v>1</v>
      </c>
      <c r="R37" s="1">
        <f t="shared" si="38"/>
        <v>9</v>
      </c>
      <c r="S37" s="1">
        <f t="shared" si="39"/>
        <v>8</v>
      </c>
      <c r="T37" s="1">
        <f t="shared" si="40"/>
        <v>1</v>
      </c>
      <c r="U37" s="1">
        <f t="shared" si="41"/>
        <v>1</v>
      </c>
      <c r="V37" s="1">
        <f t="shared" si="42"/>
        <v>5</v>
      </c>
      <c r="W37" s="1">
        <f t="shared" si="43"/>
        <v>0</v>
      </c>
      <c r="X37" s="1">
        <f t="shared" si="44"/>
        <v>8</v>
      </c>
      <c r="Y37" s="1">
        <f t="shared" si="45"/>
        <v>6</v>
      </c>
      <c r="Z37" s="1">
        <f t="shared" si="46"/>
        <v>2</v>
      </c>
      <c r="AA37" s="1" t="str">
        <f t="shared" si="27"/>
        <v>L</v>
      </c>
      <c r="AB37" s="1">
        <f t="shared" si="47"/>
        <v>3</v>
      </c>
      <c r="AC37" s="1" t="str">
        <f t="shared" si="28"/>
        <v>L</v>
      </c>
      <c r="AD37" s="1">
        <f t="shared" si="24"/>
        <v>6</v>
      </c>
      <c r="AE37" s="1">
        <f t="shared" si="25"/>
        <v>4</v>
      </c>
      <c r="AF37" s="1">
        <f t="shared" si="26"/>
        <v>0</v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E38" s="1">
        <v>1</v>
      </c>
      <c r="F38" s="1">
        <v>4</v>
      </c>
      <c r="G38" s="1" t="s">
        <v>83</v>
      </c>
      <c r="H38" s="1" t="s">
        <v>83</v>
      </c>
      <c r="I38" s="1">
        <f t="shared" si="29"/>
        <v>20</v>
      </c>
      <c r="J38" s="1">
        <f t="shared" si="30"/>
        <v>15</v>
      </c>
      <c r="K38" s="1">
        <f t="shared" si="31"/>
        <v>3</v>
      </c>
      <c r="L38" s="1">
        <f t="shared" si="32"/>
        <v>2</v>
      </c>
      <c r="M38" s="1">
        <f t="shared" si="33"/>
        <v>0</v>
      </c>
      <c r="N38" s="1">
        <f t="shared" si="34"/>
        <v>1</v>
      </c>
      <c r="O38" s="1">
        <f t="shared" si="35"/>
        <v>11</v>
      </c>
      <c r="P38" s="1">
        <f t="shared" si="36"/>
        <v>6</v>
      </c>
      <c r="Q38" s="1">
        <f t="shared" si="37"/>
        <v>1</v>
      </c>
      <c r="R38" s="1">
        <f t="shared" si="38"/>
        <v>9</v>
      </c>
      <c r="S38" s="1">
        <f t="shared" si="39"/>
        <v>9</v>
      </c>
      <c r="T38" s="1">
        <f t="shared" si="40"/>
        <v>1</v>
      </c>
      <c r="U38" s="1">
        <f t="shared" si="41"/>
        <v>1</v>
      </c>
      <c r="V38" s="1">
        <f t="shared" si="42"/>
        <v>5</v>
      </c>
      <c r="W38" s="1">
        <f t="shared" si="43"/>
        <v>0</v>
      </c>
      <c r="X38" s="1">
        <f t="shared" si="44"/>
        <v>8</v>
      </c>
      <c r="Y38" s="1">
        <f t="shared" si="45"/>
        <v>6</v>
      </c>
      <c r="Z38" s="1">
        <f t="shared" si="46"/>
        <v>2</v>
      </c>
      <c r="AA38" s="1" t="str">
        <f t="shared" si="27"/>
        <v>L</v>
      </c>
      <c r="AB38" s="1">
        <f t="shared" si="47"/>
        <v>4</v>
      </c>
      <c r="AC38" s="1" t="str">
        <f t="shared" si="28"/>
        <v>L</v>
      </c>
      <c r="AD38" s="1">
        <f t="shared" si="24"/>
        <v>5</v>
      </c>
      <c r="AE38" s="1">
        <f t="shared" si="25"/>
        <v>5</v>
      </c>
      <c r="AF38" s="1">
        <f t="shared" si="26"/>
        <v>0</v>
      </c>
      <c r="AG38" s="43"/>
    </row>
    <row r="39" spans="1:33" ht="15">
      <c r="A39" s="42">
        <v>45664</v>
      </c>
      <c r="B39" s="1">
        <v>38</v>
      </c>
      <c r="C39" s="1" t="s">
        <v>66</v>
      </c>
      <c r="D39" s="1" t="s">
        <v>26</v>
      </c>
      <c r="E39" s="1">
        <v>3</v>
      </c>
      <c r="F39" s="1">
        <v>2</v>
      </c>
      <c r="G39" s="1" t="s">
        <v>83</v>
      </c>
      <c r="H39" s="1" t="s">
        <v>83</v>
      </c>
      <c r="I39" s="1">
        <f t="shared" si="29"/>
        <v>21</v>
      </c>
      <c r="J39" s="1">
        <f t="shared" si="30"/>
        <v>15</v>
      </c>
      <c r="K39" s="1">
        <f t="shared" si="31"/>
        <v>3</v>
      </c>
      <c r="L39" s="1">
        <f t="shared" si="32"/>
        <v>2</v>
      </c>
      <c r="M39" s="1">
        <f t="shared" si="33"/>
        <v>0</v>
      </c>
      <c r="N39" s="1">
        <f t="shared" si="34"/>
        <v>1</v>
      </c>
      <c r="O39" s="1">
        <f t="shared" si="35"/>
        <v>12</v>
      </c>
      <c r="P39" s="1">
        <f t="shared" si="36"/>
        <v>6</v>
      </c>
      <c r="Q39" s="1">
        <f t="shared" si="37"/>
        <v>1</v>
      </c>
      <c r="R39" s="1">
        <f t="shared" si="38"/>
        <v>9</v>
      </c>
      <c r="S39" s="1">
        <f t="shared" si="39"/>
        <v>9</v>
      </c>
      <c r="T39" s="1">
        <f t="shared" si="40"/>
        <v>1</v>
      </c>
      <c r="U39" s="1">
        <f t="shared" si="41"/>
        <v>1</v>
      </c>
      <c r="V39" s="1">
        <f t="shared" si="42"/>
        <v>5</v>
      </c>
      <c r="W39" s="1">
        <f t="shared" si="43"/>
        <v>0</v>
      </c>
      <c r="X39" s="1">
        <f t="shared" si="44"/>
        <v>9</v>
      </c>
      <c r="Y39" s="1">
        <f t="shared" si="45"/>
        <v>6</v>
      </c>
      <c r="Z39" s="1">
        <f t="shared" si="46"/>
        <v>2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5</v>
      </c>
      <c r="AE39" s="1">
        <f t="shared" si="25"/>
        <v>5</v>
      </c>
      <c r="AF39" s="1">
        <f t="shared" si="26"/>
        <v>0</v>
      </c>
      <c r="AG39" s="43"/>
    </row>
    <row r="40" spans="1:33" ht="15">
      <c r="A40" s="42">
        <v>45666</v>
      </c>
      <c r="B40" s="1">
        <v>39</v>
      </c>
      <c r="C40" s="1" t="s">
        <v>65</v>
      </c>
      <c r="D40" s="1" t="s">
        <v>29</v>
      </c>
      <c r="E40" s="1">
        <v>4</v>
      </c>
      <c r="F40" s="1">
        <v>1</v>
      </c>
      <c r="G40" s="1" t="s">
        <v>83</v>
      </c>
      <c r="H40" s="1" t="s">
        <v>83</v>
      </c>
      <c r="I40" s="1">
        <f t="shared" si="29"/>
        <v>22</v>
      </c>
      <c r="J40" s="1">
        <f t="shared" si="30"/>
        <v>15</v>
      </c>
      <c r="K40" s="1">
        <f t="shared" si="31"/>
        <v>3</v>
      </c>
      <c r="L40" s="1">
        <f t="shared" si="32"/>
        <v>2</v>
      </c>
      <c r="M40" s="1">
        <f t="shared" si="33"/>
        <v>0</v>
      </c>
      <c r="N40" s="1">
        <f t="shared" si="34"/>
        <v>1</v>
      </c>
      <c r="O40" s="1">
        <f t="shared" si="35"/>
        <v>12</v>
      </c>
      <c r="P40" s="1">
        <f t="shared" si="36"/>
        <v>6</v>
      </c>
      <c r="Q40" s="1">
        <f t="shared" si="37"/>
        <v>1</v>
      </c>
      <c r="R40" s="1">
        <f t="shared" si="38"/>
        <v>10</v>
      </c>
      <c r="S40" s="1">
        <f t="shared" si="39"/>
        <v>9</v>
      </c>
      <c r="T40" s="1">
        <f t="shared" si="40"/>
        <v>1</v>
      </c>
      <c r="U40" s="1">
        <f t="shared" si="41"/>
        <v>2</v>
      </c>
      <c r="V40" s="1">
        <f t="shared" si="42"/>
        <v>5</v>
      </c>
      <c r="W40" s="1">
        <f t="shared" si="43"/>
        <v>0</v>
      </c>
      <c r="X40" s="1">
        <f t="shared" si="44"/>
        <v>10</v>
      </c>
      <c r="Y40" s="1">
        <f t="shared" si="45"/>
        <v>6</v>
      </c>
      <c r="Z40" s="1">
        <f t="shared" si="46"/>
        <v>2</v>
      </c>
      <c r="AA40" s="1" t="str">
        <f t="shared" si="27"/>
        <v>W</v>
      </c>
      <c r="AB40" s="1">
        <f t="shared" si="47"/>
        <v>2</v>
      </c>
      <c r="AC40" s="1" t="str">
        <f t="shared" si="28"/>
        <v>W</v>
      </c>
      <c r="AD40" s="1">
        <f t="shared" si="24"/>
        <v>5</v>
      </c>
      <c r="AE40" s="1">
        <f t="shared" si="25"/>
        <v>5</v>
      </c>
      <c r="AF40" s="1">
        <f t="shared" si="26"/>
        <v>0</v>
      </c>
      <c r="AG40" s="43"/>
    </row>
    <row r="41" spans="1:33" ht="15">
      <c r="A41" s="42">
        <v>45668</v>
      </c>
      <c r="B41" s="1">
        <v>40</v>
      </c>
      <c r="C41" s="1" t="s">
        <v>65</v>
      </c>
      <c r="D41" s="1" t="s">
        <v>14</v>
      </c>
      <c r="E41" s="1">
        <v>2</v>
      </c>
      <c r="F41" s="1">
        <v>3</v>
      </c>
      <c r="G41" s="1" t="s">
        <v>84</v>
      </c>
      <c r="H41" s="1" t="s">
        <v>83</v>
      </c>
      <c r="I41" s="1">
        <f t="shared" si="29"/>
        <v>22</v>
      </c>
      <c r="J41" s="1">
        <f t="shared" si="30"/>
        <v>15</v>
      </c>
      <c r="K41" s="1">
        <f t="shared" si="31"/>
        <v>3</v>
      </c>
      <c r="L41" s="1">
        <f t="shared" si="32"/>
        <v>3</v>
      </c>
      <c r="M41" s="1">
        <f t="shared" si="33"/>
        <v>0</v>
      </c>
      <c r="N41" s="1">
        <f t="shared" si="34"/>
        <v>1</v>
      </c>
      <c r="O41" s="1">
        <f t="shared" si="35"/>
        <v>12</v>
      </c>
      <c r="P41" s="1">
        <f t="shared" si="36"/>
        <v>6</v>
      </c>
      <c r="Q41" s="1">
        <f t="shared" si="37"/>
        <v>1</v>
      </c>
      <c r="R41" s="1">
        <f t="shared" si="38"/>
        <v>10</v>
      </c>
      <c r="S41" s="1">
        <f t="shared" si="39"/>
        <v>9</v>
      </c>
      <c r="T41" s="1">
        <f t="shared" si="40"/>
        <v>2</v>
      </c>
      <c r="U41" s="1">
        <f t="shared" si="41"/>
        <v>2</v>
      </c>
      <c r="V41" s="1">
        <f t="shared" si="42"/>
        <v>5</v>
      </c>
      <c r="W41" s="1">
        <f t="shared" si="43"/>
        <v>0</v>
      </c>
      <c r="X41" s="1">
        <f t="shared" si="44"/>
        <v>10</v>
      </c>
      <c r="Y41" s="1">
        <f t="shared" si="45"/>
        <v>6</v>
      </c>
      <c r="Z41" s="1">
        <f t="shared" si="46"/>
        <v>3</v>
      </c>
      <c r="AA41" s="1" t="str">
        <f t="shared" si="27"/>
        <v>L</v>
      </c>
      <c r="AB41" s="1">
        <f t="shared" si="47"/>
        <v>1</v>
      </c>
      <c r="AC41" s="1" t="str">
        <f t="shared" si="28"/>
        <v>OTL</v>
      </c>
      <c r="AD41" s="1">
        <f t="shared" si="24"/>
        <v>4</v>
      </c>
      <c r="AE41" s="1">
        <f t="shared" si="25"/>
        <v>5</v>
      </c>
      <c r="AF41" s="1">
        <f t="shared" si="26"/>
        <v>1</v>
      </c>
      <c r="AG41" s="43"/>
    </row>
    <row r="42" spans="1:33" ht="15">
      <c r="A42" s="42">
        <v>45669</v>
      </c>
      <c r="B42" s="1">
        <v>41</v>
      </c>
      <c r="C42" s="1" t="s">
        <v>65</v>
      </c>
      <c r="D42" s="1" t="s">
        <v>9</v>
      </c>
      <c r="E42" s="1">
        <v>5</v>
      </c>
      <c r="F42" s="1">
        <v>2</v>
      </c>
      <c r="G42" s="1" t="s">
        <v>83</v>
      </c>
      <c r="H42" s="1" t="s">
        <v>83</v>
      </c>
      <c r="I42" s="1">
        <f t="shared" si="29"/>
        <v>23</v>
      </c>
      <c r="J42" s="1">
        <f t="shared" si="30"/>
        <v>15</v>
      </c>
      <c r="K42" s="1">
        <f t="shared" si="31"/>
        <v>3</v>
      </c>
      <c r="L42" s="1">
        <f t="shared" si="32"/>
        <v>3</v>
      </c>
      <c r="M42" s="1">
        <f t="shared" si="33"/>
        <v>0</v>
      </c>
      <c r="N42" s="1">
        <f t="shared" si="34"/>
        <v>1</v>
      </c>
      <c r="O42" s="1">
        <f t="shared" si="35"/>
        <v>12</v>
      </c>
      <c r="P42" s="1">
        <f t="shared" si="36"/>
        <v>6</v>
      </c>
      <c r="Q42" s="1">
        <f t="shared" si="37"/>
        <v>1</v>
      </c>
      <c r="R42" s="1">
        <f t="shared" si="38"/>
        <v>11</v>
      </c>
      <c r="S42" s="1">
        <f t="shared" si="39"/>
        <v>9</v>
      </c>
      <c r="T42" s="1">
        <f t="shared" si="40"/>
        <v>2</v>
      </c>
      <c r="U42" s="1">
        <f t="shared" si="41"/>
        <v>2</v>
      </c>
      <c r="V42" s="1">
        <f t="shared" si="42"/>
        <v>5</v>
      </c>
      <c r="W42" s="1">
        <f t="shared" si="43"/>
        <v>0</v>
      </c>
      <c r="X42" s="1">
        <f t="shared" si="44"/>
        <v>11</v>
      </c>
      <c r="Y42" s="1">
        <f t="shared" si="45"/>
        <v>6</v>
      </c>
      <c r="Z42" s="1">
        <f t="shared" si="46"/>
        <v>3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5</v>
      </c>
      <c r="AE42" s="1">
        <f t="shared" si="25"/>
        <v>4</v>
      </c>
      <c r="AF42" s="1">
        <f t="shared" si="26"/>
        <v>1</v>
      </c>
      <c r="AG42" s="43"/>
    </row>
    <row r="43" spans="1:33" ht="15">
      <c r="A43" s="42">
        <v>45671</v>
      </c>
      <c r="B43" s="1">
        <v>42</v>
      </c>
      <c r="C43" s="1" t="s">
        <v>66</v>
      </c>
      <c r="D43" s="1" t="s">
        <v>29</v>
      </c>
      <c r="E43" s="1">
        <v>2</v>
      </c>
      <c r="F43" s="1">
        <v>6</v>
      </c>
      <c r="G43" s="1" t="s">
        <v>83</v>
      </c>
      <c r="H43" s="1" t="s">
        <v>83</v>
      </c>
      <c r="I43" s="1">
        <f t="shared" si="29"/>
        <v>23</v>
      </c>
      <c r="J43" s="1">
        <f t="shared" si="30"/>
        <v>16</v>
      </c>
      <c r="K43" s="1">
        <f t="shared" si="31"/>
        <v>3</v>
      </c>
      <c r="L43" s="1">
        <f t="shared" si="32"/>
        <v>3</v>
      </c>
      <c r="M43" s="1">
        <f t="shared" si="33"/>
        <v>0</v>
      </c>
      <c r="N43" s="1">
        <f t="shared" si="34"/>
        <v>1</v>
      </c>
      <c r="O43" s="1">
        <f t="shared" si="35"/>
        <v>12</v>
      </c>
      <c r="P43" s="1">
        <f t="shared" si="36"/>
        <v>7</v>
      </c>
      <c r="Q43" s="1">
        <f t="shared" si="37"/>
        <v>1</v>
      </c>
      <c r="R43" s="1">
        <f t="shared" si="38"/>
        <v>11</v>
      </c>
      <c r="S43" s="1">
        <f t="shared" si="39"/>
        <v>9</v>
      </c>
      <c r="T43" s="1">
        <f t="shared" si="40"/>
        <v>2</v>
      </c>
      <c r="U43" s="1">
        <f t="shared" si="41"/>
        <v>2</v>
      </c>
      <c r="V43" s="1">
        <f t="shared" si="42"/>
        <v>6</v>
      </c>
      <c r="W43" s="1">
        <f t="shared" si="43"/>
        <v>0</v>
      </c>
      <c r="X43" s="1">
        <f t="shared" si="44"/>
        <v>11</v>
      </c>
      <c r="Y43" s="1">
        <f t="shared" si="45"/>
        <v>7</v>
      </c>
      <c r="Z43" s="1">
        <f t="shared" si="46"/>
        <v>3</v>
      </c>
      <c r="AA43" s="1" t="str">
        <f t="shared" si="27"/>
        <v>L</v>
      </c>
      <c r="AB43" s="1">
        <f t="shared" si="47"/>
        <v>1</v>
      </c>
      <c r="AC43" s="1" t="str">
        <f t="shared" si="28"/>
        <v>L</v>
      </c>
      <c r="AD43" s="1">
        <f t="shared" si="24"/>
        <v>4</v>
      </c>
      <c r="AE43" s="1">
        <f t="shared" si="25"/>
        <v>5</v>
      </c>
      <c r="AF43" s="1">
        <f t="shared" si="26"/>
        <v>1</v>
      </c>
      <c r="AG43" s="43"/>
    </row>
    <row r="44" spans="1:33" ht="15">
      <c r="A44" s="42">
        <v>45673</v>
      </c>
      <c r="B44" s="1">
        <v>43</v>
      </c>
      <c r="C44" s="1" t="s">
        <v>66</v>
      </c>
      <c r="D44" s="1" t="s">
        <v>31</v>
      </c>
      <c r="E44" s="1">
        <v>4</v>
      </c>
      <c r="F44" s="1">
        <v>3</v>
      </c>
      <c r="G44" s="1" t="s">
        <v>84</v>
      </c>
      <c r="H44" s="1" t="s">
        <v>84</v>
      </c>
      <c r="I44" s="1">
        <f t="shared" si="29"/>
        <v>24</v>
      </c>
      <c r="J44" s="1">
        <f t="shared" si="30"/>
        <v>16</v>
      </c>
      <c r="K44" s="1">
        <f t="shared" si="31"/>
        <v>4</v>
      </c>
      <c r="L44" s="1">
        <f t="shared" si="32"/>
        <v>3</v>
      </c>
      <c r="M44" s="1">
        <f t="shared" si="33"/>
        <v>1</v>
      </c>
      <c r="N44" s="1">
        <f t="shared" si="34"/>
        <v>1</v>
      </c>
      <c r="O44" s="1">
        <f t="shared" si="35"/>
        <v>13</v>
      </c>
      <c r="P44" s="1">
        <f t="shared" si="36"/>
        <v>7</v>
      </c>
      <c r="Q44" s="1">
        <f t="shared" si="37"/>
        <v>1</v>
      </c>
      <c r="R44" s="1">
        <f t="shared" si="38"/>
        <v>11</v>
      </c>
      <c r="S44" s="1">
        <f t="shared" si="39"/>
        <v>9</v>
      </c>
      <c r="T44" s="1">
        <f t="shared" si="40"/>
        <v>2</v>
      </c>
      <c r="U44" s="1">
        <f t="shared" si="41"/>
        <v>2</v>
      </c>
      <c r="V44" s="1">
        <f t="shared" si="42"/>
        <v>6</v>
      </c>
      <c r="W44" s="1">
        <f t="shared" si="43"/>
        <v>0</v>
      </c>
      <c r="X44" s="1">
        <f t="shared" si="44"/>
        <v>11</v>
      </c>
      <c r="Y44" s="1">
        <f t="shared" si="45"/>
        <v>7</v>
      </c>
      <c r="Z44" s="1">
        <f t="shared" si="46"/>
        <v>3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4</v>
      </c>
      <c r="AE44" s="1">
        <f t="shared" ref="AE44:AE75" si="49">IF(AC44="","",COUNTIFS(AC35:AC44,"L"))</f>
        <v>5</v>
      </c>
      <c r="AF44" s="1">
        <f t="shared" ref="AF44:AF75" si="50">IF(AC44="","",COUNTIFS(AC35:AC44,"OTL"))</f>
        <v>1</v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21</v>
      </c>
      <c r="E45" s="1">
        <v>5</v>
      </c>
      <c r="F45" s="1">
        <v>1</v>
      </c>
      <c r="G45" s="1" t="s">
        <v>83</v>
      </c>
      <c r="H45" s="1" t="s">
        <v>83</v>
      </c>
      <c r="I45" s="1">
        <f t="shared" si="29"/>
        <v>25</v>
      </c>
      <c r="J45" s="1">
        <f t="shared" si="30"/>
        <v>16</v>
      </c>
      <c r="K45" s="1">
        <f t="shared" si="31"/>
        <v>4</v>
      </c>
      <c r="L45" s="1">
        <f t="shared" si="32"/>
        <v>3</v>
      </c>
      <c r="M45" s="1">
        <f t="shared" si="33"/>
        <v>1</v>
      </c>
      <c r="N45" s="1">
        <f t="shared" si="34"/>
        <v>1</v>
      </c>
      <c r="O45" s="1">
        <f t="shared" si="35"/>
        <v>13</v>
      </c>
      <c r="P45" s="1">
        <f t="shared" si="36"/>
        <v>7</v>
      </c>
      <c r="Q45" s="1">
        <f t="shared" si="37"/>
        <v>1</v>
      </c>
      <c r="R45" s="1">
        <f t="shared" si="38"/>
        <v>12</v>
      </c>
      <c r="S45" s="1">
        <f t="shared" si="39"/>
        <v>9</v>
      </c>
      <c r="T45" s="1">
        <f t="shared" si="40"/>
        <v>2</v>
      </c>
      <c r="U45" s="1">
        <f t="shared" si="41"/>
        <v>3</v>
      </c>
      <c r="V45" s="1">
        <f t="shared" si="42"/>
        <v>6</v>
      </c>
      <c r="W45" s="1">
        <f t="shared" si="43"/>
        <v>0</v>
      </c>
      <c r="X45" s="1">
        <f t="shared" si="44"/>
        <v>12</v>
      </c>
      <c r="Y45" s="1">
        <f t="shared" si="45"/>
        <v>7</v>
      </c>
      <c r="Z45" s="1">
        <f t="shared" si="46"/>
        <v>3</v>
      </c>
      <c r="AA45" s="1" t="str">
        <f t="shared" si="27"/>
        <v>W</v>
      </c>
      <c r="AB45" s="1">
        <f t="shared" si="47"/>
        <v>2</v>
      </c>
      <c r="AC45" s="1" t="str">
        <f t="shared" si="28"/>
        <v>W</v>
      </c>
      <c r="AD45" s="1">
        <f t="shared" si="48"/>
        <v>5</v>
      </c>
      <c r="AE45" s="1">
        <f t="shared" si="49"/>
        <v>4</v>
      </c>
      <c r="AF45" s="1">
        <f t="shared" si="50"/>
        <v>1</v>
      </c>
      <c r="AG45" s="43"/>
    </row>
    <row r="46" spans="1:33" ht="15">
      <c r="A46" s="42">
        <v>45677</v>
      </c>
      <c r="B46" s="1">
        <v>45</v>
      </c>
      <c r="C46" s="1" t="s">
        <v>65</v>
      </c>
      <c r="D46" s="1" t="s">
        <v>4</v>
      </c>
      <c r="E46" s="1">
        <v>3</v>
      </c>
      <c r="F46" s="1">
        <v>5</v>
      </c>
      <c r="G46" s="1" t="s">
        <v>83</v>
      </c>
      <c r="H46" s="1" t="s">
        <v>83</v>
      </c>
      <c r="I46" s="1">
        <f t="shared" si="29"/>
        <v>25</v>
      </c>
      <c r="J46" s="1">
        <f t="shared" si="30"/>
        <v>17</v>
      </c>
      <c r="K46" s="1">
        <f t="shared" si="31"/>
        <v>4</v>
      </c>
      <c r="L46" s="1">
        <f t="shared" si="32"/>
        <v>3</v>
      </c>
      <c r="M46" s="1">
        <f t="shared" si="33"/>
        <v>1</v>
      </c>
      <c r="N46" s="1">
        <f t="shared" si="34"/>
        <v>1</v>
      </c>
      <c r="O46" s="1">
        <f t="shared" si="35"/>
        <v>13</v>
      </c>
      <c r="P46" s="1">
        <f t="shared" si="36"/>
        <v>7</v>
      </c>
      <c r="Q46" s="1">
        <f t="shared" si="37"/>
        <v>1</v>
      </c>
      <c r="R46" s="1">
        <f t="shared" si="38"/>
        <v>12</v>
      </c>
      <c r="S46" s="1">
        <f t="shared" si="39"/>
        <v>10</v>
      </c>
      <c r="T46" s="1">
        <f t="shared" si="40"/>
        <v>2</v>
      </c>
      <c r="U46" s="1">
        <f t="shared" si="41"/>
        <v>3</v>
      </c>
      <c r="V46" s="1">
        <f t="shared" si="42"/>
        <v>7</v>
      </c>
      <c r="W46" s="1">
        <f t="shared" si="43"/>
        <v>0</v>
      </c>
      <c r="X46" s="1">
        <f t="shared" si="44"/>
        <v>12</v>
      </c>
      <c r="Y46" s="1">
        <f t="shared" si="45"/>
        <v>8</v>
      </c>
      <c r="Z46" s="1">
        <f t="shared" si="46"/>
        <v>3</v>
      </c>
      <c r="AA46" s="1" t="str">
        <f t="shared" si="27"/>
        <v>L</v>
      </c>
      <c r="AB46" s="1">
        <f t="shared" si="47"/>
        <v>1</v>
      </c>
      <c r="AC46" s="1" t="str">
        <f t="shared" si="28"/>
        <v>L</v>
      </c>
      <c r="AD46" s="1">
        <f t="shared" si="48"/>
        <v>5</v>
      </c>
      <c r="AE46" s="1">
        <f t="shared" si="49"/>
        <v>4</v>
      </c>
      <c r="AF46" s="1">
        <f t="shared" si="50"/>
        <v>1</v>
      </c>
      <c r="AG46" s="43"/>
    </row>
    <row r="47" spans="1:33" ht="15">
      <c r="A47" s="42">
        <v>45678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65</v>
      </c>
      <c r="D48" s="1" t="s">
        <v>25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66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45692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45694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21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66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105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12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4" t="s">
        <v>81</v>
      </c>
      <c r="F84" s="54"/>
      <c r="I84" s="1">
        <f t="shared" ref="I84:N84" si="75">IF(I1="",0,MAX(I1:I83))</f>
        <v>25</v>
      </c>
      <c r="J84" s="1">
        <f t="shared" si="75"/>
        <v>17</v>
      </c>
      <c r="K84" s="1">
        <f t="shared" si="75"/>
        <v>4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13</v>
      </c>
      <c r="P84" s="1">
        <f t="shared" si="76"/>
        <v>7</v>
      </c>
      <c r="Q84" s="1">
        <f t="shared" si="76"/>
        <v>1</v>
      </c>
      <c r="R84" s="1">
        <f t="shared" si="76"/>
        <v>12</v>
      </c>
      <c r="S84" s="1">
        <f t="shared" si="76"/>
        <v>10</v>
      </c>
      <c r="T84" s="1">
        <f t="shared" si="76"/>
        <v>2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12</v>
      </c>
      <c r="Y84" s="1">
        <f t="shared" si="76"/>
        <v>8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42</v>
      </c>
      <c r="E85" s="1">
        <f>SUM(E2:E83)</f>
        <v>165</v>
      </c>
      <c r="F85" s="1">
        <f>SUM(F2:F83)</f>
        <v>128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13-7-1</v>
      </c>
      <c r="R85" s="1" t="str">
        <f>IF(R84="","0-0-0",CONCATENATE(R84,"-",S84,"-",T84))</f>
        <v>12-10-2</v>
      </c>
      <c r="U85" s="1" t="str">
        <f>IF(U84="","0-0-0",CONCATENATE(U84,"-",V84,"-",W84))</f>
        <v>3-7-0</v>
      </c>
      <c r="X85" s="1" t="str">
        <f>IF(X84="","0-0-0",CONCATENATE(X84,"-",Y84,"-",Z84))</f>
        <v>12-8-3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45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E27" s="1">
        <v>1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12</v>
      </c>
      <c r="P27" s="1">
        <f t="shared" si="9"/>
        <v>4</v>
      </c>
      <c r="Q27" s="1">
        <f t="shared" si="10"/>
        <v>0</v>
      </c>
      <c r="R27" s="1">
        <f t="shared" si="11"/>
        <v>4</v>
      </c>
      <c r="S27" s="1">
        <f t="shared" si="12"/>
        <v>4</v>
      </c>
      <c r="T27" s="1">
        <f t="shared" si="13"/>
        <v>2</v>
      </c>
      <c r="U27" s="1">
        <f t="shared" si="14"/>
        <v>5</v>
      </c>
      <c r="V27" s="1">
        <f t="shared" si="15"/>
        <v>3</v>
      </c>
      <c r="W27" s="1">
        <f t="shared" si="16"/>
        <v>1</v>
      </c>
      <c r="X27" s="1">
        <f t="shared" si="17"/>
        <v>8</v>
      </c>
      <c r="Y27" s="1">
        <f t="shared" si="18"/>
        <v>6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12</v>
      </c>
      <c r="P28" s="1">
        <f t="shared" si="9"/>
        <v>4</v>
      </c>
      <c r="Q28" s="1">
        <f t="shared" si="10"/>
        <v>0</v>
      </c>
      <c r="R28" s="1">
        <f t="shared" si="11"/>
        <v>4</v>
      </c>
      <c r="S28" s="1">
        <f t="shared" si="12"/>
        <v>5</v>
      </c>
      <c r="T28" s="1">
        <f t="shared" si="13"/>
        <v>2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8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12</v>
      </c>
      <c r="P29" s="1">
        <f t="shared" si="9"/>
        <v>4</v>
      </c>
      <c r="Q29" s="1">
        <f t="shared" si="10"/>
        <v>0</v>
      </c>
      <c r="R29" s="1">
        <f t="shared" si="11"/>
        <v>5</v>
      </c>
      <c r="S29" s="1">
        <f t="shared" si="12"/>
        <v>5</v>
      </c>
      <c r="T29" s="1">
        <f t="shared" si="13"/>
        <v>2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9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13</v>
      </c>
      <c r="P30" s="1">
        <f t="shared" si="9"/>
        <v>4</v>
      </c>
      <c r="Q30" s="1">
        <f t="shared" si="10"/>
        <v>0</v>
      </c>
      <c r="R30" s="1">
        <f t="shared" si="11"/>
        <v>5</v>
      </c>
      <c r="S30" s="1">
        <f t="shared" si="12"/>
        <v>5</v>
      </c>
      <c r="T30" s="1">
        <f t="shared" si="13"/>
        <v>2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9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E31" s="1">
        <v>2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13</v>
      </c>
      <c r="P31" s="1">
        <f t="shared" si="9"/>
        <v>4</v>
      </c>
      <c r="Q31" s="1">
        <f t="shared" si="10"/>
        <v>0</v>
      </c>
      <c r="R31" s="1">
        <f t="shared" si="11"/>
        <v>5</v>
      </c>
      <c r="S31" s="1">
        <f t="shared" si="12"/>
        <v>6</v>
      </c>
      <c r="T31" s="1">
        <f t="shared" si="13"/>
        <v>2</v>
      </c>
      <c r="U31" s="1">
        <f t="shared" si="14"/>
        <v>5</v>
      </c>
      <c r="V31" s="1">
        <f t="shared" si="15"/>
        <v>4</v>
      </c>
      <c r="W31" s="1">
        <f t="shared" si="16"/>
        <v>1</v>
      </c>
      <c r="X31" s="1">
        <f t="shared" si="17"/>
        <v>9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E32" s="1">
        <v>5</v>
      </c>
      <c r="F32" s="1">
        <v>3</v>
      </c>
      <c r="G32" s="1" t="s">
        <v>83</v>
      </c>
      <c r="H32" s="1" t="s">
        <v>83</v>
      </c>
      <c r="I32" s="1">
        <f t="shared" si="2"/>
        <v>19</v>
      </c>
      <c r="J32" s="1">
        <f t="shared" si="3"/>
        <v>10</v>
      </c>
      <c r="K32" s="1">
        <f t="shared" si="4"/>
        <v>3</v>
      </c>
      <c r="L32" s="1">
        <f t="shared" si="5"/>
        <v>2</v>
      </c>
      <c r="M32" s="1">
        <f t="shared" si="6"/>
        <v>0</v>
      </c>
      <c r="N32" s="1">
        <f t="shared" si="7"/>
        <v>0</v>
      </c>
      <c r="O32" s="1">
        <f t="shared" si="8"/>
        <v>14</v>
      </c>
      <c r="P32" s="1">
        <f t="shared" si="9"/>
        <v>4</v>
      </c>
      <c r="Q32" s="1">
        <f t="shared" si="10"/>
        <v>0</v>
      </c>
      <c r="R32" s="1">
        <f t="shared" si="11"/>
        <v>5</v>
      </c>
      <c r="S32" s="1">
        <f t="shared" si="12"/>
        <v>6</v>
      </c>
      <c r="T32" s="1">
        <f t="shared" si="13"/>
        <v>2</v>
      </c>
      <c r="U32" s="1">
        <f t="shared" si="14"/>
        <v>6</v>
      </c>
      <c r="V32" s="1">
        <f t="shared" si="15"/>
        <v>4</v>
      </c>
      <c r="W32" s="1">
        <f t="shared" si="16"/>
        <v>1</v>
      </c>
      <c r="X32" s="1">
        <f t="shared" si="17"/>
        <v>10</v>
      </c>
      <c r="Y32" s="1">
        <f t="shared" si="18"/>
        <v>8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E33" s="1">
        <v>5</v>
      </c>
      <c r="F33" s="1">
        <v>3</v>
      </c>
      <c r="G33" s="1" t="s">
        <v>83</v>
      </c>
      <c r="H33" s="1" t="s">
        <v>83</v>
      </c>
      <c r="I33" s="1">
        <f t="shared" si="2"/>
        <v>20</v>
      </c>
      <c r="J33" s="1">
        <f t="shared" si="3"/>
        <v>10</v>
      </c>
      <c r="K33" s="1">
        <f t="shared" si="4"/>
        <v>3</v>
      </c>
      <c r="L33" s="1">
        <f t="shared" si="5"/>
        <v>2</v>
      </c>
      <c r="M33" s="1">
        <f t="shared" si="6"/>
        <v>0</v>
      </c>
      <c r="N33" s="1">
        <f t="shared" si="7"/>
        <v>0</v>
      </c>
      <c r="O33" s="1">
        <f t="shared" si="8"/>
        <v>14</v>
      </c>
      <c r="P33" s="1">
        <f t="shared" si="9"/>
        <v>4</v>
      </c>
      <c r="Q33" s="1">
        <f t="shared" si="10"/>
        <v>0</v>
      </c>
      <c r="R33" s="1">
        <f t="shared" si="11"/>
        <v>6</v>
      </c>
      <c r="S33" s="1">
        <f t="shared" si="12"/>
        <v>6</v>
      </c>
      <c r="T33" s="1">
        <f t="shared" si="13"/>
        <v>2</v>
      </c>
      <c r="U33" s="1">
        <f t="shared" si="14"/>
        <v>6</v>
      </c>
      <c r="V33" s="1">
        <f t="shared" si="15"/>
        <v>4</v>
      </c>
      <c r="W33" s="1">
        <f t="shared" si="16"/>
        <v>1</v>
      </c>
      <c r="X33" s="1">
        <f t="shared" si="17"/>
        <v>10</v>
      </c>
      <c r="Y33" s="1">
        <f t="shared" si="18"/>
        <v>8</v>
      </c>
      <c r="Z33" s="1">
        <f t="shared" si="19"/>
        <v>1</v>
      </c>
      <c r="AA33" s="1" t="str">
        <f t="shared" si="0"/>
        <v>W</v>
      </c>
      <c r="AB33" s="1">
        <f t="shared" si="20"/>
        <v>2</v>
      </c>
      <c r="AC33" s="1" t="str">
        <f t="shared" si="1"/>
        <v>W</v>
      </c>
      <c r="AD33" s="1">
        <f t="shared" si="24"/>
        <v>7</v>
      </c>
      <c r="AE33" s="1">
        <f t="shared" si="25"/>
        <v>3</v>
      </c>
      <c r="AF33" s="1">
        <f t="shared" si="26"/>
        <v>0</v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E34" s="1">
        <v>6</v>
      </c>
      <c r="F34" s="1">
        <v>3</v>
      </c>
      <c r="G34" s="1" t="s">
        <v>83</v>
      </c>
      <c r="H34" s="1" t="s">
        <v>83</v>
      </c>
      <c r="I34" s="1">
        <f t="shared" si="2"/>
        <v>21</v>
      </c>
      <c r="J34" s="1">
        <f t="shared" si="3"/>
        <v>10</v>
      </c>
      <c r="K34" s="1">
        <f t="shared" si="4"/>
        <v>3</v>
      </c>
      <c r="L34" s="1">
        <f t="shared" si="5"/>
        <v>2</v>
      </c>
      <c r="M34" s="1">
        <f t="shared" si="6"/>
        <v>0</v>
      </c>
      <c r="N34" s="1">
        <f t="shared" si="7"/>
        <v>0</v>
      </c>
      <c r="O34" s="1">
        <f t="shared" si="8"/>
        <v>14</v>
      </c>
      <c r="P34" s="1">
        <f t="shared" si="9"/>
        <v>4</v>
      </c>
      <c r="Q34" s="1">
        <f t="shared" si="10"/>
        <v>0</v>
      </c>
      <c r="R34" s="1">
        <f t="shared" si="11"/>
        <v>7</v>
      </c>
      <c r="S34" s="1">
        <f t="shared" si="12"/>
        <v>6</v>
      </c>
      <c r="T34" s="1">
        <f t="shared" si="13"/>
        <v>2</v>
      </c>
      <c r="U34" s="1">
        <f t="shared" si="14"/>
        <v>7</v>
      </c>
      <c r="V34" s="1">
        <f t="shared" si="15"/>
        <v>4</v>
      </c>
      <c r="W34" s="1">
        <f t="shared" si="16"/>
        <v>1</v>
      </c>
      <c r="X34" s="1">
        <f t="shared" si="17"/>
        <v>11</v>
      </c>
      <c r="Y34" s="1">
        <f t="shared" si="18"/>
        <v>8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3</v>
      </c>
      <c r="AC34" s="1" t="str">
        <f t="shared" ref="AC34:AC65" si="28">IF(E34="","",IF(E34&gt;F34,"W",IF(AND(E34&lt;F34,G34=$AK$2,H34=$AK$2),"L","OTL")))</f>
        <v>W</v>
      </c>
      <c r="AD34" s="1">
        <f t="shared" si="24"/>
        <v>7</v>
      </c>
      <c r="AE34" s="1">
        <f t="shared" si="25"/>
        <v>3</v>
      </c>
      <c r="AF34" s="1">
        <f t="shared" si="26"/>
        <v>0</v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E35" s="1">
        <v>3</v>
      </c>
      <c r="F35" s="1">
        <v>6</v>
      </c>
      <c r="G35" s="1" t="s">
        <v>83</v>
      </c>
      <c r="H35" s="1" t="s">
        <v>83</v>
      </c>
      <c r="I35" s="1">
        <f t="shared" ref="I35:I66" si="29">IF(E35="","",IF(E35&gt;F35,I34+1,I34))</f>
        <v>21</v>
      </c>
      <c r="J35" s="1">
        <f t="shared" ref="J35:J66" si="30">IF(E35="","",IF(AND(F35&gt;E35,G35=$AK$2,H35=$AK$2),J34+1,J34))</f>
        <v>11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14</v>
      </c>
      <c r="P35" s="1">
        <f t="shared" ref="P35:P66" si="36">IF(E35="","",IF(AND(C35=$AL$1,F35&gt;E35,G35=$AK$2,H35=$AK$2), P34+1, P34))</f>
        <v>5</v>
      </c>
      <c r="Q35" s="1">
        <f t="shared" ref="Q35:Q66" si="37">IF(E35="","",IF(AND(C35=$AL$1,F35&gt;E35,OR(G35=$AK$1,H35=$AK$1)),Q34+1, Q34))</f>
        <v>0</v>
      </c>
      <c r="R35" s="1">
        <f t="shared" ref="R35:R66" si="38">IF(E35="","",IF(AND(C35=$AL$2,E35&gt;F35),R34+1,R34))</f>
        <v>7</v>
      </c>
      <c r="S35" s="1">
        <f t="shared" ref="S35:S66" si="39">IF(E35="","",IF(AND(C35=$AL$2,F35&gt;E35,G35=$AK$2,H35=$AK$2),S34+1,S34))</f>
        <v>6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7</v>
      </c>
      <c r="V35" s="1">
        <f t="shared" ref="V35:V66" si="42">IF(E35="","",IF(AND(E35&lt;F35,G35=$AK$2,H35=$AK$2,COUNTIF($AO$1:$AO$7,D35)=1),V34+1,V34))</f>
        <v>4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11</v>
      </c>
      <c r="Y35" s="1">
        <f t="shared" ref="Y35:Y66" si="45">IF(E35="","",IF(AND(E35&lt;F35,G35=$AK$2,H35=$AK$2,COUNTIF($AN$1:$AN$15,D35)=1),Y34+1,Y34))</f>
        <v>9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6</v>
      </c>
      <c r="AE35" s="1">
        <f t="shared" si="25"/>
        <v>4</v>
      </c>
      <c r="AF35" s="1">
        <f t="shared" si="26"/>
        <v>0</v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E36" s="1">
        <v>2</v>
      </c>
      <c r="F36" s="1">
        <v>5</v>
      </c>
      <c r="G36" s="1" t="s">
        <v>83</v>
      </c>
      <c r="H36" s="1" t="s">
        <v>83</v>
      </c>
      <c r="I36" s="1">
        <f t="shared" si="29"/>
        <v>21</v>
      </c>
      <c r="J36" s="1">
        <f t="shared" si="30"/>
        <v>12</v>
      </c>
      <c r="K36" s="1">
        <f t="shared" si="31"/>
        <v>3</v>
      </c>
      <c r="L36" s="1">
        <f t="shared" si="32"/>
        <v>2</v>
      </c>
      <c r="M36" s="1">
        <f t="shared" si="33"/>
        <v>0</v>
      </c>
      <c r="N36" s="1">
        <f t="shared" si="34"/>
        <v>0</v>
      </c>
      <c r="O36" s="1">
        <f t="shared" si="35"/>
        <v>14</v>
      </c>
      <c r="P36" s="1">
        <f t="shared" si="36"/>
        <v>6</v>
      </c>
      <c r="Q36" s="1">
        <f t="shared" si="37"/>
        <v>0</v>
      </c>
      <c r="R36" s="1">
        <f t="shared" si="38"/>
        <v>7</v>
      </c>
      <c r="S36" s="1">
        <f t="shared" si="39"/>
        <v>6</v>
      </c>
      <c r="T36" s="1">
        <f t="shared" si="40"/>
        <v>2</v>
      </c>
      <c r="U36" s="1">
        <f t="shared" si="41"/>
        <v>7</v>
      </c>
      <c r="V36" s="1">
        <f t="shared" si="42"/>
        <v>4</v>
      </c>
      <c r="W36" s="1">
        <f t="shared" si="43"/>
        <v>1</v>
      </c>
      <c r="X36" s="1">
        <f t="shared" si="44"/>
        <v>11</v>
      </c>
      <c r="Y36" s="1">
        <f t="shared" si="45"/>
        <v>9</v>
      </c>
      <c r="Z36" s="1">
        <f t="shared" si="46"/>
        <v>1</v>
      </c>
      <c r="AA36" s="1" t="str">
        <f t="shared" si="27"/>
        <v>L</v>
      </c>
      <c r="AB36" s="1">
        <f t="shared" si="47"/>
        <v>2</v>
      </c>
      <c r="AC36" s="1" t="str">
        <f t="shared" si="28"/>
        <v>L</v>
      </c>
      <c r="AD36" s="1">
        <f t="shared" si="24"/>
        <v>5</v>
      </c>
      <c r="AE36" s="1">
        <f t="shared" si="25"/>
        <v>5</v>
      </c>
      <c r="AF36" s="1">
        <f t="shared" si="26"/>
        <v>0</v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E37" s="1">
        <v>5</v>
      </c>
      <c r="F37" s="1">
        <v>2</v>
      </c>
      <c r="G37" s="1" t="s">
        <v>83</v>
      </c>
      <c r="H37" s="1" t="s">
        <v>83</v>
      </c>
      <c r="I37" s="1">
        <f t="shared" si="29"/>
        <v>22</v>
      </c>
      <c r="J37" s="1">
        <f t="shared" si="30"/>
        <v>12</v>
      </c>
      <c r="K37" s="1">
        <f t="shared" si="31"/>
        <v>3</v>
      </c>
      <c r="L37" s="1">
        <f t="shared" si="32"/>
        <v>2</v>
      </c>
      <c r="M37" s="1">
        <f t="shared" si="33"/>
        <v>0</v>
      </c>
      <c r="N37" s="1">
        <f t="shared" si="34"/>
        <v>0</v>
      </c>
      <c r="O37" s="1">
        <f t="shared" si="35"/>
        <v>14</v>
      </c>
      <c r="P37" s="1">
        <f t="shared" si="36"/>
        <v>6</v>
      </c>
      <c r="Q37" s="1">
        <f t="shared" si="37"/>
        <v>0</v>
      </c>
      <c r="R37" s="1">
        <f t="shared" si="38"/>
        <v>8</v>
      </c>
      <c r="S37" s="1">
        <f t="shared" si="39"/>
        <v>6</v>
      </c>
      <c r="T37" s="1">
        <f t="shared" si="40"/>
        <v>2</v>
      </c>
      <c r="U37" s="1">
        <f t="shared" si="41"/>
        <v>8</v>
      </c>
      <c r="V37" s="1">
        <f t="shared" si="42"/>
        <v>4</v>
      </c>
      <c r="W37" s="1">
        <f t="shared" si="43"/>
        <v>1</v>
      </c>
      <c r="X37" s="1">
        <f t="shared" si="44"/>
        <v>12</v>
      </c>
      <c r="Y37" s="1">
        <f t="shared" si="45"/>
        <v>9</v>
      </c>
      <c r="Z37" s="1">
        <f t="shared" si="46"/>
        <v>1</v>
      </c>
      <c r="AA37" s="1" t="str">
        <f t="shared" si="27"/>
        <v>W</v>
      </c>
      <c r="AB37" s="1">
        <f t="shared" si="47"/>
        <v>1</v>
      </c>
      <c r="AC37" s="1" t="str">
        <f t="shared" si="28"/>
        <v>W</v>
      </c>
      <c r="AD37" s="1">
        <f t="shared" si="24"/>
        <v>6</v>
      </c>
      <c r="AE37" s="1">
        <f t="shared" si="25"/>
        <v>4</v>
      </c>
      <c r="AF37" s="1">
        <f t="shared" si="26"/>
        <v>0</v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E38" s="1">
        <v>2</v>
      </c>
      <c r="F38" s="1">
        <v>5</v>
      </c>
      <c r="G38" s="1" t="s">
        <v>83</v>
      </c>
      <c r="H38" s="1" t="s">
        <v>83</v>
      </c>
      <c r="I38" s="1">
        <f t="shared" si="29"/>
        <v>22</v>
      </c>
      <c r="J38" s="1">
        <f t="shared" si="30"/>
        <v>13</v>
      </c>
      <c r="K38" s="1">
        <f t="shared" si="31"/>
        <v>3</v>
      </c>
      <c r="L38" s="1">
        <f t="shared" si="32"/>
        <v>2</v>
      </c>
      <c r="M38" s="1">
        <f t="shared" si="33"/>
        <v>0</v>
      </c>
      <c r="N38" s="1">
        <f t="shared" si="34"/>
        <v>0</v>
      </c>
      <c r="O38" s="1">
        <f t="shared" si="35"/>
        <v>14</v>
      </c>
      <c r="P38" s="1">
        <f t="shared" si="36"/>
        <v>7</v>
      </c>
      <c r="Q38" s="1">
        <f t="shared" si="37"/>
        <v>0</v>
      </c>
      <c r="R38" s="1">
        <f t="shared" si="38"/>
        <v>8</v>
      </c>
      <c r="S38" s="1">
        <f t="shared" si="39"/>
        <v>6</v>
      </c>
      <c r="T38" s="1">
        <f t="shared" si="40"/>
        <v>2</v>
      </c>
      <c r="U38" s="1">
        <f t="shared" si="41"/>
        <v>8</v>
      </c>
      <c r="V38" s="1">
        <f t="shared" si="42"/>
        <v>4</v>
      </c>
      <c r="W38" s="1">
        <f t="shared" si="43"/>
        <v>1</v>
      </c>
      <c r="X38" s="1">
        <f t="shared" si="44"/>
        <v>12</v>
      </c>
      <c r="Y38" s="1">
        <f t="shared" si="45"/>
        <v>10</v>
      </c>
      <c r="Z38" s="1">
        <f t="shared" si="46"/>
        <v>1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6</v>
      </c>
      <c r="AE38" s="1">
        <f t="shared" si="25"/>
        <v>4</v>
      </c>
      <c r="AF38" s="1">
        <f t="shared" si="26"/>
        <v>0</v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E39" s="1">
        <v>3</v>
      </c>
      <c r="F39" s="1">
        <v>1</v>
      </c>
      <c r="G39" s="1" t="s">
        <v>83</v>
      </c>
      <c r="H39" s="1" t="s">
        <v>83</v>
      </c>
      <c r="I39" s="1">
        <f t="shared" si="29"/>
        <v>23</v>
      </c>
      <c r="J39" s="1">
        <f t="shared" si="30"/>
        <v>13</v>
      </c>
      <c r="K39" s="1">
        <f t="shared" si="31"/>
        <v>3</v>
      </c>
      <c r="L39" s="1">
        <f t="shared" si="32"/>
        <v>2</v>
      </c>
      <c r="M39" s="1">
        <f t="shared" si="33"/>
        <v>0</v>
      </c>
      <c r="N39" s="1">
        <f t="shared" si="34"/>
        <v>0</v>
      </c>
      <c r="O39" s="1">
        <f t="shared" si="35"/>
        <v>15</v>
      </c>
      <c r="P39" s="1">
        <f t="shared" si="36"/>
        <v>7</v>
      </c>
      <c r="Q39" s="1">
        <f t="shared" si="37"/>
        <v>0</v>
      </c>
      <c r="R39" s="1">
        <f t="shared" si="38"/>
        <v>8</v>
      </c>
      <c r="S39" s="1">
        <f t="shared" si="39"/>
        <v>6</v>
      </c>
      <c r="T39" s="1">
        <f t="shared" si="40"/>
        <v>2</v>
      </c>
      <c r="U39" s="1">
        <f t="shared" si="41"/>
        <v>8</v>
      </c>
      <c r="V39" s="1">
        <f t="shared" si="42"/>
        <v>4</v>
      </c>
      <c r="W39" s="1">
        <f t="shared" si="43"/>
        <v>1</v>
      </c>
      <c r="X39" s="1">
        <f t="shared" si="44"/>
        <v>13</v>
      </c>
      <c r="Y39" s="1">
        <f t="shared" si="45"/>
        <v>10</v>
      </c>
      <c r="Z39" s="1">
        <f t="shared" si="46"/>
        <v>1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6</v>
      </c>
      <c r="AE39" s="1">
        <f t="shared" si="25"/>
        <v>4</v>
      </c>
      <c r="AF39" s="1">
        <f t="shared" si="26"/>
        <v>0</v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E40" s="1">
        <v>2</v>
      </c>
      <c r="F40" s="1">
        <v>1</v>
      </c>
      <c r="G40" s="1" t="s">
        <v>83</v>
      </c>
      <c r="H40" s="1" t="s">
        <v>83</v>
      </c>
      <c r="I40" s="1">
        <f t="shared" si="29"/>
        <v>24</v>
      </c>
      <c r="J40" s="1">
        <f t="shared" si="30"/>
        <v>13</v>
      </c>
      <c r="K40" s="1">
        <f t="shared" si="31"/>
        <v>3</v>
      </c>
      <c r="L40" s="1">
        <f t="shared" si="32"/>
        <v>2</v>
      </c>
      <c r="M40" s="1">
        <f t="shared" si="33"/>
        <v>0</v>
      </c>
      <c r="N40" s="1">
        <f t="shared" si="34"/>
        <v>0</v>
      </c>
      <c r="O40" s="1">
        <f t="shared" si="35"/>
        <v>15</v>
      </c>
      <c r="P40" s="1">
        <f t="shared" si="36"/>
        <v>7</v>
      </c>
      <c r="Q40" s="1">
        <f t="shared" si="37"/>
        <v>0</v>
      </c>
      <c r="R40" s="1">
        <f t="shared" si="38"/>
        <v>9</v>
      </c>
      <c r="S40" s="1">
        <f t="shared" si="39"/>
        <v>6</v>
      </c>
      <c r="T40" s="1">
        <f t="shared" si="40"/>
        <v>2</v>
      </c>
      <c r="U40" s="1">
        <f t="shared" si="41"/>
        <v>8</v>
      </c>
      <c r="V40" s="1">
        <f t="shared" si="42"/>
        <v>4</v>
      </c>
      <c r="W40" s="1">
        <f t="shared" si="43"/>
        <v>1</v>
      </c>
      <c r="X40" s="1">
        <f t="shared" si="44"/>
        <v>14</v>
      </c>
      <c r="Y40" s="1">
        <f t="shared" si="45"/>
        <v>10</v>
      </c>
      <c r="Z40" s="1">
        <f t="shared" si="46"/>
        <v>1</v>
      </c>
      <c r="AA40" s="1" t="str">
        <f t="shared" si="27"/>
        <v>W</v>
      </c>
      <c r="AB40" s="1">
        <f t="shared" si="47"/>
        <v>2</v>
      </c>
      <c r="AC40" s="1" t="str">
        <f t="shared" si="28"/>
        <v>W</v>
      </c>
      <c r="AD40" s="1">
        <f t="shared" si="24"/>
        <v>6</v>
      </c>
      <c r="AE40" s="1">
        <f t="shared" si="25"/>
        <v>4</v>
      </c>
      <c r="AF40" s="1">
        <f t="shared" si="26"/>
        <v>0</v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E41" s="1">
        <v>6</v>
      </c>
      <c r="F41" s="1">
        <v>4</v>
      </c>
      <c r="G41" s="1" t="s">
        <v>83</v>
      </c>
      <c r="H41" s="1" t="s">
        <v>83</v>
      </c>
      <c r="I41" s="1">
        <f t="shared" si="29"/>
        <v>25</v>
      </c>
      <c r="J41" s="1">
        <f t="shared" si="30"/>
        <v>13</v>
      </c>
      <c r="K41" s="1">
        <f t="shared" si="31"/>
        <v>3</v>
      </c>
      <c r="L41" s="1">
        <f t="shared" si="32"/>
        <v>2</v>
      </c>
      <c r="M41" s="1">
        <f t="shared" si="33"/>
        <v>0</v>
      </c>
      <c r="N41" s="1">
        <f t="shared" si="34"/>
        <v>0</v>
      </c>
      <c r="O41" s="1">
        <f t="shared" si="35"/>
        <v>16</v>
      </c>
      <c r="P41" s="1">
        <f t="shared" si="36"/>
        <v>7</v>
      </c>
      <c r="Q41" s="1">
        <f t="shared" si="37"/>
        <v>0</v>
      </c>
      <c r="R41" s="1">
        <f t="shared" si="38"/>
        <v>9</v>
      </c>
      <c r="S41" s="1">
        <f t="shared" si="39"/>
        <v>6</v>
      </c>
      <c r="T41" s="1">
        <f t="shared" si="40"/>
        <v>2</v>
      </c>
      <c r="U41" s="1">
        <f t="shared" si="41"/>
        <v>9</v>
      </c>
      <c r="V41" s="1">
        <f t="shared" si="42"/>
        <v>4</v>
      </c>
      <c r="W41" s="1">
        <f t="shared" si="43"/>
        <v>1</v>
      </c>
      <c r="X41" s="1">
        <f t="shared" si="44"/>
        <v>15</v>
      </c>
      <c r="Y41" s="1">
        <f t="shared" si="45"/>
        <v>10</v>
      </c>
      <c r="Z41" s="1">
        <f t="shared" si="46"/>
        <v>1</v>
      </c>
      <c r="AA41" s="1" t="str">
        <f t="shared" si="27"/>
        <v>W</v>
      </c>
      <c r="AB41" s="1">
        <f t="shared" si="47"/>
        <v>3</v>
      </c>
      <c r="AC41" s="1" t="str">
        <f t="shared" si="28"/>
        <v>W</v>
      </c>
      <c r="AD41" s="1">
        <f t="shared" si="24"/>
        <v>7</v>
      </c>
      <c r="AE41" s="1">
        <f t="shared" si="25"/>
        <v>3</v>
      </c>
      <c r="AF41" s="1">
        <f t="shared" si="26"/>
        <v>0</v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E42" s="1">
        <v>3</v>
      </c>
      <c r="F42" s="1">
        <v>2</v>
      </c>
      <c r="G42" s="1" t="s">
        <v>84</v>
      </c>
      <c r="H42" s="1" t="s">
        <v>83</v>
      </c>
      <c r="I42" s="1">
        <f t="shared" si="29"/>
        <v>26</v>
      </c>
      <c r="J42" s="1">
        <f t="shared" si="30"/>
        <v>13</v>
      </c>
      <c r="K42" s="1">
        <f t="shared" si="31"/>
        <v>4</v>
      </c>
      <c r="L42" s="1">
        <f t="shared" si="32"/>
        <v>2</v>
      </c>
      <c r="M42" s="1">
        <f t="shared" si="33"/>
        <v>0</v>
      </c>
      <c r="N42" s="1">
        <f t="shared" si="34"/>
        <v>0</v>
      </c>
      <c r="O42" s="1">
        <f t="shared" si="35"/>
        <v>17</v>
      </c>
      <c r="P42" s="1">
        <f t="shared" si="36"/>
        <v>7</v>
      </c>
      <c r="Q42" s="1">
        <f t="shared" si="37"/>
        <v>0</v>
      </c>
      <c r="R42" s="1">
        <f t="shared" si="38"/>
        <v>9</v>
      </c>
      <c r="S42" s="1">
        <f t="shared" si="39"/>
        <v>6</v>
      </c>
      <c r="T42" s="1">
        <f t="shared" si="40"/>
        <v>2</v>
      </c>
      <c r="U42" s="1">
        <f t="shared" si="41"/>
        <v>9</v>
      </c>
      <c r="V42" s="1">
        <f t="shared" si="42"/>
        <v>4</v>
      </c>
      <c r="W42" s="1">
        <f t="shared" si="43"/>
        <v>1</v>
      </c>
      <c r="X42" s="1">
        <f t="shared" si="44"/>
        <v>16</v>
      </c>
      <c r="Y42" s="1">
        <f t="shared" si="45"/>
        <v>10</v>
      </c>
      <c r="Z42" s="1">
        <f t="shared" si="46"/>
        <v>1</v>
      </c>
      <c r="AA42" s="1" t="str">
        <f t="shared" si="27"/>
        <v>W</v>
      </c>
      <c r="AB42" s="1">
        <f t="shared" si="47"/>
        <v>4</v>
      </c>
      <c r="AC42" s="1" t="str">
        <f t="shared" si="28"/>
        <v>W</v>
      </c>
      <c r="AD42" s="1">
        <f t="shared" si="24"/>
        <v>7</v>
      </c>
      <c r="AE42" s="1">
        <f t="shared" si="25"/>
        <v>3</v>
      </c>
      <c r="AF42" s="1">
        <f t="shared" si="26"/>
        <v>0</v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E43" s="1">
        <v>3</v>
      </c>
      <c r="F43" s="1">
        <v>2</v>
      </c>
      <c r="G43" s="1" t="s">
        <v>83</v>
      </c>
      <c r="H43" s="1" t="s">
        <v>83</v>
      </c>
      <c r="I43" s="1">
        <f t="shared" si="29"/>
        <v>27</v>
      </c>
      <c r="J43" s="1">
        <f t="shared" si="30"/>
        <v>13</v>
      </c>
      <c r="K43" s="1">
        <f t="shared" si="31"/>
        <v>4</v>
      </c>
      <c r="L43" s="1">
        <f t="shared" si="32"/>
        <v>2</v>
      </c>
      <c r="M43" s="1">
        <f t="shared" si="33"/>
        <v>0</v>
      </c>
      <c r="N43" s="1">
        <f t="shared" si="34"/>
        <v>0</v>
      </c>
      <c r="O43" s="1">
        <f t="shared" si="35"/>
        <v>17</v>
      </c>
      <c r="P43" s="1">
        <f t="shared" si="36"/>
        <v>7</v>
      </c>
      <c r="Q43" s="1">
        <f t="shared" si="37"/>
        <v>0</v>
      </c>
      <c r="R43" s="1">
        <f t="shared" si="38"/>
        <v>10</v>
      </c>
      <c r="S43" s="1">
        <f t="shared" si="39"/>
        <v>6</v>
      </c>
      <c r="T43" s="1">
        <f t="shared" si="40"/>
        <v>2</v>
      </c>
      <c r="U43" s="1">
        <f t="shared" si="41"/>
        <v>9</v>
      </c>
      <c r="V43" s="1">
        <f t="shared" si="42"/>
        <v>4</v>
      </c>
      <c r="W43" s="1">
        <f t="shared" si="43"/>
        <v>1</v>
      </c>
      <c r="X43" s="1">
        <f t="shared" si="44"/>
        <v>17</v>
      </c>
      <c r="Y43" s="1">
        <f t="shared" si="45"/>
        <v>10</v>
      </c>
      <c r="Z43" s="1">
        <f t="shared" si="46"/>
        <v>1</v>
      </c>
      <c r="AA43" s="1" t="str">
        <f t="shared" si="27"/>
        <v>W</v>
      </c>
      <c r="AB43" s="1">
        <f t="shared" si="47"/>
        <v>5</v>
      </c>
      <c r="AC43" s="1" t="str">
        <f t="shared" si="28"/>
        <v>W</v>
      </c>
      <c r="AD43" s="1">
        <f t="shared" si="24"/>
        <v>7</v>
      </c>
      <c r="AE43" s="1">
        <f t="shared" si="25"/>
        <v>3</v>
      </c>
      <c r="AF43" s="1">
        <f t="shared" si="26"/>
        <v>0</v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E44" s="1">
        <v>3</v>
      </c>
      <c r="F44" s="1">
        <v>6</v>
      </c>
      <c r="G44" s="1" t="s">
        <v>83</v>
      </c>
      <c r="H44" s="1" t="s">
        <v>83</v>
      </c>
      <c r="I44" s="1">
        <f t="shared" si="29"/>
        <v>27</v>
      </c>
      <c r="J44" s="1">
        <f t="shared" si="30"/>
        <v>14</v>
      </c>
      <c r="K44" s="1">
        <f t="shared" si="31"/>
        <v>4</v>
      </c>
      <c r="L44" s="1">
        <f t="shared" si="32"/>
        <v>2</v>
      </c>
      <c r="M44" s="1">
        <f t="shared" si="33"/>
        <v>0</v>
      </c>
      <c r="N44" s="1">
        <f t="shared" si="34"/>
        <v>0</v>
      </c>
      <c r="O44" s="1">
        <f t="shared" si="35"/>
        <v>17</v>
      </c>
      <c r="P44" s="1">
        <f t="shared" si="36"/>
        <v>7</v>
      </c>
      <c r="Q44" s="1">
        <f t="shared" si="37"/>
        <v>0</v>
      </c>
      <c r="R44" s="1">
        <f t="shared" si="38"/>
        <v>10</v>
      </c>
      <c r="S44" s="1">
        <f t="shared" si="39"/>
        <v>7</v>
      </c>
      <c r="T44" s="1">
        <f t="shared" si="40"/>
        <v>2</v>
      </c>
      <c r="U44" s="1">
        <f t="shared" si="41"/>
        <v>9</v>
      </c>
      <c r="V44" s="1">
        <f t="shared" si="42"/>
        <v>4</v>
      </c>
      <c r="W44" s="1">
        <f t="shared" si="43"/>
        <v>1</v>
      </c>
      <c r="X44" s="1">
        <f t="shared" si="44"/>
        <v>17</v>
      </c>
      <c r="Y44" s="1">
        <f t="shared" si="45"/>
        <v>11</v>
      </c>
      <c r="Z44" s="1">
        <f t="shared" si="46"/>
        <v>1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6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0</v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E45" s="1">
        <v>0</v>
      </c>
      <c r="F45" s="1">
        <v>3</v>
      </c>
      <c r="G45" s="1" t="s">
        <v>83</v>
      </c>
      <c r="H45" s="1" t="s">
        <v>83</v>
      </c>
      <c r="I45" s="1">
        <f t="shared" si="29"/>
        <v>27</v>
      </c>
      <c r="J45" s="1">
        <f t="shared" si="30"/>
        <v>15</v>
      </c>
      <c r="K45" s="1">
        <f t="shared" si="31"/>
        <v>4</v>
      </c>
      <c r="L45" s="1">
        <f t="shared" si="32"/>
        <v>2</v>
      </c>
      <c r="M45" s="1">
        <f t="shared" si="33"/>
        <v>0</v>
      </c>
      <c r="N45" s="1">
        <f t="shared" si="34"/>
        <v>0</v>
      </c>
      <c r="O45" s="1">
        <f t="shared" si="35"/>
        <v>17</v>
      </c>
      <c r="P45" s="1">
        <f t="shared" si="36"/>
        <v>8</v>
      </c>
      <c r="Q45" s="1">
        <f t="shared" si="37"/>
        <v>0</v>
      </c>
      <c r="R45" s="1">
        <f t="shared" si="38"/>
        <v>10</v>
      </c>
      <c r="S45" s="1">
        <f t="shared" si="39"/>
        <v>7</v>
      </c>
      <c r="T45" s="1">
        <f t="shared" si="40"/>
        <v>2</v>
      </c>
      <c r="U45" s="1">
        <f t="shared" si="41"/>
        <v>9</v>
      </c>
      <c r="V45" s="1">
        <f t="shared" si="42"/>
        <v>4</v>
      </c>
      <c r="W45" s="1">
        <f t="shared" si="43"/>
        <v>1</v>
      </c>
      <c r="X45" s="1">
        <f t="shared" si="44"/>
        <v>17</v>
      </c>
      <c r="Y45" s="1">
        <f t="shared" si="45"/>
        <v>11</v>
      </c>
      <c r="Z45" s="1">
        <f t="shared" si="46"/>
        <v>1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6</v>
      </c>
      <c r="AE45" s="1">
        <f t="shared" si="49"/>
        <v>4</v>
      </c>
      <c r="AF45" s="1">
        <f t="shared" si="50"/>
        <v>0</v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E46" s="1">
        <v>1</v>
      </c>
      <c r="F46" s="1">
        <v>4</v>
      </c>
      <c r="G46" s="1" t="s">
        <v>83</v>
      </c>
      <c r="H46" s="1" t="s">
        <v>83</v>
      </c>
      <c r="I46" s="1">
        <f t="shared" si="29"/>
        <v>27</v>
      </c>
      <c r="J46" s="1">
        <f t="shared" si="30"/>
        <v>16</v>
      </c>
      <c r="K46" s="1">
        <f t="shared" si="31"/>
        <v>4</v>
      </c>
      <c r="L46" s="1">
        <f t="shared" si="32"/>
        <v>2</v>
      </c>
      <c r="M46" s="1">
        <f t="shared" si="33"/>
        <v>0</v>
      </c>
      <c r="N46" s="1">
        <f t="shared" si="34"/>
        <v>0</v>
      </c>
      <c r="O46" s="1">
        <f t="shared" si="35"/>
        <v>17</v>
      </c>
      <c r="P46" s="1">
        <f t="shared" si="36"/>
        <v>9</v>
      </c>
      <c r="Q46" s="1">
        <f t="shared" si="37"/>
        <v>0</v>
      </c>
      <c r="R46" s="1">
        <f t="shared" si="38"/>
        <v>10</v>
      </c>
      <c r="S46" s="1">
        <f t="shared" si="39"/>
        <v>7</v>
      </c>
      <c r="T46" s="1">
        <f t="shared" si="40"/>
        <v>2</v>
      </c>
      <c r="U46" s="1">
        <f t="shared" si="41"/>
        <v>9</v>
      </c>
      <c r="V46" s="1">
        <f t="shared" si="42"/>
        <v>4</v>
      </c>
      <c r="W46" s="1">
        <f t="shared" si="43"/>
        <v>1</v>
      </c>
      <c r="X46" s="1">
        <f t="shared" si="44"/>
        <v>17</v>
      </c>
      <c r="Y46" s="1">
        <f t="shared" si="45"/>
        <v>11</v>
      </c>
      <c r="Z46" s="1">
        <f t="shared" si="46"/>
        <v>1</v>
      </c>
      <c r="AA46" s="1" t="str">
        <f t="shared" si="27"/>
        <v>L</v>
      </c>
      <c r="AB46" s="1">
        <f t="shared" si="47"/>
        <v>3</v>
      </c>
      <c r="AC46" s="1" t="str">
        <f t="shared" si="28"/>
        <v>L</v>
      </c>
      <c r="AD46" s="1">
        <f t="shared" si="48"/>
        <v>6</v>
      </c>
      <c r="AE46" s="1">
        <f t="shared" si="49"/>
        <v>4</v>
      </c>
      <c r="AF46" s="1">
        <f t="shared" si="50"/>
        <v>0</v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E47" s="1">
        <v>4</v>
      </c>
      <c r="F47" s="1">
        <v>3</v>
      </c>
      <c r="G47" s="1" t="s">
        <v>84</v>
      </c>
      <c r="H47" s="1" t="s">
        <v>83</v>
      </c>
      <c r="I47" s="1">
        <f t="shared" si="29"/>
        <v>28</v>
      </c>
      <c r="J47" s="1">
        <f t="shared" si="30"/>
        <v>16</v>
      </c>
      <c r="K47" s="1">
        <f t="shared" si="31"/>
        <v>5</v>
      </c>
      <c r="L47" s="1">
        <f t="shared" si="32"/>
        <v>2</v>
      </c>
      <c r="M47" s="1">
        <f t="shared" si="33"/>
        <v>0</v>
      </c>
      <c r="N47" s="1">
        <f t="shared" si="34"/>
        <v>0</v>
      </c>
      <c r="O47" s="1">
        <f t="shared" si="35"/>
        <v>18</v>
      </c>
      <c r="P47" s="1">
        <f t="shared" si="36"/>
        <v>9</v>
      </c>
      <c r="Q47" s="1">
        <f t="shared" si="37"/>
        <v>0</v>
      </c>
      <c r="R47" s="1">
        <f t="shared" si="38"/>
        <v>10</v>
      </c>
      <c r="S47" s="1">
        <f t="shared" si="39"/>
        <v>7</v>
      </c>
      <c r="T47" s="1">
        <f t="shared" si="40"/>
        <v>2</v>
      </c>
      <c r="U47" s="1">
        <f t="shared" si="41"/>
        <v>9</v>
      </c>
      <c r="V47" s="1">
        <f t="shared" si="42"/>
        <v>4</v>
      </c>
      <c r="W47" s="1">
        <f t="shared" si="43"/>
        <v>1</v>
      </c>
      <c r="X47" s="1">
        <f t="shared" si="44"/>
        <v>18</v>
      </c>
      <c r="Y47" s="1">
        <f t="shared" si="45"/>
        <v>11</v>
      </c>
      <c r="Z47" s="1">
        <f t="shared" si="46"/>
        <v>1</v>
      </c>
      <c r="AA47" s="1" t="str">
        <f t="shared" si="27"/>
        <v>W</v>
      </c>
      <c r="AB47" s="1">
        <f t="shared" si="47"/>
        <v>1</v>
      </c>
      <c r="AC47" s="1" t="str">
        <f t="shared" si="28"/>
        <v>W</v>
      </c>
      <c r="AD47" s="1">
        <f t="shared" si="48"/>
        <v>6</v>
      </c>
      <c r="AE47" s="1">
        <f t="shared" si="49"/>
        <v>4</v>
      </c>
      <c r="AF47" s="1">
        <f t="shared" si="50"/>
        <v>0</v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E48" s="1">
        <v>7</v>
      </c>
      <c r="F48" s="1">
        <v>3</v>
      </c>
      <c r="G48" s="1" t="s">
        <v>83</v>
      </c>
      <c r="H48" s="1" t="s">
        <v>83</v>
      </c>
      <c r="I48" s="1">
        <f t="shared" si="29"/>
        <v>29</v>
      </c>
      <c r="J48" s="1">
        <f t="shared" si="30"/>
        <v>16</v>
      </c>
      <c r="K48" s="1">
        <f t="shared" si="31"/>
        <v>5</v>
      </c>
      <c r="L48" s="1">
        <f t="shared" si="32"/>
        <v>2</v>
      </c>
      <c r="M48" s="1">
        <f t="shared" si="33"/>
        <v>0</v>
      </c>
      <c r="N48" s="1">
        <f t="shared" si="34"/>
        <v>0</v>
      </c>
      <c r="O48" s="1">
        <f t="shared" si="35"/>
        <v>18</v>
      </c>
      <c r="P48" s="1">
        <f t="shared" si="36"/>
        <v>9</v>
      </c>
      <c r="Q48" s="1">
        <f t="shared" si="37"/>
        <v>0</v>
      </c>
      <c r="R48" s="1">
        <f t="shared" si="38"/>
        <v>11</v>
      </c>
      <c r="S48" s="1">
        <f t="shared" si="39"/>
        <v>7</v>
      </c>
      <c r="T48" s="1">
        <f t="shared" si="40"/>
        <v>2</v>
      </c>
      <c r="U48" s="1">
        <f t="shared" si="41"/>
        <v>10</v>
      </c>
      <c r="V48" s="1">
        <f t="shared" si="42"/>
        <v>4</v>
      </c>
      <c r="W48" s="1">
        <f t="shared" si="43"/>
        <v>1</v>
      </c>
      <c r="X48" s="1">
        <f t="shared" si="44"/>
        <v>19</v>
      </c>
      <c r="Y48" s="1">
        <f t="shared" si="45"/>
        <v>11</v>
      </c>
      <c r="Z48" s="1">
        <f t="shared" si="46"/>
        <v>1</v>
      </c>
      <c r="AA48" s="1" t="str">
        <f t="shared" si="27"/>
        <v>W</v>
      </c>
      <c r="AB48" s="1">
        <f t="shared" si="47"/>
        <v>2</v>
      </c>
      <c r="AC48" s="1" t="str">
        <f t="shared" si="28"/>
        <v>W</v>
      </c>
      <c r="AD48" s="1">
        <f t="shared" si="48"/>
        <v>7</v>
      </c>
      <c r="AE48" s="1">
        <f t="shared" si="49"/>
        <v>3</v>
      </c>
      <c r="AF48" s="1">
        <f t="shared" si="50"/>
        <v>0</v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E49" s="1">
        <v>5</v>
      </c>
      <c r="F49" s="1">
        <v>3</v>
      </c>
      <c r="G49" s="1" t="s">
        <v>83</v>
      </c>
      <c r="H49" s="1" t="s">
        <v>83</v>
      </c>
      <c r="I49" s="1">
        <f t="shared" si="29"/>
        <v>30</v>
      </c>
      <c r="J49" s="1">
        <f t="shared" si="30"/>
        <v>16</v>
      </c>
      <c r="K49" s="1">
        <f t="shared" si="31"/>
        <v>5</v>
      </c>
      <c r="L49" s="1">
        <f t="shared" si="32"/>
        <v>2</v>
      </c>
      <c r="M49" s="1">
        <f t="shared" si="33"/>
        <v>0</v>
      </c>
      <c r="N49" s="1">
        <f t="shared" si="34"/>
        <v>0</v>
      </c>
      <c r="O49" s="1">
        <f t="shared" si="35"/>
        <v>19</v>
      </c>
      <c r="P49" s="1">
        <f t="shared" si="36"/>
        <v>9</v>
      </c>
      <c r="Q49" s="1">
        <f t="shared" si="37"/>
        <v>0</v>
      </c>
      <c r="R49" s="1">
        <f t="shared" si="38"/>
        <v>11</v>
      </c>
      <c r="S49" s="1">
        <f t="shared" si="39"/>
        <v>7</v>
      </c>
      <c r="T49" s="1">
        <f t="shared" si="40"/>
        <v>2</v>
      </c>
      <c r="U49" s="1">
        <f t="shared" si="41"/>
        <v>11</v>
      </c>
      <c r="V49" s="1">
        <f t="shared" si="42"/>
        <v>4</v>
      </c>
      <c r="W49" s="1">
        <f t="shared" si="43"/>
        <v>1</v>
      </c>
      <c r="X49" s="1">
        <f t="shared" si="44"/>
        <v>20</v>
      </c>
      <c r="Y49" s="1">
        <f t="shared" si="45"/>
        <v>11</v>
      </c>
      <c r="Z49" s="1">
        <f t="shared" si="46"/>
        <v>1</v>
      </c>
      <c r="AA49" s="1" t="str">
        <f t="shared" si="27"/>
        <v>W</v>
      </c>
      <c r="AB49" s="1">
        <f t="shared" si="47"/>
        <v>3</v>
      </c>
      <c r="AC49" s="1" t="str">
        <f t="shared" si="28"/>
        <v>W</v>
      </c>
      <c r="AD49" s="1">
        <f t="shared" si="48"/>
        <v>7</v>
      </c>
      <c r="AE49" s="1">
        <f t="shared" si="49"/>
        <v>3</v>
      </c>
      <c r="AF49" s="1">
        <f t="shared" si="50"/>
        <v>0</v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30</v>
      </c>
      <c r="J84" s="1">
        <f t="shared" si="75"/>
        <v>16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19</v>
      </c>
      <c r="P84" s="1">
        <f t="shared" si="76"/>
        <v>9</v>
      </c>
      <c r="Q84" s="1">
        <f t="shared" si="76"/>
        <v>0</v>
      </c>
      <c r="R84" s="1">
        <f t="shared" si="76"/>
        <v>11</v>
      </c>
      <c r="S84" s="1">
        <f t="shared" si="76"/>
        <v>7</v>
      </c>
      <c r="T84" s="1">
        <f t="shared" si="76"/>
        <v>2</v>
      </c>
      <c r="U84" s="1">
        <f t="shared" si="76"/>
        <v>11</v>
      </c>
      <c r="V84" s="1">
        <f t="shared" si="76"/>
        <v>4</v>
      </c>
      <c r="W84" s="1">
        <f t="shared" si="76"/>
        <v>1</v>
      </c>
      <c r="X84" s="1">
        <f t="shared" si="76"/>
        <v>20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152</v>
      </c>
      <c r="F85" s="1">
        <f>SUM(F2:F83)</f>
        <v>137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19-9-0</v>
      </c>
      <c r="R85" s="1" t="str">
        <f>IF(R84="","0-0-0",CONCATENATE(R84,"-",S84,"-",T84))</f>
        <v>11-7-2</v>
      </c>
      <c r="U85" s="1" t="str">
        <f>IF(U84="","0-0-0",CONCATENATE(U84,"-",V84,"-",W84))</f>
        <v>11-4-1</v>
      </c>
      <c r="X85" s="1" t="str">
        <f>IF(X84="","0-0-0",CONCATENATE(X84,"-",Y84,"-",Z84))</f>
        <v>20-11-1</v>
      </c>
      <c r="AA85" s="1" t="str">
        <f>IF(AA84="","0-0",CONCATENATE(AA84,AB84))</f>
        <v>W3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48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E27" s="1">
        <v>5</v>
      </c>
      <c r="F27" s="1">
        <v>2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11</v>
      </c>
      <c r="K27" s="1">
        <f t="shared" si="4"/>
        <v>4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7</v>
      </c>
      <c r="S27" s="1">
        <f t="shared" si="12"/>
        <v>6</v>
      </c>
      <c r="T27" s="1">
        <f t="shared" si="13"/>
        <v>2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6</v>
      </c>
      <c r="Z27" s="1">
        <f t="shared" si="19"/>
        <v>4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4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4</v>
      </c>
      <c r="P28" s="1">
        <f t="shared" si="9"/>
        <v>5</v>
      </c>
      <c r="Q28" s="1">
        <f t="shared" si="10"/>
        <v>2</v>
      </c>
      <c r="R28" s="1">
        <f t="shared" si="11"/>
        <v>8</v>
      </c>
      <c r="S28" s="1">
        <f t="shared" si="12"/>
        <v>6</v>
      </c>
      <c r="T28" s="1">
        <f t="shared" si="13"/>
        <v>2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4</v>
      </c>
      <c r="Y28" s="1">
        <f t="shared" si="18"/>
        <v>6</v>
      </c>
      <c r="Z28" s="1">
        <f t="shared" si="19"/>
        <v>4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E29" s="1">
        <v>4</v>
      </c>
      <c r="F29" s="1">
        <v>5</v>
      </c>
      <c r="G29" s="1" t="s">
        <v>84</v>
      </c>
      <c r="H29" s="1" t="s">
        <v>84</v>
      </c>
      <c r="I29" s="1">
        <f t="shared" si="2"/>
        <v>12</v>
      </c>
      <c r="J29" s="1">
        <f t="shared" si="3"/>
        <v>11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4</v>
      </c>
      <c r="P29" s="1">
        <f t="shared" si="9"/>
        <v>5</v>
      </c>
      <c r="Q29" s="1">
        <f t="shared" si="10"/>
        <v>3</v>
      </c>
      <c r="R29" s="1">
        <f t="shared" si="11"/>
        <v>8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4</v>
      </c>
      <c r="Y29" s="1">
        <f t="shared" si="18"/>
        <v>6</v>
      </c>
      <c r="Z29" s="1">
        <f t="shared" si="19"/>
        <v>5</v>
      </c>
      <c r="AA29" s="1" t="str">
        <f t="shared" si="0"/>
        <v>L</v>
      </c>
      <c r="AB29" s="1">
        <f t="shared" si="20"/>
        <v>1</v>
      </c>
      <c r="AC29" s="1" t="str">
        <f t="shared" si="1"/>
        <v>OTL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E30" s="1">
        <v>4</v>
      </c>
      <c r="F30" s="1">
        <v>1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11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1</v>
      </c>
      <c r="O30" s="1">
        <f t="shared" si="8"/>
        <v>4</v>
      </c>
      <c r="P30" s="1">
        <f t="shared" si="9"/>
        <v>5</v>
      </c>
      <c r="Q30" s="1">
        <f t="shared" si="10"/>
        <v>3</v>
      </c>
      <c r="R30" s="1">
        <f t="shared" si="11"/>
        <v>9</v>
      </c>
      <c r="S30" s="1">
        <f t="shared" si="12"/>
        <v>6</v>
      </c>
      <c r="T30" s="1">
        <f t="shared" si="13"/>
        <v>2</v>
      </c>
      <c r="U30" s="1">
        <f t="shared" si="14"/>
        <v>3</v>
      </c>
      <c r="V30" s="1">
        <f t="shared" si="15"/>
        <v>4</v>
      </c>
      <c r="W30" s="1">
        <f t="shared" si="16"/>
        <v>1</v>
      </c>
      <c r="X30" s="1">
        <f t="shared" si="17"/>
        <v>5</v>
      </c>
      <c r="Y30" s="1">
        <f t="shared" si="18"/>
        <v>6</v>
      </c>
      <c r="Z30" s="1">
        <f t="shared" si="19"/>
        <v>5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2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E31" s="1">
        <v>4</v>
      </c>
      <c r="F31" s="1">
        <v>3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11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1</v>
      </c>
      <c r="O31" s="1">
        <f t="shared" si="8"/>
        <v>4</v>
      </c>
      <c r="P31" s="1">
        <f t="shared" si="9"/>
        <v>5</v>
      </c>
      <c r="Q31" s="1">
        <f t="shared" si="10"/>
        <v>3</v>
      </c>
      <c r="R31" s="1">
        <f t="shared" si="11"/>
        <v>10</v>
      </c>
      <c r="S31" s="1">
        <f t="shared" si="12"/>
        <v>6</v>
      </c>
      <c r="T31" s="1">
        <f t="shared" si="13"/>
        <v>2</v>
      </c>
      <c r="U31" s="1">
        <f t="shared" si="14"/>
        <v>3</v>
      </c>
      <c r="V31" s="1">
        <f t="shared" si="15"/>
        <v>4</v>
      </c>
      <c r="W31" s="1">
        <f t="shared" si="16"/>
        <v>1</v>
      </c>
      <c r="X31" s="1">
        <f t="shared" si="17"/>
        <v>6</v>
      </c>
      <c r="Y31" s="1">
        <f t="shared" si="18"/>
        <v>6</v>
      </c>
      <c r="Z31" s="1">
        <f t="shared" si="19"/>
        <v>5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2</v>
      </c>
      <c r="AF31" s="1">
        <f t="shared" si="26"/>
        <v>2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E32" s="1">
        <v>3</v>
      </c>
      <c r="F32" s="1">
        <v>2</v>
      </c>
      <c r="G32" s="1" t="s">
        <v>84</v>
      </c>
      <c r="H32" s="1" t="s">
        <v>83</v>
      </c>
      <c r="I32" s="1">
        <f t="shared" si="2"/>
        <v>15</v>
      </c>
      <c r="J32" s="1">
        <f t="shared" si="3"/>
        <v>11</v>
      </c>
      <c r="K32" s="1">
        <f t="shared" si="4"/>
        <v>5</v>
      </c>
      <c r="L32" s="1">
        <f t="shared" si="5"/>
        <v>5</v>
      </c>
      <c r="M32" s="1">
        <f t="shared" si="6"/>
        <v>0</v>
      </c>
      <c r="N32" s="1">
        <f t="shared" si="7"/>
        <v>1</v>
      </c>
      <c r="O32" s="1">
        <f t="shared" si="8"/>
        <v>5</v>
      </c>
      <c r="P32" s="1">
        <f t="shared" si="9"/>
        <v>5</v>
      </c>
      <c r="Q32" s="1">
        <f t="shared" si="10"/>
        <v>3</v>
      </c>
      <c r="R32" s="1">
        <f t="shared" si="11"/>
        <v>10</v>
      </c>
      <c r="S32" s="1">
        <f t="shared" si="12"/>
        <v>6</v>
      </c>
      <c r="T32" s="1">
        <f t="shared" si="13"/>
        <v>2</v>
      </c>
      <c r="U32" s="1">
        <f t="shared" si="14"/>
        <v>3</v>
      </c>
      <c r="V32" s="1">
        <f t="shared" si="15"/>
        <v>4</v>
      </c>
      <c r="W32" s="1">
        <f t="shared" si="16"/>
        <v>1</v>
      </c>
      <c r="X32" s="1">
        <f t="shared" si="17"/>
        <v>7</v>
      </c>
      <c r="Y32" s="1">
        <f t="shared" si="18"/>
        <v>6</v>
      </c>
      <c r="Z32" s="1">
        <f t="shared" si="19"/>
        <v>5</v>
      </c>
      <c r="AA32" s="1" t="str">
        <f t="shared" si="0"/>
        <v>W</v>
      </c>
      <c r="AB32" s="1">
        <f t="shared" si="20"/>
        <v>3</v>
      </c>
      <c r="AC32" s="1" t="str">
        <f t="shared" si="1"/>
        <v>W</v>
      </c>
      <c r="AD32" s="1">
        <f t="shared" si="24"/>
        <v>7</v>
      </c>
      <c r="AE32" s="1">
        <f t="shared" si="25"/>
        <v>1</v>
      </c>
      <c r="AF32" s="1">
        <f t="shared" si="26"/>
        <v>2</v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E33" s="1">
        <v>2</v>
      </c>
      <c r="F33" s="1">
        <v>1</v>
      </c>
      <c r="G33" s="1" t="s">
        <v>83</v>
      </c>
      <c r="H33" s="1" t="s">
        <v>83</v>
      </c>
      <c r="I33" s="1">
        <f t="shared" si="2"/>
        <v>16</v>
      </c>
      <c r="J33" s="1">
        <f t="shared" si="3"/>
        <v>11</v>
      </c>
      <c r="K33" s="1">
        <f t="shared" si="4"/>
        <v>5</v>
      </c>
      <c r="L33" s="1">
        <f t="shared" si="5"/>
        <v>5</v>
      </c>
      <c r="M33" s="1">
        <f t="shared" si="6"/>
        <v>0</v>
      </c>
      <c r="N33" s="1">
        <f t="shared" si="7"/>
        <v>1</v>
      </c>
      <c r="O33" s="1">
        <f t="shared" si="8"/>
        <v>5</v>
      </c>
      <c r="P33" s="1">
        <f t="shared" si="9"/>
        <v>5</v>
      </c>
      <c r="Q33" s="1">
        <f t="shared" si="10"/>
        <v>3</v>
      </c>
      <c r="R33" s="1">
        <f t="shared" si="11"/>
        <v>11</v>
      </c>
      <c r="S33" s="1">
        <f t="shared" si="12"/>
        <v>6</v>
      </c>
      <c r="T33" s="1">
        <f t="shared" si="13"/>
        <v>2</v>
      </c>
      <c r="U33" s="1">
        <f t="shared" si="14"/>
        <v>4</v>
      </c>
      <c r="V33" s="1">
        <f t="shared" si="15"/>
        <v>4</v>
      </c>
      <c r="W33" s="1">
        <f t="shared" si="16"/>
        <v>1</v>
      </c>
      <c r="X33" s="1">
        <f t="shared" si="17"/>
        <v>8</v>
      </c>
      <c r="Y33" s="1">
        <f t="shared" si="18"/>
        <v>6</v>
      </c>
      <c r="Z33" s="1">
        <f t="shared" si="19"/>
        <v>5</v>
      </c>
      <c r="AA33" s="1" t="str">
        <f t="shared" si="0"/>
        <v>W</v>
      </c>
      <c r="AB33" s="1">
        <f t="shared" si="20"/>
        <v>4</v>
      </c>
      <c r="AC33" s="1" t="str">
        <f t="shared" si="1"/>
        <v>W</v>
      </c>
      <c r="AD33" s="1">
        <f t="shared" si="24"/>
        <v>7</v>
      </c>
      <c r="AE33" s="1">
        <f t="shared" si="25"/>
        <v>1</v>
      </c>
      <c r="AF33" s="1">
        <f t="shared" si="26"/>
        <v>2</v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E34" s="1">
        <v>4</v>
      </c>
      <c r="F34" s="1">
        <v>5</v>
      </c>
      <c r="G34" s="1" t="s">
        <v>84</v>
      </c>
      <c r="H34" s="1" t="s">
        <v>84</v>
      </c>
      <c r="I34" s="1">
        <f t="shared" si="2"/>
        <v>16</v>
      </c>
      <c r="J34" s="1">
        <f t="shared" si="3"/>
        <v>11</v>
      </c>
      <c r="K34" s="1">
        <f t="shared" si="4"/>
        <v>5</v>
      </c>
      <c r="L34" s="1">
        <f t="shared" si="5"/>
        <v>6</v>
      </c>
      <c r="M34" s="1">
        <f t="shared" si="6"/>
        <v>0</v>
      </c>
      <c r="N34" s="1">
        <f t="shared" si="7"/>
        <v>2</v>
      </c>
      <c r="O34" s="1">
        <f t="shared" si="8"/>
        <v>5</v>
      </c>
      <c r="P34" s="1">
        <f t="shared" si="9"/>
        <v>5</v>
      </c>
      <c r="Q34" s="1">
        <f t="shared" si="10"/>
        <v>4</v>
      </c>
      <c r="R34" s="1">
        <f t="shared" si="11"/>
        <v>11</v>
      </c>
      <c r="S34" s="1">
        <f t="shared" si="12"/>
        <v>6</v>
      </c>
      <c r="T34" s="1">
        <f t="shared" si="13"/>
        <v>2</v>
      </c>
      <c r="U34" s="1">
        <f t="shared" si="14"/>
        <v>4</v>
      </c>
      <c r="V34" s="1">
        <f t="shared" si="15"/>
        <v>4</v>
      </c>
      <c r="W34" s="1">
        <f t="shared" si="16"/>
        <v>1</v>
      </c>
      <c r="X34" s="1">
        <f t="shared" si="17"/>
        <v>8</v>
      </c>
      <c r="Y34" s="1">
        <f t="shared" si="18"/>
        <v>6</v>
      </c>
      <c r="Z34" s="1">
        <f t="shared" si="19"/>
        <v>6</v>
      </c>
      <c r="AA34" s="1" t="str">
        <f t="shared" ref="AA34:AA65" si="27">IF(E34="","",IF(E34&gt;F34,"W","L"))</f>
        <v>L</v>
      </c>
      <c r="AB34" s="1">
        <f t="shared" si="20"/>
        <v>1</v>
      </c>
      <c r="AC34" s="1" t="str">
        <f t="shared" ref="AC34:AC65" si="28">IF(E34="","",IF(E34&gt;F34,"W",IF(AND(E34&lt;F34,G34=$AK$2,H34=$AK$2),"L","OTL")))</f>
        <v>OTL</v>
      </c>
      <c r="AD34" s="1">
        <f t="shared" si="24"/>
        <v>7</v>
      </c>
      <c r="AE34" s="1">
        <f t="shared" si="25"/>
        <v>1</v>
      </c>
      <c r="AF34" s="1">
        <f t="shared" si="26"/>
        <v>2</v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E35" s="1">
        <v>2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16</v>
      </c>
      <c r="J35" s="1">
        <f t="shared" ref="J35:J66" si="30">IF(E35="","",IF(AND(F35&gt;E35,G35=$AK$2,H35=$AK$2),J34+1,J34))</f>
        <v>12</v>
      </c>
      <c r="K35" s="1">
        <f t="shared" ref="K35:K66" si="31">IF(E35="","",IF(AND(G35=$AK$1,E35&gt;F35),K34+1,K34))</f>
        <v>5</v>
      </c>
      <c r="L35" s="1">
        <f t="shared" ref="L35:L66" si="32">IF(E35="","",IF(AND(OR(G35=$AK$1,H35=$AK$1),E35&lt;F35),L34+1,L34))</f>
        <v>6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2</v>
      </c>
      <c r="O35" s="1">
        <f t="shared" ref="O35:O66" si="35">IF(E35="","",IF(AND(C35=$AL$1,E35&gt;F35),O34+1,O34))</f>
        <v>5</v>
      </c>
      <c r="P35" s="1">
        <f t="shared" ref="P35:P66" si="36">IF(E35="","",IF(AND(C35=$AL$1,F35&gt;E35,G35=$AK$2,H35=$AK$2), P34+1, P34))</f>
        <v>6</v>
      </c>
      <c r="Q35" s="1">
        <f t="shared" ref="Q35:Q66" si="37">IF(E35="","",IF(AND(C35=$AL$1,F35&gt;E35,OR(G35=$AK$1,H35=$AK$1)),Q34+1, Q34))</f>
        <v>4</v>
      </c>
      <c r="R35" s="1">
        <f t="shared" ref="R35:R66" si="38">IF(E35="","",IF(AND(C35=$AL$2,E35&gt;F35),R34+1,R34))</f>
        <v>11</v>
      </c>
      <c r="S35" s="1">
        <f t="shared" ref="S35:S66" si="39">IF(E35="","",IF(AND(C35=$AL$2,F35&gt;E35,G35=$AK$2,H35=$AK$2),S34+1,S34))</f>
        <v>6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4</v>
      </c>
      <c r="V35" s="1">
        <f t="shared" ref="V35:V66" si="42">IF(E35="","",IF(AND(E35&lt;F35,G35=$AK$2,H35=$AK$2,COUNTIF($AO$1:$AO$7,D35)=1),V34+1,V34))</f>
        <v>5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7</v>
      </c>
      <c r="Z35" s="1">
        <f t="shared" ref="Z35:Z66" si="46">IF(E35="","",IF(AND(E35&lt;F35,COUNTIF($AN$1:$AN$15,D35)=1,OR(G35=$AK$1,H35=$AK$1)), Z34+1, Z34))</f>
        <v>6</v>
      </c>
      <c r="AA35" s="1" t="str">
        <f t="shared" si="27"/>
        <v>L</v>
      </c>
      <c r="AB35" s="1">
        <f t="shared" ref="AB35:AB66" si="47">IF(AA35="","",IF(AA35=AA34,AB34+1,1))</f>
        <v>2</v>
      </c>
      <c r="AC35" s="1" t="str">
        <f t="shared" si="28"/>
        <v>L</v>
      </c>
      <c r="AD35" s="1">
        <f t="shared" si="24"/>
        <v>6</v>
      </c>
      <c r="AE35" s="1">
        <f t="shared" si="25"/>
        <v>2</v>
      </c>
      <c r="AF35" s="1">
        <f t="shared" si="26"/>
        <v>2</v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E36" s="1">
        <v>1</v>
      </c>
      <c r="F36" s="1">
        <v>4</v>
      </c>
      <c r="G36" s="1" t="s">
        <v>83</v>
      </c>
      <c r="H36" s="1" t="s">
        <v>83</v>
      </c>
      <c r="I36" s="1">
        <f t="shared" si="29"/>
        <v>16</v>
      </c>
      <c r="J36" s="1">
        <f t="shared" si="30"/>
        <v>13</v>
      </c>
      <c r="K36" s="1">
        <f t="shared" si="31"/>
        <v>5</v>
      </c>
      <c r="L36" s="1">
        <f t="shared" si="32"/>
        <v>6</v>
      </c>
      <c r="M36" s="1">
        <f t="shared" si="33"/>
        <v>0</v>
      </c>
      <c r="N36" s="1">
        <f t="shared" si="34"/>
        <v>2</v>
      </c>
      <c r="O36" s="1">
        <f t="shared" si="35"/>
        <v>5</v>
      </c>
      <c r="P36" s="1">
        <f t="shared" si="36"/>
        <v>7</v>
      </c>
      <c r="Q36" s="1">
        <f t="shared" si="37"/>
        <v>4</v>
      </c>
      <c r="R36" s="1">
        <f t="shared" si="38"/>
        <v>11</v>
      </c>
      <c r="S36" s="1">
        <f t="shared" si="39"/>
        <v>6</v>
      </c>
      <c r="T36" s="1">
        <f t="shared" si="40"/>
        <v>2</v>
      </c>
      <c r="U36" s="1">
        <f t="shared" si="41"/>
        <v>4</v>
      </c>
      <c r="V36" s="1">
        <f t="shared" si="42"/>
        <v>6</v>
      </c>
      <c r="W36" s="1">
        <f t="shared" si="43"/>
        <v>1</v>
      </c>
      <c r="X36" s="1">
        <f t="shared" si="44"/>
        <v>8</v>
      </c>
      <c r="Y36" s="1">
        <f t="shared" si="45"/>
        <v>8</v>
      </c>
      <c r="Z36" s="1">
        <f t="shared" si="46"/>
        <v>6</v>
      </c>
      <c r="AA36" s="1" t="str">
        <f t="shared" si="27"/>
        <v>L</v>
      </c>
      <c r="AB36" s="1">
        <f t="shared" si="47"/>
        <v>3</v>
      </c>
      <c r="AC36" s="1" t="str">
        <f t="shared" si="28"/>
        <v>L</v>
      </c>
      <c r="AD36" s="1">
        <f t="shared" si="24"/>
        <v>6</v>
      </c>
      <c r="AE36" s="1">
        <f t="shared" si="25"/>
        <v>2</v>
      </c>
      <c r="AF36" s="1">
        <f t="shared" si="26"/>
        <v>2</v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E37" s="1">
        <v>2</v>
      </c>
      <c r="F37" s="1">
        <v>5</v>
      </c>
      <c r="G37" s="1" t="s">
        <v>83</v>
      </c>
      <c r="H37" s="1" t="s">
        <v>83</v>
      </c>
      <c r="I37" s="1">
        <f t="shared" si="29"/>
        <v>16</v>
      </c>
      <c r="J37" s="1">
        <f t="shared" si="30"/>
        <v>14</v>
      </c>
      <c r="K37" s="1">
        <f t="shared" si="31"/>
        <v>5</v>
      </c>
      <c r="L37" s="1">
        <f t="shared" si="32"/>
        <v>6</v>
      </c>
      <c r="M37" s="1">
        <f t="shared" si="33"/>
        <v>0</v>
      </c>
      <c r="N37" s="1">
        <f t="shared" si="34"/>
        <v>2</v>
      </c>
      <c r="O37" s="1">
        <f t="shared" si="35"/>
        <v>5</v>
      </c>
      <c r="P37" s="1">
        <f t="shared" si="36"/>
        <v>7</v>
      </c>
      <c r="Q37" s="1">
        <f t="shared" si="37"/>
        <v>4</v>
      </c>
      <c r="R37" s="1">
        <f t="shared" si="38"/>
        <v>11</v>
      </c>
      <c r="S37" s="1">
        <f t="shared" si="39"/>
        <v>7</v>
      </c>
      <c r="T37" s="1">
        <f t="shared" si="40"/>
        <v>2</v>
      </c>
      <c r="U37" s="1">
        <f t="shared" si="41"/>
        <v>4</v>
      </c>
      <c r="V37" s="1">
        <f t="shared" si="42"/>
        <v>6</v>
      </c>
      <c r="W37" s="1">
        <f t="shared" si="43"/>
        <v>1</v>
      </c>
      <c r="X37" s="1">
        <f t="shared" si="44"/>
        <v>8</v>
      </c>
      <c r="Y37" s="1">
        <f t="shared" si="45"/>
        <v>9</v>
      </c>
      <c r="Z37" s="1">
        <f t="shared" si="46"/>
        <v>6</v>
      </c>
      <c r="AA37" s="1" t="str">
        <f t="shared" si="27"/>
        <v>L</v>
      </c>
      <c r="AB37" s="1">
        <f t="shared" si="47"/>
        <v>4</v>
      </c>
      <c r="AC37" s="1" t="str">
        <f t="shared" si="28"/>
        <v>L</v>
      </c>
      <c r="AD37" s="1">
        <f t="shared" si="24"/>
        <v>5</v>
      </c>
      <c r="AE37" s="1">
        <f t="shared" si="25"/>
        <v>3</v>
      </c>
      <c r="AF37" s="1">
        <f t="shared" si="26"/>
        <v>2</v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E38" s="1">
        <v>1</v>
      </c>
      <c r="F38" s="1">
        <v>4</v>
      </c>
      <c r="G38" s="1" t="s">
        <v>83</v>
      </c>
      <c r="H38" s="1" t="s">
        <v>83</v>
      </c>
      <c r="I38" s="1">
        <f t="shared" si="29"/>
        <v>16</v>
      </c>
      <c r="J38" s="1">
        <f t="shared" si="30"/>
        <v>15</v>
      </c>
      <c r="K38" s="1">
        <f t="shared" si="31"/>
        <v>5</v>
      </c>
      <c r="L38" s="1">
        <f t="shared" si="32"/>
        <v>6</v>
      </c>
      <c r="M38" s="1">
        <f t="shared" si="33"/>
        <v>0</v>
      </c>
      <c r="N38" s="1">
        <f t="shared" si="34"/>
        <v>2</v>
      </c>
      <c r="O38" s="1">
        <f t="shared" si="35"/>
        <v>5</v>
      </c>
      <c r="P38" s="1">
        <f t="shared" si="36"/>
        <v>7</v>
      </c>
      <c r="Q38" s="1">
        <f t="shared" si="37"/>
        <v>4</v>
      </c>
      <c r="R38" s="1">
        <f t="shared" si="38"/>
        <v>11</v>
      </c>
      <c r="S38" s="1">
        <f t="shared" si="39"/>
        <v>8</v>
      </c>
      <c r="T38" s="1">
        <f t="shared" si="40"/>
        <v>2</v>
      </c>
      <c r="U38" s="1">
        <f t="shared" si="41"/>
        <v>4</v>
      </c>
      <c r="V38" s="1">
        <f t="shared" si="42"/>
        <v>6</v>
      </c>
      <c r="W38" s="1">
        <f t="shared" si="43"/>
        <v>1</v>
      </c>
      <c r="X38" s="1">
        <f t="shared" si="44"/>
        <v>8</v>
      </c>
      <c r="Y38" s="1">
        <f t="shared" si="45"/>
        <v>10</v>
      </c>
      <c r="Z38" s="1">
        <f t="shared" si="46"/>
        <v>6</v>
      </c>
      <c r="AA38" s="1" t="str">
        <f t="shared" si="27"/>
        <v>L</v>
      </c>
      <c r="AB38" s="1">
        <f t="shared" si="47"/>
        <v>5</v>
      </c>
      <c r="AC38" s="1" t="str">
        <f t="shared" si="28"/>
        <v>L</v>
      </c>
      <c r="AD38" s="1">
        <f t="shared" si="24"/>
        <v>4</v>
      </c>
      <c r="AE38" s="1">
        <f t="shared" si="25"/>
        <v>4</v>
      </c>
      <c r="AF38" s="1">
        <f t="shared" si="26"/>
        <v>2</v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E39" s="1">
        <v>5</v>
      </c>
      <c r="F39" s="1">
        <v>3</v>
      </c>
      <c r="G39" s="1" t="s">
        <v>83</v>
      </c>
      <c r="H39" s="1" t="s">
        <v>83</v>
      </c>
      <c r="I39" s="1">
        <f t="shared" si="29"/>
        <v>17</v>
      </c>
      <c r="J39" s="1">
        <f t="shared" si="30"/>
        <v>15</v>
      </c>
      <c r="K39" s="1">
        <f t="shared" si="31"/>
        <v>5</v>
      </c>
      <c r="L39" s="1">
        <f t="shared" si="32"/>
        <v>6</v>
      </c>
      <c r="M39" s="1">
        <f t="shared" si="33"/>
        <v>0</v>
      </c>
      <c r="N39" s="1">
        <f t="shared" si="34"/>
        <v>2</v>
      </c>
      <c r="O39" s="1">
        <f t="shared" si="35"/>
        <v>5</v>
      </c>
      <c r="P39" s="1">
        <f t="shared" si="36"/>
        <v>7</v>
      </c>
      <c r="Q39" s="1">
        <f t="shared" si="37"/>
        <v>4</v>
      </c>
      <c r="R39" s="1">
        <f t="shared" si="38"/>
        <v>12</v>
      </c>
      <c r="S39" s="1">
        <f t="shared" si="39"/>
        <v>8</v>
      </c>
      <c r="T39" s="1">
        <f t="shared" si="40"/>
        <v>2</v>
      </c>
      <c r="U39" s="1">
        <f t="shared" si="41"/>
        <v>4</v>
      </c>
      <c r="V39" s="1">
        <f t="shared" si="42"/>
        <v>6</v>
      </c>
      <c r="W39" s="1">
        <f t="shared" si="43"/>
        <v>1</v>
      </c>
      <c r="X39" s="1">
        <f t="shared" si="44"/>
        <v>9</v>
      </c>
      <c r="Y39" s="1">
        <f t="shared" si="45"/>
        <v>10</v>
      </c>
      <c r="Z39" s="1">
        <f t="shared" si="46"/>
        <v>6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5</v>
      </c>
      <c r="AE39" s="1">
        <f t="shared" si="25"/>
        <v>4</v>
      </c>
      <c r="AF39" s="1">
        <f t="shared" si="26"/>
        <v>1</v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E40" s="1">
        <v>2</v>
      </c>
      <c r="F40" s="1">
        <v>3</v>
      </c>
      <c r="G40" s="1" t="s">
        <v>84</v>
      </c>
      <c r="H40" s="1" t="s">
        <v>83</v>
      </c>
      <c r="I40" s="1">
        <f t="shared" si="29"/>
        <v>17</v>
      </c>
      <c r="J40" s="1">
        <f t="shared" si="30"/>
        <v>15</v>
      </c>
      <c r="K40" s="1">
        <f t="shared" si="31"/>
        <v>5</v>
      </c>
      <c r="L40" s="1">
        <f t="shared" si="32"/>
        <v>7</v>
      </c>
      <c r="M40" s="1">
        <f t="shared" si="33"/>
        <v>0</v>
      </c>
      <c r="N40" s="1">
        <f t="shared" si="34"/>
        <v>2</v>
      </c>
      <c r="O40" s="1">
        <f t="shared" si="35"/>
        <v>5</v>
      </c>
      <c r="P40" s="1">
        <f t="shared" si="36"/>
        <v>7</v>
      </c>
      <c r="Q40" s="1">
        <f t="shared" si="37"/>
        <v>4</v>
      </c>
      <c r="R40" s="1">
        <f t="shared" si="38"/>
        <v>12</v>
      </c>
      <c r="S40" s="1">
        <f t="shared" si="39"/>
        <v>8</v>
      </c>
      <c r="T40" s="1">
        <f t="shared" si="40"/>
        <v>3</v>
      </c>
      <c r="U40" s="1">
        <f t="shared" si="41"/>
        <v>4</v>
      </c>
      <c r="V40" s="1">
        <f t="shared" si="42"/>
        <v>6</v>
      </c>
      <c r="W40" s="1">
        <f t="shared" si="43"/>
        <v>2</v>
      </c>
      <c r="X40" s="1">
        <f t="shared" si="44"/>
        <v>9</v>
      </c>
      <c r="Y40" s="1">
        <f t="shared" si="45"/>
        <v>10</v>
      </c>
      <c r="Z40" s="1">
        <f t="shared" si="46"/>
        <v>7</v>
      </c>
      <c r="AA40" s="1" t="str">
        <f t="shared" si="27"/>
        <v>L</v>
      </c>
      <c r="AB40" s="1">
        <f t="shared" si="47"/>
        <v>1</v>
      </c>
      <c r="AC40" s="1" t="str">
        <f t="shared" si="28"/>
        <v>OTL</v>
      </c>
      <c r="AD40" s="1">
        <f t="shared" si="24"/>
        <v>4</v>
      </c>
      <c r="AE40" s="1">
        <f t="shared" si="25"/>
        <v>4</v>
      </c>
      <c r="AF40" s="1">
        <f t="shared" si="26"/>
        <v>2</v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E41" s="1">
        <v>1</v>
      </c>
      <c r="F41" s="1">
        <v>4</v>
      </c>
      <c r="G41" s="1" t="s">
        <v>83</v>
      </c>
      <c r="H41" s="1" t="s">
        <v>83</v>
      </c>
      <c r="I41" s="1">
        <f t="shared" si="29"/>
        <v>17</v>
      </c>
      <c r="J41" s="1">
        <f t="shared" si="30"/>
        <v>16</v>
      </c>
      <c r="K41" s="1">
        <f t="shared" si="31"/>
        <v>5</v>
      </c>
      <c r="L41" s="1">
        <f t="shared" si="32"/>
        <v>7</v>
      </c>
      <c r="M41" s="1">
        <f t="shared" si="33"/>
        <v>0</v>
      </c>
      <c r="N41" s="1">
        <f t="shared" si="34"/>
        <v>2</v>
      </c>
      <c r="O41" s="1">
        <f t="shared" si="35"/>
        <v>5</v>
      </c>
      <c r="P41" s="1">
        <f t="shared" si="36"/>
        <v>8</v>
      </c>
      <c r="Q41" s="1">
        <f t="shared" si="37"/>
        <v>4</v>
      </c>
      <c r="R41" s="1">
        <f t="shared" si="38"/>
        <v>12</v>
      </c>
      <c r="S41" s="1">
        <f t="shared" si="39"/>
        <v>8</v>
      </c>
      <c r="T41" s="1">
        <f t="shared" si="40"/>
        <v>3</v>
      </c>
      <c r="U41" s="1">
        <f t="shared" si="41"/>
        <v>4</v>
      </c>
      <c r="V41" s="1">
        <f t="shared" si="42"/>
        <v>6</v>
      </c>
      <c r="W41" s="1">
        <f t="shared" si="43"/>
        <v>2</v>
      </c>
      <c r="X41" s="1">
        <f t="shared" si="44"/>
        <v>9</v>
      </c>
      <c r="Y41" s="1">
        <f t="shared" si="45"/>
        <v>10</v>
      </c>
      <c r="Z41" s="1">
        <f t="shared" si="46"/>
        <v>7</v>
      </c>
      <c r="AA41" s="1" t="str">
        <f t="shared" si="27"/>
        <v>L</v>
      </c>
      <c r="AB41" s="1">
        <f t="shared" si="47"/>
        <v>2</v>
      </c>
      <c r="AC41" s="1" t="str">
        <f t="shared" si="28"/>
        <v>L</v>
      </c>
      <c r="AD41" s="1">
        <f t="shared" si="24"/>
        <v>3</v>
      </c>
      <c r="AE41" s="1">
        <f t="shared" si="25"/>
        <v>5</v>
      </c>
      <c r="AF41" s="1">
        <f t="shared" si="26"/>
        <v>2</v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E42" s="1">
        <v>2</v>
      </c>
      <c r="F42" s="1">
        <v>1</v>
      </c>
      <c r="G42" s="1" t="s">
        <v>83</v>
      </c>
      <c r="H42" s="1" t="s">
        <v>83</v>
      </c>
      <c r="I42" s="1">
        <f t="shared" si="29"/>
        <v>18</v>
      </c>
      <c r="J42" s="1">
        <f t="shared" si="30"/>
        <v>16</v>
      </c>
      <c r="K42" s="1">
        <f t="shared" si="31"/>
        <v>5</v>
      </c>
      <c r="L42" s="1">
        <f t="shared" si="32"/>
        <v>7</v>
      </c>
      <c r="M42" s="1">
        <f t="shared" si="33"/>
        <v>0</v>
      </c>
      <c r="N42" s="1">
        <f t="shared" si="34"/>
        <v>2</v>
      </c>
      <c r="O42" s="1">
        <f t="shared" si="35"/>
        <v>6</v>
      </c>
      <c r="P42" s="1">
        <f t="shared" si="36"/>
        <v>8</v>
      </c>
      <c r="Q42" s="1">
        <f t="shared" si="37"/>
        <v>4</v>
      </c>
      <c r="R42" s="1">
        <f t="shared" si="38"/>
        <v>12</v>
      </c>
      <c r="S42" s="1">
        <f t="shared" si="39"/>
        <v>8</v>
      </c>
      <c r="T42" s="1">
        <f t="shared" si="40"/>
        <v>3</v>
      </c>
      <c r="U42" s="1">
        <f t="shared" si="41"/>
        <v>4</v>
      </c>
      <c r="V42" s="1">
        <f t="shared" si="42"/>
        <v>6</v>
      </c>
      <c r="W42" s="1">
        <f t="shared" si="43"/>
        <v>2</v>
      </c>
      <c r="X42" s="1">
        <f t="shared" si="44"/>
        <v>10</v>
      </c>
      <c r="Y42" s="1">
        <f t="shared" si="45"/>
        <v>10</v>
      </c>
      <c r="Z42" s="1">
        <f t="shared" si="46"/>
        <v>7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3</v>
      </c>
      <c r="AE42" s="1">
        <f t="shared" si="25"/>
        <v>5</v>
      </c>
      <c r="AF42" s="1">
        <f t="shared" si="26"/>
        <v>2</v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E43" s="1">
        <v>1</v>
      </c>
      <c r="F43" s="1">
        <v>2</v>
      </c>
      <c r="G43" s="1" t="s">
        <v>83</v>
      </c>
      <c r="H43" s="1" t="s">
        <v>83</v>
      </c>
      <c r="I43" s="1">
        <f t="shared" si="29"/>
        <v>18</v>
      </c>
      <c r="J43" s="1">
        <f t="shared" si="30"/>
        <v>17</v>
      </c>
      <c r="K43" s="1">
        <f t="shared" si="31"/>
        <v>5</v>
      </c>
      <c r="L43" s="1">
        <f t="shared" si="32"/>
        <v>7</v>
      </c>
      <c r="M43" s="1">
        <f t="shared" si="33"/>
        <v>0</v>
      </c>
      <c r="N43" s="1">
        <f t="shared" si="34"/>
        <v>2</v>
      </c>
      <c r="O43" s="1">
        <f t="shared" si="35"/>
        <v>6</v>
      </c>
      <c r="P43" s="1">
        <f t="shared" si="36"/>
        <v>9</v>
      </c>
      <c r="Q43" s="1">
        <f t="shared" si="37"/>
        <v>4</v>
      </c>
      <c r="R43" s="1">
        <f t="shared" si="38"/>
        <v>12</v>
      </c>
      <c r="S43" s="1">
        <f t="shared" si="39"/>
        <v>8</v>
      </c>
      <c r="T43" s="1">
        <f t="shared" si="40"/>
        <v>3</v>
      </c>
      <c r="U43" s="1">
        <f t="shared" si="41"/>
        <v>4</v>
      </c>
      <c r="V43" s="1">
        <f t="shared" si="42"/>
        <v>6</v>
      </c>
      <c r="W43" s="1">
        <f t="shared" si="43"/>
        <v>2</v>
      </c>
      <c r="X43" s="1">
        <f t="shared" si="44"/>
        <v>10</v>
      </c>
      <c r="Y43" s="1">
        <f t="shared" si="45"/>
        <v>10</v>
      </c>
      <c r="Z43" s="1">
        <f t="shared" si="46"/>
        <v>7</v>
      </c>
      <c r="AA43" s="1" t="str">
        <f t="shared" si="27"/>
        <v>L</v>
      </c>
      <c r="AB43" s="1">
        <f t="shared" si="47"/>
        <v>1</v>
      </c>
      <c r="AC43" s="1" t="str">
        <f t="shared" si="28"/>
        <v>L</v>
      </c>
      <c r="AD43" s="1">
        <f t="shared" si="24"/>
        <v>2</v>
      </c>
      <c r="AE43" s="1">
        <f t="shared" si="25"/>
        <v>6</v>
      </c>
      <c r="AF43" s="1">
        <f t="shared" si="26"/>
        <v>2</v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E44" s="1">
        <v>3</v>
      </c>
      <c r="F44" s="1">
        <v>5</v>
      </c>
      <c r="G44" s="1" t="s">
        <v>83</v>
      </c>
      <c r="H44" s="1" t="s">
        <v>83</v>
      </c>
      <c r="I44" s="1">
        <f t="shared" si="29"/>
        <v>18</v>
      </c>
      <c r="J44" s="1">
        <f t="shared" si="30"/>
        <v>18</v>
      </c>
      <c r="K44" s="1">
        <f t="shared" si="31"/>
        <v>5</v>
      </c>
      <c r="L44" s="1">
        <f t="shared" si="32"/>
        <v>7</v>
      </c>
      <c r="M44" s="1">
        <f t="shared" si="33"/>
        <v>0</v>
      </c>
      <c r="N44" s="1">
        <f t="shared" si="34"/>
        <v>2</v>
      </c>
      <c r="O44" s="1">
        <f t="shared" si="35"/>
        <v>6</v>
      </c>
      <c r="P44" s="1">
        <f t="shared" si="36"/>
        <v>10</v>
      </c>
      <c r="Q44" s="1">
        <f t="shared" si="37"/>
        <v>4</v>
      </c>
      <c r="R44" s="1">
        <f t="shared" si="38"/>
        <v>12</v>
      </c>
      <c r="S44" s="1">
        <f t="shared" si="39"/>
        <v>8</v>
      </c>
      <c r="T44" s="1">
        <f t="shared" si="40"/>
        <v>3</v>
      </c>
      <c r="U44" s="1">
        <f t="shared" si="41"/>
        <v>4</v>
      </c>
      <c r="V44" s="1">
        <f t="shared" si="42"/>
        <v>6</v>
      </c>
      <c r="W44" s="1">
        <f t="shared" si="43"/>
        <v>2</v>
      </c>
      <c r="X44" s="1">
        <f t="shared" si="44"/>
        <v>10</v>
      </c>
      <c r="Y44" s="1">
        <f t="shared" si="45"/>
        <v>10</v>
      </c>
      <c r="Z44" s="1">
        <f t="shared" si="46"/>
        <v>7</v>
      </c>
      <c r="AA44" s="1" t="str">
        <f t="shared" si="27"/>
        <v>L</v>
      </c>
      <c r="AB44" s="1">
        <f t="shared" si="47"/>
        <v>2</v>
      </c>
      <c r="AC44" s="1" t="str">
        <f t="shared" si="28"/>
        <v>L</v>
      </c>
      <c r="AD44" s="1">
        <f t="shared" ref="AD44:AD75" si="48">IF(AC44="","",COUNTIFS(AC35:AC44,"W"))</f>
        <v>2</v>
      </c>
      <c r="AE44" s="1">
        <f t="shared" ref="AE44:AE75" si="49">IF(AC44="","",COUNTIFS(AC35:AC44,"L"))</f>
        <v>7</v>
      </c>
      <c r="AF44" s="1">
        <f t="shared" ref="AF44:AF75" si="50">IF(AC44="","",COUNTIFS(AC35:AC44,"OTL"))</f>
        <v>1</v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E45" s="1">
        <v>3</v>
      </c>
      <c r="F45" s="1">
        <v>5</v>
      </c>
      <c r="G45" s="1" t="s">
        <v>83</v>
      </c>
      <c r="H45" s="1" t="s">
        <v>83</v>
      </c>
      <c r="I45" s="1">
        <f t="shared" si="29"/>
        <v>18</v>
      </c>
      <c r="J45" s="1">
        <f t="shared" si="30"/>
        <v>19</v>
      </c>
      <c r="K45" s="1">
        <f t="shared" si="31"/>
        <v>5</v>
      </c>
      <c r="L45" s="1">
        <f t="shared" si="32"/>
        <v>7</v>
      </c>
      <c r="M45" s="1">
        <f t="shared" si="33"/>
        <v>0</v>
      </c>
      <c r="N45" s="1">
        <f t="shared" si="34"/>
        <v>2</v>
      </c>
      <c r="O45" s="1">
        <f t="shared" si="35"/>
        <v>6</v>
      </c>
      <c r="P45" s="1">
        <f t="shared" si="36"/>
        <v>11</v>
      </c>
      <c r="Q45" s="1">
        <f t="shared" si="37"/>
        <v>4</v>
      </c>
      <c r="R45" s="1">
        <f t="shared" si="38"/>
        <v>12</v>
      </c>
      <c r="S45" s="1">
        <f t="shared" si="39"/>
        <v>8</v>
      </c>
      <c r="T45" s="1">
        <f t="shared" si="40"/>
        <v>3</v>
      </c>
      <c r="U45" s="1">
        <f t="shared" si="41"/>
        <v>4</v>
      </c>
      <c r="V45" s="1">
        <f t="shared" si="42"/>
        <v>6</v>
      </c>
      <c r="W45" s="1">
        <f t="shared" si="43"/>
        <v>2</v>
      </c>
      <c r="X45" s="1">
        <f t="shared" si="44"/>
        <v>10</v>
      </c>
      <c r="Y45" s="1">
        <f t="shared" si="45"/>
        <v>10</v>
      </c>
      <c r="Z45" s="1">
        <f t="shared" si="46"/>
        <v>7</v>
      </c>
      <c r="AA45" s="1" t="str">
        <f t="shared" si="27"/>
        <v>L</v>
      </c>
      <c r="AB45" s="1">
        <f t="shared" si="47"/>
        <v>3</v>
      </c>
      <c r="AC45" s="1" t="str">
        <f t="shared" si="28"/>
        <v>L</v>
      </c>
      <c r="AD45" s="1">
        <f t="shared" si="48"/>
        <v>2</v>
      </c>
      <c r="AE45" s="1">
        <f t="shared" si="49"/>
        <v>7</v>
      </c>
      <c r="AF45" s="1">
        <f t="shared" si="50"/>
        <v>1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E46" s="1">
        <v>4</v>
      </c>
      <c r="F46" s="1">
        <v>2</v>
      </c>
      <c r="G46" s="1" t="s">
        <v>83</v>
      </c>
      <c r="H46" s="1" t="s">
        <v>83</v>
      </c>
      <c r="I46" s="1">
        <f t="shared" si="29"/>
        <v>19</v>
      </c>
      <c r="J46" s="1">
        <f t="shared" si="30"/>
        <v>19</v>
      </c>
      <c r="K46" s="1">
        <f t="shared" si="31"/>
        <v>5</v>
      </c>
      <c r="L46" s="1">
        <f t="shared" si="32"/>
        <v>7</v>
      </c>
      <c r="M46" s="1">
        <f t="shared" si="33"/>
        <v>0</v>
      </c>
      <c r="N46" s="1">
        <f t="shared" si="34"/>
        <v>2</v>
      </c>
      <c r="O46" s="1">
        <f t="shared" si="35"/>
        <v>7</v>
      </c>
      <c r="P46" s="1">
        <f t="shared" si="36"/>
        <v>11</v>
      </c>
      <c r="Q46" s="1">
        <f t="shared" si="37"/>
        <v>4</v>
      </c>
      <c r="R46" s="1">
        <f t="shared" si="38"/>
        <v>12</v>
      </c>
      <c r="S46" s="1">
        <f t="shared" si="39"/>
        <v>8</v>
      </c>
      <c r="T46" s="1">
        <f t="shared" si="40"/>
        <v>3</v>
      </c>
      <c r="U46" s="1">
        <f t="shared" si="41"/>
        <v>5</v>
      </c>
      <c r="V46" s="1">
        <f t="shared" si="42"/>
        <v>6</v>
      </c>
      <c r="W46" s="1">
        <f t="shared" si="43"/>
        <v>2</v>
      </c>
      <c r="X46" s="1">
        <f t="shared" si="44"/>
        <v>11</v>
      </c>
      <c r="Y46" s="1">
        <f t="shared" si="45"/>
        <v>10</v>
      </c>
      <c r="Z46" s="1">
        <f t="shared" si="46"/>
        <v>7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3</v>
      </c>
      <c r="AE46" s="1">
        <f t="shared" si="49"/>
        <v>6</v>
      </c>
      <c r="AF46" s="1">
        <f t="shared" si="50"/>
        <v>1</v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E47" s="1">
        <v>5</v>
      </c>
      <c r="F47" s="1">
        <v>2</v>
      </c>
      <c r="G47" s="1" t="s">
        <v>83</v>
      </c>
      <c r="H47" s="1" t="s">
        <v>83</v>
      </c>
      <c r="I47" s="1">
        <f t="shared" si="29"/>
        <v>20</v>
      </c>
      <c r="J47" s="1">
        <f t="shared" si="30"/>
        <v>19</v>
      </c>
      <c r="K47" s="1">
        <f t="shared" si="31"/>
        <v>5</v>
      </c>
      <c r="L47" s="1">
        <f t="shared" si="32"/>
        <v>7</v>
      </c>
      <c r="M47" s="1">
        <f t="shared" si="33"/>
        <v>0</v>
      </c>
      <c r="N47" s="1">
        <f t="shared" si="34"/>
        <v>2</v>
      </c>
      <c r="O47" s="1">
        <f t="shared" si="35"/>
        <v>8</v>
      </c>
      <c r="P47" s="1">
        <f t="shared" si="36"/>
        <v>11</v>
      </c>
      <c r="Q47" s="1">
        <f t="shared" si="37"/>
        <v>4</v>
      </c>
      <c r="R47" s="1">
        <f t="shared" si="38"/>
        <v>12</v>
      </c>
      <c r="S47" s="1">
        <f t="shared" si="39"/>
        <v>8</v>
      </c>
      <c r="T47" s="1">
        <f t="shared" si="40"/>
        <v>3</v>
      </c>
      <c r="U47" s="1">
        <f t="shared" si="41"/>
        <v>6</v>
      </c>
      <c r="V47" s="1">
        <f t="shared" si="42"/>
        <v>6</v>
      </c>
      <c r="W47" s="1">
        <f t="shared" si="43"/>
        <v>2</v>
      </c>
      <c r="X47" s="1">
        <f t="shared" si="44"/>
        <v>12</v>
      </c>
      <c r="Y47" s="1">
        <f t="shared" si="45"/>
        <v>10</v>
      </c>
      <c r="Z47" s="1">
        <f t="shared" si="46"/>
        <v>7</v>
      </c>
      <c r="AA47" s="1" t="str">
        <f t="shared" si="27"/>
        <v>W</v>
      </c>
      <c r="AB47" s="1">
        <f t="shared" si="47"/>
        <v>2</v>
      </c>
      <c r="AC47" s="1" t="str">
        <f t="shared" si="28"/>
        <v>W</v>
      </c>
      <c r="AD47" s="1">
        <f t="shared" si="48"/>
        <v>4</v>
      </c>
      <c r="AE47" s="1">
        <f t="shared" si="49"/>
        <v>5</v>
      </c>
      <c r="AF47" s="1">
        <f t="shared" si="50"/>
        <v>1</v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20</v>
      </c>
      <c r="J84" s="1">
        <f t="shared" si="75"/>
        <v>19</v>
      </c>
      <c r="K84" s="1">
        <f t="shared" si="75"/>
        <v>5</v>
      </c>
      <c r="L84" s="1">
        <f t="shared" si="75"/>
        <v>7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8</v>
      </c>
      <c r="P84" s="1">
        <f t="shared" si="76"/>
        <v>11</v>
      </c>
      <c r="Q84" s="1">
        <f t="shared" si="76"/>
        <v>4</v>
      </c>
      <c r="R84" s="1">
        <f t="shared" si="76"/>
        <v>12</v>
      </c>
      <c r="S84" s="1">
        <f t="shared" si="76"/>
        <v>8</v>
      </c>
      <c r="T84" s="1">
        <f t="shared" si="76"/>
        <v>3</v>
      </c>
      <c r="U84" s="1">
        <f t="shared" si="76"/>
        <v>6</v>
      </c>
      <c r="V84" s="1">
        <f t="shared" si="76"/>
        <v>6</v>
      </c>
      <c r="W84" s="1">
        <f t="shared" si="76"/>
        <v>2</v>
      </c>
      <c r="X84" s="1">
        <f t="shared" si="76"/>
        <v>12</v>
      </c>
      <c r="Y84" s="1">
        <f t="shared" si="76"/>
        <v>10</v>
      </c>
      <c r="Z84" s="1">
        <f t="shared" si="76"/>
        <v>7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132</v>
      </c>
      <c r="F85" s="1">
        <f>SUM(F2:F83)</f>
        <v>139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8-11-4</v>
      </c>
      <c r="R85" s="1" t="str">
        <f>IF(R84="","0-0-0",CONCATENATE(R84,"-",S84,"-",T84))</f>
        <v>12-8-3</v>
      </c>
      <c r="U85" s="1" t="str">
        <f>IF(U84="","0-0-0",CONCATENATE(U84,"-",V84,"-",W84))</f>
        <v>6-6-2</v>
      </c>
      <c r="X85" s="1" t="str">
        <f>IF(X84="","0-0-0",CONCATENATE(X84,"-",Y84,"-",Z84))</f>
        <v>12-10-7</v>
      </c>
      <c r="AA85" s="1" t="str">
        <f>IF(AA84="","0-0",CONCATENATE(AA84,AB84))</f>
        <v>W2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7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3</v>
      </c>
      <c r="R26" s="1">
        <f t="shared" si="11"/>
        <v>10</v>
      </c>
      <c r="S26" s="1">
        <f t="shared" si="12"/>
        <v>2</v>
      </c>
      <c r="T26" s="1">
        <f t="shared" si="13"/>
        <v>1</v>
      </c>
      <c r="U26" s="1">
        <f t="shared" si="14"/>
        <v>4</v>
      </c>
      <c r="V26" s="1">
        <f t="shared" si="15"/>
        <v>1</v>
      </c>
      <c r="W26" s="1">
        <f t="shared" si="16"/>
        <v>1</v>
      </c>
      <c r="X26" s="1">
        <f t="shared" si="17"/>
        <v>6</v>
      </c>
      <c r="Y26" s="1">
        <f t="shared" si="18"/>
        <v>2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8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1</v>
      </c>
      <c r="O27" s="1">
        <f t="shared" si="8"/>
        <v>4</v>
      </c>
      <c r="P27" s="1">
        <f t="shared" si="9"/>
        <v>6</v>
      </c>
      <c r="Q27" s="1">
        <f t="shared" si="10"/>
        <v>3</v>
      </c>
      <c r="R27" s="1">
        <f t="shared" si="11"/>
        <v>10</v>
      </c>
      <c r="S27" s="1">
        <f t="shared" si="12"/>
        <v>2</v>
      </c>
      <c r="T27" s="1">
        <f t="shared" si="13"/>
        <v>1</v>
      </c>
      <c r="U27" s="1">
        <f t="shared" si="14"/>
        <v>4</v>
      </c>
      <c r="V27" s="1">
        <f t="shared" si="15"/>
        <v>1</v>
      </c>
      <c r="W27" s="1">
        <f t="shared" si="16"/>
        <v>1</v>
      </c>
      <c r="X27" s="1">
        <f t="shared" si="17"/>
        <v>6</v>
      </c>
      <c r="Y27" s="1">
        <f t="shared" si="18"/>
        <v>2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14</v>
      </c>
      <c r="J28" s="1">
        <f t="shared" si="3"/>
        <v>8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4</v>
      </c>
      <c r="R28" s="1">
        <f t="shared" si="11"/>
        <v>10</v>
      </c>
      <c r="S28" s="1">
        <f t="shared" si="12"/>
        <v>2</v>
      </c>
      <c r="T28" s="1">
        <f t="shared" si="13"/>
        <v>1</v>
      </c>
      <c r="U28" s="1">
        <f t="shared" si="14"/>
        <v>4</v>
      </c>
      <c r="V28" s="1">
        <f t="shared" si="15"/>
        <v>1</v>
      </c>
      <c r="W28" s="1">
        <f t="shared" si="16"/>
        <v>1</v>
      </c>
      <c r="X28" s="1">
        <f t="shared" si="17"/>
        <v>6</v>
      </c>
      <c r="Y28" s="1">
        <f t="shared" si="18"/>
        <v>2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E29" s="1">
        <v>4</v>
      </c>
      <c r="F29" s="1">
        <v>0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8</v>
      </c>
      <c r="K29" s="1">
        <f t="shared" si="4"/>
        <v>3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4</v>
      </c>
      <c r="R29" s="1">
        <f t="shared" si="11"/>
        <v>10</v>
      </c>
      <c r="S29" s="1">
        <f t="shared" si="12"/>
        <v>2</v>
      </c>
      <c r="T29" s="1">
        <f t="shared" si="13"/>
        <v>1</v>
      </c>
      <c r="U29" s="1">
        <f t="shared" si="14"/>
        <v>4</v>
      </c>
      <c r="V29" s="1">
        <f t="shared" si="15"/>
        <v>1</v>
      </c>
      <c r="W29" s="1">
        <f t="shared" si="16"/>
        <v>1</v>
      </c>
      <c r="X29" s="1">
        <f t="shared" si="17"/>
        <v>6</v>
      </c>
      <c r="Y29" s="1">
        <f t="shared" si="18"/>
        <v>2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2</v>
      </c>
      <c r="AF29" s="1">
        <f t="shared" si="26"/>
        <v>2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E30" s="1">
        <v>1</v>
      </c>
      <c r="F30" s="1">
        <v>5</v>
      </c>
      <c r="G30" s="1" t="s">
        <v>83</v>
      </c>
      <c r="H30" s="1" t="s">
        <v>83</v>
      </c>
      <c r="I30" s="1">
        <f t="shared" si="2"/>
        <v>15</v>
      </c>
      <c r="J30" s="1">
        <f t="shared" si="3"/>
        <v>9</v>
      </c>
      <c r="K30" s="1">
        <f t="shared" si="4"/>
        <v>3</v>
      </c>
      <c r="L30" s="1">
        <f t="shared" si="5"/>
        <v>5</v>
      </c>
      <c r="M30" s="1">
        <f t="shared" si="6"/>
        <v>0</v>
      </c>
      <c r="N30" s="1">
        <f t="shared" si="7"/>
        <v>1</v>
      </c>
      <c r="O30" s="1">
        <f t="shared" si="8"/>
        <v>5</v>
      </c>
      <c r="P30" s="1">
        <f t="shared" si="9"/>
        <v>7</v>
      </c>
      <c r="Q30" s="1">
        <f t="shared" si="10"/>
        <v>4</v>
      </c>
      <c r="R30" s="1">
        <f t="shared" si="11"/>
        <v>10</v>
      </c>
      <c r="S30" s="1">
        <f t="shared" si="12"/>
        <v>2</v>
      </c>
      <c r="T30" s="1">
        <f t="shared" si="13"/>
        <v>1</v>
      </c>
      <c r="U30" s="1">
        <f t="shared" si="14"/>
        <v>4</v>
      </c>
      <c r="V30" s="1">
        <f t="shared" si="15"/>
        <v>1</v>
      </c>
      <c r="W30" s="1">
        <f t="shared" si="16"/>
        <v>1</v>
      </c>
      <c r="X30" s="1">
        <f t="shared" si="17"/>
        <v>6</v>
      </c>
      <c r="Y30" s="1">
        <f t="shared" si="18"/>
        <v>2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E31" s="1">
        <v>3</v>
      </c>
      <c r="F31" s="1">
        <v>1</v>
      </c>
      <c r="G31" s="1" t="s">
        <v>83</v>
      </c>
      <c r="H31" s="1" t="s">
        <v>83</v>
      </c>
      <c r="I31" s="1">
        <f t="shared" si="2"/>
        <v>16</v>
      </c>
      <c r="J31" s="1">
        <f t="shared" si="3"/>
        <v>9</v>
      </c>
      <c r="K31" s="1">
        <f t="shared" si="4"/>
        <v>3</v>
      </c>
      <c r="L31" s="1">
        <f t="shared" si="5"/>
        <v>5</v>
      </c>
      <c r="M31" s="1">
        <f t="shared" si="6"/>
        <v>0</v>
      </c>
      <c r="N31" s="1">
        <f t="shared" si="7"/>
        <v>1</v>
      </c>
      <c r="O31" s="1">
        <f t="shared" si="8"/>
        <v>6</v>
      </c>
      <c r="P31" s="1">
        <f t="shared" si="9"/>
        <v>7</v>
      </c>
      <c r="Q31" s="1">
        <f t="shared" si="10"/>
        <v>4</v>
      </c>
      <c r="R31" s="1">
        <f t="shared" si="11"/>
        <v>10</v>
      </c>
      <c r="S31" s="1">
        <f t="shared" si="12"/>
        <v>2</v>
      </c>
      <c r="T31" s="1">
        <f t="shared" si="13"/>
        <v>1</v>
      </c>
      <c r="U31" s="1">
        <f t="shared" si="14"/>
        <v>4</v>
      </c>
      <c r="V31" s="1">
        <f t="shared" si="15"/>
        <v>1</v>
      </c>
      <c r="W31" s="1">
        <f t="shared" si="16"/>
        <v>1</v>
      </c>
      <c r="X31" s="1">
        <f t="shared" si="17"/>
        <v>7</v>
      </c>
      <c r="Y31" s="1">
        <f t="shared" si="18"/>
        <v>2</v>
      </c>
      <c r="Z31" s="1">
        <f t="shared" si="19"/>
        <v>3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5</v>
      </c>
      <c r="AE31" s="1">
        <f t="shared" si="25"/>
        <v>3</v>
      </c>
      <c r="AF31" s="1">
        <f t="shared" si="26"/>
        <v>2</v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E32" s="1">
        <v>2</v>
      </c>
      <c r="F32" s="1">
        <v>3</v>
      </c>
      <c r="G32" s="1" t="s">
        <v>84</v>
      </c>
      <c r="H32" s="1" t="s">
        <v>83</v>
      </c>
      <c r="I32" s="1">
        <f t="shared" si="2"/>
        <v>16</v>
      </c>
      <c r="J32" s="1">
        <f t="shared" si="3"/>
        <v>9</v>
      </c>
      <c r="K32" s="1">
        <f t="shared" si="4"/>
        <v>3</v>
      </c>
      <c r="L32" s="1">
        <f t="shared" si="5"/>
        <v>6</v>
      </c>
      <c r="M32" s="1">
        <f t="shared" si="6"/>
        <v>0</v>
      </c>
      <c r="N32" s="1">
        <f t="shared" si="7"/>
        <v>1</v>
      </c>
      <c r="O32" s="1">
        <f t="shared" si="8"/>
        <v>6</v>
      </c>
      <c r="P32" s="1">
        <f t="shared" si="9"/>
        <v>7</v>
      </c>
      <c r="Q32" s="1">
        <f t="shared" si="10"/>
        <v>4</v>
      </c>
      <c r="R32" s="1">
        <f t="shared" si="11"/>
        <v>10</v>
      </c>
      <c r="S32" s="1">
        <f t="shared" si="12"/>
        <v>2</v>
      </c>
      <c r="T32" s="1">
        <f t="shared" si="13"/>
        <v>2</v>
      </c>
      <c r="U32" s="1">
        <f t="shared" si="14"/>
        <v>4</v>
      </c>
      <c r="V32" s="1">
        <f t="shared" si="15"/>
        <v>1</v>
      </c>
      <c r="W32" s="1">
        <f t="shared" si="16"/>
        <v>1</v>
      </c>
      <c r="X32" s="1">
        <f t="shared" si="17"/>
        <v>7</v>
      </c>
      <c r="Y32" s="1">
        <f t="shared" si="18"/>
        <v>2</v>
      </c>
      <c r="Z32" s="1">
        <f t="shared" si="19"/>
        <v>4</v>
      </c>
      <c r="AA32" s="1" t="str">
        <f t="shared" si="0"/>
        <v>L</v>
      </c>
      <c r="AB32" s="1">
        <f t="shared" si="20"/>
        <v>1</v>
      </c>
      <c r="AC32" s="1" t="str">
        <f t="shared" si="1"/>
        <v>OTL</v>
      </c>
      <c r="AD32" s="1">
        <f t="shared" si="24"/>
        <v>5</v>
      </c>
      <c r="AE32" s="1">
        <f t="shared" si="25"/>
        <v>2</v>
      </c>
      <c r="AF32" s="1">
        <f t="shared" si="26"/>
        <v>3</v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E33" s="1">
        <v>1</v>
      </c>
      <c r="F33" s="1">
        <v>3</v>
      </c>
      <c r="G33" s="1" t="s">
        <v>83</v>
      </c>
      <c r="H33" s="1" t="s">
        <v>83</v>
      </c>
      <c r="I33" s="1">
        <f t="shared" si="2"/>
        <v>16</v>
      </c>
      <c r="J33" s="1">
        <f t="shared" si="3"/>
        <v>10</v>
      </c>
      <c r="K33" s="1">
        <f t="shared" si="4"/>
        <v>3</v>
      </c>
      <c r="L33" s="1">
        <f t="shared" si="5"/>
        <v>6</v>
      </c>
      <c r="M33" s="1">
        <f t="shared" si="6"/>
        <v>0</v>
      </c>
      <c r="N33" s="1">
        <f t="shared" si="7"/>
        <v>1</v>
      </c>
      <c r="O33" s="1">
        <f t="shared" si="8"/>
        <v>6</v>
      </c>
      <c r="P33" s="1">
        <f t="shared" si="9"/>
        <v>7</v>
      </c>
      <c r="Q33" s="1">
        <f t="shared" si="10"/>
        <v>4</v>
      </c>
      <c r="R33" s="1">
        <f t="shared" si="11"/>
        <v>10</v>
      </c>
      <c r="S33" s="1">
        <f t="shared" si="12"/>
        <v>3</v>
      </c>
      <c r="T33" s="1">
        <f t="shared" si="13"/>
        <v>2</v>
      </c>
      <c r="U33" s="1">
        <f t="shared" si="14"/>
        <v>4</v>
      </c>
      <c r="V33" s="1">
        <f t="shared" si="15"/>
        <v>2</v>
      </c>
      <c r="W33" s="1">
        <f t="shared" si="16"/>
        <v>1</v>
      </c>
      <c r="X33" s="1">
        <f t="shared" si="17"/>
        <v>7</v>
      </c>
      <c r="Y33" s="1">
        <f t="shared" si="18"/>
        <v>3</v>
      </c>
      <c r="Z33" s="1">
        <f t="shared" si="19"/>
        <v>4</v>
      </c>
      <c r="AA33" s="1" t="str">
        <f t="shared" si="0"/>
        <v>L</v>
      </c>
      <c r="AB33" s="1">
        <f t="shared" si="20"/>
        <v>2</v>
      </c>
      <c r="AC33" s="1" t="str">
        <f t="shared" si="1"/>
        <v>L</v>
      </c>
      <c r="AD33" s="1">
        <f t="shared" si="24"/>
        <v>4</v>
      </c>
      <c r="AE33" s="1">
        <f t="shared" si="25"/>
        <v>3</v>
      </c>
      <c r="AF33" s="1">
        <f t="shared" si="26"/>
        <v>3</v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E34" s="1">
        <v>4</v>
      </c>
      <c r="F34" s="1">
        <v>5</v>
      </c>
      <c r="G34" s="1" t="s">
        <v>84</v>
      </c>
      <c r="H34" s="1" t="s">
        <v>83</v>
      </c>
      <c r="I34" s="1">
        <f t="shared" si="2"/>
        <v>16</v>
      </c>
      <c r="J34" s="1">
        <f t="shared" si="3"/>
        <v>10</v>
      </c>
      <c r="K34" s="1">
        <f t="shared" si="4"/>
        <v>3</v>
      </c>
      <c r="L34" s="1">
        <f t="shared" si="5"/>
        <v>7</v>
      </c>
      <c r="M34" s="1">
        <f t="shared" si="6"/>
        <v>0</v>
      </c>
      <c r="N34" s="1">
        <f t="shared" si="7"/>
        <v>1</v>
      </c>
      <c r="O34" s="1">
        <f t="shared" si="8"/>
        <v>6</v>
      </c>
      <c r="P34" s="1">
        <f t="shared" si="9"/>
        <v>7</v>
      </c>
      <c r="Q34" s="1">
        <f t="shared" si="10"/>
        <v>5</v>
      </c>
      <c r="R34" s="1">
        <f t="shared" si="11"/>
        <v>10</v>
      </c>
      <c r="S34" s="1">
        <f t="shared" si="12"/>
        <v>3</v>
      </c>
      <c r="T34" s="1">
        <f t="shared" si="13"/>
        <v>2</v>
      </c>
      <c r="U34" s="1">
        <f t="shared" si="14"/>
        <v>4</v>
      </c>
      <c r="V34" s="1">
        <f t="shared" si="15"/>
        <v>2</v>
      </c>
      <c r="W34" s="1">
        <f t="shared" si="16"/>
        <v>1</v>
      </c>
      <c r="X34" s="1">
        <f t="shared" si="17"/>
        <v>7</v>
      </c>
      <c r="Y34" s="1">
        <f t="shared" si="18"/>
        <v>3</v>
      </c>
      <c r="Z34" s="1">
        <f t="shared" si="19"/>
        <v>4</v>
      </c>
      <c r="AA34" s="1" t="str">
        <f t="shared" ref="AA34:AA65" si="27">IF(E34="","",IF(E34&gt;F34,"W","L"))</f>
        <v>L</v>
      </c>
      <c r="AB34" s="1">
        <f t="shared" si="20"/>
        <v>3</v>
      </c>
      <c r="AC34" s="1" t="str">
        <f t="shared" ref="AC34:AC65" si="28">IF(E34="","",IF(E34&gt;F34,"W",IF(AND(E34&lt;F34,G34=$AK$2,H34=$AK$2),"L","OTL")))</f>
        <v>OTL</v>
      </c>
      <c r="AD34" s="1">
        <f t="shared" si="24"/>
        <v>3</v>
      </c>
      <c r="AE34" s="1">
        <f t="shared" si="25"/>
        <v>3</v>
      </c>
      <c r="AF34" s="1">
        <f t="shared" si="26"/>
        <v>4</v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E35" s="1">
        <v>4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17</v>
      </c>
      <c r="J35" s="1">
        <f t="shared" ref="J35:J66" si="30">IF(E35="","",IF(AND(F35&gt;E35,G35=$AK$2,H35=$AK$2),J34+1,J34))</f>
        <v>10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7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7</v>
      </c>
      <c r="P35" s="1">
        <f t="shared" ref="P35:P66" si="36">IF(E35="","",IF(AND(C35=$AL$1,F35&gt;E35,G35=$AK$2,H35=$AK$2), P34+1, P34))</f>
        <v>7</v>
      </c>
      <c r="Q35" s="1">
        <f t="shared" ref="Q35:Q66" si="37">IF(E35="","",IF(AND(C35=$AL$1,F35&gt;E35,OR(G35=$AK$1,H35=$AK$1)),Q34+1, Q34))</f>
        <v>5</v>
      </c>
      <c r="R35" s="1">
        <f t="shared" ref="R35:R66" si="38">IF(E35="","",IF(AND(C35=$AL$2,E35&gt;F35),R34+1,R34))</f>
        <v>10</v>
      </c>
      <c r="S35" s="1">
        <f t="shared" ref="S35:S66" si="39">IF(E35="","",IF(AND(C35=$AL$2,F35&gt;E35,G35=$AK$2,H35=$AK$2),S34+1,S34))</f>
        <v>3</v>
      </c>
      <c r="T35" s="1">
        <f t="shared" ref="T35:T66" si="40">IF(E35="","",IF(AND(C35=$AL$2,F35&gt;E35,OR(G35=$AK$1,H35=$AK$1)), T34+1, T34))</f>
        <v>2</v>
      </c>
      <c r="U35" s="1">
        <f t="shared" ref="U35:U66" si="41">IF(E35="","",IF(AND(E35&gt;F35,COUNTIF($AO$1:$AO$7,D35)=1),U34+1,U34))</f>
        <v>5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8</v>
      </c>
      <c r="Y35" s="1">
        <f t="shared" ref="Y35:Y66" si="45">IF(E35="","",IF(AND(E35&lt;F35,G35=$AK$2,H35=$AK$2,COUNTIF($AN$1:$AN$15,D35)=1),Y34+1,Y34))</f>
        <v>3</v>
      </c>
      <c r="Z35" s="1">
        <f t="shared" ref="Z35:Z66" si="46">IF(E35="","",IF(AND(E35&lt;F35,COUNTIF($AN$1:$AN$15,D35)=1,OR(G35=$AK$1,H35=$AK$1)), Z34+1, Z34))</f>
        <v>4</v>
      </c>
      <c r="AA35" s="1" t="str">
        <f t="shared" si="27"/>
        <v>W</v>
      </c>
      <c r="AB35" s="1">
        <f t="shared" ref="AB35:AB66" si="47">IF(AA35="","",IF(AA35=AA34,AB34+1,1))</f>
        <v>1</v>
      </c>
      <c r="AC35" s="1" t="str">
        <f t="shared" si="28"/>
        <v>W</v>
      </c>
      <c r="AD35" s="1">
        <f t="shared" si="24"/>
        <v>4</v>
      </c>
      <c r="AE35" s="1">
        <f t="shared" si="25"/>
        <v>3</v>
      </c>
      <c r="AF35" s="1">
        <f t="shared" si="26"/>
        <v>3</v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E36" s="1">
        <v>4</v>
      </c>
      <c r="F36" s="1">
        <v>5</v>
      </c>
      <c r="G36" s="1" t="s">
        <v>84</v>
      </c>
      <c r="H36" s="1" t="s">
        <v>83</v>
      </c>
      <c r="I36" s="1">
        <f t="shared" si="29"/>
        <v>17</v>
      </c>
      <c r="J36" s="1">
        <f t="shared" si="30"/>
        <v>10</v>
      </c>
      <c r="K36" s="1">
        <f t="shared" si="31"/>
        <v>3</v>
      </c>
      <c r="L36" s="1">
        <f t="shared" si="32"/>
        <v>8</v>
      </c>
      <c r="M36" s="1">
        <f t="shared" si="33"/>
        <v>0</v>
      </c>
      <c r="N36" s="1">
        <f t="shared" si="34"/>
        <v>1</v>
      </c>
      <c r="O36" s="1">
        <f t="shared" si="35"/>
        <v>7</v>
      </c>
      <c r="P36" s="1">
        <f t="shared" si="36"/>
        <v>7</v>
      </c>
      <c r="Q36" s="1">
        <f t="shared" si="37"/>
        <v>6</v>
      </c>
      <c r="R36" s="1">
        <f t="shared" si="38"/>
        <v>10</v>
      </c>
      <c r="S36" s="1">
        <f t="shared" si="39"/>
        <v>3</v>
      </c>
      <c r="T36" s="1">
        <f t="shared" si="40"/>
        <v>2</v>
      </c>
      <c r="U36" s="1">
        <f t="shared" si="41"/>
        <v>5</v>
      </c>
      <c r="V36" s="1">
        <f t="shared" si="42"/>
        <v>2</v>
      </c>
      <c r="W36" s="1">
        <f t="shared" si="43"/>
        <v>2</v>
      </c>
      <c r="X36" s="1">
        <f t="shared" si="44"/>
        <v>8</v>
      </c>
      <c r="Y36" s="1">
        <f t="shared" si="45"/>
        <v>3</v>
      </c>
      <c r="Z36" s="1">
        <f t="shared" si="46"/>
        <v>5</v>
      </c>
      <c r="AA36" s="1" t="str">
        <f t="shared" si="27"/>
        <v>L</v>
      </c>
      <c r="AB36" s="1">
        <f t="shared" si="47"/>
        <v>1</v>
      </c>
      <c r="AC36" s="1" t="str">
        <f t="shared" si="28"/>
        <v>OTL</v>
      </c>
      <c r="AD36" s="1">
        <f t="shared" si="24"/>
        <v>3</v>
      </c>
      <c r="AE36" s="1">
        <f t="shared" si="25"/>
        <v>3</v>
      </c>
      <c r="AF36" s="1">
        <f t="shared" si="26"/>
        <v>4</v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E37" s="1">
        <v>1</v>
      </c>
      <c r="F37" s="1">
        <v>3</v>
      </c>
      <c r="G37" s="1" t="s">
        <v>83</v>
      </c>
      <c r="H37" s="1" t="s">
        <v>83</v>
      </c>
      <c r="I37" s="1">
        <f t="shared" si="29"/>
        <v>17</v>
      </c>
      <c r="J37" s="1">
        <f t="shared" si="30"/>
        <v>11</v>
      </c>
      <c r="K37" s="1">
        <f t="shared" si="31"/>
        <v>3</v>
      </c>
      <c r="L37" s="1">
        <f t="shared" si="32"/>
        <v>8</v>
      </c>
      <c r="M37" s="1">
        <f t="shared" si="33"/>
        <v>0</v>
      </c>
      <c r="N37" s="1">
        <f t="shared" si="34"/>
        <v>1</v>
      </c>
      <c r="O37" s="1">
        <f t="shared" si="35"/>
        <v>7</v>
      </c>
      <c r="P37" s="1">
        <f t="shared" si="36"/>
        <v>7</v>
      </c>
      <c r="Q37" s="1">
        <f t="shared" si="37"/>
        <v>6</v>
      </c>
      <c r="R37" s="1">
        <f t="shared" si="38"/>
        <v>10</v>
      </c>
      <c r="S37" s="1">
        <f t="shared" si="39"/>
        <v>4</v>
      </c>
      <c r="T37" s="1">
        <f t="shared" si="40"/>
        <v>2</v>
      </c>
      <c r="U37" s="1">
        <f t="shared" si="41"/>
        <v>5</v>
      </c>
      <c r="V37" s="1">
        <f t="shared" si="42"/>
        <v>3</v>
      </c>
      <c r="W37" s="1">
        <f t="shared" si="43"/>
        <v>2</v>
      </c>
      <c r="X37" s="1">
        <f t="shared" si="44"/>
        <v>8</v>
      </c>
      <c r="Y37" s="1">
        <f t="shared" si="45"/>
        <v>4</v>
      </c>
      <c r="Z37" s="1">
        <f t="shared" si="46"/>
        <v>5</v>
      </c>
      <c r="AA37" s="1" t="str">
        <f t="shared" si="27"/>
        <v>L</v>
      </c>
      <c r="AB37" s="1">
        <f t="shared" si="47"/>
        <v>2</v>
      </c>
      <c r="AC37" s="1" t="str">
        <f t="shared" si="28"/>
        <v>L</v>
      </c>
      <c r="AD37" s="1">
        <f t="shared" si="24"/>
        <v>3</v>
      </c>
      <c r="AE37" s="1">
        <f t="shared" si="25"/>
        <v>3</v>
      </c>
      <c r="AF37" s="1">
        <f t="shared" si="26"/>
        <v>4</v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E38" s="1">
        <v>4</v>
      </c>
      <c r="F38" s="1">
        <v>3</v>
      </c>
      <c r="G38" s="1" t="s">
        <v>84</v>
      </c>
      <c r="H38" s="1" t="s">
        <v>84</v>
      </c>
      <c r="I38" s="1">
        <f t="shared" si="29"/>
        <v>18</v>
      </c>
      <c r="J38" s="1">
        <f t="shared" si="30"/>
        <v>11</v>
      </c>
      <c r="K38" s="1">
        <f t="shared" si="31"/>
        <v>4</v>
      </c>
      <c r="L38" s="1">
        <f t="shared" si="32"/>
        <v>8</v>
      </c>
      <c r="M38" s="1">
        <f t="shared" si="33"/>
        <v>1</v>
      </c>
      <c r="N38" s="1">
        <f t="shared" si="34"/>
        <v>1</v>
      </c>
      <c r="O38" s="1">
        <f t="shared" si="35"/>
        <v>7</v>
      </c>
      <c r="P38" s="1">
        <f t="shared" si="36"/>
        <v>7</v>
      </c>
      <c r="Q38" s="1">
        <f t="shared" si="37"/>
        <v>6</v>
      </c>
      <c r="R38" s="1">
        <f t="shared" si="38"/>
        <v>11</v>
      </c>
      <c r="S38" s="1">
        <f t="shared" si="39"/>
        <v>4</v>
      </c>
      <c r="T38" s="1">
        <f t="shared" si="40"/>
        <v>2</v>
      </c>
      <c r="U38" s="1">
        <f t="shared" si="41"/>
        <v>6</v>
      </c>
      <c r="V38" s="1">
        <f t="shared" si="42"/>
        <v>3</v>
      </c>
      <c r="W38" s="1">
        <f t="shared" si="43"/>
        <v>2</v>
      </c>
      <c r="X38" s="1">
        <f t="shared" si="44"/>
        <v>9</v>
      </c>
      <c r="Y38" s="1">
        <f t="shared" si="45"/>
        <v>4</v>
      </c>
      <c r="Z38" s="1">
        <f t="shared" si="46"/>
        <v>5</v>
      </c>
      <c r="AA38" s="1" t="str">
        <f t="shared" si="27"/>
        <v>W</v>
      </c>
      <c r="AB38" s="1">
        <f t="shared" si="47"/>
        <v>1</v>
      </c>
      <c r="AC38" s="1" t="str">
        <f t="shared" si="28"/>
        <v>W</v>
      </c>
      <c r="AD38" s="1">
        <f t="shared" si="24"/>
        <v>4</v>
      </c>
      <c r="AE38" s="1">
        <f t="shared" si="25"/>
        <v>3</v>
      </c>
      <c r="AF38" s="1">
        <f t="shared" si="26"/>
        <v>3</v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E39" s="1">
        <v>0</v>
      </c>
      <c r="F39" s="1">
        <v>3</v>
      </c>
      <c r="G39" s="1" t="s">
        <v>83</v>
      </c>
      <c r="H39" s="1" t="s">
        <v>83</v>
      </c>
      <c r="I39" s="1">
        <f t="shared" si="29"/>
        <v>18</v>
      </c>
      <c r="J39" s="1">
        <f t="shared" si="30"/>
        <v>12</v>
      </c>
      <c r="K39" s="1">
        <f t="shared" si="31"/>
        <v>4</v>
      </c>
      <c r="L39" s="1">
        <f t="shared" si="32"/>
        <v>8</v>
      </c>
      <c r="M39" s="1">
        <f t="shared" si="33"/>
        <v>1</v>
      </c>
      <c r="N39" s="1">
        <f t="shared" si="34"/>
        <v>1</v>
      </c>
      <c r="O39" s="1">
        <f t="shared" si="35"/>
        <v>7</v>
      </c>
      <c r="P39" s="1">
        <f t="shared" si="36"/>
        <v>8</v>
      </c>
      <c r="Q39" s="1">
        <f t="shared" si="37"/>
        <v>6</v>
      </c>
      <c r="R39" s="1">
        <f t="shared" si="38"/>
        <v>11</v>
      </c>
      <c r="S39" s="1">
        <f t="shared" si="39"/>
        <v>4</v>
      </c>
      <c r="T39" s="1">
        <f t="shared" si="40"/>
        <v>2</v>
      </c>
      <c r="U39" s="1">
        <f t="shared" si="41"/>
        <v>6</v>
      </c>
      <c r="V39" s="1">
        <f t="shared" si="42"/>
        <v>3</v>
      </c>
      <c r="W39" s="1">
        <f t="shared" si="43"/>
        <v>2</v>
      </c>
      <c r="X39" s="1">
        <f t="shared" si="44"/>
        <v>9</v>
      </c>
      <c r="Y39" s="1">
        <f t="shared" si="45"/>
        <v>5</v>
      </c>
      <c r="Z39" s="1">
        <f t="shared" si="46"/>
        <v>5</v>
      </c>
      <c r="AA39" s="1" t="str">
        <f t="shared" si="27"/>
        <v>L</v>
      </c>
      <c r="AB39" s="1">
        <f t="shared" si="47"/>
        <v>1</v>
      </c>
      <c r="AC39" s="1" t="str">
        <f t="shared" si="28"/>
        <v>L</v>
      </c>
      <c r="AD39" s="1">
        <f t="shared" si="24"/>
        <v>3</v>
      </c>
      <c r="AE39" s="1">
        <f t="shared" si="25"/>
        <v>4</v>
      </c>
      <c r="AF39" s="1">
        <f t="shared" si="26"/>
        <v>3</v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E40" s="1">
        <v>4</v>
      </c>
      <c r="F40" s="1">
        <v>5</v>
      </c>
      <c r="G40" s="1" t="s">
        <v>84</v>
      </c>
      <c r="H40" s="1" t="s">
        <v>83</v>
      </c>
      <c r="I40" s="1">
        <f t="shared" si="29"/>
        <v>18</v>
      </c>
      <c r="J40" s="1">
        <f t="shared" si="30"/>
        <v>12</v>
      </c>
      <c r="K40" s="1">
        <f t="shared" si="31"/>
        <v>4</v>
      </c>
      <c r="L40" s="1">
        <f t="shared" si="32"/>
        <v>9</v>
      </c>
      <c r="M40" s="1">
        <f t="shared" si="33"/>
        <v>1</v>
      </c>
      <c r="N40" s="1">
        <f t="shared" si="34"/>
        <v>1</v>
      </c>
      <c r="O40" s="1">
        <f t="shared" si="35"/>
        <v>7</v>
      </c>
      <c r="P40" s="1">
        <f t="shared" si="36"/>
        <v>8</v>
      </c>
      <c r="Q40" s="1">
        <f t="shared" si="37"/>
        <v>6</v>
      </c>
      <c r="R40" s="1">
        <f t="shared" si="38"/>
        <v>11</v>
      </c>
      <c r="S40" s="1">
        <f t="shared" si="39"/>
        <v>4</v>
      </c>
      <c r="T40" s="1">
        <f t="shared" si="40"/>
        <v>3</v>
      </c>
      <c r="U40" s="1">
        <f t="shared" si="41"/>
        <v>6</v>
      </c>
      <c r="V40" s="1">
        <f t="shared" si="42"/>
        <v>3</v>
      </c>
      <c r="W40" s="1">
        <f t="shared" si="43"/>
        <v>2</v>
      </c>
      <c r="X40" s="1">
        <f t="shared" si="44"/>
        <v>9</v>
      </c>
      <c r="Y40" s="1">
        <f t="shared" si="45"/>
        <v>5</v>
      </c>
      <c r="Z40" s="1">
        <f t="shared" si="46"/>
        <v>5</v>
      </c>
      <c r="AA40" s="1" t="str">
        <f t="shared" si="27"/>
        <v>L</v>
      </c>
      <c r="AB40" s="1">
        <f t="shared" si="47"/>
        <v>2</v>
      </c>
      <c r="AC40" s="1" t="str">
        <f t="shared" si="28"/>
        <v>OTL</v>
      </c>
      <c r="AD40" s="1">
        <f t="shared" si="24"/>
        <v>3</v>
      </c>
      <c r="AE40" s="1">
        <f t="shared" si="25"/>
        <v>3</v>
      </c>
      <c r="AF40" s="1">
        <f t="shared" si="26"/>
        <v>4</v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E41" s="1">
        <v>1</v>
      </c>
      <c r="F41" s="1">
        <v>2</v>
      </c>
      <c r="G41" s="1" t="s">
        <v>84</v>
      </c>
      <c r="H41" s="1" t="s">
        <v>83</v>
      </c>
      <c r="I41" s="1">
        <f t="shared" si="29"/>
        <v>18</v>
      </c>
      <c r="J41" s="1">
        <f t="shared" si="30"/>
        <v>12</v>
      </c>
      <c r="K41" s="1">
        <f t="shared" si="31"/>
        <v>4</v>
      </c>
      <c r="L41" s="1">
        <f t="shared" si="32"/>
        <v>10</v>
      </c>
      <c r="M41" s="1">
        <f t="shared" si="33"/>
        <v>1</v>
      </c>
      <c r="N41" s="1">
        <f t="shared" si="34"/>
        <v>1</v>
      </c>
      <c r="O41" s="1">
        <f t="shared" si="35"/>
        <v>7</v>
      </c>
      <c r="P41" s="1">
        <f t="shared" si="36"/>
        <v>8</v>
      </c>
      <c r="Q41" s="1">
        <f t="shared" si="37"/>
        <v>6</v>
      </c>
      <c r="R41" s="1">
        <f t="shared" si="38"/>
        <v>11</v>
      </c>
      <c r="S41" s="1">
        <f t="shared" si="39"/>
        <v>4</v>
      </c>
      <c r="T41" s="1">
        <f t="shared" si="40"/>
        <v>4</v>
      </c>
      <c r="U41" s="1">
        <f t="shared" si="41"/>
        <v>6</v>
      </c>
      <c r="V41" s="1">
        <f t="shared" si="42"/>
        <v>3</v>
      </c>
      <c r="W41" s="1">
        <f t="shared" si="43"/>
        <v>2</v>
      </c>
      <c r="X41" s="1">
        <f t="shared" si="44"/>
        <v>9</v>
      </c>
      <c r="Y41" s="1">
        <f t="shared" si="45"/>
        <v>5</v>
      </c>
      <c r="Z41" s="1">
        <f t="shared" si="46"/>
        <v>5</v>
      </c>
      <c r="AA41" s="1" t="str">
        <f t="shared" si="27"/>
        <v>L</v>
      </c>
      <c r="AB41" s="1">
        <f t="shared" si="47"/>
        <v>3</v>
      </c>
      <c r="AC41" s="1" t="str">
        <f t="shared" si="28"/>
        <v>OTL</v>
      </c>
      <c r="AD41" s="1">
        <f t="shared" si="24"/>
        <v>2</v>
      </c>
      <c r="AE41" s="1">
        <f t="shared" si="25"/>
        <v>3</v>
      </c>
      <c r="AF41" s="1">
        <f t="shared" si="26"/>
        <v>5</v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E42" s="1">
        <v>0</v>
      </c>
      <c r="F42" s="1">
        <v>2</v>
      </c>
      <c r="G42" s="1" t="s">
        <v>83</v>
      </c>
      <c r="H42" s="1" t="s">
        <v>83</v>
      </c>
      <c r="I42" s="1">
        <f t="shared" si="29"/>
        <v>18</v>
      </c>
      <c r="J42" s="1">
        <f t="shared" si="30"/>
        <v>13</v>
      </c>
      <c r="K42" s="1">
        <f t="shared" si="31"/>
        <v>4</v>
      </c>
      <c r="L42" s="1">
        <f t="shared" si="32"/>
        <v>10</v>
      </c>
      <c r="M42" s="1">
        <f t="shared" si="33"/>
        <v>1</v>
      </c>
      <c r="N42" s="1">
        <f t="shared" si="34"/>
        <v>1</v>
      </c>
      <c r="O42" s="1">
        <f t="shared" si="35"/>
        <v>7</v>
      </c>
      <c r="P42" s="1">
        <f t="shared" si="36"/>
        <v>8</v>
      </c>
      <c r="Q42" s="1">
        <f t="shared" si="37"/>
        <v>6</v>
      </c>
      <c r="R42" s="1">
        <f t="shared" si="38"/>
        <v>11</v>
      </c>
      <c r="S42" s="1">
        <f t="shared" si="39"/>
        <v>5</v>
      </c>
      <c r="T42" s="1">
        <f t="shared" si="40"/>
        <v>4</v>
      </c>
      <c r="U42" s="1">
        <f t="shared" si="41"/>
        <v>6</v>
      </c>
      <c r="V42" s="1">
        <f t="shared" si="42"/>
        <v>3</v>
      </c>
      <c r="W42" s="1">
        <f t="shared" si="43"/>
        <v>2</v>
      </c>
      <c r="X42" s="1">
        <f t="shared" si="44"/>
        <v>9</v>
      </c>
      <c r="Y42" s="1">
        <f t="shared" si="45"/>
        <v>5</v>
      </c>
      <c r="Z42" s="1">
        <f t="shared" si="46"/>
        <v>5</v>
      </c>
      <c r="AA42" s="1" t="str">
        <f t="shared" si="27"/>
        <v>L</v>
      </c>
      <c r="AB42" s="1">
        <f t="shared" si="47"/>
        <v>4</v>
      </c>
      <c r="AC42" s="1" t="str">
        <f t="shared" si="28"/>
        <v>L</v>
      </c>
      <c r="AD42" s="1">
        <f t="shared" si="24"/>
        <v>2</v>
      </c>
      <c r="AE42" s="1">
        <f t="shared" si="25"/>
        <v>4</v>
      </c>
      <c r="AF42" s="1">
        <f t="shared" si="26"/>
        <v>4</v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E43" s="1">
        <v>3</v>
      </c>
      <c r="F43" s="1">
        <v>0</v>
      </c>
      <c r="G43" s="1" t="s">
        <v>83</v>
      </c>
      <c r="H43" s="1" t="s">
        <v>83</v>
      </c>
      <c r="I43" s="1">
        <f t="shared" si="29"/>
        <v>19</v>
      </c>
      <c r="J43" s="1">
        <f t="shared" si="30"/>
        <v>13</v>
      </c>
      <c r="K43" s="1">
        <f t="shared" si="31"/>
        <v>4</v>
      </c>
      <c r="L43" s="1">
        <f t="shared" si="32"/>
        <v>10</v>
      </c>
      <c r="M43" s="1">
        <f t="shared" si="33"/>
        <v>1</v>
      </c>
      <c r="N43" s="1">
        <f t="shared" si="34"/>
        <v>1</v>
      </c>
      <c r="O43" s="1">
        <f t="shared" si="35"/>
        <v>7</v>
      </c>
      <c r="P43" s="1">
        <f t="shared" si="36"/>
        <v>8</v>
      </c>
      <c r="Q43" s="1">
        <f t="shared" si="37"/>
        <v>6</v>
      </c>
      <c r="R43" s="1">
        <f t="shared" si="38"/>
        <v>12</v>
      </c>
      <c r="S43" s="1">
        <f t="shared" si="39"/>
        <v>5</v>
      </c>
      <c r="T43" s="1">
        <f t="shared" si="40"/>
        <v>4</v>
      </c>
      <c r="U43" s="1">
        <f t="shared" si="41"/>
        <v>6</v>
      </c>
      <c r="V43" s="1">
        <f t="shared" si="42"/>
        <v>3</v>
      </c>
      <c r="W43" s="1">
        <f t="shared" si="43"/>
        <v>2</v>
      </c>
      <c r="X43" s="1">
        <f t="shared" si="44"/>
        <v>9</v>
      </c>
      <c r="Y43" s="1">
        <f t="shared" si="45"/>
        <v>5</v>
      </c>
      <c r="Z43" s="1">
        <f t="shared" si="46"/>
        <v>5</v>
      </c>
      <c r="AA43" s="1" t="str">
        <f t="shared" si="27"/>
        <v>W</v>
      </c>
      <c r="AB43" s="1">
        <f t="shared" si="47"/>
        <v>1</v>
      </c>
      <c r="AC43" s="1" t="str">
        <f t="shared" si="28"/>
        <v>W</v>
      </c>
      <c r="AD43" s="1">
        <f t="shared" si="24"/>
        <v>3</v>
      </c>
      <c r="AE43" s="1">
        <f t="shared" si="25"/>
        <v>3</v>
      </c>
      <c r="AF43" s="1">
        <f t="shared" si="26"/>
        <v>4</v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E44" s="1">
        <v>1</v>
      </c>
      <c r="F44" s="1">
        <v>6</v>
      </c>
      <c r="G44" s="1" t="s">
        <v>83</v>
      </c>
      <c r="H44" s="1" t="s">
        <v>83</v>
      </c>
      <c r="I44" s="1">
        <f t="shared" si="29"/>
        <v>19</v>
      </c>
      <c r="J44" s="1">
        <f t="shared" si="30"/>
        <v>14</v>
      </c>
      <c r="K44" s="1">
        <f t="shared" si="31"/>
        <v>4</v>
      </c>
      <c r="L44" s="1">
        <f t="shared" si="32"/>
        <v>10</v>
      </c>
      <c r="M44" s="1">
        <f t="shared" si="33"/>
        <v>1</v>
      </c>
      <c r="N44" s="1">
        <f t="shared" si="34"/>
        <v>1</v>
      </c>
      <c r="O44" s="1">
        <f t="shared" si="35"/>
        <v>7</v>
      </c>
      <c r="P44" s="1">
        <f t="shared" si="36"/>
        <v>8</v>
      </c>
      <c r="Q44" s="1">
        <f t="shared" si="37"/>
        <v>6</v>
      </c>
      <c r="R44" s="1">
        <f t="shared" si="38"/>
        <v>12</v>
      </c>
      <c r="S44" s="1">
        <f t="shared" si="39"/>
        <v>6</v>
      </c>
      <c r="T44" s="1">
        <f t="shared" si="40"/>
        <v>4</v>
      </c>
      <c r="U44" s="1">
        <f t="shared" si="41"/>
        <v>6</v>
      </c>
      <c r="V44" s="1">
        <f t="shared" si="42"/>
        <v>3</v>
      </c>
      <c r="W44" s="1">
        <f t="shared" si="43"/>
        <v>2</v>
      </c>
      <c r="X44" s="1">
        <f t="shared" si="44"/>
        <v>9</v>
      </c>
      <c r="Y44" s="1">
        <f t="shared" si="45"/>
        <v>6</v>
      </c>
      <c r="Z44" s="1">
        <f t="shared" si="46"/>
        <v>5</v>
      </c>
      <c r="AA44" s="1" t="str">
        <f t="shared" si="27"/>
        <v>L</v>
      </c>
      <c r="AB44" s="1">
        <f t="shared" si="47"/>
        <v>1</v>
      </c>
      <c r="AC44" s="1" t="str">
        <f t="shared" si="28"/>
        <v>L</v>
      </c>
      <c r="AD44" s="1">
        <f t="shared" ref="AD44:AD75" si="48">IF(AC44="","",COUNTIFS(AC35:AC44,"W"))</f>
        <v>3</v>
      </c>
      <c r="AE44" s="1">
        <f t="shared" ref="AE44:AE75" si="49">IF(AC44="","",COUNTIFS(AC35:AC44,"L"))</f>
        <v>4</v>
      </c>
      <c r="AF44" s="1">
        <f t="shared" ref="AF44:AF75" si="50">IF(AC44="","",COUNTIFS(AC35:AC44,"OTL"))</f>
        <v>3</v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E45" s="1">
        <v>1</v>
      </c>
      <c r="F45" s="1">
        <v>5</v>
      </c>
      <c r="G45" s="1" t="s">
        <v>83</v>
      </c>
      <c r="H45" s="1" t="s">
        <v>83</v>
      </c>
      <c r="I45" s="1">
        <f t="shared" si="29"/>
        <v>19</v>
      </c>
      <c r="J45" s="1">
        <f t="shared" si="30"/>
        <v>15</v>
      </c>
      <c r="K45" s="1">
        <f t="shared" si="31"/>
        <v>4</v>
      </c>
      <c r="L45" s="1">
        <f t="shared" si="32"/>
        <v>10</v>
      </c>
      <c r="M45" s="1">
        <f t="shared" si="33"/>
        <v>1</v>
      </c>
      <c r="N45" s="1">
        <f t="shared" si="34"/>
        <v>1</v>
      </c>
      <c r="O45" s="1">
        <f t="shared" si="35"/>
        <v>7</v>
      </c>
      <c r="P45" s="1">
        <f t="shared" si="36"/>
        <v>9</v>
      </c>
      <c r="Q45" s="1">
        <f t="shared" si="37"/>
        <v>6</v>
      </c>
      <c r="R45" s="1">
        <f t="shared" si="38"/>
        <v>12</v>
      </c>
      <c r="S45" s="1">
        <f t="shared" si="39"/>
        <v>6</v>
      </c>
      <c r="T45" s="1">
        <f t="shared" si="40"/>
        <v>4</v>
      </c>
      <c r="U45" s="1">
        <f t="shared" si="41"/>
        <v>6</v>
      </c>
      <c r="V45" s="1">
        <f t="shared" si="42"/>
        <v>4</v>
      </c>
      <c r="W45" s="1">
        <f t="shared" si="43"/>
        <v>2</v>
      </c>
      <c r="X45" s="1">
        <f t="shared" si="44"/>
        <v>9</v>
      </c>
      <c r="Y45" s="1">
        <f t="shared" si="45"/>
        <v>7</v>
      </c>
      <c r="Z45" s="1">
        <f t="shared" si="46"/>
        <v>5</v>
      </c>
      <c r="AA45" s="1" t="str">
        <f t="shared" si="27"/>
        <v>L</v>
      </c>
      <c r="AB45" s="1">
        <f t="shared" si="47"/>
        <v>2</v>
      </c>
      <c r="AC45" s="1" t="str">
        <f t="shared" si="28"/>
        <v>L</v>
      </c>
      <c r="AD45" s="1">
        <f t="shared" si="48"/>
        <v>2</v>
      </c>
      <c r="AE45" s="1">
        <f t="shared" si="49"/>
        <v>5</v>
      </c>
      <c r="AF45" s="1">
        <f t="shared" si="50"/>
        <v>3</v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E46" s="1">
        <v>3</v>
      </c>
      <c r="F46" s="1">
        <v>2</v>
      </c>
      <c r="G46" s="1" t="s">
        <v>83</v>
      </c>
      <c r="H46" s="1" t="s">
        <v>83</v>
      </c>
      <c r="I46" s="1">
        <f t="shared" si="29"/>
        <v>20</v>
      </c>
      <c r="J46" s="1">
        <f t="shared" si="30"/>
        <v>15</v>
      </c>
      <c r="K46" s="1">
        <f t="shared" si="31"/>
        <v>4</v>
      </c>
      <c r="L46" s="1">
        <f t="shared" si="32"/>
        <v>10</v>
      </c>
      <c r="M46" s="1">
        <f t="shared" si="33"/>
        <v>1</v>
      </c>
      <c r="N46" s="1">
        <f t="shared" si="34"/>
        <v>1</v>
      </c>
      <c r="O46" s="1">
        <f t="shared" si="35"/>
        <v>8</v>
      </c>
      <c r="P46" s="1">
        <f t="shared" si="36"/>
        <v>9</v>
      </c>
      <c r="Q46" s="1">
        <f t="shared" si="37"/>
        <v>6</v>
      </c>
      <c r="R46" s="1">
        <f t="shared" si="38"/>
        <v>12</v>
      </c>
      <c r="S46" s="1">
        <f t="shared" si="39"/>
        <v>6</v>
      </c>
      <c r="T46" s="1">
        <f t="shared" si="40"/>
        <v>4</v>
      </c>
      <c r="U46" s="1">
        <f t="shared" si="41"/>
        <v>7</v>
      </c>
      <c r="V46" s="1">
        <f t="shared" si="42"/>
        <v>4</v>
      </c>
      <c r="W46" s="1">
        <f t="shared" si="43"/>
        <v>2</v>
      </c>
      <c r="X46" s="1">
        <f t="shared" si="44"/>
        <v>10</v>
      </c>
      <c r="Y46" s="1">
        <f t="shared" si="45"/>
        <v>7</v>
      </c>
      <c r="Z46" s="1">
        <f t="shared" si="46"/>
        <v>5</v>
      </c>
      <c r="AA46" s="1" t="str">
        <f t="shared" si="27"/>
        <v>W</v>
      </c>
      <c r="AB46" s="1">
        <f t="shared" si="47"/>
        <v>1</v>
      </c>
      <c r="AC46" s="1" t="str">
        <f t="shared" si="28"/>
        <v>W</v>
      </c>
      <c r="AD46" s="1">
        <f t="shared" si="48"/>
        <v>3</v>
      </c>
      <c r="AE46" s="1">
        <f t="shared" si="49"/>
        <v>5</v>
      </c>
      <c r="AF46" s="1">
        <f t="shared" si="50"/>
        <v>2</v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20</v>
      </c>
      <c r="J84" s="1">
        <f t="shared" si="75"/>
        <v>15</v>
      </c>
      <c r="K84" s="1">
        <f t="shared" si="75"/>
        <v>4</v>
      </c>
      <c r="L84" s="1">
        <f t="shared" si="75"/>
        <v>10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9</v>
      </c>
      <c r="Q84" s="1">
        <f t="shared" si="76"/>
        <v>6</v>
      </c>
      <c r="R84" s="1">
        <f t="shared" si="76"/>
        <v>12</v>
      </c>
      <c r="S84" s="1">
        <f t="shared" si="76"/>
        <v>6</v>
      </c>
      <c r="T84" s="1">
        <f t="shared" si="76"/>
        <v>4</v>
      </c>
      <c r="U84" s="1">
        <f t="shared" si="76"/>
        <v>7</v>
      </c>
      <c r="V84" s="1">
        <f t="shared" si="76"/>
        <v>4</v>
      </c>
      <c r="W84" s="1">
        <f t="shared" si="76"/>
        <v>2</v>
      </c>
      <c r="X84" s="1">
        <f t="shared" si="76"/>
        <v>10</v>
      </c>
      <c r="Y84" s="1">
        <f t="shared" si="76"/>
        <v>7</v>
      </c>
      <c r="Z84" s="1">
        <f t="shared" si="76"/>
        <v>5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129</v>
      </c>
      <c r="F85" s="1">
        <f>SUM(F2:F83)</f>
        <v>143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8-9-6</v>
      </c>
      <c r="R85" s="1" t="str">
        <f>IF(R84="","0-0-0",CONCATENATE(R84,"-",S84,"-",T84))</f>
        <v>12-6-4</v>
      </c>
      <c r="U85" s="1" t="str">
        <f>IF(U84="","0-0-0",CONCATENATE(U84,"-",V84,"-",W84))</f>
        <v>7-4-2</v>
      </c>
      <c r="X85" s="1" t="str">
        <f>IF(X84="","0-0-0",CONCATENATE(X84,"-",Y84,"-",Z84))</f>
        <v>10-7-5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45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7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4</v>
      </c>
      <c r="T29" s="1">
        <f t="shared" si="13"/>
        <v>3</v>
      </c>
      <c r="U29" s="1">
        <f t="shared" si="14"/>
        <v>8</v>
      </c>
      <c r="V29" s="1">
        <f t="shared" si="15"/>
        <v>1</v>
      </c>
      <c r="W29" s="1">
        <f t="shared" si="16"/>
        <v>1</v>
      </c>
      <c r="X29" s="1">
        <f t="shared" si="17"/>
        <v>14</v>
      </c>
      <c r="Y29" s="1">
        <f t="shared" si="18"/>
        <v>2</v>
      </c>
      <c r="Z29" s="1">
        <f t="shared" si="19"/>
        <v>2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E30" s="1">
        <v>3</v>
      </c>
      <c r="F30" s="1">
        <v>2</v>
      </c>
      <c r="G30" s="1" t="s">
        <v>84</v>
      </c>
      <c r="H30" s="1" t="s">
        <v>83</v>
      </c>
      <c r="I30" s="1">
        <f t="shared" si="2"/>
        <v>19</v>
      </c>
      <c r="J30" s="1">
        <f t="shared" si="3"/>
        <v>7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11</v>
      </c>
      <c r="P30" s="1">
        <f t="shared" si="9"/>
        <v>3</v>
      </c>
      <c r="Q30" s="1">
        <f t="shared" si="10"/>
        <v>0</v>
      </c>
      <c r="R30" s="1">
        <f t="shared" si="11"/>
        <v>8</v>
      </c>
      <c r="S30" s="1">
        <f t="shared" si="12"/>
        <v>4</v>
      </c>
      <c r="T30" s="1">
        <f t="shared" si="13"/>
        <v>3</v>
      </c>
      <c r="U30" s="1">
        <f t="shared" si="14"/>
        <v>8</v>
      </c>
      <c r="V30" s="1">
        <f t="shared" si="15"/>
        <v>1</v>
      </c>
      <c r="W30" s="1">
        <f t="shared" si="16"/>
        <v>1</v>
      </c>
      <c r="X30" s="1">
        <f t="shared" si="17"/>
        <v>15</v>
      </c>
      <c r="Y30" s="1">
        <f t="shared" si="18"/>
        <v>2</v>
      </c>
      <c r="Z30" s="1">
        <f t="shared" si="19"/>
        <v>2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1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E31" s="1">
        <v>3</v>
      </c>
      <c r="F31" s="1">
        <v>6</v>
      </c>
      <c r="G31" s="1" t="s">
        <v>83</v>
      </c>
      <c r="H31" s="1" t="s">
        <v>83</v>
      </c>
      <c r="I31" s="1">
        <f t="shared" si="2"/>
        <v>19</v>
      </c>
      <c r="J31" s="1">
        <f t="shared" si="3"/>
        <v>8</v>
      </c>
      <c r="K31" s="1">
        <f t="shared" si="4"/>
        <v>3</v>
      </c>
      <c r="L31" s="1">
        <f t="shared" si="5"/>
        <v>3</v>
      </c>
      <c r="M31" s="1">
        <f t="shared" si="6"/>
        <v>1</v>
      </c>
      <c r="N31" s="1">
        <f t="shared" si="7"/>
        <v>1</v>
      </c>
      <c r="O31" s="1">
        <f t="shared" si="8"/>
        <v>11</v>
      </c>
      <c r="P31" s="1">
        <f t="shared" si="9"/>
        <v>3</v>
      </c>
      <c r="Q31" s="1">
        <f t="shared" si="10"/>
        <v>0</v>
      </c>
      <c r="R31" s="1">
        <f t="shared" si="11"/>
        <v>8</v>
      </c>
      <c r="S31" s="1">
        <f t="shared" si="12"/>
        <v>5</v>
      </c>
      <c r="T31" s="1">
        <f t="shared" si="13"/>
        <v>3</v>
      </c>
      <c r="U31" s="1">
        <f t="shared" si="14"/>
        <v>8</v>
      </c>
      <c r="V31" s="1">
        <f t="shared" si="15"/>
        <v>2</v>
      </c>
      <c r="W31" s="1">
        <f t="shared" si="16"/>
        <v>1</v>
      </c>
      <c r="X31" s="1">
        <f t="shared" si="17"/>
        <v>15</v>
      </c>
      <c r="Y31" s="1">
        <f t="shared" si="18"/>
        <v>3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2</v>
      </c>
      <c r="AF31" s="1">
        <f t="shared" si="26"/>
        <v>1</v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E32" s="1">
        <v>3</v>
      </c>
      <c r="F32" s="1">
        <v>2</v>
      </c>
      <c r="G32" s="1" t="s">
        <v>83</v>
      </c>
      <c r="H32" s="1" t="s">
        <v>83</v>
      </c>
      <c r="I32" s="1">
        <f t="shared" si="2"/>
        <v>20</v>
      </c>
      <c r="J32" s="1">
        <f t="shared" si="3"/>
        <v>8</v>
      </c>
      <c r="K32" s="1">
        <f t="shared" si="4"/>
        <v>3</v>
      </c>
      <c r="L32" s="1">
        <f t="shared" si="5"/>
        <v>3</v>
      </c>
      <c r="M32" s="1">
        <f t="shared" si="6"/>
        <v>1</v>
      </c>
      <c r="N32" s="1">
        <f t="shared" si="7"/>
        <v>1</v>
      </c>
      <c r="O32" s="1">
        <f t="shared" si="8"/>
        <v>11</v>
      </c>
      <c r="P32" s="1">
        <f t="shared" si="9"/>
        <v>3</v>
      </c>
      <c r="Q32" s="1">
        <f t="shared" si="10"/>
        <v>0</v>
      </c>
      <c r="R32" s="1">
        <f t="shared" si="11"/>
        <v>9</v>
      </c>
      <c r="S32" s="1">
        <f t="shared" si="12"/>
        <v>5</v>
      </c>
      <c r="T32" s="1">
        <f t="shared" si="13"/>
        <v>3</v>
      </c>
      <c r="U32" s="1">
        <f t="shared" si="14"/>
        <v>8</v>
      </c>
      <c r="V32" s="1">
        <f t="shared" si="15"/>
        <v>2</v>
      </c>
      <c r="W32" s="1">
        <f t="shared" si="16"/>
        <v>1</v>
      </c>
      <c r="X32" s="1">
        <f t="shared" si="17"/>
        <v>16</v>
      </c>
      <c r="Y32" s="1">
        <f t="shared" si="18"/>
        <v>3</v>
      </c>
      <c r="Z32" s="1">
        <f t="shared" si="19"/>
        <v>2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7</v>
      </c>
      <c r="AE32" s="1">
        <f t="shared" si="25"/>
        <v>2</v>
      </c>
      <c r="AF32" s="1">
        <f t="shared" si="26"/>
        <v>1</v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21</v>
      </c>
      <c r="J33" s="1">
        <f t="shared" si="3"/>
        <v>8</v>
      </c>
      <c r="K33" s="1">
        <f t="shared" si="4"/>
        <v>3</v>
      </c>
      <c r="L33" s="1">
        <f t="shared" si="5"/>
        <v>3</v>
      </c>
      <c r="M33" s="1">
        <f t="shared" si="6"/>
        <v>1</v>
      </c>
      <c r="N33" s="1">
        <f t="shared" si="7"/>
        <v>1</v>
      </c>
      <c r="O33" s="1">
        <f t="shared" si="8"/>
        <v>12</v>
      </c>
      <c r="P33" s="1">
        <f t="shared" si="9"/>
        <v>3</v>
      </c>
      <c r="Q33" s="1">
        <f t="shared" si="10"/>
        <v>0</v>
      </c>
      <c r="R33" s="1">
        <f t="shared" si="11"/>
        <v>9</v>
      </c>
      <c r="S33" s="1">
        <f t="shared" si="12"/>
        <v>5</v>
      </c>
      <c r="T33" s="1">
        <f t="shared" si="13"/>
        <v>3</v>
      </c>
      <c r="U33" s="1">
        <f t="shared" si="14"/>
        <v>9</v>
      </c>
      <c r="V33" s="1">
        <f t="shared" si="15"/>
        <v>2</v>
      </c>
      <c r="W33" s="1">
        <f t="shared" si="16"/>
        <v>1</v>
      </c>
      <c r="X33" s="1">
        <f t="shared" si="17"/>
        <v>17</v>
      </c>
      <c r="Y33" s="1">
        <f t="shared" si="18"/>
        <v>3</v>
      </c>
      <c r="Z33" s="1">
        <f t="shared" si="19"/>
        <v>2</v>
      </c>
      <c r="AA33" s="1" t="str">
        <f t="shared" si="0"/>
        <v>W</v>
      </c>
      <c r="AB33" s="1">
        <f t="shared" si="20"/>
        <v>2</v>
      </c>
      <c r="AC33" s="1" t="str">
        <f t="shared" si="1"/>
        <v>W</v>
      </c>
      <c r="AD33" s="1">
        <f t="shared" si="24"/>
        <v>7</v>
      </c>
      <c r="AE33" s="1">
        <f t="shared" si="25"/>
        <v>2</v>
      </c>
      <c r="AF33" s="1">
        <f t="shared" si="26"/>
        <v>1</v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E34" s="1">
        <v>6</v>
      </c>
      <c r="F34" s="1">
        <v>2</v>
      </c>
      <c r="G34" s="1" t="s">
        <v>83</v>
      </c>
      <c r="H34" s="1" t="s">
        <v>83</v>
      </c>
      <c r="I34" s="1">
        <f t="shared" si="2"/>
        <v>22</v>
      </c>
      <c r="J34" s="1">
        <f t="shared" si="3"/>
        <v>8</v>
      </c>
      <c r="K34" s="1">
        <f t="shared" si="4"/>
        <v>3</v>
      </c>
      <c r="L34" s="1">
        <f t="shared" si="5"/>
        <v>3</v>
      </c>
      <c r="M34" s="1">
        <f t="shared" si="6"/>
        <v>1</v>
      </c>
      <c r="N34" s="1">
        <f t="shared" si="7"/>
        <v>1</v>
      </c>
      <c r="O34" s="1">
        <f t="shared" si="8"/>
        <v>13</v>
      </c>
      <c r="P34" s="1">
        <f t="shared" si="9"/>
        <v>3</v>
      </c>
      <c r="Q34" s="1">
        <f t="shared" si="10"/>
        <v>0</v>
      </c>
      <c r="R34" s="1">
        <f t="shared" si="11"/>
        <v>9</v>
      </c>
      <c r="S34" s="1">
        <f t="shared" si="12"/>
        <v>5</v>
      </c>
      <c r="T34" s="1">
        <f t="shared" si="13"/>
        <v>3</v>
      </c>
      <c r="U34" s="1">
        <f t="shared" si="14"/>
        <v>10</v>
      </c>
      <c r="V34" s="1">
        <f t="shared" si="15"/>
        <v>2</v>
      </c>
      <c r="W34" s="1">
        <f t="shared" si="16"/>
        <v>1</v>
      </c>
      <c r="X34" s="1">
        <f t="shared" si="17"/>
        <v>18</v>
      </c>
      <c r="Y34" s="1">
        <f t="shared" si="18"/>
        <v>3</v>
      </c>
      <c r="Z34" s="1">
        <f t="shared" si="19"/>
        <v>2</v>
      </c>
      <c r="AA34" s="1" t="str">
        <f t="shared" ref="AA34:AA65" si="27">IF(E34="","",IF(E34&gt;F34,"W","L"))</f>
        <v>W</v>
      </c>
      <c r="AB34" s="1">
        <f t="shared" si="20"/>
        <v>3</v>
      </c>
      <c r="AC34" s="1" t="str">
        <f t="shared" ref="AC34:AC65" si="28">IF(E34="","",IF(E34&gt;F34,"W",IF(AND(E34&lt;F34,G34=$AK$2,H34=$AK$2),"L","OTL")))</f>
        <v>W</v>
      </c>
      <c r="AD34" s="1">
        <f t="shared" si="24"/>
        <v>8</v>
      </c>
      <c r="AE34" s="1">
        <f t="shared" si="25"/>
        <v>2</v>
      </c>
      <c r="AF34" s="1">
        <f t="shared" si="26"/>
        <v>0</v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E35" s="1">
        <v>3</v>
      </c>
      <c r="F35" s="1">
        <v>1</v>
      </c>
      <c r="G35" s="1" t="s">
        <v>83</v>
      </c>
      <c r="H35" s="1" t="s">
        <v>83</v>
      </c>
      <c r="I35" s="1">
        <f t="shared" ref="I35:I66" si="29">IF(E35="","",IF(E35&gt;F35,I34+1,I34))</f>
        <v>23</v>
      </c>
      <c r="J35" s="1">
        <f t="shared" ref="J35:J66" si="30">IF(E35="","",IF(AND(F35&gt;E35,G35=$AK$2,H35=$AK$2),J34+1,J34))</f>
        <v>8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3</v>
      </c>
      <c r="M35" s="1">
        <f t="shared" ref="M35:M66" si="33">IF(E35="","",IF(AND(H35=$AK$1,E35&gt;F35),M34+1,M34))</f>
        <v>1</v>
      </c>
      <c r="N35" s="1">
        <f t="shared" ref="N35:N66" si="34">IF(E35="","",IF(AND(H35=$AK$1,E35&lt;F35),N34+1,N34))</f>
        <v>1</v>
      </c>
      <c r="O35" s="1">
        <f t="shared" ref="O35:O66" si="35">IF(E35="","",IF(AND(C35=$AL$1,E35&gt;F35),O34+1,O34))</f>
        <v>14</v>
      </c>
      <c r="P35" s="1">
        <f t="shared" ref="P35:P66" si="36">IF(E35="","",IF(AND(C35=$AL$1,F35&gt;E35,G35=$AK$2,H35=$AK$2), P34+1, P34))</f>
        <v>3</v>
      </c>
      <c r="Q35" s="1">
        <f t="shared" ref="Q35:Q66" si="37">IF(E35="","",IF(AND(C35=$AL$1,F35&gt;E35,OR(G35=$AK$1,H35=$AK$1)),Q34+1, Q34))</f>
        <v>0</v>
      </c>
      <c r="R35" s="1">
        <f t="shared" ref="R35:R66" si="38">IF(E35="","",IF(AND(C35=$AL$2,E35&gt;F35),R34+1,R34))</f>
        <v>9</v>
      </c>
      <c r="S35" s="1">
        <f t="shared" ref="S35:S66" si="39">IF(E35="","",IF(AND(C35=$AL$2,F35&gt;E35,G35=$AK$2,H35=$AK$2),S34+1,S34))</f>
        <v>5</v>
      </c>
      <c r="T35" s="1">
        <f t="shared" ref="T35:T66" si="40">IF(E35="","",IF(AND(C35=$AL$2,F35&gt;E35,OR(G35=$AK$1,H35=$AK$1)), T34+1, T34))</f>
        <v>3</v>
      </c>
      <c r="U35" s="1">
        <f t="shared" ref="U35:U66" si="41">IF(E35="","",IF(AND(E35&gt;F35,COUNTIF($AO$1:$AO$7,D35)=1),U34+1,U34))</f>
        <v>11</v>
      </c>
      <c r="V35" s="1">
        <f t="shared" ref="V35:V66" si="42">IF(E35="","",IF(AND(E35&lt;F35,G35=$AK$2,H35=$AK$2,COUNTIF($AO$1:$AO$7,D35)=1),V34+1,V34))</f>
        <v>2</v>
      </c>
      <c r="W35" s="1">
        <f t="shared" ref="W35:W66" si="43">IF(E35="","",IF(AND(E35&lt;F35,COUNTIF($AO$1:$AO$7,D35)=1,OR(G35=$AK$1,H35=$AK$1)), W34+1, W34))</f>
        <v>1</v>
      </c>
      <c r="X35" s="1">
        <f t="shared" ref="X35:X66" si="44">IF(E35="","",IF(AND(E35&gt;F35,COUNTIF($AN$1:$AN$15,D35)=1),X34+1,X34))</f>
        <v>19</v>
      </c>
      <c r="Y35" s="1">
        <f t="shared" ref="Y35:Y66" si="45">IF(E35="","",IF(AND(E35&lt;F35,G35=$AK$2,H35=$AK$2,COUNTIF($AN$1:$AN$15,D35)=1),Y34+1,Y34))</f>
        <v>3</v>
      </c>
      <c r="Z35" s="1">
        <f t="shared" ref="Z35:Z66" si="46">IF(E35="","",IF(AND(E35&lt;F35,COUNTIF($AN$1:$AN$15,D35)=1,OR(G35=$AK$1,H35=$AK$1)), Z34+1, Z34))</f>
        <v>2</v>
      </c>
      <c r="AA35" s="1" t="str">
        <f t="shared" si="27"/>
        <v>W</v>
      </c>
      <c r="AB35" s="1">
        <f t="shared" ref="AB35:AB66" si="47">IF(AA35="","",IF(AA35=AA34,AB34+1,1))</f>
        <v>4</v>
      </c>
      <c r="AC35" s="1" t="str">
        <f t="shared" si="28"/>
        <v>W</v>
      </c>
      <c r="AD35" s="1">
        <f t="shared" si="24"/>
        <v>8</v>
      </c>
      <c r="AE35" s="1">
        <f t="shared" si="25"/>
        <v>2</v>
      </c>
      <c r="AF35" s="1">
        <f t="shared" si="26"/>
        <v>0</v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E36" s="1">
        <v>6</v>
      </c>
      <c r="F36" s="1">
        <v>3</v>
      </c>
      <c r="G36" s="1" t="s">
        <v>83</v>
      </c>
      <c r="H36" s="1" t="s">
        <v>83</v>
      </c>
      <c r="I36" s="1">
        <f t="shared" si="29"/>
        <v>24</v>
      </c>
      <c r="J36" s="1">
        <f t="shared" si="30"/>
        <v>8</v>
      </c>
      <c r="K36" s="1">
        <f t="shared" si="31"/>
        <v>3</v>
      </c>
      <c r="L36" s="1">
        <f t="shared" si="32"/>
        <v>3</v>
      </c>
      <c r="M36" s="1">
        <f t="shared" si="33"/>
        <v>1</v>
      </c>
      <c r="N36" s="1">
        <f t="shared" si="34"/>
        <v>1</v>
      </c>
      <c r="O36" s="1">
        <f t="shared" si="35"/>
        <v>14</v>
      </c>
      <c r="P36" s="1">
        <f t="shared" si="36"/>
        <v>3</v>
      </c>
      <c r="Q36" s="1">
        <f t="shared" si="37"/>
        <v>0</v>
      </c>
      <c r="R36" s="1">
        <f t="shared" si="38"/>
        <v>10</v>
      </c>
      <c r="S36" s="1">
        <f t="shared" si="39"/>
        <v>5</v>
      </c>
      <c r="T36" s="1">
        <f t="shared" si="40"/>
        <v>3</v>
      </c>
      <c r="U36" s="1">
        <f t="shared" si="41"/>
        <v>12</v>
      </c>
      <c r="V36" s="1">
        <f t="shared" si="42"/>
        <v>2</v>
      </c>
      <c r="W36" s="1">
        <f t="shared" si="43"/>
        <v>1</v>
      </c>
      <c r="X36" s="1">
        <f t="shared" si="44"/>
        <v>20</v>
      </c>
      <c r="Y36" s="1">
        <f t="shared" si="45"/>
        <v>3</v>
      </c>
      <c r="Z36" s="1">
        <f t="shared" si="46"/>
        <v>2</v>
      </c>
      <c r="AA36" s="1" t="str">
        <f t="shared" si="27"/>
        <v>W</v>
      </c>
      <c r="AB36" s="1">
        <f t="shared" si="47"/>
        <v>5</v>
      </c>
      <c r="AC36" s="1" t="str">
        <f t="shared" si="28"/>
        <v>W</v>
      </c>
      <c r="AD36" s="1">
        <f t="shared" si="24"/>
        <v>9</v>
      </c>
      <c r="AE36" s="1">
        <f t="shared" si="25"/>
        <v>1</v>
      </c>
      <c r="AF36" s="1">
        <f t="shared" si="26"/>
        <v>0</v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E37" s="1">
        <v>3</v>
      </c>
      <c r="F37" s="1">
        <v>0</v>
      </c>
      <c r="G37" s="1" t="s">
        <v>83</v>
      </c>
      <c r="H37" s="1" t="s">
        <v>83</v>
      </c>
      <c r="I37" s="1">
        <f t="shared" si="29"/>
        <v>25</v>
      </c>
      <c r="J37" s="1">
        <f t="shared" si="30"/>
        <v>8</v>
      </c>
      <c r="K37" s="1">
        <f t="shared" si="31"/>
        <v>3</v>
      </c>
      <c r="L37" s="1">
        <f t="shared" si="32"/>
        <v>3</v>
      </c>
      <c r="M37" s="1">
        <f t="shared" si="33"/>
        <v>1</v>
      </c>
      <c r="N37" s="1">
        <f t="shared" si="34"/>
        <v>1</v>
      </c>
      <c r="O37" s="1">
        <f t="shared" si="35"/>
        <v>15</v>
      </c>
      <c r="P37" s="1">
        <f t="shared" si="36"/>
        <v>3</v>
      </c>
      <c r="Q37" s="1">
        <f t="shared" si="37"/>
        <v>0</v>
      </c>
      <c r="R37" s="1">
        <f t="shared" si="38"/>
        <v>10</v>
      </c>
      <c r="S37" s="1">
        <f t="shared" si="39"/>
        <v>5</v>
      </c>
      <c r="T37" s="1">
        <f t="shared" si="40"/>
        <v>3</v>
      </c>
      <c r="U37" s="1">
        <f t="shared" si="41"/>
        <v>13</v>
      </c>
      <c r="V37" s="1">
        <f t="shared" si="42"/>
        <v>2</v>
      </c>
      <c r="W37" s="1">
        <f t="shared" si="43"/>
        <v>1</v>
      </c>
      <c r="X37" s="1">
        <f t="shared" si="44"/>
        <v>21</v>
      </c>
      <c r="Y37" s="1">
        <f t="shared" si="45"/>
        <v>3</v>
      </c>
      <c r="Z37" s="1">
        <f t="shared" si="46"/>
        <v>2</v>
      </c>
      <c r="AA37" s="1" t="str">
        <f t="shared" si="27"/>
        <v>W</v>
      </c>
      <c r="AB37" s="1">
        <f t="shared" si="47"/>
        <v>6</v>
      </c>
      <c r="AC37" s="1" t="str">
        <f t="shared" si="28"/>
        <v>W</v>
      </c>
      <c r="AD37" s="1">
        <f t="shared" si="24"/>
        <v>9</v>
      </c>
      <c r="AE37" s="1">
        <f t="shared" si="25"/>
        <v>1</v>
      </c>
      <c r="AF37" s="1">
        <f t="shared" si="26"/>
        <v>0</v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E38" s="1">
        <v>2</v>
      </c>
      <c r="F38" s="1">
        <v>3</v>
      </c>
      <c r="G38" s="1" t="s">
        <v>83</v>
      </c>
      <c r="H38" s="1" t="s">
        <v>83</v>
      </c>
      <c r="I38" s="1">
        <f t="shared" si="29"/>
        <v>25</v>
      </c>
      <c r="J38" s="1">
        <f t="shared" si="30"/>
        <v>9</v>
      </c>
      <c r="K38" s="1">
        <f t="shared" si="31"/>
        <v>3</v>
      </c>
      <c r="L38" s="1">
        <f t="shared" si="32"/>
        <v>3</v>
      </c>
      <c r="M38" s="1">
        <f t="shared" si="33"/>
        <v>1</v>
      </c>
      <c r="N38" s="1">
        <f t="shared" si="34"/>
        <v>1</v>
      </c>
      <c r="O38" s="1">
        <f t="shared" si="35"/>
        <v>15</v>
      </c>
      <c r="P38" s="1">
        <f t="shared" si="36"/>
        <v>4</v>
      </c>
      <c r="Q38" s="1">
        <f t="shared" si="37"/>
        <v>0</v>
      </c>
      <c r="R38" s="1">
        <f t="shared" si="38"/>
        <v>10</v>
      </c>
      <c r="S38" s="1">
        <f t="shared" si="39"/>
        <v>5</v>
      </c>
      <c r="T38" s="1">
        <f t="shared" si="40"/>
        <v>3</v>
      </c>
      <c r="U38" s="1">
        <f t="shared" si="41"/>
        <v>13</v>
      </c>
      <c r="V38" s="1">
        <f t="shared" si="42"/>
        <v>2</v>
      </c>
      <c r="W38" s="1">
        <f t="shared" si="43"/>
        <v>1</v>
      </c>
      <c r="X38" s="1">
        <f t="shared" si="44"/>
        <v>21</v>
      </c>
      <c r="Y38" s="1">
        <f t="shared" si="45"/>
        <v>3</v>
      </c>
      <c r="Z38" s="1">
        <f t="shared" si="46"/>
        <v>2</v>
      </c>
      <c r="AA38" s="1" t="str">
        <f t="shared" si="27"/>
        <v>L</v>
      </c>
      <c r="AB38" s="1">
        <f t="shared" si="47"/>
        <v>1</v>
      </c>
      <c r="AC38" s="1" t="str">
        <f t="shared" si="28"/>
        <v>L</v>
      </c>
      <c r="AD38" s="1">
        <f t="shared" si="24"/>
        <v>8</v>
      </c>
      <c r="AE38" s="1">
        <f t="shared" si="25"/>
        <v>2</v>
      </c>
      <c r="AF38" s="1">
        <f t="shared" si="26"/>
        <v>0</v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E39" s="1">
        <v>5</v>
      </c>
      <c r="F39" s="1">
        <v>2</v>
      </c>
      <c r="G39" s="1" t="s">
        <v>83</v>
      </c>
      <c r="H39" s="1" t="s">
        <v>83</v>
      </c>
      <c r="I39" s="1">
        <f t="shared" si="29"/>
        <v>26</v>
      </c>
      <c r="J39" s="1">
        <f t="shared" si="30"/>
        <v>9</v>
      </c>
      <c r="K39" s="1">
        <f t="shared" si="31"/>
        <v>3</v>
      </c>
      <c r="L39" s="1">
        <f t="shared" si="32"/>
        <v>3</v>
      </c>
      <c r="M39" s="1">
        <f t="shared" si="33"/>
        <v>1</v>
      </c>
      <c r="N39" s="1">
        <f t="shared" si="34"/>
        <v>1</v>
      </c>
      <c r="O39" s="1">
        <f t="shared" si="35"/>
        <v>16</v>
      </c>
      <c r="P39" s="1">
        <f t="shared" si="36"/>
        <v>4</v>
      </c>
      <c r="Q39" s="1">
        <f t="shared" si="37"/>
        <v>0</v>
      </c>
      <c r="R39" s="1">
        <f t="shared" si="38"/>
        <v>10</v>
      </c>
      <c r="S39" s="1">
        <f t="shared" si="39"/>
        <v>5</v>
      </c>
      <c r="T39" s="1">
        <f t="shared" si="40"/>
        <v>3</v>
      </c>
      <c r="U39" s="1">
        <f t="shared" si="41"/>
        <v>13</v>
      </c>
      <c r="V39" s="1">
        <f t="shared" si="42"/>
        <v>2</v>
      </c>
      <c r="W39" s="1">
        <f t="shared" si="43"/>
        <v>1</v>
      </c>
      <c r="X39" s="1">
        <f t="shared" si="44"/>
        <v>21</v>
      </c>
      <c r="Y39" s="1">
        <f t="shared" si="45"/>
        <v>3</v>
      </c>
      <c r="Z39" s="1">
        <f t="shared" si="46"/>
        <v>2</v>
      </c>
      <c r="AA39" s="1" t="str">
        <f t="shared" si="27"/>
        <v>W</v>
      </c>
      <c r="AB39" s="1">
        <f t="shared" si="47"/>
        <v>1</v>
      </c>
      <c r="AC39" s="1" t="str">
        <f t="shared" si="28"/>
        <v>W</v>
      </c>
      <c r="AD39" s="1">
        <f t="shared" si="24"/>
        <v>8</v>
      </c>
      <c r="AE39" s="1">
        <f t="shared" si="25"/>
        <v>2</v>
      </c>
      <c r="AF39" s="1">
        <f t="shared" si="26"/>
        <v>0</v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E40" s="1">
        <v>3</v>
      </c>
      <c r="F40" s="1">
        <v>1</v>
      </c>
      <c r="G40" s="1" t="s">
        <v>83</v>
      </c>
      <c r="H40" s="1" t="s">
        <v>83</v>
      </c>
      <c r="I40" s="1">
        <f t="shared" si="29"/>
        <v>27</v>
      </c>
      <c r="J40" s="1">
        <f t="shared" si="30"/>
        <v>9</v>
      </c>
      <c r="K40" s="1">
        <f t="shared" si="31"/>
        <v>3</v>
      </c>
      <c r="L40" s="1">
        <f t="shared" si="32"/>
        <v>3</v>
      </c>
      <c r="M40" s="1">
        <f t="shared" si="33"/>
        <v>1</v>
      </c>
      <c r="N40" s="1">
        <f t="shared" si="34"/>
        <v>1</v>
      </c>
      <c r="O40" s="1">
        <f t="shared" si="35"/>
        <v>17</v>
      </c>
      <c r="P40" s="1">
        <f t="shared" si="36"/>
        <v>4</v>
      </c>
      <c r="Q40" s="1">
        <f t="shared" si="37"/>
        <v>0</v>
      </c>
      <c r="R40" s="1">
        <f t="shared" si="38"/>
        <v>10</v>
      </c>
      <c r="S40" s="1">
        <f t="shared" si="39"/>
        <v>5</v>
      </c>
      <c r="T40" s="1">
        <f t="shared" si="40"/>
        <v>3</v>
      </c>
      <c r="U40" s="1">
        <f t="shared" si="41"/>
        <v>13</v>
      </c>
      <c r="V40" s="1">
        <f t="shared" si="42"/>
        <v>2</v>
      </c>
      <c r="W40" s="1">
        <f t="shared" si="43"/>
        <v>1</v>
      </c>
      <c r="X40" s="1">
        <f t="shared" si="44"/>
        <v>21</v>
      </c>
      <c r="Y40" s="1">
        <f t="shared" si="45"/>
        <v>3</v>
      </c>
      <c r="Z40" s="1">
        <f t="shared" si="46"/>
        <v>2</v>
      </c>
      <c r="AA40" s="1" t="str">
        <f t="shared" si="27"/>
        <v>W</v>
      </c>
      <c r="AB40" s="1">
        <f t="shared" si="47"/>
        <v>2</v>
      </c>
      <c r="AC40" s="1" t="str">
        <f t="shared" si="28"/>
        <v>W</v>
      </c>
      <c r="AD40" s="1">
        <f t="shared" si="24"/>
        <v>8</v>
      </c>
      <c r="AE40" s="1">
        <f t="shared" si="25"/>
        <v>2</v>
      </c>
      <c r="AF40" s="1">
        <f t="shared" si="26"/>
        <v>0</v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E41" s="1">
        <v>4</v>
      </c>
      <c r="F41" s="1">
        <v>2</v>
      </c>
      <c r="G41" s="1" t="s">
        <v>83</v>
      </c>
      <c r="H41" s="1" t="s">
        <v>83</v>
      </c>
      <c r="I41" s="1">
        <f t="shared" si="29"/>
        <v>28</v>
      </c>
      <c r="J41" s="1">
        <f t="shared" si="30"/>
        <v>9</v>
      </c>
      <c r="K41" s="1">
        <f t="shared" si="31"/>
        <v>3</v>
      </c>
      <c r="L41" s="1">
        <f t="shared" si="32"/>
        <v>3</v>
      </c>
      <c r="M41" s="1">
        <f t="shared" si="33"/>
        <v>1</v>
      </c>
      <c r="N41" s="1">
        <f t="shared" si="34"/>
        <v>1</v>
      </c>
      <c r="O41" s="1">
        <f t="shared" si="35"/>
        <v>17</v>
      </c>
      <c r="P41" s="1">
        <f t="shared" si="36"/>
        <v>4</v>
      </c>
      <c r="Q41" s="1">
        <f t="shared" si="37"/>
        <v>0</v>
      </c>
      <c r="R41" s="1">
        <f t="shared" si="38"/>
        <v>11</v>
      </c>
      <c r="S41" s="1">
        <f t="shared" si="39"/>
        <v>5</v>
      </c>
      <c r="T41" s="1">
        <f t="shared" si="40"/>
        <v>3</v>
      </c>
      <c r="U41" s="1">
        <f t="shared" si="41"/>
        <v>14</v>
      </c>
      <c r="V41" s="1">
        <f t="shared" si="42"/>
        <v>2</v>
      </c>
      <c r="W41" s="1">
        <f t="shared" si="43"/>
        <v>1</v>
      </c>
      <c r="X41" s="1">
        <f t="shared" si="44"/>
        <v>22</v>
      </c>
      <c r="Y41" s="1">
        <f t="shared" si="45"/>
        <v>3</v>
      </c>
      <c r="Z41" s="1">
        <f t="shared" si="46"/>
        <v>2</v>
      </c>
      <c r="AA41" s="1" t="str">
        <f t="shared" si="27"/>
        <v>W</v>
      </c>
      <c r="AB41" s="1">
        <f t="shared" si="47"/>
        <v>3</v>
      </c>
      <c r="AC41" s="1" t="str">
        <f t="shared" si="28"/>
        <v>W</v>
      </c>
      <c r="AD41" s="1">
        <f t="shared" si="24"/>
        <v>9</v>
      </c>
      <c r="AE41" s="1">
        <f t="shared" si="25"/>
        <v>1</v>
      </c>
      <c r="AF41" s="1">
        <f t="shared" si="26"/>
        <v>0</v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E42" s="1">
        <v>0</v>
      </c>
      <c r="F42" s="1">
        <v>4</v>
      </c>
      <c r="G42" s="1" t="s">
        <v>83</v>
      </c>
      <c r="H42" s="1" t="s">
        <v>83</v>
      </c>
      <c r="I42" s="1">
        <f t="shared" si="29"/>
        <v>28</v>
      </c>
      <c r="J42" s="1">
        <f t="shared" si="30"/>
        <v>10</v>
      </c>
      <c r="K42" s="1">
        <f t="shared" si="31"/>
        <v>3</v>
      </c>
      <c r="L42" s="1">
        <f t="shared" si="32"/>
        <v>3</v>
      </c>
      <c r="M42" s="1">
        <f t="shared" si="33"/>
        <v>1</v>
      </c>
      <c r="N42" s="1">
        <f t="shared" si="34"/>
        <v>1</v>
      </c>
      <c r="O42" s="1">
        <f t="shared" si="35"/>
        <v>17</v>
      </c>
      <c r="P42" s="1">
        <f t="shared" si="36"/>
        <v>5</v>
      </c>
      <c r="Q42" s="1">
        <f t="shared" si="37"/>
        <v>0</v>
      </c>
      <c r="R42" s="1">
        <f t="shared" si="38"/>
        <v>11</v>
      </c>
      <c r="S42" s="1">
        <f t="shared" si="39"/>
        <v>5</v>
      </c>
      <c r="T42" s="1">
        <f t="shared" si="40"/>
        <v>3</v>
      </c>
      <c r="U42" s="1">
        <f t="shared" si="41"/>
        <v>14</v>
      </c>
      <c r="V42" s="1">
        <f t="shared" si="42"/>
        <v>2</v>
      </c>
      <c r="W42" s="1">
        <f t="shared" si="43"/>
        <v>1</v>
      </c>
      <c r="X42" s="1">
        <f t="shared" si="44"/>
        <v>22</v>
      </c>
      <c r="Y42" s="1">
        <f t="shared" si="45"/>
        <v>3</v>
      </c>
      <c r="Z42" s="1">
        <f t="shared" si="46"/>
        <v>2</v>
      </c>
      <c r="AA42" s="1" t="str">
        <f t="shared" si="27"/>
        <v>L</v>
      </c>
      <c r="AB42" s="1">
        <f t="shared" si="47"/>
        <v>1</v>
      </c>
      <c r="AC42" s="1" t="str">
        <f t="shared" si="28"/>
        <v>L</v>
      </c>
      <c r="AD42" s="1">
        <f t="shared" si="24"/>
        <v>8</v>
      </c>
      <c r="AE42" s="1">
        <f t="shared" si="25"/>
        <v>2</v>
      </c>
      <c r="AF42" s="1">
        <f t="shared" si="26"/>
        <v>0</v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E43" s="1">
        <v>1</v>
      </c>
      <c r="F43" s="1">
        <v>2</v>
      </c>
      <c r="G43" s="1" t="s">
        <v>83</v>
      </c>
      <c r="H43" s="1" t="s">
        <v>83</v>
      </c>
      <c r="I43" s="1">
        <f t="shared" si="29"/>
        <v>28</v>
      </c>
      <c r="J43" s="1">
        <f t="shared" si="30"/>
        <v>11</v>
      </c>
      <c r="K43" s="1">
        <f t="shared" si="31"/>
        <v>3</v>
      </c>
      <c r="L43" s="1">
        <f t="shared" si="32"/>
        <v>3</v>
      </c>
      <c r="M43" s="1">
        <f t="shared" si="33"/>
        <v>1</v>
      </c>
      <c r="N43" s="1">
        <f t="shared" si="34"/>
        <v>1</v>
      </c>
      <c r="O43" s="1">
        <f t="shared" si="35"/>
        <v>17</v>
      </c>
      <c r="P43" s="1">
        <f t="shared" si="36"/>
        <v>6</v>
      </c>
      <c r="Q43" s="1">
        <f t="shared" si="37"/>
        <v>0</v>
      </c>
      <c r="R43" s="1">
        <f t="shared" si="38"/>
        <v>11</v>
      </c>
      <c r="S43" s="1">
        <f t="shared" si="39"/>
        <v>5</v>
      </c>
      <c r="T43" s="1">
        <f t="shared" si="40"/>
        <v>3</v>
      </c>
      <c r="U43" s="1">
        <f t="shared" si="41"/>
        <v>14</v>
      </c>
      <c r="V43" s="1">
        <f t="shared" si="42"/>
        <v>2</v>
      </c>
      <c r="W43" s="1">
        <f t="shared" si="43"/>
        <v>1</v>
      </c>
      <c r="X43" s="1">
        <f t="shared" si="44"/>
        <v>22</v>
      </c>
      <c r="Y43" s="1">
        <f t="shared" si="45"/>
        <v>3</v>
      </c>
      <c r="Z43" s="1">
        <f t="shared" si="46"/>
        <v>2</v>
      </c>
      <c r="AA43" s="1" t="str">
        <f t="shared" si="27"/>
        <v>L</v>
      </c>
      <c r="AB43" s="1">
        <f t="shared" si="47"/>
        <v>2</v>
      </c>
      <c r="AC43" s="1" t="str">
        <f t="shared" si="28"/>
        <v>L</v>
      </c>
      <c r="AD43" s="1">
        <f t="shared" si="24"/>
        <v>7</v>
      </c>
      <c r="AE43" s="1">
        <f t="shared" si="25"/>
        <v>3</v>
      </c>
      <c r="AF43" s="1">
        <f t="shared" si="26"/>
        <v>0</v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E44" s="1">
        <v>4</v>
      </c>
      <c r="F44" s="1">
        <v>1</v>
      </c>
      <c r="G44" s="1" t="s">
        <v>83</v>
      </c>
      <c r="H44" s="1" t="s">
        <v>83</v>
      </c>
      <c r="I44" s="1">
        <f t="shared" si="29"/>
        <v>29</v>
      </c>
      <c r="J44" s="1">
        <f t="shared" si="30"/>
        <v>11</v>
      </c>
      <c r="K44" s="1">
        <f t="shared" si="31"/>
        <v>3</v>
      </c>
      <c r="L44" s="1">
        <f t="shared" si="32"/>
        <v>3</v>
      </c>
      <c r="M44" s="1">
        <f t="shared" si="33"/>
        <v>1</v>
      </c>
      <c r="N44" s="1">
        <f t="shared" si="34"/>
        <v>1</v>
      </c>
      <c r="O44" s="1">
        <f t="shared" si="35"/>
        <v>18</v>
      </c>
      <c r="P44" s="1">
        <f t="shared" si="36"/>
        <v>6</v>
      </c>
      <c r="Q44" s="1">
        <f t="shared" si="37"/>
        <v>0</v>
      </c>
      <c r="R44" s="1">
        <f t="shared" si="38"/>
        <v>11</v>
      </c>
      <c r="S44" s="1">
        <f t="shared" si="39"/>
        <v>5</v>
      </c>
      <c r="T44" s="1">
        <f t="shared" si="40"/>
        <v>3</v>
      </c>
      <c r="U44" s="1">
        <f t="shared" si="41"/>
        <v>14</v>
      </c>
      <c r="V44" s="1">
        <f t="shared" si="42"/>
        <v>2</v>
      </c>
      <c r="W44" s="1">
        <f t="shared" si="43"/>
        <v>1</v>
      </c>
      <c r="X44" s="1">
        <f t="shared" si="44"/>
        <v>23</v>
      </c>
      <c r="Y44" s="1">
        <f t="shared" si="45"/>
        <v>3</v>
      </c>
      <c r="Z44" s="1">
        <f t="shared" si="46"/>
        <v>2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7</v>
      </c>
      <c r="AE44" s="1">
        <f t="shared" ref="AE44:AE75" si="49">IF(AC44="","",COUNTIFS(AC35:AC44,"L"))</f>
        <v>3</v>
      </c>
      <c r="AF44" s="1">
        <f t="shared" ref="AF44:AF75" si="50">IF(AC44="","",COUNTIFS(AC35:AC44,"OTL"))</f>
        <v>0</v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E45" s="1">
        <v>3</v>
      </c>
      <c r="F45" s="1">
        <v>5</v>
      </c>
      <c r="G45" s="1" t="s">
        <v>83</v>
      </c>
      <c r="H45" s="1" t="s">
        <v>83</v>
      </c>
      <c r="I45" s="1">
        <f t="shared" si="29"/>
        <v>29</v>
      </c>
      <c r="J45" s="1">
        <f t="shared" si="30"/>
        <v>12</v>
      </c>
      <c r="K45" s="1">
        <f t="shared" si="31"/>
        <v>3</v>
      </c>
      <c r="L45" s="1">
        <f t="shared" si="32"/>
        <v>3</v>
      </c>
      <c r="M45" s="1">
        <f t="shared" si="33"/>
        <v>1</v>
      </c>
      <c r="N45" s="1">
        <f t="shared" si="34"/>
        <v>1</v>
      </c>
      <c r="O45" s="1">
        <f t="shared" si="35"/>
        <v>18</v>
      </c>
      <c r="P45" s="1">
        <f t="shared" si="36"/>
        <v>6</v>
      </c>
      <c r="Q45" s="1">
        <f t="shared" si="37"/>
        <v>0</v>
      </c>
      <c r="R45" s="1">
        <f t="shared" si="38"/>
        <v>11</v>
      </c>
      <c r="S45" s="1">
        <f t="shared" si="39"/>
        <v>6</v>
      </c>
      <c r="T45" s="1">
        <f t="shared" si="40"/>
        <v>3</v>
      </c>
      <c r="U45" s="1">
        <f t="shared" si="41"/>
        <v>14</v>
      </c>
      <c r="V45" s="1">
        <f t="shared" si="42"/>
        <v>2</v>
      </c>
      <c r="W45" s="1">
        <f t="shared" si="43"/>
        <v>1</v>
      </c>
      <c r="X45" s="1">
        <f t="shared" si="44"/>
        <v>23</v>
      </c>
      <c r="Y45" s="1">
        <f t="shared" si="45"/>
        <v>4</v>
      </c>
      <c r="Z45" s="1">
        <f t="shared" si="46"/>
        <v>2</v>
      </c>
      <c r="AA45" s="1" t="str">
        <f t="shared" si="27"/>
        <v>L</v>
      </c>
      <c r="AB45" s="1">
        <f t="shared" si="47"/>
        <v>1</v>
      </c>
      <c r="AC45" s="1" t="str">
        <f t="shared" si="28"/>
        <v>L</v>
      </c>
      <c r="AD45" s="1">
        <f t="shared" si="48"/>
        <v>6</v>
      </c>
      <c r="AE45" s="1">
        <f t="shared" si="49"/>
        <v>4</v>
      </c>
      <c r="AF45" s="1">
        <f t="shared" si="50"/>
        <v>0</v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E46" s="1">
        <v>2</v>
      </c>
      <c r="F46" s="1">
        <v>3</v>
      </c>
      <c r="G46" s="1" t="s">
        <v>83</v>
      </c>
      <c r="H46" s="1" t="s">
        <v>83</v>
      </c>
      <c r="I46" s="1">
        <f t="shared" si="29"/>
        <v>29</v>
      </c>
      <c r="J46" s="1">
        <f t="shared" si="30"/>
        <v>13</v>
      </c>
      <c r="K46" s="1">
        <f t="shared" si="31"/>
        <v>3</v>
      </c>
      <c r="L46" s="1">
        <f t="shared" si="32"/>
        <v>3</v>
      </c>
      <c r="M46" s="1">
        <f t="shared" si="33"/>
        <v>1</v>
      </c>
      <c r="N46" s="1">
        <f t="shared" si="34"/>
        <v>1</v>
      </c>
      <c r="O46" s="1">
        <f t="shared" si="35"/>
        <v>18</v>
      </c>
      <c r="P46" s="1">
        <f t="shared" si="36"/>
        <v>6</v>
      </c>
      <c r="Q46" s="1">
        <f t="shared" si="37"/>
        <v>0</v>
      </c>
      <c r="R46" s="1">
        <f t="shared" si="38"/>
        <v>11</v>
      </c>
      <c r="S46" s="1">
        <f t="shared" si="39"/>
        <v>7</v>
      </c>
      <c r="T46" s="1">
        <f t="shared" si="40"/>
        <v>3</v>
      </c>
      <c r="U46" s="1">
        <f t="shared" si="41"/>
        <v>14</v>
      </c>
      <c r="V46" s="1">
        <f t="shared" si="42"/>
        <v>2</v>
      </c>
      <c r="W46" s="1">
        <f t="shared" si="43"/>
        <v>1</v>
      </c>
      <c r="X46" s="1">
        <f t="shared" si="44"/>
        <v>23</v>
      </c>
      <c r="Y46" s="1">
        <f t="shared" si="45"/>
        <v>4</v>
      </c>
      <c r="Z46" s="1">
        <f t="shared" si="46"/>
        <v>2</v>
      </c>
      <c r="AA46" s="1" t="str">
        <f t="shared" si="27"/>
        <v>L</v>
      </c>
      <c r="AB46" s="1">
        <f t="shared" si="47"/>
        <v>2</v>
      </c>
      <c r="AC46" s="1" t="str">
        <f t="shared" si="28"/>
        <v>L</v>
      </c>
      <c r="AD46" s="1">
        <f t="shared" si="48"/>
        <v>5</v>
      </c>
      <c r="AE46" s="1">
        <f t="shared" si="49"/>
        <v>5</v>
      </c>
      <c r="AF46" s="1">
        <f t="shared" si="50"/>
        <v>0</v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E47" s="1">
        <v>3</v>
      </c>
      <c r="F47" s="1">
        <v>5</v>
      </c>
      <c r="G47" s="1" t="s">
        <v>83</v>
      </c>
      <c r="H47" s="1" t="s">
        <v>83</v>
      </c>
      <c r="I47" s="1">
        <f t="shared" si="29"/>
        <v>29</v>
      </c>
      <c r="J47" s="1">
        <f t="shared" si="30"/>
        <v>14</v>
      </c>
      <c r="K47" s="1">
        <f t="shared" si="31"/>
        <v>3</v>
      </c>
      <c r="L47" s="1">
        <f t="shared" si="32"/>
        <v>3</v>
      </c>
      <c r="M47" s="1">
        <f t="shared" si="33"/>
        <v>1</v>
      </c>
      <c r="N47" s="1">
        <f t="shared" si="34"/>
        <v>1</v>
      </c>
      <c r="O47" s="1">
        <f t="shared" si="35"/>
        <v>18</v>
      </c>
      <c r="P47" s="1">
        <f t="shared" si="36"/>
        <v>6</v>
      </c>
      <c r="Q47" s="1">
        <f t="shared" si="37"/>
        <v>0</v>
      </c>
      <c r="R47" s="1">
        <f t="shared" si="38"/>
        <v>11</v>
      </c>
      <c r="S47" s="1">
        <f t="shared" si="39"/>
        <v>8</v>
      </c>
      <c r="T47" s="1">
        <f t="shared" si="40"/>
        <v>3</v>
      </c>
      <c r="U47" s="1">
        <f t="shared" si="41"/>
        <v>14</v>
      </c>
      <c r="V47" s="1">
        <f t="shared" si="42"/>
        <v>2</v>
      </c>
      <c r="W47" s="1">
        <f t="shared" si="43"/>
        <v>1</v>
      </c>
      <c r="X47" s="1">
        <f t="shared" si="44"/>
        <v>23</v>
      </c>
      <c r="Y47" s="1">
        <f t="shared" si="45"/>
        <v>5</v>
      </c>
      <c r="Z47" s="1">
        <f t="shared" si="46"/>
        <v>2</v>
      </c>
      <c r="AA47" s="1" t="str">
        <f t="shared" si="27"/>
        <v>L</v>
      </c>
      <c r="AB47" s="1">
        <f t="shared" si="47"/>
        <v>3</v>
      </c>
      <c r="AC47" s="1" t="str">
        <f t="shared" si="28"/>
        <v>L</v>
      </c>
      <c r="AD47" s="1">
        <f t="shared" si="48"/>
        <v>4</v>
      </c>
      <c r="AE47" s="1">
        <f t="shared" si="49"/>
        <v>6</v>
      </c>
      <c r="AF47" s="1">
        <f t="shared" si="50"/>
        <v>0</v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E48" s="1">
        <v>4</v>
      </c>
      <c r="F48" s="1">
        <v>5</v>
      </c>
      <c r="G48" s="1" t="s">
        <v>84</v>
      </c>
      <c r="H48" s="1" t="s">
        <v>84</v>
      </c>
      <c r="I48" s="1">
        <f t="shared" si="29"/>
        <v>29</v>
      </c>
      <c r="J48" s="1">
        <f t="shared" si="30"/>
        <v>14</v>
      </c>
      <c r="K48" s="1">
        <f t="shared" si="31"/>
        <v>3</v>
      </c>
      <c r="L48" s="1">
        <f t="shared" si="32"/>
        <v>4</v>
      </c>
      <c r="M48" s="1">
        <f t="shared" si="33"/>
        <v>1</v>
      </c>
      <c r="N48" s="1">
        <f t="shared" si="34"/>
        <v>2</v>
      </c>
      <c r="O48" s="1">
        <f t="shared" si="35"/>
        <v>18</v>
      </c>
      <c r="P48" s="1">
        <f t="shared" si="36"/>
        <v>6</v>
      </c>
      <c r="Q48" s="1">
        <f t="shared" si="37"/>
        <v>1</v>
      </c>
      <c r="R48" s="1">
        <f t="shared" si="38"/>
        <v>11</v>
      </c>
      <c r="S48" s="1">
        <f t="shared" si="39"/>
        <v>8</v>
      </c>
      <c r="T48" s="1">
        <f t="shared" si="40"/>
        <v>3</v>
      </c>
      <c r="U48" s="1">
        <f t="shared" si="41"/>
        <v>14</v>
      </c>
      <c r="V48" s="1">
        <f t="shared" si="42"/>
        <v>2</v>
      </c>
      <c r="W48" s="1">
        <f t="shared" si="43"/>
        <v>1</v>
      </c>
      <c r="X48" s="1">
        <f t="shared" si="44"/>
        <v>23</v>
      </c>
      <c r="Y48" s="1">
        <f t="shared" si="45"/>
        <v>5</v>
      </c>
      <c r="Z48" s="1">
        <f t="shared" si="46"/>
        <v>3</v>
      </c>
      <c r="AA48" s="1" t="str">
        <f t="shared" si="27"/>
        <v>L</v>
      </c>
      <c r="AB48" s="1">
        <f t="shared" si="47"/>
        <v>4</v>
      </c>
      <c r="AC48" s="1" t="str">
        <f t="shared" si="28"/>
        <v>OTL</v>
      </c>
      <c r="AD48" s="1">
        <f t="shared" si="48"/>
        <v>4</v>
      </c>
      <c r="AE48" s="1">
        <f t="shared" si="49"/>
        <v>5</v>
      </c>
      <c r="AF48" s="1">
        <f t="shared" si="50"/>
        <v>1</v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29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18</v>
      </c>
      <c r="P84" s="1">
        <f t="shared" si="76"/>
        <v>6</v>
      </c>
      <c r="Q84" s="1">
        <f t="shared" si="76"/>
        <v>1</v>
      </c>
      <c r="R84" s="1">
        <f t="shared" si="76"/>
        <v>11</v>
      </c>
      <c r="S84" s="1">
        <f t="shared" si="76"/>
        <v>8</v>
      </c>
      <c r="T84" s="1">
        <f t="shared" si="76"/>
        <v>3</v>
      </c>
      <c r="U84" s="1">
        <f t="shared" si="76"/>
        <v>14</v>
      </c>
      <c r="V84" s="1">
        <f t="shared" si="76"/>
        <v>2</v>
      </c>
      <c r="W84" s="1">
        <f t="shared" si="76"/>
        <v>1</v>
      </c>
      <c r="X84" s="1">
        <f t="shared" si="76"/>
        <v>23</v>
      </c>
      <c r="Y84" s="1">
        <f t="shared" si="76"/>
        <v>5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160</v>
      </c>
      <c r="F85" s="1">
        <f>SUM(F2:F83)</f>
        <v>132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18-6-1</v>
      </c>
      <c r="R85" s="1" t="str">
        <f>IF(R84="","0-0-0",CONCATENATE(R84,"-",S84,"-",T84))</f>
        <v>11-8-3</v>
      </c>
      <c r="U85" s="1" t="str">
        <f>IF(U84="","0-0-0",CONCATENATE(U84,"-",V84,"-",W84))</f>
        <v>14-2-1</v>
      </c>
      <c r="X85" s="1" t="str">
        <f>IF(X84="","0-0-0",CONCATENATE(X84,"-",Y84,"-",Z84))</f>
        <v>23-5-3</v>
      </c>
      <c r="AA85" s="1" t="str">
        <f>IF(AA84="","0-0",CONCATENATE(AA84,AB84))</f>
        <v>L4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47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6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8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2</v>
      </c>
      <c r="T27" s="1">
        <f t="shared" si="13"/>
        <v>0</v>
      </c>
      <c r="U27" s="1">
        <f t="shared" si="14"/>
        <v>7</v>
      </c>
      <c r="V27" s="1">
        <f t="shared" si="15"/>
        <v>4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19</v>
      </c>
      <c r="J28" s="1">
        <f t="shared" si="3"/>
        <v>6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4</v>
      </c>
      <c r="Q28" s="1">
        <f t="shared" si="10"/>
        <v>2</v>
      </c>
      <c r="R28" s="1">
        <f t="shared" si="11"/>
        <v>11</v>
      </c>
      <c r="S28" s="1">
        <f t="shared" si="12"/>
        <v>2</v>
      </c>
      <c r="T28" s="1">
        <f t="shared" si="13"/>
        <v>0</v>
      </c>
      <c r="U28" s="1">
        <f t="shared" si="14"/>
        <v>7</v>
      </c>
      <c r="V28" s="1">
        <f t="shared" si="15"/>
        <v>4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20</v>
      </c>
      <c r="J29" s="1">
        <f t="shared" si="3"/>
        <v>6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2</v>
      </c>
      <c r="R29" s="1">
        <f t="shared" si="11"/>
        <v>12</v>
      </c>
      <c r="S29" s="1">
        <f t="shared" si="12"/>
        <v>2</v>
      </c>
      <c r="T29" s="1">
        <f t="shared" si="13"/>
        <v>0</v>
      </c>
      <c r="U29" s="1">
        <f t="shared" si="14"/>
        <v>8</v>
      </c>
      <c r="V29" s="1">
        <f t="shared" si="15"/>
        <v>4</v>
      </c>
      <c r="W29" s="1">
        <f t="shared" si="16"/>
        <v>0</v>
      </c>
      <c r="X29" s="1">
        <f t="shared" si="17"/>
        <v>13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21</v>
      </c>
      <c r="J30" s="1">
        <f t="shared" si="3"/>
        <v>6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4</v>
      </c>
      <c r="Q30" s="1">
        <f t="shared" si="10"/>
        <v>2</v>
      </c>
      <c r="R30" s="1">
        <f t="shared" si="11"/>
        <v>12</v>
      </c>
      <c r="S30" s="1">
        <f t="shared" si="12"/>
        <v>2</v>
      </c>
      <c r="T30" s="1">
        <f t="shared" si="13"/>
        <v>0</v>
      </c>
      <c r="U30" s="1">
        <f t="shared" si="14"/>
        <v>8</v>
      </c>
      <c r="V30" s="1">
        <f t="shared" si="15"/>
        <v>4</v>
      </c>
      <c r="W30" s="1">
        <f t="shared" si="16"/>
        <v>0</v>
      </c>
      <c r="X30" s="1">
        <f t="shared" si="17"/>
        <v>14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1</v>
      </c>
      <c r="AF30" s="1">
        <f t="shared" si="26"/>
        <v>1</v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7</v>
      </c>
      <c r="K31" s="1">
        <f t="shared" si="4"/>
        <v>3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4</v>
      </c>
      <c r="Q31" s="1">
        <f t="shared" si="10"/>
        <v>2</v>
      </c>
      <c r="R31" s="1">
        <f t="shared" si="11"/>
        <v>12</v>
      </c>
      <c r="S31" s="1">
        <f t="shared" si="12"/>
        <v>3</v>
      </c>
      <c r="T31" s="1">
        <f t="shared" si="13"/>
        <v>0</v>
      </c>
      <c r="U31" s="1">
        <f t="shared" si="14"/>
        <v>8</v>
      </c>
      <c r="V31" s="1">
        <f t="shared" si="15"/>
        <v>4</v>
      </c>
      <c r="W31" s="1">
        <f t="shared" si="16"/>
        <v>0</v>
      </c>
      <c r="X31" s="1">
        <f t="shared" si="17"/>
        <v>14</v>
      </c>
      <c r="Y31" s="1">
        <f t="shared" si="18"/>
        <v>5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8</v>
      </c>
      <c r="AE31" s="1">
        <f t="shared" si="25"/>
        <v>1</v>
      </c>
      <c r="AF31" s="1">
        <f t="shared" si="26"/>
        <v>1</v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21</v>
      </c>
      <c r="J32" s="1">
        <f t="shared" si="3"/>
        <v>8</v>
      </c>
      <c r="K32" s="1">
        <f t="shared" si="4"/>
        <v>3</v>
      </c>
      <c r="L32" s="1">
        <f t="shared" si="5"/>
        <v>2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4</v>
      </c>
      <c r="Q32" s="1">
        <f t="shared" si="10"/>
        <v>2</v>
      </c>
      <c r="R32" s="1">
        <f t="shared" si="11"/>
        <v>12</v>
      </c>
      <c r="S32" s="1">
        <f t="shared" si="12"/>
        <v>4</v>
      </c>
      <c r="T32" s="1">
        <f t="shared" si="13"/>
        <v>0</v>
      </c>
      <c r="U32" s="1">
        <f t="shared" si="14"/>
        <v>8</v>
      </c>
      <c r="V32" s="1">
        <f t="shared" si="15"/>
        <v>4</v>
      </c>
      <c r="W32" s="1">
        <f t="shared" si="16"/>
        <v>0</v>
      </c>
      <c r="X32" s="1">
        <f t="shared" si="17"/>
        <v>14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7</v>
      </c>
      <c r="AE32" s="1">
        <f t="shared" si="25"/>
        <v>2</v>
      </c>
      <c r="AF32" s="1">
        <f t="shared" si="26"/>
        <v>1</v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22</v>
      </c>
      <c r="J33" s="1">
        <f t="shared" si="3"/>
        <v>8</v>
      </c>
      <c r="K33" s="1">
        <f t="shared" si="4"/>
        <v>3</v>
      </c>
      <c r="L33" s="1">
        <f t="shared" si="5"/>
        <v>2</v>
      </c>
      <c r="M33" s="1">
        <f t="shared" si="6"/>
        <v>0</v>
      </c>
      <c r="N33" s="1">
        <f t="shared" si="7"/>
        <v>0</v>
      </c>
      <c r="O33" s="1">
        <f t="shared" si="8"/>
        <v>10</v>
      </c>
      <c r="P33" s="1">
        <f t="shared" si="9"/>
        <v>4</v>
      </c>
      <c r="Q33" s="1">
        <f t="shared" si="10"/>
        <v>2</v>
      </c>
      <c r="R33" s="1">
        <f t="shared" si="11"/>
        <v>12</v>
      </c>
      <c r="S33" s="1">
        <f t="shared" si="12"/>
        <v>4</v>
      </c>
      <c r="T33" s="1">
        <f t="shared" si="13"/>
        <v>0</v>
      </c>
      <c r="U33" s="1">
        <f t="shared" si="14"/>
        <v>9</v>
      </c>
      <c r="V33" s="1">
        <f t="shared" si="15"/>
        <v>4</v>
      </c>
      <c r="W33" s="1">
        <f t="shared" si="16"/>
        <v>0</v>
      </c>
      <c r="X33" s="1">
        <f t="shared" si="17"/>
        <v>15</v>
      </c>
      <c r="Y33" s="1">
        <f t="shared" si="18"/>
        <v>5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7</v>
      </c>
      <c r="AE33" s="1">
        <f t="shared" si="25"/>
        <v>2</v>
      </c>
      <c r="AF33" s="1">
        <f t="shared" si="26"/>
        <v>1</v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E34" s="1">
        <v>3</v>
      </c>
      <c r="F34" s="1">
        <v>1</v>
      </c>
      <c r="G34" s="1" t="s">
        <v>83</v>
      </c>
      <c r="H34" s="1" t="s">
        <v>83</v>
      </c>
      <c r="I34" s="1">
        <f t="shared" si="2"/>
        <v>23</v>
      </c>
      <c r="J34" s="1">
        <f t="shared" si="3"/>
        <v>8</v>
      </c>
      <c r="K34" s="1">
        <f t="shared" si="4"/>
        <v>3</v>
      </c>
      <c r="L34" s="1">
        <f t="shared" si="5"/>
        <v>2</v>
      </c>
      <c r="M34" s="1">
        <f t="shared" si="6"/>
        <v>0</v>
      </c>
      <c r="N34" s="1">
        <f t="shared" si="7"/>
        <v>0</v>
      </c>
      <c r="O34" s="1">
        <f t="shared" si="8"/>
        <v>11</v>
      </c>
      <c r="P34" s="1">
        <f t="shared" si="9"/>
        <v>4</v>
      </c>
      <c r="Q34" s="1">
        <f t="shared" si="10"/>
        <v>2</v>
      </c>
      <c r="R34" s="1">
        <f t="shared" si="11"/>
        <v>12</v>
      </c>
      <c r="S34" s="1">
        <f t="shared" si="12"/>
        <v>4</v>
      </c>
      <c r="T34" s="1">
        <f t="shared" si="13"/>
        <v>0</v>
      </c>
      <c r="U34" s="1">
        <f t="shared" si="14"/>
        <v>9</v>
      </c>
      <c r="V34" s="1">
        <f t="shared" si="15"/>
        <v>4</v>
      </c>
      <c r="W34" s="1">
        <f t="shared" si="16"/>
        <v>0</v>
      </c>
      <c r="X34" s="1">
        <f t="shared" si="17"/>
        <v>15</v>
      </c>
      <c r="Y34" s="1">
        <f t="shared" si="18"/>
        <v>5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7</v>
      </c>
      <c r="AE34" s="1">
        <f t="shared" si="25"/>
        <v>2</v>
      </c>
      <c r="AF34" s="1">
        <f t="shared" si="26"/>
        <v>1</v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E35" s="1">
        <v>1</v>
      </c>
      <c r="F35" s="1">
        <v>4</v>
      </c>
      <c r="G35" s="1" t="s">
        <v>83</v>
      </c>
      <c r="H35" s="1" t="s">
        <v>83</v>
      </c>
      <c r="I35" s="1">
        <f t="shared" ref="I35:I66" si="29">IF(E35="","",IF(E35&gt;F35,I34+1,I34))</f>
        <v>23</v>
      </c>
      <c r="J35" s="1">
        <f t="shared" ref="J35:J66" si="30">IF(E35="","",IF(AND(F35&gt;E35,G35=$AK$2,H35=$AK$2),J34+1,J34))</f>
        <v>9</v>
      </c>
      <c r="K35" s="1">
        <f t="shared" ref="K35:K66" si="31">IF(E35="","",IF(AND(G35=$AK$1,E35&gt;F35),K34+1,K34))</f>
        <v>3</v>
      </c>
      <c r="L35" s="1">
        <f t="shared" ref="L35:L66" si="32">IF(E35="","",IF(AND(OR(G35=$AK$1,H35=$AK$1),E35&lt;F35),L34+1,L34))</f>
        <v>2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11</v>
      </c>
      <c r="P35" s="1">
        <f t="shared" ref="P35:P66" si="36">IF(E35="","",IF(AND(C35=$AL$1,F35&gt;E35,G35=$AK$2,H35=$AK$2), P34+1, P34))</f>
        <v>4</v>
      </c>
      <c r="Q35" s="1">
        <f t="shared" ref="Q35:Q66" si="37">IF(E35="","",IF(AND(C35=$AL$1,F35&gt;E35,OR(G35=$AK$1,H35=$AK$1)),Q34+1, Q34))</f>
        <v>2</v>
      </c>
      <c r="R35" s="1">
        <f t="shared" ref="R35:R66" si="38">IF(E35="","",IF(AND(C35=$AL$2,E35&gt;F35),R34+1,R34))</f>
        <v>12</v>
      </c>
      <c r="S35" s="1">
        <f t="shared" ref="S35:S66" si="39">IF(E35="","",IF(AND(C35=$AL$2,F35&gt;E35,G35=$AK$2,H35=$AK$2),S34+1,S34))</f>
        <v>5</v>
      </c>
      <c r="T35" s="1">
        <f t="shared" ref="T35:T66" si="40">IF(E35="","",IF(AND(C35=$AL$2,F35&gt;E35,OR(G35=$AK$1,H35=$AK$1)), T34+1, T34))</f>
        <v>0</v>
      </c>
      <c r="U35" s="1">
        <f t="shared" ref="U35:U66" si="41">IF(E35="","",IF(AND(E35&gt;F35,COUNTIF($AO$1:$AO$7,D35)=1),U34+1,U34))</f>
        <v>9</v>
      </c>
      <c r="V35" s="1">
        <f t="shared" ref="V35:V66" si="42">IF(E35="","",IF(AND(E35&lt;F35,G35=$AK$2,H35=$AK$2,COUNTIF($AO$1:$AO$7,D35)=1),V34+1,V34))</f>
        <v>4</v>
      </c>
      <c r="W35" s="1">
        <f t="shared" ref="W35:W66" si="43">IF(E35="","",IF(AND(E35&lt;F35,COUNTIF($AO$1:$AO$7,D35)=1,OR(G35=$AK$1,H35=$AK$1)), W34+1, W34))</f>
        <v>0</v>
      </c>
      <c r="X35" s="1">
        <f t="shared" ref="X35:X66" si="44">IF(E35="","",IF(AND(E35&gt;F35,COUNTIF($AN$1:$AN$15,D35)=1),X34+1,X34))</f>
        <v>15</v>
      </c>
      <c r="Y35" s="1">
        <f t="shared" ref="Y35:Y66" si="45">IF(E35="","",IF(AND(E35&lt;F35,G35=$AK$2,H35=$AK$2,COUNTIF($AN$1:$AN$15,D35)=1),Y34+1,Y34))</f>
        <v>6</v>
      </c>
      <c r="Z35" s="1">
        <f t="shared" ref="Z35:Z66" si="46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7">IF(AA35="","",IF(AA35=AA34,AB34+1,1))</f>
        <v>1</v>
      </c>
      <c r="AC35" s="1" t="str">
        <f t="shared" si="28"/>
        <v>L</v>
      </c>
      <c r="AD35" s="1">
        <f t="shared" si="24"/>
        <v>6</v>
      </c>
      <c r="AE35" s="1">
        <f t="shared" si="25"/>
        <v>3</v>
      </c>
      <c r="AF35" s="1">
        <f t="shared" si="26"/>
        <v>1</v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E36" s="1">
        <v>5</v>
      </c>
      <c r="F36" s="1">
        <v>2</v>
      </c>
      <c r="G36" s="1" t="s">
        <v>83</v>
      </c>
      <c r="H36" s="1" t="s">
        <v>83</v>
      </c>
      <c r="I36" s="1">
        <f t="shared" si="29"/>
        <v>24</v>
      </c>
      <c r="J36" s="1">
        <f t="shared" si="30"/>
        <v>9</v>
      </c>
      <c r="K36" s="1">
        <f t="shared" si="31"/>
        <v>3</v>
      </c>
      <c r="L36" s="1">
        <f t="shared" si="32"/>
        <v>2</v>
      </c>
      <c r="M36" s="1">
        <f t="shared" si="33"/>
        <v>0</v>
      </c>
      <c r="N36" s="1">
        <f t="shared" si="34"/>
        <v>0</v>
      </c>
      <c r="O36" s="1">
        <f t="shared" si="35"/>
        <v>11</v>
      </c>
      <c r="P36" s="1">
        <f t="shared" si="36"/>
        <v>4</v>
      </c>
      <c r="Q36" s="1">
        <f t="shared" si="37"/>
        <v>2</v>
      </c>
      <c r="R36" s="1">
        <f t="shared" si="38"/>
        <v>13</v>
      </c>
      <c r="S36" s="1">
        <f t="shared" si="39"/>
        <v>5</v>
      </c>
      <c r="T36" s="1">
        <f t="shared" si="40"/>
        <v>0</v>
      </c>
      <c r="U36" s="1">
        <f t="shared" si="41"/>
        <v>9</v>
      </c>
      <c r="V36" s="1">
        <f t="shared" si="42"/>
        <v>4</v>
      </c>
      <c r="W36" s="1">
        <f t="shared" si="43"/>
        <v>0</v>
      </c>
      <c r="X36" s="1">
        <f t="shared" si="44"/>
        <v>16</v>
      </c>
      <c r="Y36" s="1">
        <f t="shared" si="45"/>
        <v>6</v>
      </c>
      <c r="Z36" s="1">
        <f t="shared" si="46"/>
        <v>1</v>
      </c>
      <c r="AA36" s="1" t="str">
        <f t="shared" si="27"/>
        <v>W</v>
      </c>
      <c r="AB36" s="1">
        <f t="shared" si="47"/>
        <v>1</v>
      </c>
      <c r="AC36" s="1" t="str">
        <f t="shared" si="28"/>
        <v>W</v>
      </c>
      <c r="AD36" s="1">
        <f t="shared" si="24"/>
        <v>7</v>
      </c>
      <c r="AE36" s="1">
        <f t="shared" si="25"/>
        <v>3</v>
      </c>
      <c r="AF36" s="1">
        <f t="shared" si="26"/>
        <v>0</v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E37" s="1">
        <v>2</v>
      </c>
      <c r="F37" s="1">
        <v>4</v>
      </c>
      <c r="G37" s="1" t="s">
        <v>83</v>
      </c>
      <c r="H37" s="1" t="s">
        <v>83</v>
      </c>
      <c r="I37" s="1">
        <f t="shared" si="29"/>
        <v>24</v>
      </c>
      <c r="J37" s="1">
        <f t="shared" si="30"/>
        <v>10</v>
      </c>
      <c r="K37" s="1">
        <f t="shared" si="31"/>
        <v>3</v>
      </c>
      <c r="L37" s="1">
        <f t="shared" si="32"/>
        <v>2</v>
      </c>
      <c r="M37" s="1">
        <f t="shared" si="33"/>
        <v>0</v>
      </c>
      <c r="N37" s="1">
        <f t="shared" si="34"/>
        <v>0</v>
      </c>
      <c r="O37" s="1">
        <f t="shared" si="35"/>
        <v>11</v>
      </c>
      <c r="P37" s="1">
        <f t="shared" si="36"/>
        <v>4</v>
      </c>
      <c r="Q37" s="1">
        <f t="shared" si="37"/>
        <v>2</v>
      </c>
      <c r="R37" s="1">
        <f t="shared" si="38"/>
        <v>13</v>
      </c>
      <c r="S37" s="1">
        <f t="shared" si="39"/>
        <v>6</v>
      </c>
      <c r="T37" s="1">
        <f t="shared" si="40"/>
        <v>0</v>
      </c>
      <c r="U37" s="1">
        <f t="shared" si="41"/>
        <v>9</v>
      </c>
      <c r="V37" s="1">
        <f t="shared" si="42"/>
        <v>4</v>
      </c>
      <c r="W37" s="1">
        <f t="shared" si="43"/>
        <v>0</v>
      </c>
      <c r="X37" s="1">
        <f t="shared" si="44"/>
        <v>16</v>
      </c>
      <c r="Y37" s="1">
        <f t="shared" si="45"/>
        <v>7</v>
      </c>
      <c r="Z37" s="1">
        <f t="shared" si="46"/>
        <v>1</v>
      </c>
      <c r="AA37" s="1" t="str">
        <f t="shared" si="27"/>
        <v>L</v>
      </c>
      <c r="AB37" s="1">
        <f t="shared" si="47"/>
        <v>1</v>
      </c>
      <c r="AC37" s="1" t="str">
        <f t="shared" si="28"/>
        <v>L</v>
      </c>
      <c r="AD37" s="1">
        <f t="shared" si="24"/>
        <v>6</v>
      </c>
      <c r="AE37" s="1">
        <f t="shared" si="25"/>
        <v>4</v>
      </c>
      <c r="AF37" s="1">
        <f t="shared" si="26"/>
        <v>0</v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E38" s="1">
        <v>3</v>
      </c>
      <c r="F38" s="1">
        <v>1</v>
      </c>
      <c r="G38" s="1" t="s">
        <v>83</v>
      </c>
      <c r="H38" s="1" t="s">
        <v>83</v>
      </c>
      <c r="I38" s="1">
        <f t="shared" si="29"/>
        <v>25</v>
      </c>
      <c r="J38" s="1">
        <f t="shared" si="30"/>
        <v>10</v>
      </c>
      <c r="K38" s="1">
        <f t="shared" si="31"/>
        <v>3</v>
      </c>
      <c r="L38" s="1">
        <f t="shared" si="32"/>
        <v>2</v>
      </c>
      <c r="M38" s="1">
        <f t="shared" si="33"/>
        <v>0</v>
      </c>
      <c r="N38" s="1">
        <f t="shared" si="34"/>
        <v>0</v>
      </c>
      <c r="O38" s="1">
        <f t="shared" si="35"/>
        <v>12</v>
      </c>
      <c r="P38" s="1">
        <f t="shared" si="36"/>
        <v>4</v>
      </c>
      <c r="Q38" s="1">
        <f t="shared" si="37"/>
        <v>2</v>
      </c>
      <c r="R38" s="1">
        <f t="shared" si="38"/>
        <v>13</v>
      </c>
      <c r="S38" s="1">
        <f t="shared" si="39"/>
        <v>6</v>
      </c>
      <c r="T38" s="1">
        <f t="shared" si="40"/>
        <v>0</v>
      </c>
      <c r="U38" s="1">
        <f t="shared" si="41"/>
        <v>9</v>
      </c>
      <c r="V38" s="1">
        <f t="shared" si="42"/>
        <v>4</v>
      </c>
      <c r="W38" s="1">
        <f t="shared" si="43"/>
        <v>0</v>
      </c>
      <c r="X38" s="1">
        <f t="shared" si="44"/>
        <v>17</v>
      </c>
      <c r="Y38" s="1">
        <f t="shared" si="45"/>
        <v>7</v>
      </c>
      <c r="Z38" s="1">
        <f t="shared" si="46"/>
        <v>1</v>
      </c>
      <c r="AA38" s="1" t="str">
        <f t="shared" si="27"/>
        <v>W</v>
      </c>
      <c r="AB38" s="1">
        <f t="shared" si="47"/>
        <v>1</v>
      </c>
      <c r="AC38" s="1" t="str">
        <f t="shared" si="28"/>
        <v>W</v>
      </c>
      <c r="AD38" s="1">
        <f t="shared" si="24"/>
        <v>6</v>
      </c>
      <c r="AE38" s="1">
        <f t="shared" si="25"/>
        <v>4</v>
      </c>
      <c r="AF38" s="1">
        <f t="shared" si="26"/>
        <v>0</v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E39" s="1">
        <v>3</v>
      </c>
      <c r="F39" s="1">
        <v>4</v>
      </c>
      <c r="G39" s="1" t="s">
        <v>84</v>
      </c>
      <c r="H39" s="1" t="s">
        <v>84</v>
      </c>
      <c r="I39" s="1">
        <f t="shared" si="29"/>
        <v>25</v>
      </c>
      <c r="J39" s="1">
        <f t="shared" si="30"/>
        <v>10</v>
      </c>
      <c r="K39" s="1">
        <f t="shared" si="31"/>
        <v>3</v>
      </c>
      <c r="L39" s="1">
        <f t="shared" si="32"/>
        <v>3</v>
      </c>
      <c r="M39" s="1">
        <f t="shared" si="33"/>
        <v>0</v>
      </c>
      <c r="N39" s="1">
        <f t="shared" si="34"/>
        <v>1</v>
      </c>
      <c r="O39" s="1">
        <f t="shared" si="35"/>
        <v>12</v>
      </c>
      <c r="P39" s="1">
        <f t="shared" si="36"/>
        <v>4</v>
      </c>
      <c r="Q39" s="1">
        <f t="shared" si="37"/>
        <v>3</v>
      </c>
      <c r="R39" s="1">
        <f t="shared" si="38"/>
        <v>13</v>
      </c>
      <c r="S39" s="1">
        <f t="shared" si="39"/>
        <v>6</v>
      </c>
      <c r="T39" s="1">
        <f t="shared" si="40"/>
        <v>0</v>
      </c>
      <c r="U39" s="1">
        <f t="shared" si="41"/>
        <v>9</v>
      </c>
      <c r="V39" s="1">
        <f t="shared" si="42"/>
        <v>4</v>
      </c>
      <c r="W39" s="1">
        <f t="shared" si="43"/>
        <v>0</v>
      </c>
      <c r="X39" s="1">
        <f t="shared" si="44"/>
        <v>17</v>
      </c>
      <c r="Y39" s="1">
        <f t="shared" si="45"/>
        <v>7</v>
      </c>
      <c r="Z39" s="1">
        <f t="shared" si="46"/>
        <v>1</v>
      </c>
      <c r="AA39" s="1" t="str">
        <f t="shared" si="27"/>
        <v>L</v>
      </c>
      <c r="AB39" s="1">
        <f t="shared" si="47"/>
        <v>1</v>
      </c>
      <c r="AC39" s="1" t="str">
        <f t="shared" si="28"/>
        <v>OTL</v>
      </c>
      <c r="AD39" s="1">
        <f t="shared" si="24"/>
        <v>5</v>
      </c>
      <c r="AE39" s="1">
        <f t="shared" si="25"/>
        <v>4</v>
      </c>
      <c r="AF39" s="1">
        <f t="shared" si="26"/>
        <v>1</v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E40" s="1">
        <v>7</v>
      </c>
      <c r="F40" s="1">
        <v>4</v>
      </c>
      <c r="G40" s="1" t="s">
        <v>83</v>
      </c>
      <c r="H40" s="1" t="s">
        <v>83</v>
      </c>
      <c r="I40" s="1">
        <f t="shared" si="29"/>
        <v>26</v>
      </c>
      <c r="J40" s="1">
        <f t="shared" si="30"/>
        <v>10</v>
      </c>
      <c r="K40" s="1">
        <f t="shared" si="31"/>
        <v>3</v>
      </c>
      <c r="L40" s="1">
        <f t="shared" si="32"/>
        <v>3</v>
      </c>
      <c r="M40" s="1">
        <f t="shared" si="33"/>
        <v>0</v>
      </c>
      <c r="N40" s="1">
        <f t="shared" si="34"/>
        <v>1</v>
      </c>
      <c r="O40" s="1">
        <f t="shared" si="35"/>
        <v>13</v>
      </c>
      <c r="P40" s="1">
        <f t="shared" si="36"/>
        <v>4</v>
      </c>
      <c r="Q40" s="1">
        <f t="shared" si="37"/>
        <v>3</v>
      </c>
      <c r="R40" s="1">
        <f t="shared" si="38"/>
        <v>13</v>
      </c>
      <c r="S40" s="1">
        <f t="shared" si="39"/>
        <v>6</v>
      </c>
      <c r="T40" s="1">
        <f t="shared" si="40"/>
        <v>0</v>
      </c>
      <c r="U40" s="1">
        <f t="shared" si="41"/>
        <v>10</v>
      </c>
      <c r="V40" s="1">
        <f t="shared" si="42"/>
        <v>4</v>
      </c>
      <c r="W40" s="1">
        <f t="shared" si="43"/>
        <v>0</v>
      </c>
      <c r="X40" s="1">
        <f t="shared" si="44"/>
        <v>18</v>
      </c>
      <c r="Y40" s="1">
        <f t="shared" si="45"/>
        <v>7</v>
      </c>
      <c r="Z40" s="1">
        <f t="shared" si="46"/>
        <v>1</v>
      </c>
      <c r="AA40" s="1" t="str">
        <f t="shared" si="27"/>
        <v>W</v>
      </c>
      <c r="AB40" s="1">
        <f t="shared" si="47"/>
        <v>1</v>
      </c>
      <c r="AC40" s="1" t="str">
        <f t="shared" si="28"/>
        <v>W</v>
      </c>
      <c r="AD40" s="1">
        <f t="shared" si="24"/>
        <v>5</v>
      </c>
      <c r="AE40" s="1">
        <f t="shared" si="25"/>
        <v>4</v>
      </c>
      <c r="AF40" s="1">
        <f t="shared" si="26"/>
        <v>1</v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E41" s="1">
        <v>3</v>
      </c>
      <c r="F41" s="1">
        <v>4</v>
      </c>
      <c r="G41" s="1" t="s">
        <v>84</v>
      </c>
      <c r="H41" s="1" t="s">
        <v>84</v>
      </c>
      <c r="I41" s="1">
        <f t="shared" si="29"/>
        <v>26</v>
      </c>
      <c r="J41" s="1">
        <f t="shared" si="30"/>
        <v>10</v>
      </c>
      <c r="K41" s="1">
        <f t="shared" si="31"/>
        <v>3</v>
      </c>
      <c r="L41" s="1">
        <f t="shared" si="32"/>
        <v>4</v>
      </c>
      <c r="M41" s="1">
        <f t="shared" si="33"/>
        <v>0</v>
      </c>
      <c r="N41" s="1">
        <f t="shared" si="34"/>
        <v>2</v>
      </c>
      <c r="O41" s="1">
        <f t="shared" si="35"/>
        <v>13</v>
      </c>
      <c r="P41" s="1">
        <f t="shared" si="36"/>
        <v>4</v>
      </c>
      <c r="Q41" s="1">
        <f t="shared" si="37"/>
        <v>3</v>
      </c>
      <c r="R41" s="1">
        <f t="shared" si="38"/>
        <v>13</v>
      </c>
      <c r="S41" s="1">
        <f t="shared" si="39"/>
        <v>6</v>
      </c>
      <c r="T41" s="1">
        <f t="shared" si="40"/>
        <v>1</v>
      </c>
      <c r="U41" s="1">
        <f t="shared" si="41"/>
        <v>10</v>
      </c>
      <c r="V41" s="1">
        <f t="shared" si="42"/>
        <v>4</v>
      </c>
      <c r="W41" s="1">
        <f t="shared" si="43"/>
        <v>0</v>
      </c>
      <c r="X41" s="1">
        <f t="shared" si="44"/>
        <v>18</v>
      </c>
      <c r="Y41" s="1">
        <f t="shared" si="45"/>
        <v>7</v>
      </c>
      <c r="Z41" s="1">
        <f t="shared" si="46"/>
        <v>2</v>
      </c>
      <c r="AA41" s="1" t="str">
        <f t="shared" si="27"/>
        <v>L</v>
      </c>
      <c r="AB41" s="1">
        <f t="shared" si="47"/>
        <v>1</v>
      </c>
      <c r="AC41" s="1" t="str">
        <f t="shared" si="28"/>
        <v>OTL</v>
      </c>
      <c r="AD41" s="1">
        <f t="shared" si="24"/>
        <v>5</v>
      </c>
      <c r="AE41" s="1">
        <f t="shared" si="25"/>
        <v>3</v>
      </c>
      <c r="AF41" s="1">
        <f t="shared" si="26"/>
        <v>2</v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E42" s="1">
        <v>2</v>
      </c>
      <c r="F42" s="1">
        <v>1</v>
      </c>
      <c r="G42" s="1" t="s">
        <v>84</v>
      </c>
      <c r="H42" s="1" t="s">
        <v>83</v>
      </c>
      <c r="I42" s="1">
        <f t="shared" si="29"/>
        <v>27</v>
      </c>
      <c r="J42" s="1">
        <f t="shared" si="30"/>
        <v>10</v>
      </c>
      <c r="K42" s="1">
        <f t="shared" si="31"/>
        <v>4</v>
      </c>
      <c r="L42" s="1">
        <f t="shared" si="32"/>
        <v>4</v>
      </c>
      <c r="M42" s="1">
        <f t="shared" si="33"/>
        <v>0</v>
      </c>
      <c r="N42" s="1">
        <f t="shared" si="34"/>
        <v>2</v>
      </c>
      <c r="O42" s="1">
        <f t="shared" si="35"/>
        <v>14</v>
      </c>
      <c r="P42" s="1">
        <f t="shared" si="36"/>
        <v>4</v>
      </c>
      <c r="Q42" s="1">
        <f t="shared" si="37"/>
        <v>3</v>
      </c>
      <c r="R42" s="1">
        <f t="shared" si="38"/>
        <v>13</v>
      </c>
      <c r="S42" s="1">
        <f t="shared" si="39"/>
        <v>6</v>
      </c>
      <c r="T42" s="1">
        <f t="shared" si="40"/>
        <v>1</v>
      </c>
      <c r="U42" s="1">
        <f t="shared" si="41"/>
        <v>10</v>
      </c>
      <c r="V42" s="1">
        <f t="shared" si="42"/>
        <v>4</v>
      </c>
      <c r="W42" s="1">
        <f t="shared" si="43"/>
        <v>0</v>
      </c>
      <c r="X42" s="1">
        <f t="shared" si="44"/>
        <v>18</v>
      </c>
      <c r="Y42" s="1">
        <f t="shared" si="45"/>
        <v>7</v>
      </c>
      <c r="Z42" s="1">
        <f t="shared" si="46"/>
        <v>2</v>
      </c>
      <c r="AA42" s="1" t="str">
        <f t="shared" si="27"/>
        <v>W</v>
      </c>
      <c r="AB42" s="1">
        <f t="shared" si="47"/>
        <v>1</v>
      </c>
      <c r="AC42" s="1" t="str">
        <f t="shared" si="28"/>
        <v>W</v>
      </c>
      <c r="AD42" s="1">
        <f t="shared" si="24"/>
        <v>6</v>
      </c>
      <c r="AE42" s="1">
        <f t="shared" si="25"/>
        <v>2</v>
      </c>
      <c r="AF42" s="1">
        <f t="shared" si="26"/>
        <v>2</v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E43" s="1">
        <v>2</v>
      </c>
      <c r="F43" s="1">
        <v>3</v>
      </c>
      <c r="G43" s="1" t="s">
        <v>84</v>
      </c>
      <c r="H43" s="1" t="s">
        <v>83</v>
      </c>
      <c r="I43" s="1">
        <f t="shared" si="29"/>
        <v>27</v>
      </c>
      <c r="J43" s="1">
        <f t="shared" si="30"/>
        <v>10</v>
      </c>
      <c r="K43" s="1">
        <f t="shared" si="31"/>
        <v>4</v>
      </c>
      <c r="L43" s="1">
        <f t="shared" si="32"/>
        <v>5</v>
      </c>
      <c r="M43" s="1">
        <f t="shared" si="33"/>
        <v>0</v>
      </c>
      <c r="N43" s="1">
        <f t="shared" si="34"/>
        <v>2</v>
      </c>
      <c r="O43" s="1">
        <f t="shared" si="35"/>
        <v>14</v>
      </c>
      <c r="P43" s="1">
        <f t="shared" si="36"/>
        <v>4</v>
      </c>
      <c r="Q43" s="1">
        <f t="shared" si="37"/>
        <v>4</v>
      </c>
      <c r="R43" s="1">
        <f t="shared" si="38"/>
        <v>13</v>
      </c>
      <c r="S43" s="1">
        <f t="shared" si="39"/>
        <v>6</v>
      </c>
      <c r="T43" s="1">
        <f t="shared" si="40"/>
        <v>1</v>
      </c>
      <c r="U43" s="1">
        <f t="shared" si="41"/>
        <v>10</v>
      </c>
      <c r="V43" s="1">
        <f t="shared" si="42"/>
        <v>4</v>
      </c>
      <c r="W43" s="1">
        <f t="shared" si="43"/>
        <v>0</v>
      </c>
      <c r="X43" s="1">
        <f t="shared" si="44"/>
        <v>18</v>
      </c>
      <c r="Y43" s="1">
        <f t="shared" si="45"/>
        <v>7</v>
      </c>
      <c r="Z43" s="1">
        <f t="shared" si="46"/>
        <v>3</v>
      </c>
      <c r="AA43" s="1" t="str">
        <f t="shared" si="27"/>
        <v>L</v>
      </c>
      <c r="AB43" s="1">
        <f t="shared" si="47"/>
        <v>1</v>
      </c>
      <c r="AC43" s="1" t="str">
        <f t="shared" si="28"/>
        <v>OTL</v>
      </c>
      <c r="AD43" s="1">
        <f t="shared" si="24"/>
        <v>5</v>
      </c>
      <c r="AE43" s="1">
        <f t="shared" si="25"/>
        <v>2</v>
      </c>
      <c r="AF43" s="1">
        <f t="shared" si="26"/>
        <v>3</v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E44" s="1">
        <v>4</v>
      </c>
      <c r="F44" s="1">
        <v>1</v>
      </c>
      <c r="G44" s="1" t="s">
        <v>83</v>
      </c>
      <c r="H44" s="1" t="s">
        <v>83</v>
      </c>
      <c r="I44" s="1">
        <f t="shared" si="29"/>
        <v>28</v>
      </c>
      <c r="J44" s="1">
        <f t="shared" si="30"/>
        <v>10</v>
      </c>
      <c r="K44" s="1">
        <f t="shared" si="31"/>
        <v>4</v>
      </c>
      <c r="L44" s="1">
        <f t="shared" si="32"/>
        <v>5</v>
      </c>
      <c r="M44" s="1">
        <f t="shared" si="33"/>
        <v>0</v>
      </c>
      <c r="N44" s="1">
        <f t="shared" si="34"/>
        <v>2</v>
      </c>
      <c r="O44" s="1">
        <f t="shared" si="35"/>
        <v>14</v>
      </c>
      <c r="P44" s="1">
        <f t="shared" si="36"/>
        <v>4</v>
      </c>
      <c r="Q44" s="1">
        <f t="shared" si="37"/>
        <v>4</v>
      </c>
      <c r="R44" s="1">
        <f t="shared" si="38"/>
        <v>14</v>
      </c>
      <c r="S44" s="1">
        <f t="shared" si="39"/>
        <v>6</v>
      </c>
      <c r="T44" s="1">
        <f t="shared" si="40"/>
        <v>1</v>
      </c>
      <c r="U44" s="1">
        <f t="shared" si="41"/>
        <v>10</v>
      </c>
      <c r="V44" s="1">
        <f t="shared" si="42"/>
        <v>4</v>
      </c>
      <c r="W44" s="1">
        <f t="shared" si="43"/>
        <v>0</v>
      </c>
      <c r="X44" s="1">
        <f t="shared" si="44"/>
        <v>18</v>
      </c>
      <c r="Y44" s="1">
        <f t="shared" si="45"/>
        <v>7</v>
      </c>
      <c r="Z44" s="1">
        <f t="shared" si="46"/>
        <v>3</v>
      </c>
      <c r="AA44" s="1" t="str">
        <f t="shared" si="27"/>
        <v>W</v>
      </c>
      <c r="AB44" s="1">
        <f t="shared" si="47"/>
        <v>1</v>
      </c>
      <c r="AC44" s="1" t="str">
        <f t="shared" si="28"/>
        <v>W</v>
      </c>
      <c r="AD44" s="1">
        <f t="shared" ref="AD44:AD75" si="48">IF(AC44="","",COUNTIFS(AC35:AC44,"W"))</f>
        <v>5</v>
      </c>
      <c r="AE44" s="1">
        <f t="shared" ref="AE44:AE75" si="49">IF(AC44="","",COUNTIFS(AC35:AC44,"L"))</f>
        <v>2</v>
      </c>
      <c r="AF44" s="1">
        <f t="shared" ref="AF44:AF75" si="50">IF(AC44="","",COUNTIFS(AC35:AC44,"OTL"))</f>
        <v>3</v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E45" s="1">
        <v>3</v>
      </c>
      <c r="F45" s="1">
        <v>0</v>
      </c>
      <c r="G45" s="1" t="s">
        <v>83</v>
      </c>
      <c r="H45" s="1" t="s">
        <v>83</v>
      </c>
      <c r="I45" s="1">
        <f t="shared" si="29"/>
        <v>29</v>
      </c>
      <c r="J45" s="1">
        <f t="shared" si="30"/>
        <v>10</v>
      </c>
      <c r="K45" s="1">
        <f t="shared" si="31"/>
        <v>4</v>
      </c>
      <c r="L45" s="1">
        <f t="shared" si="32"/>
        <v>5</v>
      </c>
      <c r="M45" s="1">
        <f t="shared" si="33"/>
        <v>0</v>
      </c>
      <c r="N45" s="1">
        <f t="shared" si="34"/>
        <v>2</v>
      </c>
      <c r="O45" s="1">
        <f t="shared" si="35"/>
        <v>15</v>
      </c>
      <c r="P45" s="1">
        <f t="shared" si="36"/>
        <v>4</v>
      </c>
      <c r="Q45" s="1">
        <f t="shared" si="37"/>
        <v>4</v>
      </c>
      <c r="R45" s="1">
        <f t="shared" si="38"/>
        <v>14</v>
      </c>
      <c r="S45" s="1">
        <f t="shared" si="39"/>
        <v>6</v>
      </c>
      <c r="T45" s="1">
        <f t="shared" si="40"/>
        <v>1</v>
      </c>
      <c r="U45" s="1">
        <f t="shared" si="41"/>
        <v>10</v>
      </c>
      <c r="V45" s="1">
        <f t="shared" si="42"/>
        <v>4</v>
      </c>
      <c r="W45" s="1">
        <f t="shared" si="43"/>
        <v>0</v>
      </c>
      <c r="X45" s="1">
        <f t="shared" si="44"/>
        <v>18</v>
      </c>
      <c r="Y45" s="1">
        <f t="shared" si="45"/>
        <v>7</v>
      </c>
      <c r="Z45" s="1">
        <f t="shared" si="46"/>
        <v>3</v>
      </c>
      <c r="AA45" s="1" t="str">
        <f t="shared" si="27"/>
        <v>W</v>
      </c>
      <c r="AB45" s="1">
        <f t="shared" si="47"/>
        <v>2</v>
      </c>
      <c r="AC45" s="1" t="str">
        <f t="shared" si="28"/>
        <v>W</v>
      </c>
      <c r="AD45" s="1">
        <f t="shared" si="48"/>
        <v>6</v>
      </c>
      <c r="AE45" s="1">
        <f t="shared" si="49"/>
        <v>1</v>
      </c>
      <c r="AF45" s="1">
        <f t="shared" si="50"/>
        <v>3</v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E46" s="1">
        <v>1</v>
      </c>
      <c r="F46" s="1">
        <v>0</v>
      </c>
      <c r="G46" s="1" t="s">
        <v>84</v>
      </c>
      <c r="H46" s="1" t="s">
        <v>83</v>
      </c>
      <c r="I46" s="1">
        <f t="shared" si="29"/>
        <v>30</v>
      </c>
      <c r="J46" s="1">
        <f t="shared" si="30"/>
        <v>10</v>
      </c>
      <c r="K46" s="1">
        <f t="shared" si="31"/>
        <v>5</v>
      </c>
      <c r="L46" s="1">
        <f t="shared" si="32"/>
        <v>5</v>
      </c>
      <c r="M46" s="1">
        <f t="shared" si="33"/>
        <v>0</v>
      </c>
      <c r="N46" s="1">
        <f t="shared" si="34"/>
        <v>2</v>
      </c>
      <c r="O46" s="1">
        <f t="shared" si="35"/>
        <v>15</v>
      </c>
      <c r="P46" s="1">
        <f t="shared" si="36"/>
        <v>4</v>
      </c>
      <c r="Q46" s="1">
        <f t="shared" si="37"/>
        <v>4</v>
      </c>
      <c r="R46" s="1">
        <f t="shared" si="38"/>
        <v>15</v>
      </c>
      <c r="S46" s="1">
        <f t="shared" si="39"/>
        <v>6</v>
      </c>
      <c r="T46" s="1">
        <f t="shared" si="40"/>
        <v>1</v>
      </c>
      <c r="U46" s="1">
        <f t="shared" si="41"/>
        <v>10</v>
      </c>
      <c r="V46" s="1">
        <f t="shared" si="42"/>
        <v>4</v>
      </c>
      <c r="W46" s="1">
        <f t="shared" si="43"/>
        <v>0</v>
      </c>
      <c r="X46" s="1">
        <f t="shared" si="44"/>
        <v>19</v>
      </c>
      <c r="Y46" s="1">
        <f t="shared" si="45"/>
        <v>7</v>
      </c>
      <c r="Z46" s="1">
        <f t="shared" si="46"/>
        <v>3</v>
      </c>
      <c r="AA46" s="1" t="str">
        <f t="shared" si="27"/>
        <v>W</v>
      </c>
      <c r="AB46" s="1">
        <f t="shared" si="47"/>
        <v>3</v>
      </c>
      <c r="AC46" s="1" t="str">
        <f t="shared" si="28"/>
        <v>W</v>
      </c>
      <c r="AD46" s="1">
        <f t="shared" si="48"/>
        <v>6</v>
      </c>
      <c r="AE46" s="1">
        <f t="shared" si="49"/>
        <v>1</v>
      </c>
      <c r="AF46" s="1">
        <f t="shared" si="50"/>
        <v>3</v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E47" s="1">
        <v>4</v>
      </c>
      <c r="F47" s="1">
        <v>1</v>
      </c>
      <c r="G47" s="1" t="s">
        <v>83</v>
      </c>
      <c r="H47" s="1" t="s">
        <v>83</v>
      </c>
      <c r="I47" s="1">
        <f t="shared" si="29"/>
        <v>31</v>
      </c>
      <c r="J47" s="1">
        <f t="shared" si="30"/>
        <v>10</v>
      </c>
      <c r="K47" s="1">
        <f t="shared" si="31"/>
        <v>5</v>
      </c>
      <c r="L47" s="1">
        <f t="shared" si="32"/>
        <v>5</v>
      </c>
      <c r="M47" s="1">
        <f t="shared" si="33"/>
        <v>0</v>
      </c>
      <c r="N47" s="1">
        <f t="shared" si="34"/>
        <v>2</v>
      </c>
      <c r="O47" s="1">
        <f t="shared" si="35"/>
        <v>16</v>
      </c>
      <c r="P47" s="1">
        <f t="shared" si="36"/>
        <v>4</v>
      </c>
      <c r="Q47" s="1">
        <f t="shared" si="37"/>
        <v>4</v>
      </c>
      <c r="R47" s="1">
        <f t="shared" si="38"/>
        <v>15</v>
      </c>
      <c r="S47" s="1">
        <f t="shared" si="39"/>
        <v>6</v>
      </c>
      <c r="T47" s="1">
        <f t="shared" si="40"/>
        <v>1</v>
      </c>
      <c r="U47" s="1">
        <f t="shared" si="41"/>
        <v>11</v>
      </c>
      <c r="V47" s="1">
        <f t="shared" si="42"/>
        <v>4</v>
      </c>
      <c r="W47" s="1">
        <f t="shared" si="43"/>
        <v>0</v>
      </c>
      <c r="X47" s="1">
        <f t="shared" si="44"/>
        <v>20</v>
      </c>
      <c r="Y47" s="1">
        <f t="shared" si="45"/>
        <v>7</v>
      </c>
      <c r="Z47" s="1">
        <f t="shared" si="46"/>
        <v>3</v>
      </c>
      <c r="AA47" s="1" t="str">
        <f t="shared" si="27"/>
        <v>W</v>
      </c>
      <c r="AB47" s="1">
        <f t="shared" si="47"/>
        <v>4</v>
      </c>
      <c r="AC47" s="1" t="str">
        <f t="shared" si="28"/>
        <v>W</v>
      </c>
      <c r="AD47" s="1">
        <f t="shared" si="48"/>
        <v>7</v>
      </c>
      <c r="AE47" s="1">
        <f t="shared" si="49"/>
        <v>0</v>
      </c>
      <c r="AF47" s="1">
        <f t="shared" si="50"/>
        <v>3</v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5">IF(I1="",0,MAX(I1:I83))</f>
        <v>31</v>
      </c>
      <c r="J84" s="1">
        <f t="shared" si="75"/>
        <v>10</v>
      </c>
      <c r="K84" s="1">
        <f t="shared" si="75"/>
        <v>5</v>
      </c>
      <c r="L84" s="1">
        <f t="shared" si="75"/>
        <v>5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16</v>
      </c>
      <c r="P84" s="1">
        <f t="shared" si="76"/>
        <v>4</v>
      </c>
      <c r="Q84" s="1">
        <f t="shared" si="76"/>
        <v>4</v>
      </c>
      <c r="R84" s="1">
        <f t="shared" si="76"/>
        <v>15</v>
      </c>
      <c r="S84" s="1">
        <f t="shared" si="76"/>
        <v>6</v>
      </c>
      <c r="T84" s="1">
        <f t="shared" si="76"/>
        <v>1</v>
      </c>
      <c r="U84" s="1">
        <f t="shared" si="76"/>
        <v>11</v>
      </c>
      <c r="V84" s="1">
        <f t="shared" si="76"/>
        <v>4</v>
      </c>
      <c r="W84" s="1">
        <f t="shared" si="76"/>
        <v>0</v>
      </c>
      <c r="X84" s="1">
        <f t="shared" si="76"/>
        <v>20</v>
      </c>
      <c r="Y84" s="1">
        <f t="shared" si="76"/>
        <v>7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164</v>
      </c>
      <c r="F85" s="1">
        <f>SUM(F2:F83)</f>
        <v>114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16-4-4</v>
      </c>
      <c r="R85" s="1" t="str">
        <f>IF(R84="","0-0-0",CONCATENATE(R84,"-",S84,"-",T84))</f>
        <v>15-6-1</v>
      </c>
      <c r="U85" s="1" t="str">
        <f>IF(U84="","0-0-0",CONCATENATE(U84,"-",V84,"-",W84))</f>
        <v>11-4-0</v>
      </c>
      <c r="X85" s="1" t="str">
        <f>IF(X84="","0-0-0",CONCATENATE(X84,"-",Y84,"-",Z84))</f>
        <v>20-7-3</v>
      </c>
      <c r="AA85" s="1" t="str">
        <f>IF(AA84="","0-0",CONCATENATE(AA84,AB84))</f>
        <v>W4</v>
      </c>
      <c r="AD85" s="1" t="str">
        <f>IF(AD84="","0-0-0",CONCATENATE(AD84,"-",AE84,"-",AF84))</f>
        <v>7-0-3</v>
      </c>
    </row>
    <row r="86" spans="1:33">
      <c r="C86" s="1">
        <f>SUM(C84:C85)</f>
        <v>82</v>
      </c>
      <c r="D86" s="1">
        <f>COUNTIF(E2:E83,"&lt;&gt;")</f>
        <v>46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U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4" t="s">
        <v>66</v>
      </c>
      <c r="P1" s="54"/>
      <c r="Q1" s="54"/>
      <c r="R1" s="54" t="s">
        <v>65</v>
      </c>
      <c r="S1" s="54"/>
      <c r="T1" s="54"/>
      <c r="U1" s="54" t="s">
        <v>64</v>
      </c>
      <c r="V1" s="54"/>
      <c r="W1" s="54"/>
      <c r="X1" s="54" t="s">
        <v>63</v>
      </c>
      <c r="Y1" s="54"/>
      <c r="Z1" s="54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20</v>
      </c>
      <c r="J29" s="1">
        <f t="shared" si="3"/>
        <v>8</v>
      </c>
      <c r="K29" s="1">
        <f t="shared" si="4"/>
        <v>4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9</v>
      </c>
      <c r="P29" s="1">
        <f t="shared" si="9"/>
        <v>2</v>
      </c>
      <c r="Q29" s="1">
        <f t="shared" si="10"/>
        <v>0</v>
      </c>
      <c r="R29" s="1">
        <f t="shared" si="11"/>
        <v>11</v>
      </c>
      <c r="S29" s="1">
        <f t="shared" si="12"/>
        <v>6</v>
      </c>
      <c r="T29" s="1">
        <f t="shared" si="13"/>
        <v>0</v>
      </c>
      <c r="U29" s="1">
        <f t="shared" si="14"/>
        <v>1</v>
      </c>
      <c r="V29" s="1">
        <f t="shared" si="15"/>
        <v>0</v>
      </c>
      <c r="W29" s="1">
        <f t="shared" si="16"/>
        <v>0</v>
      </c>
      <c r="X29" s="1">
        <f t="shared" si="17"/>
        <v>12</v>
      </c>
      <c r="Y29" s="1">
        <f t="shared" si="18"/>
        <v>5</v>
      </c>
      <c r="Z29" s="1">
        <f t="shared" si="19"/>
        <v>0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20</v>
      </c>
      <c r="J30" s="1">
        <f t="shared" si="3"/>
        <v>9</v>
      </c>
      <c r="K30" s="1">
        <f t="shared" si="4"/>
        <v>4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3</v>
      </c>
      <c r="Q30" s="1">
        <f t="shared" si="10"/>
        <v>0</v>
      </c>
      <c r="R30" s="1">
        <f t="shared" si="11"/>
        <v>11</v>
      </c>
      <c r="S30" s="1">
        <f t="shared" si="12"/>
        <v>6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</v>
      </c>
      <c r="X30" s="1">
        <f t="shared" si="17"/>
        <v>12</v>
      </c>
      <c r="Y30" s="1">
        <f t="shared" si="18"/>
        <v>5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6</v>
      </c>
      <c r="AF30" s="1">
        <f t="shared" si="26"/>
        <v>0</v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E31" s="1">
        <v>8</v>
      </c>
      <c r="F31" s="1">
        <v>1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9</v>
      </c>
      <c r="K31" s="1">
        <f t="shared" si="4"/>
        <v>4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10</v>
      </c>
      <c r="P31" s="1">
        <f t="shared" si="9"/>
        <v>3</v>
      </c>
      <c r="Q31" s="1">
        <f t="shared" si="10"/>
        <v>0</v>
      </c>
      <c r="R31" s="1">
        <f t="shared" si="11"/>
        <v>11</v>
      </c>
      <c r="S31" s="1">
        <f t="shared" si="12"/>
        <v>6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12</v>
      </c>
      <c r="Y31" s="1">
        <f t="shared" si="18"/>
        <v>5</v>
      </c>
      <c r="Z31" s="1">
        <f t="shared" si="19"/>
        <v>0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6</v>
      </c>
      <c r="AF31" s="1">
        <f t="shared" si="26"/>
        <v>0</v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E32" s="1">
        <v>2</v>
      </c>
      <c r="F32" s="1">
        <v>3</v>
      </c>
      <c r="G32" s="1" t="s">
        <v>84</v>
      </c>
      <c r="H32" s="1" t="s">
        <v>83</v>
      </c>
      <c r="I32" s="1">
        <f t="shared" si="2"/>
        <v>21</v>
      </c>
      <c r="J32" s="1">
        <f t="shared" si="3"/>
        <v>9</v>
      </c>
      <c r="K32" s="1">
        <f t="shared" si="4"/>
        <v>4</v>
      </c>
      <c r="L32" s="1">
        <f t="shared" si="5"/>
        <v>1</v>
      </c>
      <c r="M32" s="1">
        <f t="shared" si="6"/>
        <v>0</v>
      </c>
      <c r="N32" s="1">
        <f t="shared" si="7"/>
        <v>0</v>
      </c>
      <c r="O32" s="1">
        <f t="shared" si="8"/>
        <v>10</v>
      </c>
      <c r="P32" s="1">
        <f t="shared" si="9"/>
        <v>3</v>
      </c>
      <c r="Q32" s="1">
        <f t="shared" si="10"/>
        <v>1</v>
      </c>
      <c r="R32" s="1">
        <f t="shared" si="11"/>
        <v>11</v>
      </c>
      <c r="S32" s="1">
        <f t="shared" si="12"/>
        <v>6</v>
      </c>
      <c r="T32" s="1">
        <f t="shared" si="13"/>
        <v>0</v>
      </c>
      <c r="U32" s="1">
        <f t="shared" si="14"/>
        <v>0</v>
      </c>
      <c r="V32" s="1">
        <f t="shared" si="15"/>
        <v>0</v>
      </c>
      <c r="W32" s="1">
        <f t="shared" si="16"/>
        <v>0</v>
      </c>
      <c r="X32" s="1">
        <f t="shared" si="17"/>
        <v>12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1</v>
      </c>
      <c r="AC32" s="1" t="str">
        <f t="shared" si="1"/>
        <v>OTL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E33" s="1">
        <v>4</v>
      </c>
      <c r="F33" s="1">
        <v>2</v>
      </c>
      <c r="G33" s="1" t="s">
        <v>83</v>
      </c>
      <c r="H33" s="1" t="s">
        <v>83</v>
      </c>
      <c r="I33" s="1">
        <f t="shared" si="2"/>
        <v>22</v>
      </c>
      <c r="J33" s="1">
        <f t="shared" si="3"/>
        <v>9</v>
      </c>
      <c r="K33" s="1">
        <f t="shared" si="4"/>
        <v>4</v>
      </c>
      <c r="L33" s="1">
        <f t="shared" si="5"/>
        <v>1</v>
      </c>
      <c r="M33" s="1">
        <f t="shared" si="6"/>
        <v>0</v>
      </c>
      <c r="N33" s="1">
        <f t="shared" si="7"/>
        <v>0</v>
      </c>
      <c r="O33" s="1">
        <f t="shared" si="8"/>
        <v>11</v>
      </c>
      <c r="P33" s="1">
        <f t="shared" si="9"/>
        <v>3</v>
      </c>
      <c r="Q33" s="1">
        <f t="shared" si="10"/>
        <v>1</v>
      </c>
      <c r="R33" s="1">
        <f t="shared" si="11"/>
        <v>11</v>
      </c>
      <c r="S33" s="1">
        <f t="shared" si="12"/>
        <v>6</v>
      </c>
      <c r="T33" s="1">
        <f t="shared" si="13"/>
        <v>0</v>
      </c>
      <c r="U33" s="1">
        <f t="shared" si="14"/>
        <v>0</v>
      </c>
      <c r="V33" s="1">
        <f t="shared" si="15"/>
        <v>0</v>
      </c>
      <c r="W33" s="1">
        <f t="shared" si="16"/>
        <v>0</v>
      </c>
      <c r="X33" s="1">
        <f t="shared" si="17"/>
        <v>12</v>
      </c>
      <c r="Y33" s="1">
        <f t="shared" si="18"/>
        <v>5</v>
      </c>
      <c r="Z33" s="1">
        <f t="shared" si="19"/>
        <v>1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4</v>
      </c>
      <c r="AE33" s="1">
        <f t="shared" si="25"/>
        <v>5</v>
      </c>
      <c r="AF33" s="1">
        <f t="shared" si="26"/>
        <v>1</v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E34" s="1">
        <v>4</v>
      </c>
      <c r="F34" s="1">
        <v>3</v>
      </c>
      <c r="G34" s="1" t="s">
        <v>83</v>
      </c>
      <c r="H34" s="1" t="s">
        <v>83</v>
      </c>
      <c r="I34" s="1">
        <f t="shared" si="2"/>
        <v>23</v>
      </c>
      <c r="J34" s="1">
        <f t="shared" si="3"/>
        <v>9</v>
      </c>
      <c r="K34" s="1">
        <f t="shared" si="4"/>
        <v>4</v>
      </c>
      <c r="L34" s="1">
        <f t="shared" si="5"/>
        <v>1</v>
      </c>
      <c r="M34" s="1">
        <f t="shared" si="6"/>
        <v>0</v>
      </c>
      <c r="N34" s="1">
        <f t="shared" si="7"/>
        <v>0</v>
      </c>
      <c r="O34" s="1">
        <f t="shared" si="8"/>
        <v>11</v>
      </c>
      <c r="P34" s="1">
        <f t="shared" si="9"/>
        <v>3</v>
      </c>
      <c r="Q34" s="1">
        <f t="shared" si="10"/>
        <v>1</v>
      </c>
      <c r="R34" s="1">
        <f t="shared" si="11"/>
        <v>12</v>
      </c>
      <c r="S34" s="1">
        <f t="shared" si="12"/>
        <v>6</v>
      </c>
      <c r="T34" s="1">
        <f t="shared" si="13"/>
        <v>0</v>
      </c>
      <c r="U34" s="1">
        <f t="shared" si="14"/>
        <v>0</v>
      </c>
      <c r="V34" s="1">
        <f t="shared" si="15"/>
        <v>0</v>
      </c>
      <c r="W34" s="1">
        <f t="shared" si="16"/>
        <v>0</v>
      </c>
      <c r="X34" s="1">
        <f t="shared" si="17"/>
        <v>13</v>
      </c>
      <c r="Y34" s="1">
        <f t="shared" si="18"/>
        <v>5</v>
      </c>
      <c r="Z34" s="1">
        <f t="shared" si="19"/>
        <v>1</v>
      </c>
      <c r="AA34" s="1" t="str">
        <f t="shared" ref="AA34:AA65" si="27">IF(E34="","",IF(E34&gt;F34,"W","L"))</f>
        <v>W</v>
      </c>
      <c r="AB34" s="1">
        <f t="shared" si="20"/>
        <v>2</v>
      </c>
      <c r="AC34" s="1" t="str">
        <f t="shared" ref="AC34:AC65" si="28">IF(E34="","",IF(E34&gt;F34,"W",IF(AND(E34&lt;F34,G34=$AK$2,H34=$AK$2),"L","OTL")))</f>
        <v>W</v>
      </c>
      <c r="AD34" s="1">
        <f t="shared" si="24"/>
        <v>5</v>
      </c>
      <c r="AE34" s="1">
        <f t="shared" si="25"/>
        <v>4</v>
      </c>
      <c r="AF34" s="1">
        <f t="shared" si="26"/>
        <v>1</v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E35" s="1">
        <v>2</v>
      </c>
      <c r="F35" s="1">
        <v>3</v>
      </c>
      <c r="G35" s="1" t="s">
        <v>83</v>
      </c>
      <c r="H35" s="1" t="s">
        <v>83</v>
      </c>
      <c r="I35" s="1">
        <f t="shared" ref="I35:I66" si="29">IF(E35="","",IF(E35&gt;F35,I34+1,I34))</f>
        <v>23</v>
      </c>
      <c r="J35" s="1">
        <f t="shared" ref="J35:J66" si="30">IF(E35="","",IF(AND(F35&gt;E35,G35=$AK$2,H35=$AK$2),J34+1,J34))</f>
        <v>10</v>
      </c>
      <c r="K35" s="1">
        <f t="shared" ref="K35:K66" si="31">IF(E35="","",IF(AND(G35=$AK$1,E35&gt;F35),K34+1,K34))</f>
        <v>4</v>
      </c>
      <c r="L35" s="1">
        <f t="shared" ref="L35:L66" si="32">IF(E35="","",IF(AND(OR(G35=$AK$1,H35=$AK$1),E35&lt;F35),L34+1,L34))</f>
        <v>1</v>
      </c>
      <c r="M35" s="1">
        <f t="shared" ref="M35:M66" si="33">IF(E35="","",IF(AND(H35=$AK$1,E35&gt;F35),M34+1,M34))</f>
        <v>0</v>
      </c>
      <c r="N35" s="1">
        <f t="shared" ref="N35:N66" si="34">IF(E35="","",IF(AND(H35=$AK$1,E35&lt;F35),N34+1,N34))</f>
        <v>0</v>
      </c>
      <c r="O35" s="1">
        <f t="shared" ref="O35:O66" si="35">IF(E35="","",IF(AND(C35=$AL$1,E35&gt;F35),O34+1,O34))</f>
        <v>11</v>
      </c>
      <c r="P35" s="1">
        <f t="shared" ref="P35:P66" si="36">IF(E35="","",IF(AND(C35=$AL$1,F35&gt;E35,G35=$AK$2,H35=$AK$2), P34+1, P34))</f>
        <v>3</v>
      </c>
      <c r="Q35" s="1">
        <f t="shared" ref="Q35:Q66" si="37">IF(E35="","",IF(AND(C35=$AL$1,F35&gt;E35,OR(G35=$AK$1,H35=$AK$1)),Q34+1, Q34))</f>
        <v>1</v>
      </c>
      <c r="R35" s="1">
        <f t="shared" ref="R35:R66" si="38">IF(E35="","",IF(AND(C35=$AL$2,E35&gt;F35),R34+1,R34))</f>
        <v>12</v>
      </c>
      <c r="S35" s="1">
        <f t="shared" ref="S35:S66" si="39">IF(E35="","",IF(AND(C35=$AL$2,F35&gt;E35,G35=$AK$2,H35=$AK$2),S34+1,S34))</f>
        <v>7</v>
      </c>
      <c r="T35" s="1">
        <f t="shared" ref="T35:T66" si="40">IF(E35="","",IF(AND(C35=$AL$2,F35&gt;E35,OR(G35=$AK$1,H35=$AK$1)), T34+1, T34))</f>
        <v>0</v>
      </c>
      <c r="U35" s="1">
        <f t="shared" si="14"/>
        <v>0</v>
      </c>
      <c r="V35" s="1">
        <f t="shared" si="15"/>
        <v>0</v>
      </c>
      <c r="W35" s="1">
        <f t="shared" si="16"/>
        <v>0</v>
      </c>
      <c r="X35" s="1">
        <f t="shared" ref="X35:X66" si="41">IF(E35="","",IF(AND(E35&gt;F35,COUNTIF($AN$1:$AN$15,D35)=1),X34+1,X34))</f>
        <v>13</v>
      </c>
      <c r="Y35" s="1">
        <f t="shared" ref="Y35:Y66" si="42">IF(E35="","",IF(AND(E35&lt;F35,G35=$AK$2,H35=$AK$2,COUNTIF($AN$1:$AN$15,D35)=1),Y34+1,Y34))</f>
        <v>6</v>
      </c>
      <c r="Z35" s="1">
        <f t="shared" ref="Z35:Z66" si="43">IF(E35="","",IF(AND(E35&lt;F35,COUNTIF($AN$1:$AN$15,D35)=1,OR(G35=$AK$1,H35=$AK$1)), Z34+1, Z34))</f>
        <v>1</v>
      </c>
      <c r="AA35" s="1" t="str">
        <f t="shared" si="27"/>
        <v>L</v>
      </c>
      <c r="AB35" s="1">
        <f t="shared" ref="AB35:AB66" si="44">IF(AA35="","",IF(AA35=AA34,AB34+1,1))</f>
        <v>1</v>
      </c>
      <c r="AC35" s="1" t="str">
        <f t="shared" si="28"/>
        <v>L</v>
      </c>
      <c r="AD35" s="1">
        <f t="shared" si="24"/>
        <v>5</v>
      </c>
      <c r="AE35" s="1">
        <f t="shared" si="25"/>
        <v>4</v>
      </c>
      <c r="AF35" s="1">
        <f t="shared" si="26"/>
        <v>1</v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E36" s="1">
        <v>5</v>
      </c>
      <c r="F36" s="1">
        <v>0</v>
      </c>
      <c r="G36" s="1" t="s">
        <v>83</v>
      </c>
      <c r="H36" s="1" t="s">
        <v>83</v>
      </c>
      <c r="I36" s="1">
        <f t="shared" si="29"/>
        <v>24</v>
      </c>
      <c r="J36" s="1">
        <f t="shared" si="30"/>
        <v>10</v>
      </c>
      <c r="K36" s="1">
        <f t="shared" si="31"/>
        <v>4</v>
      </c>
      <c r="L36" s="1">
        <f t="shared" si="32"/>
        <v>1</v>
      </c>
      <c r="M36" s="1">
        <f t="shared" si="33"/>
        <v>0</v>
      </c>
      <c r="N36" s="1">
        <f t="shared" si="34"/>
        <v>0</v>
      </c>
      <c r="O36" s="1">
        <f t="shared" si="35"/>
        <v>12</v>
      </c>
      <c r="P36" s="1">
        <f t="shared" si="36"/>
        <v>3</v>
      </c>
      <c r="Q36" s="1">
        <f t="shared" si="37"/>
        <v>1</v>
      </c>
      <c r="R36" s="1">
        <f t="shared" si="38"/>
        <v>12</v>
      </c>
      <c r="S36" s="1">
        <f t="shared" si="39"/>
        <v>7</v>
      </c>
      <c r="T36" s="1">
        <f t="shared" si="40"/>
        <v>0</v>
      </c>
      <c r="U36" s="1">
        <f t="shared" si="14"/>
        <v>1</v>
      </c>
      <c r="V36" s="1">
        <f t="shared" si="15"/>
        <v>0</v>
      </c>
      <c r="W36" s="1">
        <f t="shared" si="16"/>
        <v>0</v>
      </c>
      <c r="X36" s="1">
        <f t="shared" si="41"/>
        <v>14</v>
      </c>
      <c r="Y36" s="1">
        <f t="shared" si="42"/>
        <v>6</v>
      </c>
      <c r="Z36" s="1">
        <f t="shared" si="43"/>
        <v>1</v>
      </c>
      <c r="AA36" s="1" t="str">
        <f t="shared" si="27"/>
        <v>W</v>
      </c>
      <c r="AB36" s="1">
        <f t="shared" si="44"/>
        <v>1</v>
      </c>
      <c r="AC36" s="1" t="str">
        <f t="shared" si="28"/>
        <v>W</v>
      </c>
      <c r="AD36" s="1">
        <f t="shared" si="24"/>
        <v>6</v>
      </c>
      <c r="AE36" s="1">
        <f t="shared" si="25"/>
        <v>3</v>
      </c>
      <c r="AF36" s="1">
        <f t="shared" si="26"/>
        <v>1</v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E37" s="1">
        <v>5</v>
      </c>
      <c r="F37" s="1">
        <v>2</v>
      </c>
      <c r="G37" s="1" t="s">
        <v>83</v>
      </c>
      <c r="H37" s="1" t="s">
        <v>83</v>
      </c>
      <c r="I37" s="1">
        <f t="shared" si="29"/>
        <v>25</v>
      </c>
      <c r="J37" s="1">
        <f t="shared" si="30"/>
        <v>10</v>
      </c>
      <c r="K37" s="1">
        <f t="shared" si="31"/>
        <v>4</v>
      </c>
      <c r="L37" s="1">
        <f t="shared" si="32"/>
        <v>1</v>
      </c>
      <c r="M37" s="1">
        <f t="shared" si="33"/>
        <v>0</v>
      </c>
      <c r="N37" s="1">
        <f t="shared" si="34"/>
        <v>0</v>
      </c>
      <c r="O37" s="1">
        <f t="shared" si="35"/>
        <v>12</v>
      </c>
      <c r="P37" s="1">
        <f t="shared" si="36"/>
        <v>3</v>
      </c>
      <c r="Q37" s="1">
        <f t="shared" si="37"/>
        <v>1</v>
      </c>
      <c r="R37" s="1">
        <f t="shared" si="38"/>
        <v>13</v>
      </c>
      <c r="S37" s="1">
        <f t="shared" si="39"/>
        <v>7</v>
      </c>
      <c r="T37" s="1">
        <f t="shared" si="40"/>
        <v>0</v>
      </c>
      <c r="U37" s="1">
        <f t="shared" si="14"/>
        <v>0</v>
      </c>
      <c r="V37" s="1">
        <f t="shared" si="15"/>
        <v>0</v>
      </c>
      <c r="W37" s="1">
        <f t="shared" si="16"/>
        <v>0</v>
      </c>
      <c r="X37" s="1">
        <f t="shared" si="41"/>
        <v>14</v>
      </c>
      <c r="Y37" s="1">
        <f t="shared" si="42"/>
        <v>6</v>
      </c>
      <c r="Z37" s="1">
        <f t="shared" si="43"/>
        <v>1</v>
      </c>
      <c r="AA37" s="1" t="str">
        <f t="shared" si="27"/>
        <v>W</v>
      </c>
      <c r="AB37" s="1">
        <f t="shared" si="44"/>
        <v>2</v>
      </c>
      <c r="AC37" s="1" t="str">
        <f t="shared" si="28"/>
        <v>W</v>
      </c>
      <c r="AD37" s="1">
        <f t="shared" si="24"/>
        <v>7</v>
      </c>
      <c r="AE37" s="1">
        <f t="shared" si="25"/>
        <v>2</v>
      </c>
      <c r="AF37" s="1">
        <f t="shared" si="26"/>
        <v>1</v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E38" s="1">
        <v>4</v>
      </c>
      <c r="F38" s="1">
        <v>2</v>
      </c>
      <c r="G38" s="1" t="s">
        <v>83</v>
      </c>
      <c r="H38" s="1" t="s">
        <v>83</v>
      </c>
      <c r="I38" s="1">
        <f t="shared" si="29"/>
        <v>26</v>
      </c>
      <c r="J38" s="1">
        <f t="shared" si="30"/>
        <v>10</v>
      </c>
      <c r="K38" s="1">
        <f t="shared" si="31"/>
        <v>4</v>
      </c>
      <c r="L38" s="1">
        <f t="shared" si="32"/>
        <v>1</v>
      </c>
      <c r="M38" s="1">
        <f t="shared" si="33"/>
        <v>0</v>
      </c>
      <c r="N38" s="1">
        <f t="shared" si="34"/>
        <v>0</v>
      </c>
      <c r="O38" s="1">
        <f t="shared" si="35"/>
        <v>13</v>
      </c>
      <c r="P38" s="1">
        <f t="shared" si="36"/>
        <v>3</v>
      </c>
      <c r="Q38" s="1">
        <f t="shared" si="37"/>
        <v>1</v>
      </c>
      <c r="R38" s="1">
        <f t="shared" si="38"/>
        <v>13</v>
      </c>
      <c r="S38" s="1">
        <f t="shared" si="39"/>
        <v>7</v>
      </c>
      <c r="T38" s="1">
        <f t="shared" si="40"/>
        <v>0</v>
      </c>
      <c r="U38" s="1">
        <f t="shared" si="14"/>
        <v>0</v>
      </c>
      <c r="V38" s="1">
        <f t="shared" si="15"/>
        <v>0</v>
      </c>
      <c r="W38" s="1">
        <f t="shared" si="16"/>
        <v>0</v>
      </c>
      <c r="X38" s="1">
        <f t="shared" si="41"/>
        <v>14</v>
      </c>
      <c r="Y38" s="1">
        <f t="shared" si="42"/>
        <v>6</v>
      </c>
      <c r="Z38" s="1">
        <f t="shared" si="43"/>
        <v>1</v>
      </c>
      <c r="AA38" s="1" t="str">
        <f t="shared" si="27"/>
        <v>W</v>
      </c>
      <c r="AB38" s="1">
        <f t="shared" si="44"/>
        <v>3</v>
      </c>
      <c r="AC38" s="1" t="str">
        <f t="shared" si="28"/>
        <v>W</v>
      </c>
      <c r="AD38" s="1">
        <f t="shared" si="24"/>
        <v>7</v>
      </c>
      <c r="AE38" s="1">
        <f t="shared" si="25"/>
        <v>2</v>
      </c>
      <c r="AF38" s="1">
        <f t="shared" si="26"/>
        <v>1</v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E39" s="1">
        <v>3</v>
      </c>
      <c r="F39" s="1">
        <v>0</v>
      </c>
      <c r="G39" s="1" t="s">
        <v>83</v>
      </c>
      <c r="H39" s="1" t="s">
        <v>83</v>
      </c>
      <c r="I39" s="1">
        <f t="shared" si="29"/>
        <v>27</v>
      </c>
      <c r="J39" s="1">
        <f t="shared" si="30"/>
        <v>10</v>
      </c>
      <c r="K39" s="1">
        <f t="shared" si="31"/>
        <v>4</v>
      </c>
      <c r="L39" s="1">
        <f t="shared" si="32"/>
        <v>1</v>
      </c>
      <c r="M39" s="1">
        <f t="shared" si="33"/>
        <v>0</v>
      </c>
      <c r="N39" s="1">
        <f t="shared" si="34"/>
        <v>0</v>
      </c>
      <c r="O39" s="1">
        <f t="shared" si="35"/>
        <v>14</v>
      </c>
      <c r="P39" s="1">
        <f t="shared" si="36"/>
        <v>3</v>
      </c>
      <c r="Q39" s="1">
        <f t="shared" si="37"/>
        <v>1</v>
      </c>
      <c r="R39" s="1">
        <f t="shared" si="38"/>
        <v>13</v>
      </c>
      <c r="S39" s="1">
        <f t="shared" si="39"/>
        <v>7</v>
      </c>
      <c r="T39" s="1">
        <f t="shared" si="40"/>
        <v>0</v>
      </c>
      <c r="U39" s="1">
        <f t="shared" si="14"/>
        <v>1</v>
      </c>
      <c r="V39" s="1">
        <f t="shared" si="15"/>
        <v>0</v>
      </c>
      <c r="W39" s="1">
        <f t="shared" si="16"/>
        <v>0</v>
      </c>
      <c r="X39" s="1">
        <f t="shared" si="41"/>
        <v>15</v>
      </c>
      <c r="Y39" s="1">
        <f t="shared" si="42"/>
        <v>6</v>
      </c>
      <c r="Z39" s="1">
        <f t="shared" si="43"/>
        <v>1</v>
      </c>
      <c r="AA39" s="1" t="str">
        <f t="shared" si="27"/>
        <v>W</v>
      </c>
      <c r="AB39" s="1">
        <f t="shared" si="44"/>
        <v>4</v>
      </c>
      <c r="AC39" s="1" t="str">
        <f t="shared" si="28"/>
        <v>W</v>
      </c>
      <c r="AD39" s="1">
        <f t="shared" si="24"/>
        <v>7</v>
      </c>
      <c r="AE39" s="1">
        <f t="shared" si="25"/>
        <v>2</v>
      </c>
      <c r="AF39" s="1">
        <f t="shared" si="26"/>
        <v>1</v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E40" s="1">
        <v>2</v>
      </c>
      <c r="F40" s="1">
        <v>5</v>
      </c>
      <c r="G40" s="1" t="s">
        <v>83</v>
      </c>
      <c r="H40" s="1" t="s">
        <v>83</v>
      </c>
      <c r="I40" s="1">
        <f t="shared" si="29"/>
        <v>27</v>
      </c>
      <c r="J40" s="1">
        <f t="shared" si="30"/>
        <v>11</v>
      </c>
      <c r="K40" s="1">
        <f t="shared" si="31"/>
        <v>4</v>
      </c>
      <c r="L40" s="1">
        <f t="shared" si="32"/>
        <v>1</v>
      </c>
      <c r="M40" s="1">
        <f t="shared" si="33"/>
        <v>0</v>
      </c>
      <c r="N40" s="1">
        <f t="shared" si="34"/>
        <v>0</v>
      </c>
      <c r="O40" s="1">
        <f t="shared" si="35"/>
        <v>14</v>
      </c>
      <c r="P40" s="1">
        <f t="shared" si="36"/>
        <v>3</v>
      </c>
      <c r="Q40" s="1">
        <f t="shared" si="37"/>
        <v>1</v>
      </c>
      <c r="R40" s="1">
        <f t="shared" si="38"/>
        <v>13</v>
      </c>
      <c r="S40" s="1">
        <f t="shared" si="39"/>
        <v>8</v>
      </c>
      <c r="T40" s="1">
        <f t="shared" si="40"/>
        <v>0</v>
      </c>
      <c r="U40" s="1">
        <f t="shared" si="14"/>
        <v>0</v>
      </c>
      <c r="V40" s="1">
        <f t="shared" si="15"/>
        <v>1</v>
      </c>
      <c r="W40" s="1">
        <f t="shared" si="16"/>
        <v>0</v>
      </c>
      <c r="X40" s="1">
        <f t="shared" si="41"/>
        <v>15</v>
      </c>
      <c r="Y40" s="1">
        <f t="shared" si="42"/>
        <v>7</v>
      </c>
      <c r="Z40" s="1">
        <f t="shared" si="43"/>
        <v>1</v>
      </c>
      <c r="AA40" s="1" t="str">
        <f t="shared" si="27"/>
        <v>L</v>
      </c>
      <c r="AB40" s="1">
        <f t="shared" si="44"/>
        <v>1</v>
      </c>
      <c r="AC40" s="1" t="str">
        <f t="shared" si="28"/>
        <v>L</v>
      </c>
      <c r="AD40" s="1">
        <f t="shared" si="24"/>
        <v>7</v>
      </c>
      <c r="AE40" s="1">
        <f t="shared" si="25"/>
        <v>2</v>
      </c>
      <c r="AF40" s="1">
        <f t="shared" si="26"/>
        <v>1</v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E41" s="1">
        <v>3</v>
      </c>
      <c r="F41" s="1">
        <v>4</v>
      </c>
      <c r="G41" s="1" t="s">
        <v>84</v>
      </c>
      <c r="H41" s="1" t="s">
        <v>83</v>
      </c>
      <c r="I41" s="1">
        <f t="shared" si="29"/>
        <v>27</v>
      </c>
      <c r="J41" s="1">
        <f t="shared" si="30"/>
        <v>11</v>
      </c>
      <c r="K41" s="1">
        <f t="shared" si="31"/>
        <v>4</v>
      </c>
      <c r="L41" s="1">
        <f t="shared" si="32"/>
        <v>2</v>
      </c>
      <c r="M41" s="1">
        <f t="shared" si="33"/>
        <v>0</v>
      </c>
      <c r="N41" s="1">
        <f t="shared" si="34"/>
        <v>0</v>
      </c>
      <c r="O41" s="1">
        <f t="shared" si="35"/>
        <v>14</v>
      </c>
      <c r="P41" s="1">
        <f t="shared" si="36"/>
        <v>3</v>
      </c>
      <c r="Q41" s="1">
        <f t="shared" si="37"/>
        <v>2</v>
      </c>
      <c r="R41" s="1">
        <f t="shared" si="38"/>
        <v>13</v>
      </c>
      <c r="S41" s="1">
        <f t="shared" si="39"/>
        <v>8</v>
      </c>
      <c r="T41" s="1">
        <f t="shared" si="40"/>
        <v>0</v>
      </c>
      <c r="U41" s="1">
        <f t="shared" si="14"/>
        <v>0</v>
      </c>
      <c r="V41" s="1">
        <f t="shared" si="15"/>
        <v>0</v>
      </c>
      <c r="W41" s="1">
        <f t="shared" si="16"/>
        <v>0</v>
      </c>
      <c r="X41" s="1">
        <f t="shared" si="41"/>
        <v>15</v>
      </c>
      <c r="Y41" s="1">
        <f t="shared" si="42"/>
        <v>7</v>
      </c>
      <c r="Z41" s="1">
        <f t="shared" si="43"/>
        <v>2</v>
      </c>
      <c r="AA41" s="1" t="str">
        <f t="shared" si="27"/>
        <v>L</v>
      </c>
      <c r="AB41" s="1">
        <f t="shared" si="44"/>
        <v>2</v>
      </c>
      <c r="AC41" s="1" t="str">
        <f t="shared" si="28"/>
        <v>OTL</v>
      </c>
      <c r="AD41" s="1">
        <f t="shared" si="24"/>
        <v>6</v>
      </c>
      <c r="AE41" s="1">
        <f t="shared" si="25"/>
        <v>2</v>
      </c>
      <c r="AF41" s="1">
        <f t="shared" si="26"/>
        <v>2</v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E42" s="1">
        <v>2</v>
      </c>
      <c r="F42" s="1">
        <v>4</v>
      </c>
      <c r="G42" s="1" t="s">
        <v>83</v>
      </c>
      <c r="H42" s="1" t="s">
        <v>83</v>
      </c>
      <c r="I42" s="1">
        <f t="shared" si="29"/>
        <v>27</v>
      </c>
      <c r="J42" s="1">
        <f t="shared" si="30"/>
        <v>12</v>
      </c>
      <c r="K42" s="1">
        <f t="shared" si="31"/>
        <v>4</v>
      </c>
      <c r="L42" s="1">
        <f t="shared" si="32"/>
        <v>2</v>
      </c>
      <c r="M42" s="1">
        <f t="shared" si="33"/>
        <v>0</v>
      </c>
      <c r="N42" s="1">
        <f t="shared" si="34"/>
        <v>0</v>
      </c>
      <c r="O42" s="1">
        <f t="shared" si="35"/>
        <v>14</v>
      </c>
      <c r="P42" s="1">
        <f t="shared" si="36"/>
        <v>4</v>
      </c>
      <c r="Q42" s="1">
        <f t="shared" si="37"/>
        <v>2</v>
      </c>
      <c r="R42" s="1">
        <f t="shared" si="38"/>
        <v>13</v>
      </c>
      <c r="S42" s="1">
        <f t="shared" si="39"/>
        <v>8</v>
      </c>
      <c r="T42" s="1">
        <f t="shared" si="40"/>
        <v>0</v>
      </c>
      <c r="U42" s="1">
        <f t="shared" si="14"/>
        <v>0</v>
      </c>
      <c r="V42" s="1">
        <f t="shared" si="15"/>
        <v>0</v>
      </c>
      <c r="W42" s="1">
        <f t="shared" si="16"/>
        <v>0</v>
      </c>
      <c r="X42" s="1">
        <f t="shared" si="41"/>
        <v>15</v>
      </c>
      <c r="Y42" s="1">
        <f t="shared" si="42"/>
        <v>7</v>
      </c>
      <c r="Z42" s="1">
        <f t="shared" si="43"/>
        <v>2</v>
      </c>
      <c r="AA42" s="1" t="str">
        <f t="shared" si="27"/>
        <v>L</v>
      </c>
      <c r="AB42" s="1">
        <f t="shared" si="44"/>
        <v>3</v>
      </c>
      <c r="AC42" s="1" t="str">
        <f t="shared" si="28"/>
        <v>L</v>
      </c>
      <c r="AD42" s="1">
        <f t="shared" si="24"/>
        <v>6</v>
      </c>
      <c r="AE42" s="1">
        <f t="shared" si="25"/>
        <v>3</v>
      </c>
      <c r="AF42" s="1">
        <f t="shared" si="26"/>
        <v>1</v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E43" s="1">
        <v>5</v>
      </c>
      <c r="F43" s="1">
        <v>2</v>
      </c>
      <c r="G43" s="1" t="s">
        <v>83</v>
      </c>
      <c r="H43" s="1" t="s">
        <v>83</v>
      </c>
      <c r="I43" s="1">
        <f t="shared" si="29"/>
        <v>28</v>
      </c>
      <c r="J43" s="1">
        <f t="shared" si="30"/>
        <v>12</v>
      </c>
      <c r="K43" s="1">
        <f t="shared" si="31"/>
        <v>4</v>
      </c>
      <c r="L43" s="1">
        <f t="shared" si="32"/>
        <v>2</v>
      </c>
      <c r="M43" s="1">
        <f t="shared" si="33"/>
        <v>0</v>
      </c>
      <c r="N43" s="1">
        <f t="shared" si="34"/>
        <v>0</v>
      </c>
      <c r="O43" s="1">
        <f t="shared" si="35"/>
        <v>15</v>
      </c>
      <c r="P43" s="1">
        <f t="shared" si="36"/>
        <v>4</v>
      </c>
      <c r="Q43" s="1">
        <f t="shared" si="37"/>
        <v>2</v>
      </c>
      <c r="R43" s="1">
        <f t="shared" si="38"/>
        <v>13</v>
      </c>
      <c r="S43" s="1">
        <f t="shared" si="39"/>
        <v>8</v>
      </c>
      <c r="T43" s="1">
        <f t="shared" si="40"/>
        <v>0</v>
      </c>
      <c r="U43" s="1">
        <f t="shared" si="14"/>
        <v>1</v>
      </c>
      <c r="V43" s="1">
        <f t="shared" si="15"/>
        <v>0</v>
      </c>
      <c r="W43" s="1">
        <f t="shared" si="16"/>
        <v>0</v>
      </c>
      <c r="X43" s="1">
        <f t="shared" si="41"/>
        <v>16</v>
      </c>
      <c r="Y43" s="1">
        <f t="shared" si="42"/>
        <v>7</v>
      </c>
      <c r="Z43" s="1">
        <f t="shared" si="43"/>
        <v>2</v>
      </c>
      <c r="AA43" s="1" t="str">
        <f t="shared" si="27"/>
        <v>W</v>
      </c>
      <c r="AB43" s="1">
        <f t="shared" si="44"/>
        <v>1</v>
      </c>
      <c r="AC43" s="1" t="str">
        <f t="shared" si="28"/>
        <v>W</v>
      </c>
      <c r="AD43" s="1">
        <f t="shared" si="24"/>
        <v>6</v>
      </c>
      <c r="AE43" s="1">
        <f t="shared" si="25"/>
        <v>3</v>
      </c>
      <c r="AF43" s="1">
        <f t="shared" si="26"/>
        <v>1</v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E44" s="1">
        <v>1</v>
      </c>
      <c r="F44" s="1">
        <v>2</v>
      </c>
      <c r="G44" s="1" t="s">
        <v>84</v>
      </c>
      <c r="H44" s="1" t="s">
        <v>83</v>
      </c>
      <c r="I44" s="1">
        <f t="shared" si="29"/>
        <v>28</v>
      </c>
      <c r="J44" s="1">
        <f t="shared" si="30"/>
        <v>12</v>
      </c>
      <c r="K44" s="1">
        <f t="shared" si="31"/>
        <v>4</v>
      </c>
      <c r="L44" s="1">
        <f t="shared" si="32"/>
        <v>3</v>
      </c>
      <c r="M44" s="1">
        <f t="shared" si="33"/>
        <v>0</v>
      </c>
      <c r="N44" s="1">
        <f t="shared" si="34"/>
        <v>0</v>
      </c>
      <c r="O44" s="1">
        <f t="shared" si="35"/>
        <v>15</v>
      </c>
      <c r="P44" s="1">
        <f t="shared" si="36"/>
        <v>4</v>
      </c>
      <c r="Q44" s="1">
        <f t="shared" si="37"/>
        <v>3</v>
      </c>
      <c r="R44" s="1">
        <f t="shared" si="38"/>
        <v>13</v>
      </c>
      <c r="S44" s="1">
        <f t="shared" si="39"/>
        <v>8</v>
      </c>
      <c r="T44" s="1">
        <f t="shared" si="40"/>
        <v>0</v>
      </c>
      <c r="U44" s="1">
        <f t="shared" si="14"/>
        <v>0</v>
      </c>
      <c r="V44" s="1">
        <f t="shared" si="15"/>
        <v>0</v>
      </c>
      <c r="W44" s="1">
        <f t="shared" si="16"/>
        <v>0</v>
      </c>
      <c r="X44" s="1">
        <f t="shared" si="41"/>
        <v>16</v>
      </c>
      <c r="Y44" s="1">
        <f t="shared" si="42"/>
        <v>7</v>
      </c>
      <c r="Z44" s="1">
        <f t="shared" si="43"/>
        <v>3</v>
      </c>
      <c r="AA44" s="1" t="str">
        <f t="shared" si="27"/>
        <v>L</v>
      </c>
      <c r="AB44" s="1">
        <f t="shared" si="44"/>
        <v>1</v>
      </c>
      <c r="AC44" s="1" t="str">
        <f t="shared" si="28"/>
        <v>OTL</v>
      </c>
      <c r="AD44" s="1">
        <f t="shared" ref="AD44:AD75" si="45">IF(AC44="","",COUNTIFS(AC35:AC44,"W"))</f>
        <v>5</v>
      </c>
      <c r="AE44" s="1">
        <f t="shared" ref="AE44:AE75" si="46">IF(AC44="","",COUNTIFS(AC35:AC44,"L"))</f>
        <v>3</v>
      </c>
      <c r="AF44" s="1">
        <f t="shared" ref="AF44:AF75" si="47">IF(AC44="","",COUNTIFS(AC35:AC44,"OTL"))</f>
        <v>2</v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E45" s="1">
        <v>3</v>
      </c>
      <c r="F45" s="1">
        <v>0</v>
      </c>
      <c r="G45" s="1" t="s">
        <v>83</v>
      </c>
      <c r="H45" s="1" t="s">
        <v>83</v>
      </c>
      <c r="I45" s="1">
        <f t="shared" si="29"/>
        <v>29</v>
      </c>
      <c r="J45" s="1">
        <f t="shared" si="30"/>
        <v>12</v>
      </c>
      <c r="K45" s="1">
        <f t="shared" si="31"/>
        <v>4</v>
      </c>
      <c r="L45" s="1">
        <f t="shared" si="32"/>
        <v>3</v>
      </c>
      <c r="M45" s="1">
        <f t="shared" si="33"/>
        <v>0</v>
      </c>
      <c r="N45" s="1">
        <f t="shared" si="34"/>
        <v>0</v>
      </c>
      <c r="O45" s="1">
        <f t="shared" si="35"/>
        <v>16</v>
      </c>
      <c r="P45" s="1">
        <f t="shared" si="36"/>
        <v>4</v>
      </c>
      <c r="Q45" s="1">
        <f t="shared" si="37"/>
        <v>3</v>
      </c>
      <c r="R45" s="1">
        <f t="shared" si="38"/>
        <v>13</v>
      </c>
      <c r="S45" s="1">
        <f t="shared" si="39"/>
        <v>8</v>
      </c>
      <c r="T45" s="1">
        <f t="shared" si="40"/>
        <v>0</v>
      </c>
      <c r="U45" s="1">
        <f t="shared" si="14"/>
        <v>1</v>
      </c>
      <c r="V45" s="1">
        <f t="shared" si="15"/>
        <v>0</v>
      </c>
      <c r="W45" s="1">
        <f t="shared" si="16"/>
        <v>0</v>
      </c>
      <c r="X45" s="1">
        <f t="shared" si="41"/>
        <v>17</v>
      </c>
      <c r="Y45" s="1">
        <f t="shared" si="42"/>
        <v>7</v>
      </c>
      <c r="Z45" s="1">
        <f t="shared" si="43"/>
        <v>3</v>
      </c>
      <c r="AA45" s="1" t="str">
        <f t="shared" si="27"/>
        <v>W</v>
      </c>
      <c r="AB45" s="1">
        <f t="shared" si="44"/>
        <v>1</v>
      </c>
      <c r="AC45" s="1" t="str">
        <f t="shared" si="28"/>
        <v>W</v>
      </c>
      <c r="AD45" s="1">
        <f t="shared" si="45"/>
        <v>6</v>
      </c>
      <c r="AE45" s="1">
        <f t="shared" si="46"/>
        <v>2</v>
      </c>
      <c r="AF45" s="1">
        <f t="shared" si="47"/>
        <v>2</v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E46" s="1">
        <v>6</v>
      </c>
      <c r="F46" s="1">
        <v>1</v>
      </c>
      <c r="G46" s="1" t="s">
        <v>83</v>
      </c>
      <c r="H46" s="1" t="s">
        <v>83</v>
      </c>
      <c r="I46" s="1">
        <f t="shared" si="29"/>
        <v>30</v>
      </c>
      <c r="J46" s="1">
        <f t="shared" si="30"/>
        <v>12</v>
      </c>
      <c r="K46" s="1">
        <f t="shared" si="31"/>
        <v>4</v>
      </c>
      <c r="L46" s="1">
        <f t="shared" si="32"/>
        <v>3</v>
      </c>
      <c r="M46" s="1">
        <f t="shared" si="33"/>
        <v>0</v>
      </c>
      <c r="N46" s="1">
        <f t="shared" si="34"/>
        <v>0</v>
      </c>
      <c r="O46" s="1">
        <f t="shared" si="35"/>
        <v>17</v>
      </c>
      <c r="P46" s="1">
        <f t="shared" si="36"/>
        <v>4</v>
      </c>
      <c r="Q46" s="1">
        <f t="shared" si="37"/>
        <v>3</v>
      </c>
      <c r="R46" s="1">
        <f t="shared" si="38"/>
        <v>13</v>
      </c>
      <c r="S46" s="1">
        <f t="shared" si="39"/>
        <v>8</v>
      </c>
      <c r="T46" s="1">
        <f t="shared" si="40"/>
        <v>0</v>
      </c>
      <c r="U46" s="1">
        <f t="shared" si="14"/>
        <v>0</v>
      </c>
      <c r="V46" s="1">
        <f t="shared" si="15"/>
        <v>0</v>
      </c>
      <c r="W46" s="1">
        <f t="shared" si="16"/>
        <v>0</v>
      </c>
      <c r="X46" s="1">
        <f t="shared" si="41"/>
        <v>18</v>
      </c>
      <c r="Y46" s="1">
        <f t="shared" si="42"/>
        <v>7</v>
      </c>
      <c r="Z46" s="1">
        <f t="shared" si="43"/>
        <v>3</v>
      </c>
      <c r="AA46" s="1" t="str">
        <f t="shared" si="27"/>
        <v>W</v>
      </c>
      <c r="AB46" s="1">
        <f t="shared" si="44"/>
        <v>2</v>
      </c>
      <c r="AC46" s="1" t="str">
        <f t="shared" si="28"/>
        <v>W</v>
      </c>
      <c r="AD46" s="1">
        <f t="shared" si="45"/>
        <v>6</v>
      </c>
      <c r="AE46" s="1">
        <f t="shared" si="46"/>
        <v>2</v>
      </c>
      <c r="AF46" s="1">
        <f t="shared" si="47"/>
        <v>2</v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E47" s="1">
        <v>2</v>
      </c>
      <c r="F47" s="1">
        <v>1</v>
      </c>
      <c r="G47" s="1" t="s">
        <v>83</v>
      </c>
      <c r="H47" s="1" t="s">
        <v>83</v>
      </c>
      <c r="I47" s="1">
        <f t="shared" si="29"/>
        <v>31</v>
      </c>
      <c r="J47" s="1">
        <f t="shared" si="30"/>
        <v>12</v>
      </c>
      <c r="K47" s="1">
        <f t="shared" si="31"/>
        <v>4</v>
      </c>
      <c r="L47" s="1">
        <f t="shared" si="32"/>
        <v>3</v>
      </c>
      <c r="M47" s="1">
        <f t="shared" si="33"/>
        <v>0</v>
      </c>
      <c r="N47" s="1">
        <f t="shared" si="34"/>
        <v>0</v>
      </c>
      <c r="O47" s="1">
        <f t="shared" si="35"/>
        <v>18</v>
      </c>
      <c r="P47" s="1">
        <f t="shared" si="36"/>
        <v>4</v>
      </c>
      <c r="Q47" s="1">
        <f t="shared" si="37"/>
        <v>3</v>
      </c>
      <c r="R47" s="1">
        <f t="shared" si="38"/>
        <v>13</v>
      </c>
      <c r="S47" s="1">
        <f t="shared" si="39"/>
        <v>8</v>
      </c>
      <c r="T47" s="1">
        <f t="shared" si="40"/>
        <v>0</v>
      </c>
      <c r="U47" s="1">
        <f t="shared" si="14"/>
        <v>0</v>
      </c>
      <c r="V47" s="1">
        <f t="shared" si="15"/>
        <v>0</v>
      </c>
      <c r="W47" s="1">
        <f t="shared" si="16"/>
        <v>0</v>
      </c>
      <c r="X47" s="1">
        <f t="shared" si="41"/>
        <v>19</v>
      </c>
      <c r="Y47" s="1">
        <f t="shared" si="42"/>
        <v>7</v>
      </c>
      <c r="Z47" s="1">
        <f t="shared" si="43"/>
        <v>3</v>
      </c>
      <c r="AA47" s="1" t="str">
        <f t="shared" si="27"/>
        <v>W</v>
      </c>
      <c r="AB47" s="1">
        <f t="shared" si="44"/>
        <v>3</v>
      </c>
      <c r="AC47" s="1" t="str">
        <f t="shared" si="28"/>
        <v>W</v>
      </c>
      <c r="AD47" s="1">
        <f t="shared" si="45"/>
        <v>6</v>
      </c>
      <c r="AE47" s="1">
        <f t="shared" si="46"/>
        <v>2</v>
      </c>
      <c r="AF47" s="1">
        <f t="shared" si="47"/>
        <v>2</v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E48" s="1">
        <v>1</v>
      </c>
      <c r="F48" s="1">
        <v>3</v>
      </c>
      <c r="G48" s="1" t="s">
        <v>83</v>
      </c>
      <c r="H48" s="1" t="s">
        <v>83</v>
      </c>
      <c r="I48" s="1">
        <f t="shared" si="29"/>
        <v>31</v>
      </c>
      <c r="J48" s="1">
        <f t="shared" si="30"/>
        <v>13</v>
      </c>
      <c r="K48" s="1">
        <f t="shared" si="31"/>
        <v>4</v>
      </c>
      <c r="L48" s="1">
        <f t="shared" si="32"/>
        <v>3</v>
      </c>
      <c r="M48" s="1">
        <f t="shared" si="33"/>
        <v>0</v>
      </c>
      <c r="N48" s="1">
        <f t="shared" si="34"/>
        <v>0</v>
      </c>
      <c r="O48" s="1">
        <f t="shared" si="35"/>
        <v>18</v>
      </c>
      <c r="P48" s="1">
        <f t="shared" si="36"/>
        <v>5</v>
      </c>
      <c r="Q48" s="1">
        <f t="shared" si="37"/>
        <v>3</v>
      </c>
      <c r="R48" s="1">
        <f t="shared" si="38"/>
        <v>13</v>
      </c>
      <c r="S48" s="1">
        <f t="shared" si="39"/>
        <v>8</v>
      </c>
      <c r="T48" s="1">
        <f t="shared" si="40"/>
        <v>0</v>
      </c>
      <c r="U48" s="1">
        <f t="shared" si="14"/>
        <v>0</v>
      </c>
      <c r="V48" s="1">
        <f t="shared" si="15"/>
        <v>0</v>
      </c>
      <c r="W48" s="1">
        <f t="shared" si="16"/>
        <v>0</v>
      </c>
      <c r="X48" s="1">
        <f t="shared" si="41"/>
        <v>19</v>
      </c>
      <c r="Y48" s="1">
        <f t="shared" si="42"/>
        <v>8</v>
      </c>
      <c r="Z48" s="1">
        <f t="shared" si="43"/>
        <v>3</v>
      </c>
      <c r="AA48" s="1" t="str">
        <f t="shared" si="27"/>
        <v>L</v>
      </c>
      <c r="AB48" s="1">
        <f t="shared" si="44"/>
        <v>1</v>
      </c>
      <c r="AC48" s="1" t="str">
        <f t="shared" si="28"/>
        <v>L</v>
      </c>
      <c r="AD48" s="1">
        <f t="shared" si="45"/>
        <v>5</v>
      </c>
      <c r="AE48" s="1">
        <f t="shared" si="46"/>
        <v>3</v>
      </c>
      <c r="AF48" s="1">
        <f t="shared" si="47"/>
        <v>2</v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E49" s="1">
        <v>2</v>
      </c>
      <c r="F49" s="1">
        <v>5</v>
      </c>
      <c r="G49" s="1" t="s">
        <v>83</v>
      </c>
      <c r="H49" s="1" t="s">
        <v>83</v>
      </c>
      <c r="I49" s="1">
        <f t="shared" si="29"/>
        <v>31</v>
      </c>
      <c r="J49" s="1">
        <f t="shared" si="30"/>
        <v>14</v>
      </c>
      <c r="K49" s="1">
        <f t="shared" si="31"/>
        <v>4</v>
      </c>
      <c r="L49" s="1">
        <f t="shared" si="32"/>
        <v>3</v>
      </c>
      <c r="M49" s="1">
        <f t="shared" si="33"/>
        <v>0</v>
      </c>
      <c r="N49" s="1">
        <f t="shared" si="34"/>
        <v>0</v>
      </c>
      <c r="O49" s="1">
        <f t="shared" si="35"/>
        <v>18</v>
      </c>
      <c r="P49" s="1">
        <f t="shared" si="36"/>
        <v>5</v>
      </c>
      <c r="Q49" s="1">
        <f t="shared" si="37"/>
        <v>3</v>
      </c>
      <c r="R49" s="1">
        <f t="shared" si="38"/>
        <v>13</v>
      </c>
      <c r="S49" s="1">
        <f t="shared" si="39"/>
        <v>9</v>
      </c>
      <c r="T49" s="1">
        <f t="shared" si="40"/>
        <v>0</v>
      </c>
      <c r="U49" s="1">
        <f t="shared" si="14"/>
        <v>0</v>
      </c>
      <c r="V49" s="1">
        <f t="shared" si="15"/>
        <v>1</v>
      </c>
      <c r="W49" s="1">
        <f t="shared" si="16"/>
        <v>0</v>
      </c>
      <c r="X49" s="1">
        <f t="shared" si="41"/>
        <v>19</v>
      </c>
      <c r="Y49" s="1">
        <f t="shared" si="42"/>
        <v>9</v>
      </c>
      <c r="Z49" s="1">
        <f t="shared" si="43"/>
        <v>3</v>
      </c>
      <c r="AA49" s="1" t="str">
        <f t="shared" si="27"/>
        <v>L</v>
      </c>
      <c r="AB49" s="1">
        <f t="shared" si="44"/>
        <v>2</v>
      </c>
      <c r="AC49" s="1" t="str">
        <f t="shared" si="28"/>
        <v>L</v>
      </c>
      <c r="AD49" s="1">
        <f t="shared" si="45"/>
        <v>4</v>
      </c>
      <c r="AE49" s="1">
        <f t="shared" si="46"/>
        <v>4</v>
      </c>
      <c r="AF49" s="1">
        <f t="shared" si="47"/>
        <v>2</v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4" t="s">
        <v>81</v>
      </c>
      <c r="F84" s="54"/>
      <c r="I84" s="1">
        <f t="shared" ref="I84:N84" si="72">IF(I1="",0,MAX(I1:I83))</f>
        <v>31</v>
      </c>
      <c r="J84" s="1">
        <f t="shared" si="72"/>
        <v>14</v>
      </c>
      <c r="K84" s="1">
        <f t="shared" si="72"/>
        <v>4</v>
      </c>
      <c r="L84" s="1">
        <f t="shared" si="72"/>
        <v>3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18</v>
      </c>
      <c r="P84" s="1">
        <f t="shared" si="73"/>
        <v>5</v>
      </c>
      <c r="Q84" s="1">
        <f t="shared" si="73"/>
        <v>3</v>
      </c>
      <c r="R84" s="1">
        <f t="shared" si="73"/>
        <v>13</v>
      </c>
      <c r="S84" s="1">
        <f t="shared" si="73"/>
        <v>9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19</v>
      </c>
      <c r="Y84" s="1">
        <f t="shared" si="73"/>
        <v>9</v>
      </c>
      <c r="Z84" s="1">
        <f t="shared" si="73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167</v>
      </c>
      <c r="F85" s="1">
        <f>SUM(F2:F83)</f>
        <v>118</v>
      </c>
      <c r="I85" s="54" t="s">
        <v>80</v>
      </c>
      <c r="J85" s="54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18-5-3</v>
      </c>
      <c r="R85" s="1" t="str">
        <f>IF(R84="","0-0-0",CONCATENATE(R84,"-",S84,"-",T84))</f>
        <v>13-9-0</v>
      </c>
      <c r="U85" s="1" t="str">
        <f>IF(U84="","0-0-0",CONCATENATE(U84,"-",V84,"-",W84))</f>
        <v>1-1-0</v>
      </c>
      <c r="X85" s="1" t="str">
        <f>IF(X84="","0-0-0",CONCATENATE(X84,"-",Y84,"-",Z84))</f>
        <v>19-9-3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48</v>
      </c>
      <c r="E86" s="1" t="s">
        <v>62</v>
      </c>
      <c r="F86" s="1" t="s">
        <v>61</v>
      </c>
      <c r="O86" s="54" t="s">
        <v>66</v>
      </c>
      <c r="P86" s="54"/>
      <c r="R86" s="54" t="s">
        <v>65</v>
      </c>
      <c r="S86" s="54"/>
      <c r="U86" s="54" t="s">
        <v>64</v>
      </c>
      <c r="V86" s="54"/>
      <c r="X86" s="54" t="s">
        <v>63</v>
      </c>
      <c r="Y86" s="54"/>
      <c r="AA86" s="54" t="s">
        <v>78</v>
      </c>
      <c r="AB86" s="54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B112" sqref="B112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3" t="s">
        <v>42</v>
      </c>
      <c r="B1" s="53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3" t="s">
        <v>40</v>
      </c>
      <c r="B29" s="53"/>
    </row>
    <row r="30" spans="1:2" ht="16.5" hidden="1" outlineLevel="1" thickTop="1" thickBot="1">
      <c r="A30" s="16" t="s">
        <v>34</v>
      </c>
      <c r="B30" s="15" t="s">
        <v>32</v>
      </c>
    </row>
    <row r="31" spans="1:2" ht="15.75" hidden="1" outlineLevel="1" thickTop="1">
      <c r="A31" s="13">
        <v>45597</v>
      </c>
      <c r="B31" s="12" t="s">
        <v>32</v>
      </c>
    </row>
    <row r="32" spans="1:2" ht="15" hidden="1" outlineLevel="1">
      <c r="A32" s="13">
        <v>45598</v>
      </c>
      <c r="B32" s="12" t="s">
        <v>32</v>
      </c>
    </row>
    <row r="33" spans="1:2" ht="15" hidden="1" outlineLevel="1">
      <c r="A33" s="13">
        <v>45599</v>
      </c>
      <c r="B33" s="48" t="s">
        <v>32</v>
      </c>
    </row>
    <row r="34" spans="1:2" ht="15" hidden="1" outlineLevel="1">
      <c r="A34" s="13">
        <v>45600</v>
      </c>
      <c r="B34" s="48" t="s">
        <v>32</v>
      </c>
    </row>
    <row r="35" spans="1:2" ht="15" hidden="1" outlineLevel="1">
      <c r="A35" s="13">
        <v>45601</v>
      </c>
      <c r="B35" s="48" t="s">
        <v>32</v>
      </c>
    </row>
    <row r="36" spans="1:2" ht="15" hidden="1" outlineLevel="1">
      <c r="A36" s="13">
        <v>45602</v>
      </c>
      <c r="B36" s="48" t="s">
        <v>32</v>
      </c>
    </row>
    <row r="37" spans="1:2" ht="15" hidden="1" outlineLevel="1">
      <c r="A37" s="13">
        <v>45603</v>
      </c>
      <c r="B37" s="48" t="s">
        <v>32</v>
      </c>
    </row>
    <row r="38" spans="1:2" ht="15" hidden="1" outlineLevel="1">
      <c r="A38" s="13">
        <v>45604</v>
      </c>
      <c r="B38" s="12" t="s">
        <v>32</v>
      </c>
    </row>
    <row r="39" spans="1:2" ht="15" hidden="1" outlineLevel="1">
      <c r="A39" s="13">
        <v>45605</v>
      </c>
      <c r="B39" s="12" t="s">
        <v>32</v>
      </c>
    </row>
    <row r="40" spans="1:2" ht="15" hidden="1" outlineLevel="1">
      <c r="A40" s="13">
        <v>45606</v>
      </c>
      <c r="B40" s="48" t="s">
        <v>32</v>
      </c>
    </row>
    <row r="41" spans="1:2" ht="15" hidden="1" outlineLevel="1">
      <c r="A41" s="13">
        <v>45607</v>
      </c>
      <c r="B41" s="48" t="s">
        <v>32</v>
      </c>
    </row>
    <row r="42" spans="1:2" ht="15" hidden="1" outlineLevel="1">
      <c r="A42" s="13">
        <v>45608</v>
      </c>
      <c r="B42" s="48" t="s">
        <v>32</v>
      </c>
    </row>
    <row r="43" spans="1:2" ht="15" hidden="1" outlineLevel="1">
      <c r="A43" s="13">
        <v>45609</v>
      </c>
      <c r="B43" s="48" t="s">
        <v>32</v>
      </c>
    </row>
    <row r="44" spans="1:2" ht="15" hidden="1" outlineLevel="1">
      <c r="A44" s="13">
        <v>45610</v>
      </c>
      <c r="B44" s="48" t="s">
        <v>32</v>
      </c>
    </row>
    <row r="45" spans="1:2" ht="15" hidden="1" outlineLevel="1">
      <c r="A45" s="13">
        <v>45611</v>
      </c>
      <c r="B45" s="12" t="s">
        <v>32</v>
      </c>
    </row>
    <row r="46" spans="1:2" ht="15" hidden="1" outlineLevel="1">
      <c r="A46" s="13">
        <v>45612</v>
      </c>
      <c r="B46" s="12" t="s">
        <v>32</v>
      </c>
    </row>
    <row r="47" spans="1:2" ht="15" hidden="1" outlineLevel="1">
      <c r="A47" s="13">
        <v>45613</v>
      </c>
      <c r="B47" s="48" t="s">
        <v>32</v>
      </c>
    </row>
    <row r="48" spans="1:2" ht="15" hidden="1" outlineLevel="1">
      <c r="A48" s="13">
        <v>45614</v>
      </c>
      <c r="B48" s="48" t="s">
        <v>32</v>
      </c>
    </row>
    <row r="49" spans="1:2" ht="15" hidden="1" outlineLevel="1">
      <c r="A49" s="13">
        <v>45615</v>
      </c>
      <c r="B49" s="48" t="s">
        <v>32</v>
      </c>
    </row>
    <row r="50" spans="1:2" ht="15" hidden="1" outlineLevel="1">
      <c r="A50" s="13">
        <v>45616</v>
      </c>
      <c r="B50" s="48" t="s">
        <v>32</v>
      </c>
    </row>
    <row r="51" spans="1:2" ht="15" hidden="1" outlineLevel="1">
      <c r="A51" s="13">
        <v>45617</v>
      </c>
      <c r="B51" s="48" t="s">
        <v>32</v>
      </c>
    </row>
    <row r="52" spans="1:2" ht="15" hidden="1" outlineLevel="1">
      <c r="A52" s="13">
        <v>45618</v>
      </c>
      <c r="B52" s="12" t="s">
        <v>32</v>
      </c>
    </row>
    <row r="53" spans="1:2" ht="15" hidden="1" outlineLevel="1">
      <c r="A53" s="13">
        <v>45619</v>
      </c>
      <c r="B53" s="12" t="s">
        <v>32</v>
      </c>
    </row>
    <row r="54" spans="1:2" ht="15" hidden="1" outlineLevel="1">
      <c r="A54" s="13">
        <v>45620</v>
      </c>
      <c r="B54" s="12" t="s">
        <v>32</v>
      </c>
    </row>
    <row r="55" spans="1:2" ht="15" hidden="1" outlineLevel="1">
      <c r="A55" s="13">
        <v>45621</v>
      </c>
      <c r="B55" s="48" t="s">
        <v>32</v>
      </c>
    </row>
    <row r="56" spans="1:2" ht="15" hidden="1" outlineLevel="1">
      <c r="A56" s="13">
        <v>45622</v>
      </c>
      <c r="B56" s="48" t="s">
        <v>32</v>
      </c>
    </row>
    <row r="57" spans="1:2" ht="15" hidden="1" outlineLevel="1">
      <c r="A57" s="13">
        <v>45623</v>
      </c>
      <c r="B57" s="12" t="s">
        <v>32</v>
      </c>
    </row>
    <row r="58" spans="1:2" ht="15" hidden="1" outlineLevel="1">
      <c r="A58" s="13">
        <v>45625</v>
      </c>
      <c r="B58" s="12" t="s">
        <v>32</v>
      </c>
    </row>
    <row r="59" spans="1:2" ht="15.75" hidden="1" outlineLevel="1" thickBot="1">
      <c r="A59" s="13">
        <v>45626</v>
      </c>
      <c r="B59" s="12" t="s">
        <v>32</v>
      </c>
    </row>
    <row r="60" spans="1:2" ht="19.5" collapsed="1" thickTop="1" thickBot="1">
      <c r="A60" s="53" t="s">
        <v>39</v>
      </c>
      <c r="B60" s="53"/>
    </row>
    <row r="61" spans="1:2" ht="16.5" hidden="1" outlineLevel="1" thickTop="1" thickBot="1">
      <c r="A61" s="16" t="s">
        <v>34</v>
      </c>
      <c r="B61" s="15" t="s">
        <v>32</v>
      </c>
    </row>
    <row r="62" spans="1:2" ht="15.75" hidden="1" outlineLevel="1" thickTop="1">
      <c r="A62" s="14">
        <v>45627</v>
      </c>
      <c r="B62" s="48" t="s">
        <v>32</v>
      </c>
    </row>
    <row r="63" spans="1:2" ht="15" hidden="1" outlineLevel="1">
      <c r="A63" s="13">
        <v>45628</v>
      </c>
      <c r="B63" s="48" t="s">
        <v>32</v>
      </c>
    </row>
    <row r="64" spans="1:2" ht="15" hidden="1" outlineLevel="1">
      <c r="A64" s="13">
        <v>45629</v>
      </c>
      <c r="B64" s="48" t="s">
        <v>32</v>
      </c>
    </row>
    <row r="65" spans="1:2" ht="15" hidden="1" outlineLevel="1">
      <c r="A65" s="13">
        <v>45630</v>
      </c>
      <c r="B65" s="48" t="s">
        <v>32</v>
      </c>
    </row>
    <row r="66" spans="1:2" ht="15" hidden="1" outlineLevel="1">
      <c r="A66" s="13">
        <v>45631</v>
      </c>
      <c r="B66" s="48" t="s">
        <v>32</v>
      </c>
    </row>
    <row r="67" spans="1:2" ht="15" hidden="1" outlineLevel="1">
      <c r="A67" s="13">
        <v>45632</v>
      </c>
      <c r="B67" s="12" t="s">
        <v>32</v>
      </c>
    </row>
    <row r="68" spans="1:2" ht="15" hidden="1" outlineLevel="1">
      <c r="A68" s="13">
        <v>45633</v>
      </c>
      <c r="B68" s="12" t="s">
        <v>32</v>
      </c>
    </row>
    <row r="69" spans="1:2" ht="15" hidden="1" outlineLevel="1">
      <c r="A69" s="13">
        <v>45634</v>
      </c>
      <c r="B69" s="48" t="s">
        <v>32</v>
      </c>
    </row>
    <row r="70" spans="1:2" ht="15" hidden="1" outlineLevel="1">
      <c r="A70" s="13">
        <v>45635</v>
      </c>
      <c r="B70" s="48" t="s">
        <v>32</v>
      </c>
    </row>
    <row r="71" spans="1:2" ht="15" hidden="1" outlineLevel="1">
      <c r="A71" s="13">
        <v>45636</v>
      </c>
      <c r="B71" s="48" t="s">
        <v>32</v>
      </c>
    </row>
    <row r="72" spans="1:2" ht="15" hidden="1" outlineLevel="1">
      <c r="A72" s="13">
        <v>45637</v>
      </c>
      <c r="B72" s="48" t="s">
        <v>32</v>
      </c>
    </row>
    <row r="73" spans="1:2" ht="15" hidden="1" outlineLevel="1">
      <c r="A73" s="13">
        <v>45638</v>
      </c>
      <c r="B73" s="48" t="s">
        <v>32</v>
      </c>
    </row>
    <row r="74" spans="1:2" ht="15" hidden="1" outlineLevel="1">
      <c r="A74" s="13">
        <v>45639</v>
      </c>
      <c r="B74" s="12" t="s">
        <v>32</v>
      </c>
    </row>
    <row r="75" spans="1:2" ht="15" hidden="1" outlineLevel="1">
      <c r="A75" s="13">
        <v>45640</v>
      </c>
      <c r="B75" s="12" t="s">
        <v>32</v>
      </c>
    </row>
    <row r="76" spans="1:2" ht="15" hidden="1" outlineLevel="1">
      <c r="A76" s="13">
        <v>45641</v>
      </c>
      <c r="B76" s="48" t="s">
        <v>32</v>
      </c>
    </row>
    <row r="77" spans="1:2" ht="15" hidden="1" outlineLevel="1">
      <c r="A77" s="13">
        <v>45642</v>
      </c>
      <c r="B77" s="48" t="s">
        <v>32</v>
      </c>
    </row>
    <row r="78" spans="1:2" ht="15" hidden="1" outlineLevel="1">
      <c r="A78" s="13">
        <v>45643</v>
      </c>
      <c r="B78" s="48" t="s">
        <v>32</v>
      </c>
    </row>
    <row r="79" spans="1:2" ht="15" hidden="1" outlineLevel="1">
      <c r="A79" s="13">
        <v>45644</v>
      </c>
      <c r="B79" s="48" t="s">
        <v>32</v>
      </c>
    </row>
    <row r="80" spans="1:2" ht="15" hidden="1" outlineLevel="1">
      <c r="A80" s="13">
        <v>45645</v>
      </c>
      <c r="B80" s="48" t="s">
        <v>32</v>
      </c>
    </row>
    <row r="81" spans="1:2" ht="15" hidden="1" outlineLevel="1">
      <c r="A81" s="13">
        <v>45646</v>
      </c>
      <c r="B81" s="12" t="s">
        <v>32</v>
      </c>
    </row>
    <row r="82" spans="1:2" ht="15" hidden="1" outlineLevel="1">
      <c r="A82" s="13">
        <v>45647</v>
      </c>
      <c r="B82" s="12" t="s">
        <v>32</v>
      </c>
    </row>
    <row r="83" spans="1:2" ht="15" hidden="1" outlineLevel="1">
      <c r="A83" s="13">
        <v>45648</v>
      </c>
      <c r="B83" s="48" t="s">
        <v>32</v>
      </c>
    </row>
    <row r="84" spans="1:2" ht="15" hidden="1" outlineLevel="1">
      <c r="A84" s="13">
        <v>45649</v>
      </c>
      <c r="B84" s="48" t="s">
        <v>32</v>
      </c>
    </row>
    <row r="85" spans="1:2" ht="15" hidden="1" outlineLevel="1">
      <c r="A85" s="13">
        <v>45653</v>
      </c>
      <c r="B85" s="12" t="s">
        <v>32</v>
      </c>
    </row>
    <row r="86" spans="1:2" ht="15" hidden="1" outlineLevel="1">
      <c r="A86" s="13">
        <v>45654</v>
      </c>
      <c r="B86" s="12" t="s">
        <v>32</v>
      </c>
    </row>
    <row r="87" spans="1:2" ht="15" hidden="1" outlineLevel="1">
      <c r="A87" s="13">
        <v>45655</v>
      </c>
      <c r="B87" s="48" t="s">
        <v>32</v>
      </c>
    </row>
    <row r="88" spans="1:2" ht="15" hidden="1" outlineLevel="1">
      <c r="A88" s="13">
        <v>45656</v>
      </c>
      <c r="B88" s="48" t="s">
        <v>32</v>
      </c>
    </row>
    <row r="89" spans="1:2" ht="15.75" hidden="1" outlineLevel="1" thickBot="1">
      <c r="A89" s="13">
        <v>45657</v>
      </c>
      <c r="B89" s="12" t="s">
        <v>32</v>
      </c>
    </row>
    <row r="90" spans="1:2" ht="19.5" collapsed="1" thickTop="1" thickBot="1">
      <c r="A90" s="53" t="s">
        <v>38</v>
      </c>
      <c r="B90" s="53"/>
    </row>
    <row r="91" spans="1:2" ht="16.5" outlineLevel="1" thickTop="1" thickBot="1">
      <c r="A91" s="16" t="s">
        <v>34</v>
      </c>
      <c r="B91" s="15" t="s">
        <v>32</v>
      </c>
    </row>
    <row r="92" spans="1:2" ht="15.75" outlineLevel="1" thickTop="1">
      <c r="A92" s="14">
        <v>45658</v>
      </c>
      <c r="B92" s="48" t="s">
        <v>32</v>
      </c>
    </row>
    <row r="93" spans="1:2" ht="15" outlineLevel="1">
      <c r="A93" s="13">
        <v>45659</v>
      </c>
      <c r="B93" s="48" t="s">
        <v>32</v>
      </c>
    </row>
    <row r="94" spans="1:2" ht="15" outlineLevel="1">
      <c r="A94" s="13">
        <v>45660</v>
      </c>
      <c r="B94" s="12" t="s">
        <v>32</v>
      </c>
    </row>
    <row r="95" spans="1:2" ht="15" outlineLevel="1">
      <c r="A95" s="13">
        <v>45661</v>
      </c>
      <c r="B95" s="12" t="s">
        <v>32</v>
      </c>
    </row>
    <row r="96" spans="1:2" ht="15" outlineLevel="1">
      <c r="A96" s="13">
        <v>45662</v>
      </c>
      <c r="B96" s="48" t="s">
        <v>32</v>
      </c>
    </row>
    <row r="97" spans="1:2" ht="15" outlineLevel="1">
      <c r="A97" s="13">
        <v>45663</v>
      </c>
      <c r="B97" s="48" t="s">
        <v>32</v>
      </c>
    </row>
    <row r="98" spans="1:2" ht="15" outlineLevel="1">
      <c r="A98" s="13">
        <v>45664</v>
      </c>
      <c r="B98" s="48" t="s">
        <v>32</v>
      </c>
    </row>
    <row r="99" spans="1:2" ht="15" outlineLevel="1">
      <c r="A99" s="13">
        <v>45665</v>
      </c>
      <c r="B99" s="48" t="s">
        <v>32</v>
      </c>
    </row>
    <row r="100" spans="1:2" ht="15" outlineLevel="1">
      <c r="A100" s="13">
        <v>45666</v>
      </c>
      <c r="B100" s="48" t="s">
        <v>32</v>
      </c>
    </row>
    <row r="101" spans="1:2" ht="15" outlineLevel="1">
      <c r="A101" s="13">
        <v>45667</v>
      </c>
      <c r="B101" s="48" t="s">
        <v>32</v>
      </c>
    </row>
    <row r="102" spans="1:2" ht="15" outlineLevel="1">
      <c r="A102" s="13">
        <v>45668</v>
      </c>
      <c r="B102" s="48" t="s">
        <v>32</v>
      </c>
    </row>
    <row r="103" spans="1:2" ht="15" outlineLevel="1">
      <c r="A103" s="13">
        <v>45669</v>
      </c>
      <c r="B103" s="48" t="s">
        <v>32</v>
      </c>
    </row>
    <row r="104" spans="1:2" ht="15" outlineLevel="1">
      <c r="A104" s="13">
        <v>45670</v>
      </c>
      <c r="B104" s="48" t="s">
        <v>32</v>
      </c>
    </row>
    <row r="105" spans="1:2" ht="15" outlineLevel="1">
      <c r="A105" s="13">
        <v>45671</v>
      </c>
      <c r="B105" s="48" t="s">
        <v>32</v>
      </c>
    </row>
    <row r="106" spans="1:2" ht="15" outlineLevel="1">
      <c r="A106" s="13">
        <v>45672</v>
      </c>
      <c r="B106" s="48" t="s">
        <v>32</v>
      </c>
    </row>
    <row r="107" spans="1:2" ht="15" outlineLevel="1">
      <c r="A107" s="13">
        <v>45673</v>
      </c>
      <c r="B107" s="48" t="s">
        <v>32</v>
      </c>
    </row>
    <row r="108" spans="1:2" ht="15" outlineLevel="1">
      <c r="A108" s="13">
        <v>45674</v>
      </c>
      <c r="B108" s="12" t="s">
        <v>32</v>
      </c>
    </row>
    <row r="109" spans="1:2" ht="15" outlineLevel="1">
      <c r="A109" s="13">
        <v>45675</v>
      </c>
      <c r="B109" s="12" t="s">
        <v>32</v>
      </c>
    </row>
    <row r="110" spans="1:2" ht="15" outlineLevel="1">
      <c r="A110" s="13">
        <v>45676</v>
      </c>
      <c r="B110" s="48" t="s">
        <v>32</v>
      </c>
    </row>
    <row r="111" spans="1:2" ht="15" outlineLevel="1">
      <c r="A111" s="13">
        <v>45677</v>
      </c>
      <c r="B111" s="48" t="s">
        <v>32</v>
      </c>
    </row>
    <row r="112" spans="1:2" ht="15" outlineLevel="1">
      <c r="A112" s="13">
        <v>45678</v>
      </c>
      <c r="B112" s="12"/>
    </row>
    <row r="113" spans="1:2" ht="15" outlineLevel="1">
      <c r="A113" s="13">
        <v>45679</v>
      </c>
      <c r="B113" s="12"/>
    </row>
    <row r="114" spans="1:2" ht="15" outlineLevel="1">
      <c r="A114" s="13">
        <v>45680</v>
      </c>
      <c r="B114" s="12"/>
    </row>
    <row r="115" spans="1:2" ht="15" outlineLevel="1">
      <c r="A115" s="13">
        <v>45684</v>
      </c>
      <c r="B115" s="12"/>
    </row>
    <row r="116" spans="1:2" ht="15" outlineLevel="1">
      <c r="A116" s="13">
        <v>45685</v>
      </c>
      <c r="B116" s="12"/>
    </row>
    <row r="117" spans="1:2" ht="15" outlineLevel="1">
      <c r="A117" s="13">
        <v>45686</v>
      </c>
      <c r="B117" s="12"/>
    </row>
    <row r="118" spans="1:2" ht="15" outlineLevel="1">
      <c r="A118" s="13">
        <v>45687</v>
      </c>
      <c r="B118" s="12"/>
    </row>
    <row r="119" spans="1:2" ht="15.75" outlineLevel="1" thickBot="1">
      <c r="A119" s="13">
        <v>45688</v>
      </c>
      <c r="B119" s="12"/>
    </row>
    <row r="120" spans="1:2" ht="19.5" thickTop="1" thickBot="1">
      <c r="A120" s="53" t="s">
        <v>37</v>
      </c>
      <c r="B120" s="53"/>
    </row>
    <row r="121" spans="1:2" ht="16.5" hidden="1" outlineLevel="1" thickTop="1" thickBot="1">
      <c r="A121" s="16" t="s">
        <v>34</v>
      </c>
      <c r="B121" s="15" t="s">
        <v>32</v>
      </c>
    </row>
    <row r="122" spans="1:2" ht="16.5" hidden="1" outlineLevel="1" thickTop="1" thickBot="1">
      <c r="A122" s="13"/>
      <c r="B122" s="12"/>
    </row>
    <row r="123" spans="1:2" ht="16.5" hidden="1" outlineLevel="1" thickTop="1" thickBot="1">
      <c r="A123" s="13"/>
      <c r="B123" s="12"/>
    </row>
    <row r="124" spans="1:2" ht="16.5" hidden="1" outlineLevel="1" thickTop="1" thickBot="1">
      <c r="A124" s="13"/>
      <c r="B124" s="12"/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1"/>
      <c r="B146" s="12"/>
    </row>
    <row r="147" spans="1:2" ht="19.5" collapsed="1" thickTop="1" thickBot="1">
      <c r="A147" s="53" t="s">
        <v>36</v>
      </c>
      <c r="B147" s="53"/>
    </row>
    <row r="148" spans="1:2" ht="16.5" hidden="1" outlineLevel="1" thickTop="1" thickBot="1">
      <c r="A148" s="16" t="s">
        <v>34</v>
      </c>
      <c r="B148" s="15" t="s">
        <v>32</v>
      </c>
    </row>
    <row r="149" spans="1:2" ht="16.5" hidden="1" outlineLevel="1" thickTop="1" thickBot="1">
      <c r="A149" s="14"/>
      <c r="B149" s="17"/>
    </row>
    <row r="150" spans="1:2" ht="16.5" hidden="1" outlineLevel="1" thickTop="1" thickBot="1">
      <c r="A150" s="13"/>
      <c r="B150" s="12"/>
    </row>
    <row r="151" spans="1:2" ht="16.5" hidden="1" outlineLevel="1" thickTop="1" thickBot="1">
      <c r="A151" s="13"/>
      <c r="B151" s="12"/>
    </row>
    <row r="152" spans="1:2" ht="16.5" hidden="1" outlineLevel="1" thickTop="1" thickBot="1">
      <c r="A152" s="13"/>
      <c r="B152" s="12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1"/>
      <c r="B179" s="12"/>
    </row>
    <row r="180" spans="1:2" ht="19.5" collapsed="1" thickTop="1" thickBot="1">
      <c r="A180" s="53" t="s">
        <v>35</v>
      </c>
      <c r="B180" s="53"/>
    </row>
    <row r="181" spans="1:2" ht="16.5" hidden="1" outlineLevel="1" thickTop="1" thickBot="1">
      <c r="A181" s="16" t="s">
        <v>34</v>
      </c>
      <c r="B181" s="15" t="s">
        <v>32</v>
      </c>
    </row>
    <row r="182" spans="1:2" ht="15.75" hidden="1" outlineLevel="1" thickTop="1">
      <c r="A182" s="14"/>
      <c r="B182" s="12"/>
    </row>
    <row r="183" spans="1:2" ht="15.75" hidden="1" outlineLevel="1" thickTop="1">
      <c r="A183" s="13"/>
      <c r="B183" s="12"/>
    </row>
    <row r="184" spans="1:2" ht="15.75" hidden="1" outlineLevel="1" thickTop="1">
      <c r="A184" s="13"/>
      <c r="B184" s="12"/>
    </row>
    <row r="185" spans="1:2" ht="15.75" hidden="1" outlineLevel="1" thickTop="1">
      <c r="A185" s="13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6.5" hidden="1" outlineLevel="1" thickTop="1" thickBot="1">
      <c r="A199" s="11"/>
      <c r="B199" s="10"/>
    </row>
    <row r="200" spans="1:2" ht="15" collapsed="1" thickTop="1"/>
  </sheetData>
  <mergeCells count="7">
    <mergeCell ref="A180:B180"/>
    <mergeCell ref="A147:B147"/>
    <mergeCell ref="A1:B1"/>
    <mergeCell ref="A29:B29"/>
    <mergeCell ref="A60:B60"/>
    <mergeCell ref="A90:B90"/>
    <mergeCell ref="A120:B120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  <hyperlink ref="B50" location="'Standings (11-20-24)'!A1" display="Standings"/>
    <hyperlink ref="B51" location="'Standings (11-21-24)'!A1" display="Standings"/>
    <hyperlink ref="B52" location="'Standings (11-22-24)'!A1" display="Standings"/>
    <hyperlink ref="B53" location="'Standings (11-23-24)'!A1" display="Standings"/>
    <hyperlink ref="B54" location="'Standings (11-24-24)'!A1" display="Standings"/>
    <hyperlink ref="B55" location="'Standings (11-25-24)'!A1" display="Standings"/>
    <hyperlink ref="B56" location="'Standings (11-26-24)'!A1" display="Standings"/>
    <hyperlink ref="B57" location="'Standings (11-27-24)'!A1" display="Standings"/>
    <hyperlink ref="B58" location="'Standings (11-29-24)'!A1" display="Standings"/>
    <hyperlink ref="B59" location="'Standings (11-30-24)'!A1" display="Standings"/>
    <hyperlink ref="B62" location="'Standings (12-1-24)'!A1" display="Standings"/>
    <hyperlink ref="B63" location="'Standings (12-2-24)'!A1" display="Standings"/>
    <hyperlink ref="B64" location="'Standings (12-3-24)'!A1" display="Standings"/>
    <hyperlink ref="B65" location="'Standings (12-4-24)'!A1" display="Standings"/>
    <hyperlink ref="B66" location="'Standings (12-5-24)'!A1" display="Standings"/>
    <hyperlink ref="B67" location="'Standings (12-6-24)'!A1" display="Standings"/>
    <hyperlink ref="B68" location="'Standings (12-7-24)'!A1" display="Standings"/>
    <hyperlink ref="B69" location="'Standings (12-8-24)'!A1" display="Standings"/>
    <hyperlink ref="B70" location="'Standings (12-9-24)'!A1" display="Standings"/>
    <hyperlink ref="B71" location="'Standings (12-10-24)'!A1" display="Standings"/>
    <hyperlink ref="B72" location="'Standings (12-11-24)'!A1" display="Standings"/>
    <hyperlink ref="B73" location="'Standings (12-12-24)'!A1" display="Standings"/>
    <hyperlink ref="B74" location="'Standings (12-13-24)'!A1" display="Standings"/>
    <hyperlink ref="B75" location="'Standings (12-14-24)'!A1" display="Standings"/>
    <hyperlink ref="B76" location="'Standings (12-15-24)'!A1" display="Standings"/>
    <hyperlink ref="B77" location="'Standings (12-16-24)'!A1" display="Standings"/>
    <hyperlink ref="B78" location="'Standings (12-17-24)'!A1" display="Standings"/>
    <hyperlink ref="B79" location="'Standings (12-18-24)'!A1" display="Standings"/>
    <hyperlink ref="B80" location="'Standings (12-19-24)'!A1" display="Standings"/>
    <hyperlink ref="B81" location="'Standings (12-20-24)'!A1" display="Standings"/>
    <hyperlink ref="B82" location="'Standings (12-21-24)'!A1" display="Standings"/>
    <hyperlink ref="B83" location="'Standings (12-22-24)'!A1" display="Standings"/>
    <hyperlink ref="B84" location="'Standings (12-23-24)'!A1" display="Standings"/>
    <hyperlink ref="B85" location="'Standings (12-27-24)'!A1" display="Standings"/>
    <hyperlink ref="B86" location="'Standings (12-28-24)'!A1" display="Standings"/>
    <hyperlink ref="B87" location="'Standings (12-29-24)'!A1" display="Standings"/>
    <hyperlink ref="B88" location="'Standings (12-30-24)'!A1" display="Standings"/>
    <hyperlink ref="B89" location="'Standings (12-31-24)'!A1" display="Standings"/>
    <hyperlink ref="B92" location="'Standings (1-1-25)'!A1" display="Standings"/>
    <hyperlink ref="B93" location="'Standings (1-2-25)'!A1" display="Standings"/>
    <hyperlink ref="B94" location="'Standings (1-3-25)'!A1" display="Standings"/>
    <hyperlink ref="B95" location="'Standings (1-4-25)'!A1" display="Standings"/>
    <hyperlink ref="B96" location="'Standings (1-5-25)'!A1" display="Standings"/>
    <hyperlink ref="B97" location="'Standings (1-6-25)'!A1" display="Standings"/>
    <hyperlink ref="B98" location="'Standings (1-7-25)'!A1" display="Standings"/>
    <hyperlink ref="B99" location="'Standings (1-8-25)'!A1" display="Standings"/>
    <hyperlink ref="B100" location="'Standings (1-9-25)'!A1" display="Standings"/>
    <hyperlink ref="B101" location="'Standings (1-10-25)'!A1" display="Standings"/>
    <hyperlink ref="B102" location="'Standings (1-11-25)'!A1" display="Standings"/>
    <hyperlink ref="B103" location="'Standings (1-12-25)'!A1" display="Standings"/>
    <hyperlink ref="B104" location="'Standings (1-13-25)'!A1" display="Standings"/>
    <hyperlink ref="B105" location="'Standings (1-14-25)'!A1" display="Standings"/>
    <hyperlink ref="B106" location="'Standings (1-15-25)'!A1" display="Standings"/>
    <hyperlink ref="B107" location="'Standings (1-16-25)'!A1" display="Standings"/>
    <hyperlink ref="B108" location="'Standings (1-17-25)'!A1" display="Standings"/>
    <hyperlink ref="B109" location="'Standings (1-18-25)'!A1" display="Standings"/>
    <hyperlink ref="B110" location="'Standings (1-19-25)'!A1" display="Standings"/>
    <hyperlink ref="B111" location="'Standings (1-20-25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ht="1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ht="1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ht="1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ht="1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ht="1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ht="1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ht="1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ht="1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ht="1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ht="1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ht="1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ht="1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ht="1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ht="1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ht="1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ht="1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ht="1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ht="1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ht="1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ht="1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ht="1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ht="1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ht="1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ht="1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ht="1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ht="1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ht="1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ht="1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ht="1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ht="1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ht="1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ht="1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ht="1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ht="1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ht="1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1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ht="1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ht="1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ht="1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ht="1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1">
        <v>25</v>
      </c>
      <c r="C5" s="1">
        <v>15</v>
      </c>
      <c r="D5" s="1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245</v>
      </c>
      <c r="M5" s="1" t="s">
        <v>136</v>
      </c>
      <c r="N5" s="1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24</v>
      </c>
      <c r="C15" s="1">
        <v>17</v>
      </c>
      <c r="D15" s="1">
        <v>6</v>
      </c>
      <c r="E15" s="20">
        <v>1</v>
      </c>
      <c r="F15" s="30">
        <v>35</v>
      </c>
      <c r="G15" s="20">
        <v>15</v>
      </c>
      <c r="H15" s="20">
        <v>17</v>
      </c>
      <c r="I15" s="20">
        <v>0</v>
      </c>
      <c r="J15" s="20">
        <v>0</v>
      </c>
      <c r="K15" s="29" t="s">
        <v>376</v>
      </c>
      <c r="L15" s="1" t="s">
        <v>361</v>
      </c>
      <c r="M15" s="1" t="s">
        <v>288</v>
      </c>
      <c r="N15" s="1" t="s">
        <v>383</v>
      </c>
      <c r="O15" s="31">
        <v>101</v>
      </c>
      <c r="P15" s="20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25</v>
      </c>
      <c r="C29" s="1">
        <v>10</v>
      </c>
      <c r="D29" s="1">
        <v>11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324</v>
      </c>
      <c r="L29" s="1" t="s">
        <v>356</v>
      </c>
      <c r="M29" s="1" t="s">
        <v>165</v>
      </c>
      <c r="N29" s="1" t="s">
        <v>402</v>
      </c>
      <c r="O29" s="31">
        <v>70</v>
      </c>
      <c r="P29" s="20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ht="15">
      <c r="A5" s="32" t="s">
        <v>4</v>
      </c>
      <c r="B5" s="1">
        <v>24</v>
      </c>
      <c r="C5" s="1">
        <v>15</v>
      </c>
      <c r="D5" s="1">
        <v>7</v>
      </c>
      <c r="E5" s="20">
        <v>2</v>
      </c>
      <c r="F5" s="30">
        <v>32</v>
      </c>
      <c r="G5" s="31">
        <v>13</v>
      </c>
      <c r="H5" s="20">
        <v>15</v>
      </c>
      <c r="I5" s="20">
        <v>0</v>
      </c>
      <c r="J5" s="30">
        <v>0</v>
      </c>
      <c r="K5" s="29" t="s">
        <v>368</v>
      </c>
      <c r="L5" s="1" t="s">
        <v>203</v>
      </c>
      <c r="M5" s="1" t="s">
        <v>176</v>
      </c>
      <c r="N5" s="1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ht="15">
      <c r="A6" s="32" t="s">
        <v>29</v>
      </c>
      <c r="B6" s="1">
        <v>27</v>
      </c>
      <c r="C6" s="1">
        <v>13</v>
      </c>
      <c r="D6" s="1">
        <v>11</v>
      </c>
      <c r="E6" s="20">
        <v>3</v>
      </c>
      <c r="F6" s="30">
        <v>29</v>
      </c>
      <c r="G6" s="31">
        <v>9</v>
      </c>
      <c r="H6" s="20">
        <v>13</v>
      </c>
      <c r="I6" s="20">
        <v>0</v>
      </c>
      <c r="J6" s="30">
        <v>0</v>
      </c>
      <c r="K6" s="29" t="s">
        <v>412</v>
      </c>
      <c r="L6" s="1" t="s">
        <v>255</v>
      </c>
      <c r="M6" s="1" t="s">
        <v>176</v>
      </c>
      <c r="N6" s="1" t="s">
        <v>360</v>
      </c>
      <c r="O6" s="31">
        <v>67</v>
      </c>
      <c r="P6" s="20">
        <v>82</v>
      </c>
      <c r="Q6" s="30">
        <v>-15</v>
      </c>
      <c r="R6" s="29" t="s">
        <v>104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26</v>
      </c>
      <c r="C35" s="1">
        <v>16</v>
      </c>
      <c r="D35" s="1">
        <v>7</v>
      </c>
      <c r="E35" s="20">
        <v>3</v>
      </c>
      <c r="F35" s="33">
        <v>35</v>
      </c>
      <c r="G35" s="20">
        <v>13</v>
      </c>
      <c r="H35" s="20">
        <v>15</v>
      </c>
      <c r="I35" s="20">
        <v>1</v>
      </c>
      <c r="J35" s="20">
        <v>1</v>
      </c>
      <c r="K35" s="29" t="s">
        <v>334</v>
      </c>
      <c r="L35" s="1" t="s">
        <v>353</v>
      </c>
      <c r="M35" s="1" t="s">
        <v>271</v>
      </c>
      <c r="N35" s="1" t="s">
        <v>406</v>
      </c>
      <c r="O35" s="31">
        <v>92</v>
      </c>
      <c r="P35" s="20">
        <v>79</v>
      </c>
      <c r="Q35" s="30">
        <v>13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ht="15">
      <c r="A5" s="32" t="s">
        <v>19</v>
      </c>
      <c r="B5" s="1">
        <v>26</v>
      </c>
      <c r="C5" s="1">
        <v>15</v>
      </c>
      <c r="D5" s="1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283</v>
      </c>
      <c r="M5" s="1" t="s">
        <v>136</v>
      </c>
      <c r="N5" s="1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26</v>
      </c>
      <c r="C31" s="1">
        <v>7</v>
      </c>
      <c r="D31" s="1">
        <v>13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322</v>
      </c>
      <c r="M31" s="1" t="s">
        <v>220</v>
      </c>
      <c r="N31" s="1" t="s">
        <v>389</v>
      </c>
      <c r="O31" s="31">
        <v>60</v>
      </c>
      <c r="P31" s="20">
        <v>82</v>
      </c>
      <c r="Q31" s="30">
        <v>-22</v>
      </c>
      <c r="R31" s="29" t="s">
        <v>155</v>
      </c>
      <c r="S31" s="28" t="s">
        <v>374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25</v>
      </c>
      <c r="C5" s="1">
        <v>16</v>
      </c>
      <c r="D5" s="1">
        <v>7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413</v>
      </c>
      <c r="L5" s="1" t="s">
        <v>203</v>
      </c>
      <c r="M5" s="1" t="s">
        <v>176</v>
      </c>
      <c r="N5" s="1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25</v>
      </c>
      <c r="C20" s="1">
        <v>11</v>
      </c>
      <c r="D20" s="1">
        <v>11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247</v>
      </c>
      <c r="M20" s="1" t="s">
        <v>121</v>
      </c>
      <c r="N20" s="1" t="s">
        <v>306</v>
      </c>
      <c r="O20" s="31">
        <v>87</v>
      </c>
      <c r="P20" s="20">
        <v>90</v>
      </c>
      <c r="Q20" s="30">
        <v>-3</v>
      </c>
      <c r="R20" s="29" t="s">
        <v>102</v>
      </c>
      <c r="S20" s="28" t="s">
        <v>205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27</v>
      </c>
      <c r="C37" s="1">
        <v>13</v>
      </c>
      <c r="D37" s="1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1" t="s">
        <v>391</v>
      </c>
      <c r="M37" s="1" t="s">
        <v>172</v>
      </c>
      <c r="N37" s="1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ht="15">
      <c r="A38" s="32" t="s">
        <v>20</v>
      </c>
      <c r="B38" s="1">
        <v>26</v>
      </c>
      <c r="C38" s="1">
        <v>14</v>
      </c>
      <c r="D38" s="1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1" t="s">
        <v>376</v>
      </c>
      <c r="M38" s="1" t="s">
        <v>143</v>
      </c>
      <c r="N38" s="1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24</v>
      </c>
      <c r="C39" s="1">
        <v>13</v>
      </c>
      <c r="D39" s="1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1" t="s">
        <v>405</v>
      </c>
      <c r="M39" s="1" t="s">
        <v>161</v>
      </c>
      <c r="N39" s="1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ht="15">
      <c r="A40" s="32" t="s">
        <v>7</v>
      </c>
      <c r="B40" s="1">
        <v>27</v>
      </c>
      <c r="C40" s="1">
        <v>13</v>
      </c>
      <c r="D40" s="1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335</v>
      </c>
      <c r="M40" s="1" t="s">
        <v>171</v>
      </c>
      <c r="N40" s="1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26</v>
      </c>
      <c r="C5" s="1">
        <v>16</v>
      </c>
      <c r="D5" s="1">
        <v>8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ht="15">
      <c r="A15" s="32" t="s">
        <v>1</v>
      </c>
      <c r="B15" s="1">
        <v>26</v>
      </c>
      <c r="C15" s="1">
        <v>18</v>
      </c>
      <c r="D15" s="1">
        <v>6</v>
      </c>
      <c r="E15" s="20">
        <v>2</v>
      </c>
      <c r="F15" s="30">
        <v>38</v>
      </c>
      <c r="G15" s="20">
        <v>16</v>
      </c>
      <c r="H15" s="20">
        <v>18</v>
      </c>
      <c r="I15" s="20">
        <v>0</v>
      </c>
      <c r="J15" s="20">
        <v>0</v>
      </c>
      <c r="K15" s="29" t="s">
        <v>294</v>
      </c>
      <c r="L15" s="1" t="s">
        <v>396</v>
      </c>
      <c r="M15" s="1" t="s">
        <v>288</v>
      </c>
      <c r="N15" s="1" t="s">
        <v>423</v>
      </c>
      <c r="O15" s="31">
        <v>105</v>
      </c>
      <c r="P15" s="20">
        <v>72</v>
      </c>
      <c r="Q15" s="30">
        <v>33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ht="1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ht="1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ht="1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11</v>
      </c>
      <c r="B8" s="1">
        <v>26</v>
      </c>
      <c r="C8" s="1">
        <v>12</v>
      </c>
      <c r="D8" s="1">
        <v>12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344</v>
      </c>
      <c r="L8" s="1" t="s">
        <v>282</v>
      </c>
      <c r="M8" s="1" t="s">
        <v>147</v>
      </c>
      <c r="N8" s="1" t="s">
        <v>267</v>
      </c>
      <c r="O8" s="31">
        <v>80</v>
      </c>
      <c r="P8" s="20">
        <v>82</v>
      </c>
      <c r="Q8" s="30">
        <v>-2</v>
      </c>
      <c r="R8" s="29" t="s">
        <v>104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29</v>
      </c>
      <c r="C15" s="1">
        <v>18</v>
      </c>
      <c r="D15" s="1">
        <v>9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424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78</v>
      </c>
      <c r="Q15" s="30">
        <v>24</v>
      </c>
      <c r="R15" s="29" t="s">
        <v>104</v>
      </c>
      <c r="S15" s="28" t="s">
        <v>236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27</v>
      </c>
      <c r="C18" s="1">
        <v>12</v>
      </c>
      <c r="D18" s="1">
        <v>11</v>
      </c>
      <c r="E18" s="20">
        <v>4</v>
      </c>
      <c r="F18" s="30">
        <v>28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353</v>
      </c>
      <c r="M18" s="1" t="s">
        <v>153</v>
      </c>
      <c r="N18" s="1" t="s">
        <v>331</v>
      </c>
      <c r="O18" s="31">
        <v>81</v>
      </c>
      <c r="P18" s="20">
        <v>94</v>
      </c>
      <c r="Q18" s="30">
        <v>-13</v>
      </c>
      <c r="R18" s="29" t="s">
        <v>102</v>
      </c>
      <c r="S18" s="28" t="s">
        <v>231</v>
      </c>
    </row>
    <row r="19" spans="1:19" ht="15">
      <c r="A19" s="32" t="s">
        <v>9</v>
      </c>
      <c r="B19" s="1">
        <v>29</v>
      </c>
      <c r="C19" s="1">
        <v>12</v>
      </c>
      <c r="D19" s="1">
        <v>13</v>
      </c>
      <c r="E19" s="20">
        <v>4</v>
      </c>
      <c r="F19" s="30">
        <v>28</v>
      </c>
      <c r="G19" s="20">
        <v>7</v>
      </c>
      <c r="H19" s="20">
        <v>11</v>
      </c>
      <c r="I19" s="20">
        <v>1</v>
      </c>
      <c r="J19" s="20">
        <v>2</v>
      </c>
      <c r="K19" s="29" t="s">
        <v>412</v>
      </c>
      <c r="L19" s="1" t="s">
        <v>317</v>
      </c>
      <c r="M19" s="1" t="s">
        <v>187</v>
      </c>
      <c r="N19" s="1" t="s">
        <v>444</v>
      </c>
      <c r="O19" s="31">
        <v>84</v>
      </c>
      <c r="P19" s="20">
        <v>110</v>
      </c>
      <c r="Q19" s="30">
        <v>-26</v>
      </c>
      <c r="R19" s="29" t="s">
        <v>100</v>
      </c>
      <c r="S19" s="28" t="s">
        <v>205</v>
      </c>
    </row>
    <row r="20" spans="1:19" ht="15">
      <c r="A20" s="32" t="s">
        <v>13</v>
      </c>
      <c r="B20" s="1">
        <v>28</v>
      </c>
      <c r="C20" s="1">
        <v>10</v>
      </c>
      <c r="D20" s="1">
        <v>11</v>
      </c>
      <c r="E20" s="20">
        <v>7</v>
      </c>
      <c r="F20" s="30">
        <v>27</v>
      </c>
      <c r="G20" s="20">
        <v>5</v>
      </c>
      <c r="H20" s="20">
        <v>8</v>
      </c>
      <c r="I20" s="20">
        <v>2</v>
      </c>
      <c r="J20" s="20">
        <v>1</v>
      </c>
      <c r="K20" s="29" t="s">
        <v>340</v>
      </c>
      <c r="L20" s="1" t="s">
        <v>409</v>
      </c>
      <c r="M20" s="1" t="s">
        <v>166</v>
      </c>
      <c r="N20" s="1" t="s">
        <v>426</v>
      </c>
      <c r="O20" s="31">
        <v>73</v>
      </c>
      <c r="P20" s="20">
        <v>85</v>
      </c>
      <c r="Q20" s="30">
        <v>-12</v>
      </c>
      <c r="R20" s="29" t="s">
        <v>100</v>
      </c>
      <c r="S20" s="28" t="s">
        <v>252</v>
      </c>
    </row>
    <row r="21" spans="1:19" ht="15.75" thickBot="1">
      <c r="A21" s="27" t="s">
        <v>23</v>
      </c>
      <c r="B21" s="26">
        <v>26</v>
      </c>
      <c r="C21" s="26">
        <v>11</v>
      </c>
      <c r="D21" s="26">
        <v>12</v>
      </c>
      <c r="E21" s="24">
        <v>3</v>
      </c>
      <c r="F21" s="23">
        <v>25</v>
      </c>
      <c r="G21" s="24">
        <v>8</v>
      </c>
      <c r="H21" s="24">
        <v>10</v>
      </c>
      <c r="I21" s="24">
        <v>1</v>
      </c>
      <c r="J21" s="24">
        <v>0</v>
      </c>
      <c r="K21" s="22" t="s">
        <v>370</v>
      </c>
      <c r="L21" s="26" t="s">
        <v>269</v>
      </c>
      <c r="M21" s="26" t="s">
        <v>121</v>
      </c>
      <c r="N21" s="26" t="s">
        <v>306</v>
      </c>
      <c r="O21" s="25">
        <v>89</v>
      </c>
      <c r="P21" s="24">
        <v>95</v>
      </c>
      <c r="Q21" s="23">
        <v>-6</v>
      </c>
      <c r="R21" s="22" t="s">
        <v>114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28</v>
      </c>
      <c r="C26" s="1">
        <v>20</v>
      </c>
      <c r="D26" s="1">
        <v>8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361</v>
      </c>
      <c r="L26" s="1" t="s">
        <v>442</v>
      </c>
      <c r="M26" s="1" t="s">
        <v>113</v>
      </c>
      <c r="N26" s="1" t="s">
        <v>443</v>
      </c>
      <c r="O26" s="31">
        <v>102</v>
      </c>
      <c r="P26" s="20">
        <v>71</v>
      </c>
      <c r="Q26" s="30">
        <v>31</v>
      </c>
      <c r="R26" s="29" t="s">
        <v>104</v>
      </c>
      <c r="S26" s="28" t="s">
        <v>225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28</v>
      </c>
      <c r="C28" s="1">
        <v>15</v>
      </c>
      <c r="D28" s="1">
        <v>13</v>
      </c>
      <c r="E28" s="20">
        <v>0</v>
      </c>
      <c r="F28" s="30">
        <v>30</v>
      </c>
      <c r="G28" s="20">
        <v>11</v>
      </c>
      <c r="H28" s="20">
        <v>14</v>
      </c>
      <c r="I28" s="20">
        <v>1</v>
      </c>
      <c r="J28" s="20">
        <v>0</v>
      </c>
      <c r="K28" s="29" t="s">
        <v>385</v>
      </c>
      <c r="L28" s="1" t="s">
        <v>386</v>
      </c>
      <c r="M28" s="1" t="s">
        <v>165</v>
      </c>
      <c r="N28" s="1" t="s">
        <v>386</v>
      </c>
      <c r="O28" s="31">
        <v>91</v>
      </c>
      <c r="P28" s="20">
        <v>103</v>
      </c>
      <c r="Q28" s="30">
        <v>-12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28</v>
      </c>
      <c r="C29" s="1">
        <v>13</v>
      </c>
      <c r="D29" s="1">
        <v>13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441</v>
      </c>
      <c r="M29" s="1" t="s">
        <v>153</v>
      </c>
      <c r="N29" s="1" t="s">
        <v>319</v>
      </c>
      <c r="O29" s="31">
        <v>73</v>
      </c>
      <c r="P29" s="20">
        <v>87</v>
      </c>
      <c r="Q29" s="30">
        <v>-14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26</v>
      </c>
      <c r="C30" s="1">
        <v>11</v>
      </c>
      <c r="D30" s="1">
        <v>11</v>
      </c>
      <c r="E30" s="20">
        <v>4</v>
      </c>
      <c r="F30" s="30">
        <v>26</v>
      </c>
      <c r="G30" s="20">
        <v>7</v>
      </c>
      <c r="H30" s="20">
        <v>11</v>
      </c>
      <c r="I30" s="20">
        <v>0</v>
      </c>
      <c r="J30" s="20">
        <v>0</v>
      </c>
      <c r="K30" s="29" t="s">
        <v>324</v>
      </c>
      <c r="L30" s="1" t="s">
        <v>399</v>
      </c>
      <c r="M30" s="1" t="s">
        <v>165</v>
      </c>
      <c r="N30" s="1" t="s">
        <v>402</v>
      </c>
      <c r="O30" s="31">
        <v>75</v>
      </c>
      <c r="P30" s="20">
        <v>77</v>
      </c>
      <c r="Q30" s="30">
        <v>-2</v>
      </c>
      <c r="R30" s="29" t="s">
        <v>100</v>
      </c>
      <c r="S30" s="28" t="s">
        <v>222</v>
      </c>
    </row>
    <row r="31" spans="1:19" ht="1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25</v>
      </c>
      <c r="C38" s="1">
        <v>14</v>
      </c>
      <c r="D38" s="1">
        <v>7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431</v>
      </c>
      <c r="L38" s="1" t="s">
        <v>405</v>
      </c>
      <c r="M38" s="1" t="s">
        <v>161</v>
      </c>
      <c r="N38" s="1" t="s">
        <v>262</v>
      </c>
      <c r="O38" s="31">
        <v>83</v>
      </c>
      <c r="P38" s="20">
        <v>79</v>
      </c>
      <c r="Q38" s="30">
        <v>4</v>
      </c>
      <c r="R38" s="29" t="s">
        <v>100</v>
      </c>
      <c r="S38" s="28" t="s">
        <v>205</v>
      </c>
    </row>
    <row r="39" spans="1:19" ht="15">
      <c r="A39" s="32" t="s">
        <v>27</v>
      </c>
      <c r="B39" s="1">
        <v>27</v>
      </c>
      <c r="C39" s="1">
        <v>13</v>
      </c>
      <c r="D39" s="1">
        <v>9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391</v>
      </c>
      <c r="M39" s="1" t="s">
        <v>172</v>
      </c>
      <c r="N39" s="1" t="s">
        <v>343</v>
      </c>
      <c r="O39" s="31">
        <v>72</v>
      </c>
      <c r="P39" s="20">
        <v>78</v>
      </c>
      <c r="Q39" s="30">
        <v>-6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11</v>
      </c>
      <c r="B8" s="1">
        <v>27</v>
      </c>
      <c r="C8" s="1">
        <v>12</v>
      </c>
      <c r="D8" s="1">
        <v>13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352</v>
      </c>
      <c r="L8" s="1" t="s">
        <v>282</v>
      </c>
      <c r="M8" s="1" t="s">
        <v>147</v>
      </c>
      <c r="N8" s="1" t="s">
        <v>307</v>
      </c>
      <c r="O8" s="31">
        <v>82</v>
      </c>
      <c r="P8" s="20">
        <v>86</v>
      </c>
      <c r="Q8" s="30">
        <v>-4</v>
      </c>
      <c r="R8" s="29" t="s">
        <v>98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1">
        <v>26</v>
      </c>
      <c r="C18" s="1">
        <v>14</v>
      </c>
      <c r="D18" s="1">
        <v>11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341</v>
      </c>
      <c r="L18" s="1" t="s">
        <v>336</v>
      </c>
      <c r="M18" s="1" t="s">
        <v>171</v>
      </c>
      <c r="N18" s="1" t="s">
        <v>421</v>
      </c>
      <c r="O18" s="31">
        <v>85</v>
      </c>
      <c r="P18" s="20">
        <v>79</v>
      </c>
      <c r="Q18" s="30">
        <v>6</v>
      </c>
      <c r="R18" s="29" t="s">
        <v>98</v>
      </c>
      <c r="S18" s="28" t="s">
        <v>248</v>
      </c>
    </row>
    <row r="19" spans="1:19" ht="1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27</v>
      </c>
      <c r="C29" s="1">
        <v>12</v>
      </c>
      <c r="D29" s="1">
        <v>11</v>
      </c>
      <c r="E29" s="20">
        <v>4</v>
      </c>
      <c r="F29" s="30">
        <v>28</v>
      </c>
      <c r="G29" s="20">
        <v>8</v>
      </c>
      <c r="H29" s="20">
        <v>12</v>
      </c>
      <c r="I29" s="20">
        <v>0</v>
      </c>
      <c r="J29" s="20">
        <v>0</v>
      </c>
      <c r="K29" s="29" t="s">
        <v>324</v>
      </c>
      <c r="L29" s="1" t="s">
        <v>412</v>
      </c>
      <c r="M29" s="1" t="s">
        <v>165</v>
      </c>
      <c r="N29" s="1" t="s">
        <v>402</v>
      </c>
      <c r="O29" s="31">
        <v>79</v>
      </c>
      <c r="P29" s="20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1">
        <v>28</v>
      </c>
      <c r="C30" s="1">
        <v>13</v>
      </c>
      <c r="D30" s="1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1" t="s">
        <v>441</v>
      </c>
      <c r="M30" s="1" t="s">
        <v>153</v>
      </c>
      <c r="N30" s="1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1">
        <v>29</v>
      </c>
      <c r="C6" s="1">
        <v>15</v>
      </c>
      <c r="D6" s="1">
        <v>11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290</v>
      </c>
      <c r="M6" s="1" t="s">
        <v>176</v>
      </c>
      <c r="N6" s="1" t="s">
        <v>441</v>
      </c>
      <c r="O6" s="31">
        <v>75</v>
      </c>
      <c r="P6" s="20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28</v>
      </c>
      <c r="B8" s="1">
        <v>28</v>
      </c>
      <c r="C8" s="1">
        <v>11</v>
      </c>
      <c r="D8" s="1">
        <v>13</v>
      </c>
      <c r="E8" s="20">
        <v>4</v>
      </c>
      <c r="F8" s="30">
        <v>26</v>
      </c>
      <c r="G8" s="31">
        <v>7</v>
      </c>
      <c r="H8" s="20">
        <v>10</v>
      </c>
      <c r="I8" s="20">
        <v>1</v>
      </c>
      <c r="J8" s="30">
        <v>1</v>
      </c>
      <c r="K8" s="29" t="s">
        <v>454</v>
      </c>
      <c r="L8" s="1" t="s">
        <v>255</v>
      </c>
      <c r="M8" s="1" t="s">
        <v>172</v>
      </c>
      <c r="N8" s="1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1">
        <v>28</v>
      </c>
      <c r="C9" s="1">
        <v>11</v>
      </c>
      <c r="D9" s="1">
        <v>13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0</v>
      </c>
      <c r="K9" s="29" t="s">
        <v>331</v>
      </c>
      <c r="L9" s="1" t="s">
        <v>356</v>
      </c>
      <c r="M9" s="1" t="s">
        <v>156</v>
      </c>
      <c r="N9" s="1" t="s">
        <v>347</v>
      </c>
      <c r="O9" s="31">
        <v>73</v>
      </c>
      <c r="P9" s="20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1">
        <v>27</v>
      </c>
      <c r="C10" s="1">
        <v>12</v>
      </c>
      <c r="D10" s="1">
        <v>13</v>
      </c>
      <c r="E10" s="20">
        <v>2</v>
      </c>
      <c r="F10" s="30">
        <v>26</v>
      </c>
      <c r="G10" s="31">
        <v>10</v>
      </c>
      <c r="H10" s="20">
        <v>12</v>
      </c>
      <c r="I10" s="20">
        <v>0</v>
      </c>
      <c r="J10" s="30">
        <v>1</v>
      </c>
      <c r="K10" s="29" t="s">
        <v>352</v>
      </c>
      <c r="L10" s="1" t="s">
        <v>282</v>
      </c>
      <c r="M10" s="1" t="s">
        <v>147</v>
      </c>
      <c r="N10" s="1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1">
        <v>27</v>
      </c>
      <c r="C18" s="1">
        <v>14</v>
      </c>
      <c r="D18" s="1">
        <v>12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360</v>
      </c>
      <c r="L18" s="1" t="s">
        <v>336</v>
      </c>
      <c r="M18" s="1" t="s">
        <v>171</v>
      </c>
      <c r="N18" s="1" t="s">
        <v>421</v>
      </c>
      <c r="O18" s="31">
        <v>86</v>
      </c>
      <c r="P18" s="20">
        <v>81</v>
      </c>
      <c r="Q18" s="30">
        <v>5</v>
      </c>
      <c r="R18" s="29" t="s">
        <v>102</v>
      </c>
      <c r="S18" s="28" t="s">
        <v>453</v>
      </c>
    </row>
    <row r="19" spans="1:19" ht="1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27</v>
      </c>
      <c r="C29" s="1">
        <v>12</v>
      </c>
      <c r="D29" s="1">
        <v>11</v>
      </c>
      <c r="E29" s="20">
        <v>4</v>
      </c>
      <c r="F29" s="30">
        <v>28</v>
      </c>
      <c r="G29" s="20">
        <v>8</v>
      </c>
      <c r="H29" s="20">
        <v>12</v>
      </c>
      <c r="I29" s="20">
        <v>0</v>
      </c>
      <c r="J29" s="20">
        <v>0</v>
      </c>
      <c r="K29" s="29" t="s">
        <v>324</v>
      </c>
      <c r="L29" s="1" t="s">
        <v>412</v>
      </c>
      <c r="M29" s="1" t="s">
        <v>165</v>
      </c>
      <c r="N29" s="1" t="s">
        <v>402</v>
      </c>
      <c r="O29" s="31">
        <v>79</v>
      </c>
      <c r="P29" s="20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1">
        <v>28</v>
      </c>
      <c r="C30" s="1">
        <v>13</v>
      </c>
      <c r="D30" s="1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1" t="s">
        <v>441</v>
      </c>
      <c r="M30" s="1" t="s">
        <v>153</v>
      </c>
      <c r="N30" s="1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28</v>
      </c>
      <c r="C32" s="1">
        <v>7</v>
      </c>
      <c r="D32" s="1">
        <v>15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340</v>
      </c>
      <c r="L32" s="1" t="s">
        <v>440</v>
      </c>
      <c r="M32" s="1" t="s">
        <v>220</v>
      </c>
      <c r="N32" s="1" t="s">
        <v>389</v>
      </c>
      <c r="O32" s="31">
        <v>61</v>
      </c>
      <c r="P32" s="20">
        <v>88</v>
      </c>
      <c r="Q32" s="30">
        <v>-27</v>
      </c>
      <c r="R32" s="29" t="s">
        <v>186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1">
        <v>28</v>
      </c>
      <c r="C5" s="1">
        <v>17</v>
      </c>
      <c r="D5" s="1">
        <v>9</v>
      </c>
      <c r="E5" s="20">
        <v>2</v>
      </c>
      <c r="F5" s="30">
        <v>36</v>
      </c>
      <c r="G5" s="31">
        <v>14</v>
      </c>
      <c r="H5" s="20">
        <v>17</v>
      </c>
      <c r="I5" s="20">
        <v>0</v>
      </c>
      <c r="J5" s="30">
        <v>0</v>
      </c>
      <c r="K5" s="29" t="s">
        <v>425</v>
      </c>
      <c r="L5" s="1" t="s">
        <v>289</v>
      </c>
      <c r="M5" s="1" t="s">
        <v>176</v>
      </c>
      <c r="N5" s="1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1">
        <v>30</v>
      </c>
      <c r="C6" s="1">
        <v>15</v>
      </c>
      <c r="D6" s="1">
        <v>12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279</v>
      </c>
      <c r="M6" s="1" t="s">
        <v>176</v>
      </c>
      <c r="N6" s="1" t="s">
        <v>441</v>
      </c>
      <c r="O6" s="31">
        <v>76</v>
      </c>
      <c r="P6" s="20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1">
        <v>26</v>
      </c>
      <c r="C7" s="1">
        <v>14</v>
      </c>
      <c r="D7" s="1">
        <v>10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279</v>
      </c>
      <c r="M7" s="1" t="s">
        <v>115</v>
      </c>
      <c r="N7" s="1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28</v>
      </c>
      <c r="B8" s="1">
        <v>28</v>
      </c>
      <c r="C8" s="1">
        <v>11</v>
      </c>
      <c r="D8" s="1">
        <v>13</v>
      </c>
      <c r="E8" s="20">
        <v>4</v>
      </c>
      <c r="F8" s="30">
        <v>26</v>
      </c>
      <c r="G8" s="31">
        <v>7</v>
      </c>
      <c r="H8" s="20">
        <v>10</v>
      </c>
      <c r="I8" s="20">
        <v>1</v>
      </c>
      <c r="J8" s="30">
        <v>1</v>
      </c>
      <c r="K8" s="29" t="s">
        <v>454</v>
      </c>
      <c r="L8" s="1" t="s">
        <v>255</v>
      </c>
      <c r="M8" s="1" t="s">
        <v>172</v>
      </c>
      <c r="N8" s="1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1">
        <v>28</v>
      </c>
      <c r="C9" s="1">
        <v>11</v>
      </c>
      <c r="D9" s="1">
        <v>13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0</v>
      </c>
      <c r="K9" s="29" t="s">
        <v>331</v>
      </c>
      <c r="L9" s="1" t="s">
        <v>356</v>
      </c>
      <c r="M9" s="1" t="s">
        <v>156</v>
      </c>
      <c r="N9" s="1" t="s">
        <v>347</v>
      </c>
      <c r="O9" s="31">
        <v>73</v>
      </c>
      <c r="P9" s="20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1">
        <v>27</v>
      </c>
      <c r="C10" s="1">
        <v>12</v>
      </c>
      <c r="D10" s="1">
        <v>13</v>
      </c>
      <c r="E10" s="20">
        <v>2</v>
      </c>
      <c r="F10" s="30">
        <v>26</v>
      </c>
      <c r="G10" s="31">
        <v>10</v>
      </c>
      <c r="H10" s="20">
        <v>12</v>
      </c>
      <c r="I10" s="20">
        <v>0</v>
      </c>
      <c r="J10" s="30">
        <v>1</v>
      </c>
      <c r="K10" s="29" t="s">
        <v>352</v>
      </c>
      <c r="L10" s="1" t="s">
        <v>282</v>
      </c>
      <c r="M10" s="1" t="s">
        <v>147</v>
      </c>
      <c r="N10" s="1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31</v>
      </c>
      <c r="C15" s="1">
        <v>18</v>
      </c>
      <c r="D15" s="1">
        <v>10</v>
      </c>
      <c r="E15" s="20">
        <v>3</v>
      </c>
      <c r="F15" s="30">
        <v>39</v>
      </c>
      <c r="G15" s="20">
        <v>17</v>
      </c>
      <c r="H15" s="20">
        <v>18</v>
      </c>
      <c r="I15" s="20">
        <v>0</v>
      </c>
      <c r="J15" s="20">
        <v>0</v>
      </c>
      <c r="K15" s="29" t="s">
        <v>426</v>
      </c>
      <c r="L15" s="1" t="s">
        <v>398</v>
      </c>
      <c r="M15" s="1" t="s">
        <v>216</v>
      </c>
      <c r="N15" s="1" t="s">
        <v>456</v>
      </c>
      <c r="O15" s="31">
        <v>103</v>
      </c>
      <c r="P15" s="20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1">
        <v>29</v>
      </c>
      <c r="C17" s="1">
        <v>13</v>
      </c>
      <c r="D17" s="1">
        <v>12</v>
      </c>
      <c r="E17" s="20">
        <v>4</v>
      </c>
      <c r="F17" s="30">
        <v>30</v>
      </c>
      <c r="G17" s="20">
        <v>3</v>
      </c>
      <c r="H17" s="20">
        <v>10</v>
      </c>
      <c r="I17" s="20">
        <v>3</v>
      </c>
      <c r="J17" s="20">
        <v>2</v>
      </c>
      <c r="K17" s="29" t="s">
        <v>301</v>
      </c>
      <c r="L17" s="1" t="s">
        <v>416</v>
      </c>
      <c r="M17" s="1" t="s">
        <v>165</v>
      </c>
      <c r="N17" s="1" t="s">
        <v>422</v>
      </c>
      <c r="O17" s="31">
        <v>88</v>
      </c>
      <c r="P17" s="20">
        <v>101</v>
      </c>
      <c r="Q17" s="30">
        <v>-13</v>
      </c>
      <c r="R17" s="29" t="s">
        <v>100</v>
      </c>
      <c r="S17" s="28" t="s">
        <v>231</v>
      </c>
    </row>
    <row r="18" spans="1:19" ht="15">
      <c r="A18" s="32" t="s">
        <v>13</v>
      </c>
      <c r="B18" s="1">
        <v>30</v>
      </c>
      <c r="C18" s="1">
        <v>11</v>
      </c>
      <c r="D18" s="1">
        <v>12</v>
      </c>
      <c r="E18" s="20">
        <v>7</v>
      </c>
      <c r="F18" s="30">
        <v>29</v>
      </c>
      <c r="G18" s="20">
        <v>6</v>
      </c>
      <c r="H18" s="20">
        <v>9</v>
      </c>
      <c r="I18" s="20">
        <v>2</v>
      </c>
      <c r="J18" s="20">
        <v>1</v>
      </c>
      <c r="K18" s="29" t="s">
        <v>331</v>
      </c>
      <c r="L18" s="1" t="s">
        <v>448</v>
      </c>
      <c r="M18" s="1" t="s">
        <v>166</v>
      </c>
      <c r="N18" s="1" t="s">
        <v>444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203</v>
      </c>
    </row>
    <row r="19" spans="1:19" ht="15">
      <c r="A19" s="32" t="s">
        <v>12</v>
      </c>
      <c r="B19" s="1">
        <v>27</v>
      </c>
      <c r="C19" s="1">
        <v>14</v>
      </c>
      <c r="D19" s="1">
        <v>12</v>
      </c>
      <c r="E19" s="20">
        <v>1</v>
      </c>
      <c r="F19" s="30">
        <v>29</v>
      </c>
      <c r="G19" s="20">
        <v>14</v>
      </c>
      <c r="H19" s="20">
        <v>14</v>
      </c>
      <c r="I19" s="20">
        <v>0</v>
      </c>
      <c r="J19" s="20">
        <v>0</v>
      </c>
      <c r="K19" s="29" t="s">
        <v>360</v>
      </c>
      <c r="L19" s="1" t="s">
        <v>336</v>
      </c>
      <c r="M19" s="1" t="s">
        <v>171</v>
      </c>
      <c r="N19" s="1" t="s">
        <v>421</v>
      </c>
      <c r="O19" s="31">
        <v>86</v>
      </c>
      <c r="P19" s="20">
        <v>81</v>
      </c>
      <c r="Q19" s="30">
        <v>5</v>
      </c>
      <c r="R19" s="29" t="s">
        <v>102</v>
      </c>
      <c r="S19" s="28" t="s">
        <v>453</v>
      </c>
    </row>
    <row r="20" spans="1:19" ht="15">
      <c r="A20" s="32" t="s">
        <v>9</v>
      </c>
      <c r="B20" s="1">
        <v>30</v>
      </c>
      <c r="C20" s="1">
        <v>12</v>
      </c>
      <c r="D20" s="1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1" t="s">
        <v>317</v>
      </c>
      <c r="M20" s="1" t="s">
        <v>187</v>
      </c>
      <c r="N20" s="1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1">
        <v>30</v>
      </c>
      <c r="C26" s="1">
        <v>21</v>
      </c>
      <c r="D26" s="1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1" t="s">
        <v>442</v>
      </c>
      <c r="M26" s="1" t="s">
        <v>113</v>
      </c>
      <c r="N26" s="1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30</v>
      </c>
      <c r="C27" s="1">
        <v>17</v>
      </c>
      <c r="D27" s="1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1" t="s">
        <v>421</v>
      </c>
      <c r="M27" s="1" t="s">
        <v>165</v>
      </c>
      <c r="N27" s="1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27</v>
      </c>
      <c r="C28" s="1">
        <v>17</v>
      </c>
      <c r="D28" s="1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1" t="s">
        <v>335</v>
      </c>
      <c r="M28" s="1" t="s">
        <v>210</v>
      </c>
      <c r="N28" s="1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29</v>
      </c>
      <c r="C29" s="1">
        <v>14</v>
      </c>
      <c r="D29" s="1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1" t="s">
        <v>455</v>
      </c>
      <c r="M29" s="1" t="s">
        <v>153</v>
      </c>
      <c r="N29" s="1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1">
        <v>28</v>
      </c>
      <c r="C30" s="1">
        <v>12</v>
      </c>
      <c r="D30" s="1">
        <v>11</v>
      </c>
      <c r="E30" s="20">
        <v>5</v>
      </c>
      <c r="F30" s="30">
        <v>29</v>
      </c>
      <c r="G30" s="20">
        <v>8</v>
      </c>
      <c r="H30" s="20">
        <v>12</v>
      </c>
      <c r="I30" s="20">
        <v>0</v>
      </c>
      <c r="J30" s="20">
        <v>1</v>
      </c>
      <c r="K30" s="29" t="s">
        <v>431</v>
      </c>
      <c r="L30" s="1" t="s">
        <v>412</v>
      </c>
      <c r="M30" s="1" t="s">
        <v>156</v>
      </c>
      <c r="N30" s="1" t="s">
        <v>458</v>
      </c>
      <c r="O30" s="31">
        <v>83</v>
      </c>
      <c r="P30" s="20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29</v>
      </c>
      <c r="C32" s="1">
        <v>7</v>
      </c>
      <c r="D32" s="1">
        <v>16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331</v>
      </c>
      <c r="L32" s="1" t="s">
        <v>440</v>
      </c>
      <c r="M32" s="1" t="s">
        <v>220</v>
      </c>
      <c r="N32" s="1" t="s">
        <v>461</v>
      </c>
      <c r="O32" s="31">
        <v>64</v>
      </c>
      <c r="P32" s="20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28</v>
      </c>
      <c r="C36" s="1">
        <v>17</v>
      </c>
      <c r="D36" s="1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399</v>
      </c>
      <c r="M36" s="1" t="s">
        <v>225</v>
      </c>
      <c r="N36" s="1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1">
        <v>28</v>
      </c>
      <c r="C37" s="1">
        <v>16</v>
      </c>
      <c r="D37" s="1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1" t="s">
        <v>376</v>
      </c>
      <c r="M37" s="1" t="s">
        <v>143</v>
      </c>
      <c r="N37" s="1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1">
        <v>29</v>
      </c>
      <c r="C38" s="1">
        <v>14</v>
      </c>
      <c r="D38" s="1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1" t="s">
        <v>404</v>
      </c>
      <c r="M38" s="1" t="s">
        <v>172</v>
      </c>
      <c r="N38" s="1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1">
        <v>27</v>
      </c>
      <c r="C39" s="1">
        <v>14</v>
      </c>
      <c r="D39" s="1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1" t="s">
        <v>405</v>
      </c>
      <c r="M39" s="1" t="s">
        <v>161</v>
      </c>
      <c r="N39" s="1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1">
        <v>30</v>
      </c>
      <c r="C40" s="1">
        <v>14</v>
      </c>
      <c r="D40" s="1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1" t="s">
        <v>449</v>
      </c>
      <c r="M40" s="1" t="s">
        <v>171</v>
      </c>
      <c r="N40" s="1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31</v>
      </c>
      <c r="C41" s="1">
        <v>10</v>
      </c>
      <c r="D41" s="1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463</v>
      </c>
      <c r="M41" s="1" t="s">
        <v>275</v>
      </c>
      <c r="N41" s="1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1">
        <v>28</v>
      </c>
      <c r="C5" s="1">
        <v>17</v>
      </c>
      <c r="D5" s="1">
        <v>9</v>
      </c>
      <c r="E5" s="20">
        <v>2</v>
      </c>
      <c r="F5" s="30">
        <v>36</v>
      </c>
      <c r="G5" s="31">
        <v>14</v>
      </c>
      <c r="H5" s="20">
        <v>17</v>
      </c>
      <c r="I5" s="20">
        <v>0</v>
      </c>
      <c r="J5" s="30">
        <v>0</v>
      </c>
      <c r="K5" s="29" t="s">
        <v>425</v>
      </c>
      <c r="L5" s="1" t="s">
        <v>289</v>
      </c>
      <c r="M5" s="1" t="s">
        <v>176</v>
      </c>
      <c r="N5" s="1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1">
        <v>30</v>
      </c>
      <c r="C6" s="1">
        <v>15</v>
      </c>
      <c r="D6" s="1">
        <v>12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279</v>
      </c>
      <c r="M6" s="1" t="s">
        <v>176</v>
      </c>
      <c r="N6" s="1" t="s">
        <v>441</v>
      </c>
      <c r="O6" s="31">
        <v>76</v>
      </c>
      <c r="P6" s="20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1">
        <v>26</v>
      </c>
      <c r="C7" s="1">
        <v>14</v>
      </c>
      <c r="D7" s="1">
        <v>10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279</v>
      </c>
      <c r="M7" s="1" t="s">
        <v>115</v>
      </c>
      <c r="N7" s="1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11</v>
      </c>
      <c r="B8" s="1">
        <v>28</v>
      </c>
      <c r="C8" s="1">
        <v>13</v>
      </c>
      <c r="D8" s="1">
        <v>13</v>
      </c>
      <c r="E8" s="20">
        <v>2</v>
      </c>
      <c r="F8" s="30">
        <v>28</v>
      </c>
      <c r="G8" s="31">
        <v>11</v>
      </c>
      <c r="H8" s="20">
        <v>13</v>
      </c>
      <c r="I8" s="20">
        <v>0</v>
      </c>
      <c r="J8" s="30">
        <v>1</v>
      </c>
      <c r="K8" s="29" t="s">
        <v>357</v>
      </c>
      <c r="L8" s="1" t="s">
        <v>282</v>
      </c>
      <c r="M8" s="1" t="s">
        <v>147</v>
      </c>
      <c r="N8" s="1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1">
        <v>28</v>
      </c>
      <c r="C10" s="1">
        <v>11</v>
      </c>
      <c r="D10" s="1">
        <v>13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356</v>
      </c>
      <c r="M10" s="1" t="s">
        <v>156</v>
      </c>
      <c r="N10" s="1" t="s">
        <v>347</v>
      </c>
      <c r="O10" s="31">
        <v>73</v>
      </c>
      <c r="P10" s="20">
        <v>88</v>
      </c>
      <c r="Q10" s="30">
        <v>-15</v>
      </c>
      <c r="R10" s="29" t="s">
        <v>100</v>
      </c>
      <c r="S10" s="28" t="s">
        <v>203</v>
      </c>
    </row>
    <row r="11" spans="1:20" ht="15.75" thickBot="1">
      <c r="A11" s="32" t="s">
        <v>16</v>
      </c>
      <c r="B11" s="1">
        <v>28</v>
      </c>
      <c r="C11" s="1">
        <v>11</v>
      </c>
      <c r="D11" s="1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1" t="s">
        <v>400</v>
      </c>
      <c r="M11" s="1" t="s">
        <v>152</v>
      </c>
      <c r="N11" s="1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27</v>
      </c>
      <c r="C14" s="1">
        <v>19</v>
      </c>
      <c r="D14" s="1">
        <v>6</v>
      </c>
      <c r="E14" s="20">
        <v>2</v>
      </c>
      <c r="F14" s="33">
        <v>40</v>
      </c>
      <c r="G14" s="20">
        <v>17</v>
      </c>
      <c r="H14" s="20">
        <v>19</v>
      </c>
      <c r="I14" s="20">
        <v>0</v>
      </c>
      <c r="J14" s="20">
        <v>0</v>
      </c>
      <c r="K14" s="29" t="s">
        <v>294</v>
      </c>
      <c r="L14" s="1" t="s">
        <v>350</v>
      </c>
      <c r="M14" s="1" t="s">
        <v>288</v>
      </c>
      <c r="N14" s="1" t="s">
        <v>445</v>
      </c>
      <c r="O14" s="31">
        <v>109</v>
      </c>
      <c r="P14" s="20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31</v>
      </c>
      <c r="C15" s="1">
        <v>18</v>
      </c>
      <c r="D15" s="1">
        <v>10</v>
      </c>
      <c r="E15" s="20">
        <v>3</v>
      </c>
      <c r="F15" s="30">
        <v>39</v>
      </c>
      <c r="G15" s="20">
        <v>17</v>
      </c>
      <c r="H15" s="20">
        <v>18</v>
      </c>
      <c r="I15" s="20">
        <v>0</v>
      </c>
      <c r="J15" s="20">
        <v>0</v>
      </c>
      <c r="K15" s="29" t="s">
        <v>426</v>
      </c>
      <c r="L15" s="1" t="s">
        <v>398</v>
      </c>
      <c r="M15" s="1" t="s">
        <v>216</v>
      </c>
      <c r="N15" s="1" t="s">
        <v>456</v>
      </c>
      <c r="O15" s="31">
        <v>103</v>
      </c>
      <c r="P15" s="20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12</v>
      </c>
      <c r="B17" s="1">
        <v>28</v>
      </c>
      <c r="C17" s="1">
        <v>15</v>
      </c>
      <c r="D17" s="1">
        <v>12</v>
      </c>
      <c r="E17" s="20">
        <v>1</v>
      </c>
      <c r="F17" s="30">
        <v>31</v>
      </c>
      <c r="G17" s="20">
        <v>15</v>
      </c>
      <c r="H17" s="20">
        <v>15</v>
      </c>
      <c r="I17" s="20">
        <v>0</v>
      </c>
      <c r="J17" s="20">
        <v>0</v>
      </c>
      <c r="K17" s="29" t="s">
        <v>360</v>
      </c>
      <c r="L17" s="1" t="s">
        <v>345</v>
      </c>
      <c r="M17" s="1" t="s">
        <v>171</v>
      </c>
      <c r="N17" s="1" t="s">
        <v>442</v>
      </c>
      <c r="O17" s="31">
        <v>89</v>
      </c>
      <c r="P17" s="20">
        <v>83</v>
      </c>
      <c r="Q17" s="30">
        <v>6</v>
      </c>
      <c r="R17" s="29" t="s">
        <v>100</v>
      </c>
      <c r="S17" s="28" t="s">
        <v>248</v>
      </c>
    </row>
    <row r="18" spans="1:19" ht="15">
      <c r="A18" s="32" t="s">
        <v>10</v>
      </c>
      <c r="B18" s="1">
        <v>29</v>
      </c>
      <c r="C18" s="1">
        <v>13</v>
      </c>
      <c r="D18" s="1">
        <v>12</v>
      </c>
      <c r="E18" s="20">
        <v>4</v>
      </c>
      <c r="F18" s="30">
        <v>30</v>
      </c>
      <c r="G18" s="20">
        <v>3</v>
      </c>
      <c r="H18" s="20">
        <v>10</v>
      </c>
      <c r="I18" s="20">
        <v>3</v>
      </c>
      <c r="J18" s="20">
        <v>2</v>
      </c>
      <c r="K18" s="29" t="s">
        <v>301</v>
      </c>
      <c r="L18" s="1" t="s">
        <v>416</v>
      </c>
      <c r="M18" s="1" t="s">
        <v>165</v>
      </c>
      <c r="N18" s="1" t="s">
        <v>422</v>
      </c>
      <c r="O18" s="31">
        <v>88</v>
      </c>
      <c r="P18" s="20">
        <v>101</v>
      </c>
      <c r="Q18" s="30">
        <v>-13</v>
      </c>
      <c r="R18" s="29" t="s">
        <v>100</v>
      </c>
      <c r="S18" s="28" t="s">
        <v>231</v>
      </c>
    </row>
    <row r="19" spans="1:19" ht="15">
      <c r="A19" s="32" t="s">
        <v>13</v>
      </c>
      <c r="B19" s="1">
        <v>30</v>
      </c>
      <c r="C19" s="1">
        <v>11</v>
      </c>
      <c r="D19" s="1">
        <v>12</v>
      </c>
      <c r="E19" s="20">
        <v>7</v>
      </c>
      <c r="F19" s="30">
        <v>29</v>
      </c>
      <c r="G19" s="20">
        <v>6</v>
      </c>
      <c r="H19" s="20">
        <v>9</v>
      </c>
      <c r="I19" s="20">
        <v>2</v>
      </c>
      <c r="J19" s="20">
        <v>1</v>
      </c>
      <c r="K19" s="29" t="s">
        <v>331</v>
      </c>
      <c r="L19" s="1" t="s">
        <v>448</v>
      </c>
      <c r="M19" s="1" t="s">
        <v>166</v>
      </c>
      <c r="N19" s="1" t="s">
        <v>444</v>
      </c>
      <c r="O19" s="31">
        <v>78</v>
      </c>
      <c r="P19" s="20">
        <v>90</v>
      </c>
      <c r="Q19" s="30">
        <v>-12</v>
      </c>
      <c r="R19" s="29" t="s">
        <v>98</v>
      </c>
      <c r="S19" s="28" t="s">
        <v>203</v>
      </c>
    </row>
    <row r="20" spans="1:19" ht="15">
      <c r="A20" s="32" t="s">
        <v>9</v>
      </c>
      <c r="B20" s="1">
        <v>30</v>
      </c>
      <c r="C20" s="1">
        <v>12</v>
      </c>
      <c r="D20" s="1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1" t="s">
        <v>317</v>
      </c>
      <c r="M20" s="1" t="s">
        <v>187</v>
      </c>
      <c r="N20" s="1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1">
        <v>30</v>
      </c>
      <c r="C26" s="1">
        <v>21</v>
      </c>
      <c r="D26" s="1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1" t="s">
        <v>442</v>
      </c>
      <c r="M26" s="1" t="s">
        <v>113</v>
      </c>
      <c r="N26" s="1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30</v>
      </c>
      <c r="C27" s="1">
        <v>17</v>
      </c>
      <c r="D27" s="1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1" t="s">
        <v>421</v>
      </c>
      <c r="M27" s="1" t="s">
        <v>165</v>
      </c>
      <c r="N27" s="1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27</v>
      </c>
      <c r="C28" s="1">
        <v>17</v>
      </c>
      <c r="D28" s="1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1" t="s">
        <v>335</v>
      </c>
      <c r="M28" s="1" t="s">
        <v>210</v>
      </c>
      <c r="N28" s="1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29</v>
      </c>
      <c r="C29" s="1">
        <v>14</v>
      </c>
      <c r="D29" s="1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1" t="s">
        <v>455</v>
      </c>
      <c r="M29" s="1" t="s">
        <v>153</v>
      </c>
      <c r="N29" s="1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1">
        <v>28</v>
      </c>
      <c r="C30" s="1">
        <v>12</v>
      </c>
      <c r="D30" s="1">
        <v>11</v>
      </c>
      <c r="E30" s="20">
        <v>5</v>
      </c>
      <c r="F30" s="30">
        <v>29</v>
      </c>
      <c r="G30" s="20">
        <v>8</v>
      </c>
      <c r="H30" s="20">
        <v>12</v>
      </c>
      <c r="I30" s="20">
        <v>0</v>
      </c>
      <c r="J30" s="20">
        <v>1</v>
      </c>
      <c r="K30" s="29" t="s">
        <v>431</v>
      </c>
      <c r="L30" s="1" t="s">
        <v>412</v>
      </c>
      <c r="M30" s="1" t="s">
        <v>156</v>
      </c>
      <c r="N30" s="1" t="s">
        <v>458</v>
      </c>
      <c r="O30" s="31">
        <v>83</v>
      </c>
      <c r="P30" s="20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1">
        <v>28</v>
      </c>
      <c r="C31" s="1">
        <v>9</v>
      </c>
      <c r="D31" s="1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1" t="s">
        <v>452</v>
      </c>
      <c r="M31" s="1" t="s">
        <v>204</v>
      </c>
      <c r="N31" s="1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29</v>
      </c>
      <c r="C32" s="1">
        <v>7</v>
      </c>
      <c r="D32" s="1">
        <v>16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331</v>
      </c>
      <c r="L32" s="1" t="s">
        <v>440</v>
      </c>
      <c r="M32" s="1" t="s">
        <v>220</v>
      </c>
      <c r="N32" s="1" t="s">
        <v>461</v>
      </c>
      <c r="O32" s="31">
        <v>64</v>
      </c>
      <c r="P32" s="20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28</v>
      </c>
      <c r="C36" s="1">
        <v>17</v>
      </c>
      <c r="D36" s="1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399</v>
      </c>
      <c r="M36" s="1" t="s">
        <v>225</v>
      </c>
      <c r="N36" s="1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1">
        <v>28</v>
      </c>
      <c r="C37" s="1">
        <v>16</v>
      </c>
      <c r="D37" s="1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1" t="s">
        <v>376</v>
      </c>
      <c r="M37" s="1" t="s">
        <v>143</v>
      </c>
      <c r="N37" s="1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1">
        <v>29</v>
      </c>
      <c r="C38" s="1">
        <v>14</v>
      </c>
      <c r="D38" s="1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1" t="s">
        <v>404</v>
      </c>
      <c r="M38" s="1" t="s">
        <v>172</v>
      </c>
      <c r="N38" s="1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1">
        <v>27</v>
      </c>
      <c r="C39" s="1">
        <v>14</v>
      </c>
      <c r="D39" s="1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1" t="s">
        <v>405</v>
      </c>
      <c r="M39" s="1" t="s">
        <v>161</v>
      </c>
      <c r="N39" s="1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1">
        <v>30</v>
      </c>
      <c r="C40" s="1">
        <v>14</v>
      </c>
      <c r="D40" s="1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1" t="s">
        <v>449</v>
      </c>
      <c r="M40" s="1" t="s">
        <v>171</v>
      </c>
      <c r="N40" s="1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31</v>
      </c>
      <c r="C41" s="1">
        <v>10</v>
      </c>
      <c r="D41" s="1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463</v>
      </c>
      <c r="M41" s="1" t="s">
        <v>275</v>
      </c>
      <c r="N41" s="1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27</v>
      </c>
      <c r="C42" s="26">
        <v>10</v>
      </c>
      <c r="D42" s="26">
        <v>13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310</v>
      </c>
      <c r="M42" s="26" t="s">
        <v>248</v>
      </c>
      <c r="N42" s="26" t="s">
        <v>430</v>
      </c>
      <c r="O42" s="25">
        <v>65</v>
      </c>
      <c r="P42" s="24">
        <v>84</v>
      </c>
      <c r="Q42" s="23">
        <v>-19</v>
      </c>
      <c r="R42" s="22" t="s">
        <v>140</v>
      </c>
      <c r="S42" s="21" t="s">
        <v>237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ht="15">
      <c r="A5" s="32" t="s">
        <v>4</v>
      </c>
      <c r="B5" s="1">
        <v>29</v>
      </c>
      <c r="C5" s="1">
        <v>18</v>
      </c>
      <c r="D5" s="1">
        <v>9</v>
      </c>
      <c r="E5" s="20">
        <v>2</v>
      </c>
      <c r="F5" s="30">
        <v>38</v>
      </c>
      <c r="G5" s="31">
        <v>15</v>
      </c>
      <c r="H5" s="20">
        <v>18</v>
      </c>
      <c r="I5" s="20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ht="15">
      <c r="A6" s="32" t="s">
        <v>29</v>
      </c>
      <c r="B6" s="1">
        <v>31</v>
      </c>
      <c r="C6" s="1">
        <v>15</v>
      </c>
      <c r="D6" s="1">
        <v>13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292</v>
      </c>
      <c r="M6" s="1" t="s">
        <v>176</v>
      </c>
      <c r="N6" s="1" t="s">
        <v>441</v>
      </c>
      <c r="O6" s="31">
        <v>77</v>
      </c>
      <c r="P6" s="20">
        <v>100</v>
      </c>
      <c r="Q6" s="30">
        <v>-23</v>
      </c>
      <c r="R6" s="29" t="s">
        <v>102</v>
      </c>
      <c r="S6" s="28" t="s">
        <v>245</v>
      </c>
    </row>
    <row r="7" spans="1:20" ht="1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ht="15">
      <c r="A8" s="32" t="s">
        <v>11</v>
      </c>
      <c r="B8" s="1">
        <v>28</v>
      </c>
      <c r="C8" s="1">
        <v>13</v>
      </c>
      <c r="D8" s="1">
        <v>13</v>
      </c>
      <c r="E8" s="20">
        <v>2</v>
      </c>
      <c r="F8" s="30">
        <v>28</v>
      </c>
      <c r="G8" s="31">
        <v>11</v>
      </c>
      <c r="H8" s="20">
        <v>13</v>
      </c>
      <c r="I8" s="20">
        <v>0</v>
      </c>
      <c r="J8" s="30">
        <v>1</v>
      </c>
      <c r="K8" s="29" t="s">
        <v>357</v>
      </c>
      <c r="L8" s="1" t="s">
        <v>282</v>
      </c>
      <c r="M8" s="1" t="s">
        <v>147</v>
      </c>
      <c r="N8" s="1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28</v>
      </c>
      <c r="C14" s="1">
        <v>20</v>
      </c>
      <c r="D14" s="1">
        <v>6</v>
      </c>
      <c r="E14" s="20">
        <v>2</v>
      </c>
      <c r="F14" s="33">
        <v>42</v>
      </c>
      <c r="G14" s="20">
        <v>17</v>
      </c>
      <c r="H14" s="20">
        <v>20</v>
      </c>
      <c r="I14" s="20">
        <v>0</v>
      </c>
      <c r="J14" s="20">
        <v>0</v>
      </c>
      <c r="K14" s="29" t="s">
        <v>294</v>
      </c>
      <c r="L14" s="1" t="s">
        <v>470</v>
      </c>
      <c r="M14" s="1" t="s">
        <v>303</v>
      </c>
      <c r="N14" s="1" t="s">
        <v>471</v>
      </c>
      <c r="O14" s="31">
        <v>111</v>
      </c>
      <c r="P14" s="20">
        <v>75</v>
      </c>
      <c r="Q14" s="30">
        <v>36</v>
      </c>
      <c r="R14" s="29" t="s">
        <v>123</v>
      </c>
      <c r="S14" s="28" t="s">
        <v>230</v>
      </c>
    </row>
    <row r="15" spans="1:20" ht="1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28</v>
      </c>
      <c r="C16" s="1">
        <v>18</v>
      </c>
      <c r="D16" s="1">
        <v>9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368</v>
      </c>
      <c r="L16" s="1" t="s">
        <v>341</v>
      </c>
      <c r="M16" s="1" t="s">
        <v>230</v>
      </c>
      <c r="N16" s="1" t="s">
        <v>377</v>
      </c>
      <c r="O16" s="31">
        <v>104</v>
      </c>
      <c r="P16" s="20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ht="1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ht="1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ht="1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ht="1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ht="1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ht="1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ht="1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ht="1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ht="1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ht="1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ht="1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ht="1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ht="15">
      <c r="A5" s="32" t="s">
        <v>4</v>
      </c>
      <c r="B5" s="1">
        <v>29</v>
      </c>
      <c r="C5" s="1">
        <v>18</v>
      </c>
      <c r="D5" s="1">
        <v>9</v>
      </c>
      <c r="E5" s="20">
        <v>2</v>
      </c>
      <c r="F5" s="30">
        <v>38</v>
      </c>
      <c r="G5" s="31">
        <v>15</v>
      </c>
      <c r="H5" s="20">
        <v>18</v>
      </c>
      <c r="I5" s="20">
        <v>0</v>
      </c>
      <c r="J5" s="30">
        <v>0</v>
      </c>
      <c r="K5" s="29" t="s">
        <v>467</v>
      </c>
      <c r="L5" s="1" t="s">
        <v>289</v>
      </c>
      <c r="M5" s="1" t="s">
        <v>176</v>
      </c>
      <c r="N5" s="1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ht="15">
      <c r="A6" s="32" t="s">
        <v>29</v>
      </c>
      <c r="B6" s="1">
        <v>31</v>
      </c>
      <c r="C6" s="1">
        <v>15</v>
      </c>
      <c r="D6" s="1">
        <v>13</v>
      </c>
      <c r="E6" s="20">
        <v>3</v>
      </c>
      <c r="F6" s="30">
        <v>33</v>
      </c>
      <c r="G6" s="31">
        <v>10</v>
      </c>
      <c r="H6" s="20">
        <v>15</v>
      </c>
      <c r="I6" s="20">
        <v>0</v>
      </c>
      <c r="J6" s="30">
        <v>0</v>
      </c>
      <c r="K6" s="29" t="s">
        <v>446</v>
      </c>
      <c r="L6" s="1" t="s">
        <v>292</v>
      </c>
      <c r="M6" s="1" t="s">
        <v>176</v>
      </c>
      <c r="N6" s="1" t="s">
        <v>441</v>
      </c>
      <c r="O6" s="31">
        <v>77</v>
      </c>
      <c r="P6" s="20">
        <v>100</v>
      </c>
      <c r="Q6" s="30">
        <v>-23</v>
      </c>
      <c r="R6" s="29" t="s">
        <v>102</v>
      </c>
      <c r="S6" s="28" t="s">
        <v>245</v>
      </c>
    </row>
    <row r="7" spans="1:20" ht="15">
      <c r="A7" s="32" t="s">
        <v>5</v>
      </c>
      <c r="B7" s="1">
        <v>27</v>
      </c>
      <c r="C7" s="1">
        <v>15</v>
      </c>
      <c r="D7" s="1">
        <v>10</v>
      </c>
      <c r="E7" s="20">
        <v>2</v>
      </c>
      <c r="F7" s="30">
        <v>32</v>
      </c>
      <c r="G7" s="31">
        <v>12</v>
      </c>
      <c r="H7" s="20">
        <v>15</v>
      </c>
      <c r="I7" s="20">
        <v>0</v>
      </c>
      <c r="J7" s="30">
        <v>1</v>
      </c>
      <c r="K7" s="29" t="s">
        <v>376</v>
      </c>
      <c r="L7" s="1" t="s">
        <v>341</v>
      </c>
      <c r="M7" s="1" t="s">
        <v>115</v>
      </c>
      <c r="N7" s="1" t="s">
        <v>264</v>
      </c>
      <c r="O7" s="31">
        <v>107</v>
      </c>
      <c r="P7" s="20">
        <v>81</v>
      </c>
      <c r="Q7" s="30">
        <v>26</v>
      </c>
      <c r="R7" s="29" t="s">
        <v>100</v>
      </c>
      <c r="S7" s="28" t="s">
        <v>190</v>
      </c>
    </row>
    <row r="8" spans="1:20" ht="15">
      <c r="A8" s="32" t="s">
        <v>11</v>
      </c>
      <c r="B8" s="1">
        <v>29</v>
      </c>
      <c r="C8" s="1">
        <v>14</v>
      </c>
      <c r="D8" s="1">
        <v>13</v>
      </c>
      <c r="E8" s="20">
        <v>2</v>
      </c>
      <c r="F8" s="30">
        <v>30</v>
      </c>
      <c r="G8" s="31">
        <v>12</v>
      </c>
      <c r="H8" s="20">
        <v>14</v>
      </c>
      <c r="I8" s="20">
        <v>0</v>
      </c>
      <c r="J8" s="30">
        <v>1</v>
      </c>
      <c r="K8" s="29" t="s">
        <v>357</v>
      </c>
      <c r="L8" s="1" t="s">
        <v>307</v>
      </c>
      <c r="M8" s="1" t="s">
        <v>147</v>
      </c>
      <c r="N8" s="1" t="s">
        <v>292</v>
      </c>
      <c r="O8" s="31">
        <v>90</v>
      </c>
      <c r="P8" s="20">
        <v>87</v>
      </c>
      <c r="Q8" s="30">
        <v>3</v>
      </c>
      <c r="R8" s="29" t="s">
        <v>104</v>
      </c>
      <c r="S8" s="28" t="s">
        <v>205</v>
      </c>
    </row>
    <row r="9" spans="1:20" ht="15">
      <c r="A9" s="32" t="s">
        <v>28</v>
      </c>
      <c r="B9" s="1">
        <v>29</v>
      </c>
      <c r="C9" s="1">
        <v>11</v>
      </c>
      <c r="D9" s="1">
        <v>14</v>
      </c>
      <c r="E9" s="20">
        <v>4</v>
      </c>
      <c r="F9" s="30">
        <v>26</v>
      </c>
      <c r="G9" s="31">
        <v>7</v>
      </c>
      <c r="H9" s="20">
        <v>10</v>
      </c>
      <c r="I9" s="20">
        <v>1</v>
      </c>
      <c r="J9" s="30">
        <v>1</v>
      </c>
      <c r="K9" s="29" t="s">
        <v>465</v>
      </c>
      <c r="L9" s="1" t="s">
        <v>255</v>
      </c>
      <c r="M9" s="1" t="s">
        <v>172</v>
      </c>
      <c r="N9" s="1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1">
        <v>29</v>
      </c>
      <c r="C10" s="1">
        <v>11</v>
      </c>
      <c r="D10" s="1">
        <v>14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0</v>
      </c>
      <c r="K10" s="29" t="s">
        <v>331</v>
      </c>
      <c r="L10" s="1" t="s">
        <v>422</v>
      </c>
      <c r="M10" s="1" t="s">
        <v>156</v>
      </c>
      <c r="N10" s="1" t="s">
        <v>364</v>
      </c>
      <c r="O10" s="31">
        <v>74</v>
      </c>
      <c r="P10" s="20">
        <v>92</v>
      </c>
      <c r="Q10" s="30">
        <v>-18</v>
      </c>
      <c r="R10" s="29" t="s">
        <v>98</v>
      </c>
      <c r="S10" s="28" t="s">
        <v>237</v>
      </c>
    </row>
    <row r="11" spans="1:20" ht="15.75" thickBot="1">
      <c r="A11" s="32" t="s">
        <v>16</v>
      </c>
      <c r="B11" s="1">
        <v>29</v>
      </c>
      <c r="C11" s="1">
        <v>11</v>
      </c>
      <c r="D11" s="1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400</v>
      </c>
      <c r="M11" s="1" t="s">
        <v>152</v>
      </c>
      <c r="N11" s="1" t="s">
        <v>437</v>
      </c>
      <c r="O11" s="31">
        <v>80</v>
      </c>
      <c r="P11" s="20">
        <v>109</v>
      </c>
      <c r="Q11" s="30">
        <v>-29</v>
      </c>
      <c r="R11" s="29" t="s">
        <v>98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28</v>
      </c>
      <c r="C14" s="1">
        <v>20</v>
      </c>
      <c r="D14" s="1">
        <v>6</v>
      </c>
      <c r="E14" s="20">
        <v>2</v>
      </c>
      <c r="F14" s="33">
        <v>42</v>
      </c>
      <c r="G14" s="20">
        <v>17</v>
      </c>
      <c r="H14" s="20">
        <v>20</v>
      </c>
      <c r="I14" s="20">
        <v>0</v>
      </c>
      <c r="J14" s="20">
        <v>0</v>
      </c>
      <c r="K14" s="29" t="s">
        <v>294</v>
      </c>
      <c r="L14" s="1" t="s">
        <v>470</v>
      </c>
      <c r="M14" s="1" t="s">
        <v>303</v>
      </c>
      <c r="N14" s="1" t="s">
        <v>471</v>
      </c>
      <c r="O14" s="31">
        <v>111</v>
      </c>
      <c r="P14" s="20">
        <v>75</v>
      </c>
      <c r="Q14" s="30">
        <v>36</v>
      </c>
      <c r="R14" s="29" t="s">
        <v>123</v>
      </c>
      <c r="S14" s="28" t="s">
        <v>230</v>
      </c>
    </row>
    <row r="15" spans="1:20" ht="15">
      <c r="A15" s="32" t="s">
        <v>14</v>
      </c>
      <c r="B15" s="1">
        <v>32</v>
      </c>
      <c r="C15" s="1">
        <v>19</v>
      </c>
      <c r="D15" s="1">
        <v>10</v>
      </c>
      <c r="E15" s="20">
        <v>3</v>
      </c>
      <c r="F15" s="30">
        <v>41</v>
      </c>
      <c r="G15" s="20">
        <v>18</v>
      </c>
      <c r="H15" s="20">
        <v>19</v>
      </c>
      <c r="I15" s="20">
        <v>0</v>
      </c>
      <c r="J15" s="20">
        <v>0</v>
      </c>
      <c r="K15" s="29" t="s">
        <v>444</v>
      </c>
      <c r="L15" s="1" t="s">
        <v>398</v>
      </c>
      <c r="M15" s="1" t="s">
        <v>216</v>
      </c>
      <c r="N15" s="1" t="s">
        <v>456</v>
      </c>
      <c r="O15" s="31">
        <v>106</v>
      </c>
      <c r="P15" s="20">
        <v>85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29</v>
      </c>
      <c r="C16" s="1">
        <v>18</v>
      </c>
      <c r="D16" s="1">
        <v>10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398</v>
      </c>
      <c r="L16" s="1" t="s">
        <v>341</v>
      </c>
      <c r="M16" s="1" t="s">
        <v>230</v>
      </c>
      <c r="N16" s="1" t="s">
        <v>357</v>
      </c>
      <c r="O16" s="31">
        <v>104</v>
      </c>
      <c r="P16" s="20">
        <v>86</v>
      </c>
      <c r="Q16" s="30">
        <v>18</v>
      </c>
      <c r="R16" s="29" t="s">
        <v>98</v>
      </c>
      <c r="S16" s="28" t="s">
        <v>222</v>
      </c>
    </row>
    <row r="17" spans="1:19" ht="15">
      <c r="A17" s="32" t="s">
        <v>10</v>
      </c>
      <c r="B17" s="1">
        <v>30</v>
      </c>
      <c r="C17" s="1">
        <v>14</v>
      </c>
      <c r="D17" s="1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416</v>
      </c>
      <c r="M17" s="1" t="s">
        <v>165</v>
      </c>
      <c r="N17" s="1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ht="1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28</v>
      </c>
      <c r="C19" s="1">
        <v>15</v>
      </c>
      <c r="D19" s="1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1" t="s">
        <v>345</v>
      </c>
      <c r="M19" s="1" t="s">
        <v>171</v>
      </c>
      <c r="N19" s="1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ht="15">
      <c r="A20" s="32" t="s">
        <v>9</v>
      </c>
      <c r="B20" s="1">
        <v>31</v>
      </c>
      <c r="C20" s="1">
        <v>13</v>
      </c>
      <c r="D20" s="1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331</v>
      </c>
      <c r="M20" s="1" t="s">
        <v>187</v>
      </c>
      <c r="N20" s="1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ht="15">
      <c r="A26" s="32" t="s">
        <v>17</v>
      </c>
      <c r="B26" s="1">
        <v>29</v>
      </c>
      <c r="C26" s="1">
        <v>19</v>
      </c>
      <c r="D26" s="1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1" t="s">
        <v>459</v>
      </c>
      <c r="M26" s="1" t="s">
        <v>216</v>
      </c>
      <c r="N26" s="1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24</v>
      </c>
      <c r="B27" s="1">
        <v>31</v>
      </c>
      <c r="C27" s="1">
        <v>17</v>
      </c>
      <c r="D27" s="1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1" t="s">
        <v>421</v>
      </c>
      <c r="M27" s="1" t="s">
        <v>202</v>
      </c>
      <c r="N27" s="1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ht="15">
      <c r="A28" s="32" t="s">
        <v>22</v>
      </c>
      <c r="B28" s="1">
        <v>28</v>
      </c>
      <c r="C28" s="1">
        <v>17</v>
      </c>
      <c r="D28" s="1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1" t="s">
        <v>335</v>
      </c>
      <c r="M28" s="1" t="s">
        <v>236</v>
      </c>
      <c r="N28" s="1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29</v>
      </c>
      <c r="C29" s="1">
        <v>13</v>
      </c>
      <c r="D29" s="1">
        <v>11</v>
      </c>
      <c r="E29" s="20">
        <v>5</v>
      </c>
      <c r="F29" s="30">
        <v>31</v>
      </c>
      <c r="G29" s="20">
        <v>9</v>
      </c>
      <c r="H29" s="20">
        <v>13</v>
      </c>
      <c r="I29" s="20">
        <v>0</v>
      </c>
      <c r="J29" s="20">
        <v>1</v>
      </c>
      <c r="K29" s="29" t="s">
        <v>431</v>
      </c>
      <c r="L29" s="1" t="s">
        <v>446</v>
      </c>
      <c r="M29" s="1" t="s">
        <v>173</v>
      </c>
      <c r="N29" s="1" t="s">
        <v>472</v>
      </c>
      <c r="O29" s="31">
        <v>87</v>
      </c>
      <c r="P29" s="20">
        <v>85</v>
      </c>
      <c r="Q29" s="30">
        <v>2</v>
      </c>
      <c r="R29" s="29" t="s">
        <v>100</v>
      </c>
      <c r="S29" s="28" t="s">
        <v>262</v>
      </c>
    </row>
    <row r="30" spans="1:19" ht="15">
      <c r="A30" s="32" t="s">
        <v>6</v>
      </c>
      <c r="B30" s="1">
        <v>30</v>
      </c>
      <c r="C30" s="1">
        <v>14</v>
      </c>
      <c r="D30" s="1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455</v>
      </c>
      <c r="M30" s="1" t="s">
        <v>153</v>
      </c>
      <c r="N30" s="1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ht="15">
      <c r="A31" s="32" t="s">
        <v>15</v>
      </c>
      <c r="B31" s="1">
        <v>30</v>
      </c>
      <c r="C31" s="1">
        <v>8</v>
      </c>
      <c r="D31" s="1">
        <v>16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476</v>
      </c>
      <c r="M31" s="1" t="s">
        <v>211</v>
      </c>
      <c r="N31" s="1" t="s">
        <v>454</v>
      </c>
      <c r="O31" s="31">
        <v>68</v>
      </c>
      <c r="P31" s="20">
        <v>93</v>
      </c>
      <c r="Q31" s="30">
        <v>-25</v>
      </c>
      <c r="R31" s="29" t="s">
        <v>100</v>
      </c>
      <c r="S31" s="28" t="s">
        <v>261</v>
      </c>
    </row>
    <row r="32" spans="1:19" ht="15.75" thickBot="1">
      <c r="A32" s="32" t="s">
        <v>25</v>
      </c>
      <c r="B32" s="1">
        <v>29</v>
      </c>
      <c r="C32" s="1">
        <v>9</v>
      </c>
      <c r="D32" s="1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473</v>
      </c>
      <c r="M32" s="1" t="s">
        <v>204</v>
      </c>
      <c r="N32" s="1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29</v>
      </c>
      <c r="C35" s="1">
        <v>19</v>
      </c>
      <c r="D35" s="1">
        <v>7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482</v>
      </c>
      <c r="M35" s="1" t="s">
        <v>254</v>
      </c>
      <c r="N35" s="1" t="s">
        <v>483</v>
      </c>
      <c r="O35" s="31">
        <v>102</v>
      </c>
      <c r="P35" s="20">
        <v>84</v>
      </c>
      <c r="Q35" s="30">
        <v>18</v>
      </c>
      <c r="R35" s="29" t="s">
        <v>130</v>
      </c>
      <c r="S35" s="28" t="s">
        <v>254</v>
      </c>
    </row>
    <row r="36" spans="1:19" ht="15">
      <c r="A36" s="32" t="s">
        <v>18</v>
      </c>
      <c r="B36" s="1">
        <v>29</v>
      </c>
      <c r="C36" s="1">
        <v>17</v>
      </c>
      <c r="D36" s="1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1" t="s">
        <v>468</v>
      </c>
      <c r="M36" s="1" t="s">
        <v>225</v>
      </c>
      <c r="N36" s="1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ht="15">
      <c r="A37" s="32" t="s">
        <v>20</v>
      </c>
      <c r="B37" s="1">
        <v>29</v>
      </c>
      <c r="C37" s="1">
        <v>17</v>
      </c>
      <c r="D37" s="1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1" t="s">
        <v>381</v>
      </c>
      <c r="M37" s="1" t="s">
        <v>143</v>
      </c>
      <c r="N37" s="1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ht="15">
      <c r="A38" s="32" t="s">
        <v>3</v>
      </c>
      <c r="B38" s="1">
        <v>28</v>
      </c>
      <c r="C38" s="1">
        <v>15</v>
      </c>
      <c r="D38" s="1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1" t="s">
        <v>405</v>
      </c>
      <c r="M38" s="1" t="s">
        <v>161</v>
      </c>
      <c r="N38" s="1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ht="15">
      <c r="A39" s="32" t="s">
        <v>27</v>
      </c>
      <c r="B39" s="1">
        <v>30</v>
      </c>
      <c r="C39" s="1">
        <v>14</v>
      </c>
      <c r="D39" s="1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1" t="s">
        <v>404</v>
      </c>
      <c r="M39" s="1" t="s">
        <v>172</v>
      </c>
      <c r="N39" s="1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ht="15">
      <c r="A40" s="32" t="s">
        <v>7</v>
      </c>
      <c r="B40" s="1">
        <v>31</v>
      </c>
      <c r="C40" s="1">
        <v>15</v>
      </c>
      <c r="D40" s="1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1" t="s">
        <v>449</v>
      </c>
      <c r="M40" s="1" t="s">
        <v>171</v>
      </c>
      <c r="N40" s="1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ht="15">
      <c r="A41" s="32" t="s">
        <v>8</v>
      </c>
      <c r="B41" s="1">
        <v>32</v>
      </c>
      <c r="C41" s="1">
        <v>11</v>
      </c>
      <c r="D41" s="1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1" t="s">
        <v>479</v>
      </c>
      <c r="M41" s="1" t="s">
        <v>275</v>
      </c>
      <c r="N41" s="1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31</v>
      </c>
      <c r="C4" s="40">
        <v>18</v>
      </c>
      <c r="D4" s="40">
        <v>11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352</v>
      </c>
      <c r="M4" s="40" t="s">
        <v>136</v>
      </c>
      <c r="N4" s="40" t="s">
        <v>423</v>
      </c>
      <c r="O4" s="39">
        <v>108</v>
      </c>
      <c r="P4" s="38">
        <v>99</v>
      </c>
      <c r="Q4" s="33">
        <v>9</v>
      </c>
      <c r="R4" s="37" t="s">
        <v>102</v>
      </c>
      <c r="S4" s="36" t="s">
        <v>205</v>
      </c>
    </row>
    <row r="5" spans="1:20" ht="15">
      <c r="A5" s="32" t="s">
        <v>4</v>
      </c>
      <c r="B5" s="1">
        <v>30</v>
      </c>
      <c r="C5" s="1">
        <v>18</v>
      </c>
      <c r="D5" s="1">
        <v>10</v>
      </c>
      <c r="E5" s="20">
        <v>2</v>
      </c>
      <c r="F5" s="30">
        <v>38</v>
      </c>
      <c r="G5" s="31">
        <v>15</v>
      </c>
      <c r="H5" s="20">
        <v>18</v>
      </c>
      <c r="I5" s="20">
        <v>0</v>
      </c>
      <c r="J5" s="30">
        <v>0</v>
      </c>
      <c r="K5" s="29" t="s">
        <v>467</v>
      </c>
      <c r="L5" s="1" t="s">
        <v>340</v>
      </c>
      <c r="M5" s="1" t="s">
        <v>190</v>
      </c>
      <c r="N5" s="1" t="s">
        <v>487</v>
      </c>
      <c r="O5" s="31">
        <v>87</v>
      </c>
      <c r="P5" s="20">
        <v>78</v>
      </c>
      <c r="Q5" s="30">
        <v>9</v>
      </c>
      <c r="R5" s="29" t="s">
        <v>98</v>
      </c>
      <c r="S5" s="28" t="s">
        <v>245</v>
      </c>
    </row>
    <row r="6" spans="1:20" ht="15">
      <c r="A6" s="32" t="s">
        <v>29</v>
      </c>
      <c r="B6" s="1">
        <v>32</v>
      </c>
      <c r="C6" s="1">
        <v>16</v>
      </c>
      <c r="D6" s="1">
        <v>13</v>
      </c>
      <c r="E6" s="20">
        <v>3</v>
      </c>
      <c r="F6" s="30">
        <v>35</v>
      </c>
      <c r="G6" s="31">
        <v>11</v>
      </c>
      <c r="H6" s="20">
        <v>16</v>
      </c>
      <c r="I6" s="20">
        <v>0</v>
      </c>
      <c r="J6" s="30">
        <v>0</v>
      </c>
      <c r="K6" s="29" t="s">
        <v>446</v>
      </c>
      <c r="L6" s="1" t="s">
        <v>360</v>
      </c>
      <c r="M6" s="1" t="s">
        <v>176</v>
      </c>
      <c r="N6" s="1" t="s">
        <v>441</v>
      </c>
      <c r="O6" s="31">
        <v>82</v>
      </c>
      <c r="P6" s="20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1">
        <v>28</v>
      </c>
      <c r="C7" s="1">
        <v>16</v>
      </c>
      <c r="D7" s="1">
        <v>10</v>
      </c>
      <c r="E7" s="20">
        <v>2</v>
      </c>
      <c r="F7" s="30">
        <v>34</v>
      </c>
      <c r="G7" s="31">
        <v>13</v>
      </c>
      <c r="H7" s="20">
        <v>16</v>
      </c>
      <c r="I7" s="20">
        <v>0</v>
      </c>
      <c r="J7" s="30">
        <v>1</v>
      </c>
      <c r="K7" s="29" t="s">
        <v>376</v>
      </c>
      <c r="L7" s="1" t="s">
        <v>352</v>
      </c>
      <c r="M7" s="1" t="s">
        <v>115</v>
      </c>
      <c r="N7" s="1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1">
        <v>30</v>
      </c>
      <c r="C8" s="1">
        <v>15</v>
      </c>
      <c r="D8" s="1">
        <v>13</v>
      </c>
      <c r="E8" s="20">
        <v>2</v>
      </c>
      <c r="F8" s="30">
        <v>32</v>
      </c>
      <c r="G8" s="31">
        <v>12</v>
      </c>
      <c r="H8" s="20">
        <v>15</v>
      </c>
      <c r="I8" s="20">
        <v>0</v>
      </c>
      <c r="J8" s="30">
        <v>1</v>
      </c>
      <c r="K8" s="29" t="s">
        <v>415</v>
      </c>
      <c r="L8" s="1" t="s">
        <v>307</v>
      </c>
      <c r="M8" s="1" t="s">
        <v>147</v>
      </c>
      <c r="N8" s="1" t="s">
        <v>360</v>
      </c>
      <c r="O8" s="31">
        <v>93</v>
      </c>
      <c r="P8" s="20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1">
        <v>30</v>
      </c>
      <c r="C9" s="1">
        <v>12</v>
      </c>
      <c r="D9" s="1">
        <v>14</v>
      </c>
      <c r="E9" s="20">
        <v>4</v>
      </c>
      <c r="F9" s="30">
        <v>28</v>
      </c>
      <c r="G9" s="31">
        <v>8</v>
      </c>
      <c r="H9" s="20">
        <v>11</v>
      </c>
      <c r="I9" s="20">
        <v>1</v>
      </c>
      <c r="J9" s="30">
        <v>0</v>
      </c>
      <c r="K9" s="29" t="s">
        <v>422</v>
      </c>
      <c r="L9" s="1" t="s">
        <v>422</v>
      </c>
      <c r="M9" s="1" t="s">
        <v>173</v>
      </c>
      <c r="N9" s="1" t="s">
        <v>485</v>
      </c>
      <c r="O9" s="31">
        <v>78</v>
      </c>
      <c r="P9" s="20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1">
        <v>30</v>
      </c>
      <c r="C10" s="1">
        <v>11</v>
      </c>
      <c r="D10" s="1">
        <v>15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1</v>
      </c>
      <c r="K10" s="29" t="s">
        <v>465</v>
      </c>
      <c r="L10" s="1" t="s">
        <v>267</v>
      </c>
      <c r="M10" s="1" t="s">
        <v>172</v>
      </c>
      <c r="N10" s="1" t="s">
        <v>484</v>
      </c>
      <c r="O10" s="31">
        <v>89</v>
      </c>
      <c r="P10" s="20">
        <v>99</v>
      </c>
      <c r="Q10" s="30">
        <v>-10</v>
      </c>
      <c r="R10" s="29" t="s">
        <v>219</v>
      </c>
      <c r="S10" s="28" t="s">
        <v>462</v>
      </c>
    </row>
    <row r="11" spans="1:20" ht="15.75" thickBot="1">
      <c r="A11" s="32" t="s">
        <v>16</v>
      </c>
      <c r="B11" s="1">
        <v>30</v>
      </c>
      <c r="C11" s="1">
        <v>11</v>
      </c>
      <c r="D11" s="1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486</v>
      </c>
      <c r="M11" s="1" t="s">
        <v>152</v>
      </c>
      <c r="N11" s="1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29</v>
      </c>
      <c r="C14" s="1">
        <v>21</v>
      </c>
      <c r="D14" s="1">
        <v>6</v>
      </c>
      <c r="E14" s="20">
        <v>2</v>
      </c>
      <c r="F14" s="33">
        <v>44</v>
      </c>
      <c r="G14" s="20">
        <v>18</v>
      </c>
      <c r="H14" s="20">
        <v>21</v>
      </c>
      <c r="I14" s="20">
        <v>0</v>
      </c>
      <c r="J14" s="20">
        <v>0</v>
      </c>
      <c r="K14" s="29" t="s">
        <v>489</v>
      </c>
      <c r="L14" s="1" t="s">
        <v>470</v>
      </c>
      <c r="M14" s="1" t="s">
        <v>303</v>
      </c>
      <c r="N14" s="1" t="s">
        <v>490</v>
      </c>
      <c r="O14" s="31">
        <v>115</v>
      </c>
      <c r="P14" s="20">
        <v>77</v>
      </c>
      <c r="Q14" s="30">
        <v>38</v>
      </c>
      <c r="R14" s="29" t="s">
        <v>130</v>
      </c>
      <c r="S14" s="28" t="s">
        <v>254</v>
      </c>
    </row>
    <row r="15" spans="1:20" ht="15">
      <c r="A15" s="32" t="s">
        <v>14</v>
      </c>
      <c r="B15" s="1">
        <v>33</v>
      </c>
      <c r="C15" s="1">
        <v>20</v>
      </c>
      <c r="D15" s="1">
        <v>10</v>
      </c>
      <c r="E15" s="20">
        <v>3</v>
      </c>
      <c r="F15" s="30">
        <v>43</v>
      </c>
      <c r="G15" s="20">
        <v>19</v>
      </c>
      <c r="H15" s="20">
        <v>20</v>
      </c>
      <c r="I15" s="20">
        <v>0</v>
      </c>
      <c r="J15" s="20">
        <v>0</v>
      </c>
      <c r="K15" s="29" t="s">
        <v>469</v>
      </c>
      <c r="L15" s="1" t="s">
        <v>398</v>
      </c>
      <c r="M15" s="1" t="s">
        <v>216</v>
      </c>
      <c r="N15" s="1" t="s">
        <v>456</v>
      </c>
      <c r="O15" s="31">
        <v>110</v>
      </c>
      <c r="P15" s="20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1">
        <v>29</v>
      </c>
      <c r="C16" s="1">
        <v>18</v>
      </c>
      <c r="D16" s="1">
        <v>10</v>
      </c>
      <c r="E16" s="20">
        <v>1</v>
      </c>
      <c r="F16" s="30">
        <v>37</v>
      </c>
      <c r="G16" s="20">
        <v>16</v>
      </c>
      <c r="H16" s="20">
        <v>18</v>
      </c>
      <c r="I16" s="20">
        <v>0</v>
      </c>
      <c r="J16" s="20">
        <v>1</v>
      </c>
      <c r="K16" s="29" t="s">
        <v>398</v>
      </c>
      <c r="L16" s="1" t="s">
        <v>341</v>
      </c>
      <c r="M16" s="1" t="s">
        <v>230</v>
      </c>
      <c r="N16" s="1" t="s">
        <v>357</v>
      </c>
      <c r="O16" s="31">
        <v>104</v>
      </c>
      <c r="P16" s="20">
        <v>86</v>
      </c>
      <c r="Q16" s="30">
        <v>18</v>
      </c>
      <c r="R16" s="29" t="s">
        <v>98</v>
      </c>
      <c r="S16" s="28" t="s">
        <v>222</v>
      </c>
    </row>
    <row r="17" spans="1:19" ht="15">
      <c r="A17" s="32" t="s">
        <v>10</v>
      </c>
      <c r="B17" s="1">
        <v>31</v>
      </c>
      <c r="C17" s="1">
        <v>14</v>
      </c>
      <c r="D17" s="1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411</v>
      </c>
      <c r="M17" s="1" t="s">
        <v>165</v>
      </c>
      <c r="N17" s="1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1">
        <v>31</v>
      </c>
      <c r="C18" s="1">
        <v>12</v>
      </c>
      <c r="D18" s="1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448</v>
      </c>
      <c r="M18" s="1" t="s">
        <v>166</v>
      </c>
      <c r="N18" s="1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1">
        <v>29</v>
      </c>
      <c r="C19" s="1">
        <v>15</v>
      </c>
      <c r="D19" s="1">
        <v>13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1" t="s">
        <v>345</v>
      </c>
      <c r="M19" s="1" t="s">
        <v>171</v>
      </c>
      <c r="N19" s="1" t="s">
        <v>442</v>
      </c>
      <c r="O19" s="31">
        <v>90</v>
      </c>
      <c r="P19" s="20">
        <v>88</v>
      </c>
      <c r="Q19" s="30">
        <v>2</v>
      </c>
      <c r="R19" s="29" t="s">
        <v>98</v>
      </c>
      <c r="S19" s="28" t="s">
        <v>248</v>
      </c>
    </row>
    <row r="20" spans="1:19" ht="15">
      <c r="A20" s="32" t="s">
        <v>9</v>
      </c>
      <c r="B20" s="1">
        <v>32</v>
      </c>
      <c r="C20" s="1">
        <v>13</v>
      </c>
      <c r="D20" s="1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389</v>
      </c>
      <c r="M20" s="1" t="s">
        <v>187</v>
      </c>
      <c r="N20" s="1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30</v>
      </c>
      <c r="C21" s="26">
        <v>12</v>
      </c>
      <c r="D21" s="26">
        <v>13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403</v>
      </c>
      <c r="M21" s="26" t="s">
        <v>151</v>
      </c>
      <c r="N21" s="26" t="s">
        <v>285</v>
      </c>
      <c r="O21" s="25">
        <v>100</v>
      </c>
      <c r="P21" s="24">
        <v>107</v>
      </c>
      <c r="Q21" s="23">
        <v>-7</v>
      </c>
      <c r="R21" s="22" t="s">
        <v>114</v>
      </c>
      <c r="S21" s="21" t="s">
        <v>252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1">
        <v>30</v>
      </c>
      <c r="C26" s="1">
        <v>20</v>
      </c>
      <c r="D26" s="1">
        <v>6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376</v>
      </c>
      <c r="L26" s="1" t="s">
        <v>459</v>
      </c>
      <c r="M26" s="1" t="s">
        <v>216</v>
      </c>
      <c r="N26" s="1" t="s">
        <v>475</v>
      </c>
      <c r="O26" s="31">
        <v>96</v>
      </c>
      <c r="P26" s="20">
        <v>77</v>
      </c>
      <c r="Q26" s="30">
        <v>19</v>
      </c>
      <c r="R26" s="29" t="s">
        <v>100</v>
      </c>
      <c r="S26" s="28" t="s">
        <v>236</v>
      </c>
    </row>
    <row r="27" spans="1:19" ht="15">
      <c r="A27" s="32" t="s">
        <v>24</v>
      </c>
      <c r="B27" s="1">
        <v>32</v>
      </c>
      <c r="C27" s="1">
        <v>18</v>
      </c>
      <c r="D27" s="1">
        <v>14</v>
      </c>
      <c r="E27" s="20">
        <v>0</v>
      </c>
      <c r="F27" s="30">
        <v>36</v>
      </c>
      <c r="G27" s="20">
        <v>14</v>
      </c>
      <c r="H27" s="20">
        <v>17</v>
      </c>
      <c r="I27" s="20">
        <v>1</v>
      </c>
      <c r="J27" s="20">
        <v>0</v>
      </c>
      <c r="K27" s="29" t="s">
        <v>494</v>
      </c>
      <c r="L27" s="1" t="s">
        <v>421</v>
      </c>
      <c r="M27" s="1" t="s">
        <v>212</v>
      </c>
      <c r="N27" s="1" t="s">
        <v>478</v>
      </c>
      <c r="O27" s="31">
        <v>107</v>
      </c>
      <c r="P27" s="20">
        <v>111</v>
      </c>
      <c r="Q27" s="30">
        <v>-4</v>
      </c>
      <c r="R27" s="29" t="s">
        <v>100</v>
      </c>
      <c r="S27" s="28" t="s">
        <v>245</v>
      </c>
    </row>
    <row r="28" spans="1:19" ht="15">
      <c r="A28" s="32" t="s">
        <v>22</v>
      </c>
      <c r="B28" s="1">
        <v>29</v>
      </c>
      <c r="C28" s="1">
        <v>18</v>
      </c>
      <c r="D28" s="1">
        <v>11</v>
      </c>
      <c r="E28" s="20">
        <v>0</v>
      </c>
      <c r="F28" s="30">
        <v>36</v>
      </c>
      <c r="G28" s="20">
        <v>15</v>
      </c>
      <c r="H28" s="20">
        <v>17</v>
      </c>
      <c r="I28" s="20">
        <v>1</v>
      </c>
      <c r="J28" s="20">
        <v>0</v>
      </c>
      <c r="K28" s="29" t="s">
        <v>425</v>
      </c>
      <c r="L28" s="1" t="s">
        <v>335</v>
      </c>
      <c r="M28" s="1" t="s">
        <v>274</v>
      </c>
      <c r="N28" s="1" t="s">
        <v>495</v>
      </c>
      <c r="O28" s="31">
        <v>95</v>
      </c>
      <c r="P28" s="20">
        <v>74</v>
      </c>
      <c r="Q28" s="30">
        <v>21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30</v>
      </c>
      <c r="C29" s="1">
        <v>14</v>
      </c>
      <c r="D29" s="1">
        <v>11</v>
      </c>
      <c r="E29" s="20">
        <v>5</v>
      </c>
      <c r="F29" s="30">
        <v>33</v>
      </c>
      <c r="G29" s="20">
        <v>10</v>
      </c>
      <c r="H29" s="20">
        <v>14</v>
      </c>
      <c r="I29" s="20">
        <v>0</v>
      </c>
      <c r="J29" s="20">
        <v>1</v>
      </c>
      <c r="K29" s="29" t="s">
        <v>431</v>
      </c>
      <c r="L29" s="1" t="s">
        <v>491</v>
      </c>
      <c r="M29" s="1" t="s">
        <v>173</v>
      </c>
      <c r="N29" s="1" t="s">
        <v>492</v>
      </c>
      <c r="O29" s="31">
        <v>91</v>
      </c>
      <c r="P29" s="20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1">
        <v>31</v>
      </c>
      <c r="C30" s="1">
        <v>14</v>
      </c>
      <c r="D30" s="1">
        <v>14</v>
      </c>
      <c r="E30" s="20">
        <v>3</v>
      </c>
      <c r="F30" s="30">
        <v>31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1" t="s">
        <v>497</v>
      </c>
      <c r="M30" s="1" t="s">
        <v>150</v>
      </c>
      <c r="N30" s="1" t="s">
        <v>292</v>
      </c>
      <c r="O30" s="31">
        <v>81</v>
      </c>
      <c r="P30" s="20">
        <v>96</v>
      </c>
      <c r="Q30" s="30">
        <v>-15</v>
      </c>
      <c r="R30" s="29" t="s">
        <v>102</v>
      </c>
      <c r="S30" s="28" t="s">
        <v>231</v>
      </c>
    </row>
    <row r="31" spans="1:19" ht="15">
      <c r="A31" s="32" t="s">
        <v>15</v>
      </c>
      <c r="B31" s="1">
        <v>31</v>
      </c>
      <c r="C31" s="1">
        <v>8</v>
      </c>
      <c r="D31" s="1">
        <v>17</v>
      </c>
      <c r="E31" s="20">
        <v>6</v>
      </c>
      <c r="F31" s="30">
        <v>22</v>
      </c>
      <c r="G31" s="20">
        <v>7</v>
      </c>
      <c r="H31" s="20">
        <v>8</v>
      </c>
      <c r="I31" s="20">
        <v>0</v>
      </c>
      <c r="J31" s="20">
        <v>0</v>
      </c>
      <c r="K31" s="29" t="s">
        <v>331</v>
      </c>
      <c r="L31" s="1" t="s">
        <v>496</v>
      </c>
      <c r="M31" s="1" t="s">
        <v>216</v>
      </c>
      <c r="N31" s="1" t="s">
        <v>465</v>
      </c>
      <c r="O31" s="31">
        <v>70</v>
      </c>
      <c r="P31" s="20">
        <v>98</v>
      </c>
      <c r="Q31" s="30">
        <v>-28</v>
      </c>
      <c r="R31" s="29" t="s">
        <v>98</v>
      </c>
      <c r="S31" s="28" t="s">
        <v>462</v>
      </c>
    </row>
    <row r="32" spans="1:19" ht="15.75" thickBot="1">
      <c r="A32" s="32" t="s">
        <v>25</v>
      </c>
      <c r="B32" s="1">
        <v>30</v>
      </c>
      <c r="C32" s="1">
        <v>9</v>
      </c>
      <c r="D32" s="1">
        <v>19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1" t="s">
        <v>493</v>
      </c>
      <c r="M32" s="1" t="s">
        <v>204</v>
      </c>
      <c r="N32" s="1" t="s">
        <v>437</v>
      </c>
      <c r="O32" s="31">
        <v>73</v>
      </c>
      <c r="P32" s="20">
        <v>96</v>
      </c>
      <c r="Q32" s="30">
        <v>-23</v>
      </c>
      <c r="R32" s="29" t="s">
        <v>102</v>
      </c>
      <c r="S32" s="28" t="s">
        <v>233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30</v>
      </c>
      <c r="C35" s="1">
        <v>19</v>
      </c>
      <c r="D35" s="1">
        <v>8</v>
      </c>
      <c r="E35" s="20">
        <v>3</v>
      </c>
      <c r="F35" s="33">
        <v>41</v>
      </c>
      <c r="G35" s="20">
        <v>15</v>
      </c>
      <c r="H35" s="20">
        <v>18</v>
      </c>
      <c r="I35" s="20">
        <v>1</v>
      </c>
      <c r="J35" s="20">
        <v>1</v>
      </c>
      <c r="K35" s="29" t="s">
        <v>368</v>
      </c>
      <c r="L35" s="1" t="s">
        <v>503</v>
      </c>
      <c r="M35" s="1" t="s">
        <v>326</v>
      </c>
      <c r="N35" s="1" t="s">
        <v>504</v>
      </c>
      <c r="O35" s="31">
        <v>105</v>
      </c>
      <c r="P35" s="20">
        <v>90</v>
      </c>
      <c r="Q35" s="30">
        <v>15</v>
      </c>
      <c r="R35" s="29" t="s">
        <v>98</v>
      </c>
      <c r="S35" s="28" t="s">
        <v>230</v>
      </c>
    </row>
    <row r="36" spans="1:19" ht="15">
      <c r="A36" s="32" t="s">
        <v>18</v>
      </c>
      <c r="B36" s="1">
        <v>30</v>
      </c>
      <c r="C36" s="1">
        <v>18</v>
      </c>
      <c r="D36" s="1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457</v>
      </c>
      <c r="M36" s="1" t="s">
        <v>225</v>
      </c>
      <c r="N36" s="1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1">
        <v>30</v>
      </c>
      <c r="C37" s="1">
        <v>18</v>
      </c>
      <c r="D37" s="1">
        <v>10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357</v>
      </c>
      <c r="L37" s="1" t="s">
        <v>381</v>
      </c>
      <c r="M37" s="1" t="s">
        <v>152</v>
      </c>
      <c r="N37" s="1" t="s">
        <v>500</v>
      </c>
      <c r="O37" s="31">
        <v>97</v>
      </c>
      <c r="P37" s="20">
        <v>84</v>
      </c>
      <c r="Q37" s="30">
        <v>13</v>
      </c>
      <c r="R37" s="29" t="s">
        <v>169</v>
      </c>
      <c r="S37" s="28" t="s">
        <v>253</v>
      </c>
    </row>
    <row r="38" spans="1:19" ht="15">
      <c r="A38" s="32" t="s">
        <v>27</v>
      </c>
      <c r="B38" s="1">
        <v>31</v>
      </c>
      <c r="C38" s="1">
        <v>15</v>
      </c>
      <c r="D38" s="1">
        <v>11</v>
      </c>
      <c r="E38" s="20">
        <v>5</v>
      </c>
      <c r="F38" s="30">
        <v>35</v>
      </c>
      <c r="G38" s="20">
        <v>7</v>
      </c>
      <c r="H38" s="20">
        <v>12</v>
      </c>
      <c r="I38" s="20">
        <v>3</v>
      </c>
      <c r="J38" s="20">
        <v>1</v>
      </c>
      <c r="K38" s="29" t="s">
        <v>499</v>
      </c>
      <c r="L38" s="1" t="s">
        <v>404</v>
      </c>
      <c r="M38" s="1" t="s">
        <v>172</v>
      </c>
      <c r="N38" s="1" t="s">
        <v>399</v>
      </c>
      <c r="O38" s="31">
        <v>84</v>
      </c>
      <c r="P38" s="20">
        <v>95</v>
      </c>
      <c r="Q38" s="30">
        <v>-11</v>
      </c>
      <c r="R38" s="29" t="s">
        <v>100</v>
      </c>
      <c r="S38" s="28" t="s">
        <v>237</v>
      </c>
    </row>
    <row r="39" spans="1:19" ht="15">
      <c r="A39" s="32" t="s">
        <v>3</v>
      </c>
      <c r="B39" s="1">
        <v>29</v>
      </c>
      <c r="C39" s="1">
        <v>15</v>
      </c>
      <c r="D39" s="1">
        <v>9</v>
      </c>
      <c r="E39" s="20">
        <v>5</v>
      </c>
      <c r="F39" s="30">
        <v>35</v>
      </c>
      <c r="G39" s="20">
        <v>12</v>
      </c>
      <c r="H39" s="20">
        <v>15</v>
      </c>
      <c r="I39" s="20">
        <v>0</v>
      </c>
      <c r="J39" s="20">
        <v>1</v>
      </c>
      <c r="K39" s="29" t="s">
        <v>502</v>
      </c>
      <c r="L39" s="1" t="s">
        <v>405</v>
      </c>
      <c r="M39" s="1" t="s">
        <v>161</v>
      </c>
      <c r="N39" s="1" t="s">
        <v>464</v>
      </c>
      <c r="O39" s="31">
        <v>93</v>
      </c>
      <c r="P39" s="20">
        <v>92</v>
      </c>
      <c r="Q39" s="30">
        <v>1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32</v>
      </c>
      <c r="C40" s="1">
        <v>15</v>
      </c>
      <c r="D40" s="1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33</v>
      </c>
      <c r="C41" s="1">
        <v>11</v>
      </c>
      <c r="D41" s="1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1" t="s">
        <v>479</v>
      </c>
      <c r="M41" s="1" t="s">
        <v>275</v>
      </c>
      <c r="N41" s="1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31</v>
      </c>
      <c r="C4" s="40">
        <v>19</v>
      </c>
      <c r="D4" s="40">
        <v>10</v>
      </c>
      <c r="E4" s="38">
        <v>2</v>
      </c>
      <c r="F4" s="33">
        <v>40</v>
      </c>
      <c r="G4" s="39">
        <v>16</v>
      </c>
      <c r="H4" s="38">
        <v>19</v>
      </c>
      <c r="I4" s="38">
        <v>0</v>
      </c>
      <c r="J4" s="33">
        <v>0</v>
      </c>
      <c r="K4" s="37" t="s">
        <v>511</v>
      </c>
      <c r="L4" s="40" t="s">
        <v>340</v>
      </c>
      <c r="M4" s="40" t="s">
        <v>283</v>
      </c>
      <c r="N4" s="40" t="s">
        <v>512</v>
      </c>
      <c r="O4" s="39">
        <v>92</v>
      </c>
      <c r="P4" s="38">
        <v>81</v>
      </c>
      <c r="Q4" s="33">
        <v>11</v>
      </c>
      <c r="R4" s="37" t="s">
        <v>100</v>
      </c>
      <c r="S4" s="36" t="s">
        <v>245</v>
      </c>
    </row>
    <row r="5" spans="1:20" ht="15">
      <c r="A5" s="32" t="s">
        <v>19</v>
      </c>
      <c r="B5" s="1">
        <v>31</v>
      </c>
      <c r="C5" s="1">
        <v>18</v>
      </c>
      <c r="D5" s="1">
        <v>11</v>
      </c>
      <c r="E5" s="20">
        <v>2</v>
      </c>
      <c r="F5" s="30">
        <v>38</v>
      </c>
      <c r="G5" s="31">
        <v>13</v>
      </c>
      <c r="H5" s="20">
        <v>16</v>
      </c>
      <c r="I5" s="20">
        <v>2</v>
      </c>
      <c r="J5" s="30">
        <v>0</v>
      </c>
      <c r="K5" s="29" t="s">
        <v>383</v>
      </c>
      <c r="L5" s="1" t="s">
        <v>352</v>
      </c>
      <c r="M5" s="1" t="s">
        <v>136</v>
      </c>
      <c r="N5" s="1" t="s">
        <v>423</v>
      </c>
      <c r="O5" s="31">
        <v>108</v>
      </c>
      <c r="P5" s="20">
        <v>99</v>
      </c>
      <c r="Q5" s="30">
        <v>9</v>
      </c>
      <c r="R5" s="29" t="s">
        <v>102</v>
      </c>
      <c r="S5" s="28" t="s">
        <v>205</v>
      </c>
    </row>
    <row r="6" spans="1:20" ht="15">
      <c r="A6" s="32" t="s">
        <v>29</v>
      </c>
      <c r="B6" s="1">
        <v>32</v>
      </c>
      <c r="C6" s="1">
        <v>16</v>
      </c>
      <c r="D6" s="1">
        <v>13</v>
      </c>
      <c r="E6" s="20">
        <v>3</v>
      </c>
      <c r="F6" s="30">
        <v>35</v>
      </c>
      <c r="G6" s="31">
        <v>11</v>
      </c>
      <c r="H6" s="20">
        <v>16</v>
      </c>
      <c r="I6" s="20">
        <v>0</v>
      </c>
      <c r="J6" s="30">
        <v>0</v>
      </c>
      <c r="K6" s="29" t="s">
        <v>446</v>
      </c>
      <c r="L6" s="1" t="s">
        <v>360</v>
      </c>
      <c r="M6" s="1" t="s">
        <v>176</v>
      </c>
      <c r="N6" s="1" t="s">
        <v>441</v>
      </c>
      <c r="O6" s="31">
        <v>82</v>
      </c>
      <c r="P6" s="20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1">
        <v>28</v>
      </c>
      <c r="C7" s="1">
        <v>16</v>
      </c>
      <c r="D7" s="1">
        <v>10</v>
      </c>
      <c r="E7" s="20">
        <v>2</v>
      </c>
      <c r="F7" s="30">
        <v>34</v>
      </c>
      <c r="G7" s="31">
        <v>13</v>
      </c>
      <c r="H7" s="20">
        <v>16</v>
      </c>
      <c r="I7" s="20">
        <v>0</v>
      </c>
      <c r="J7" s="30">
        <v>1</v>
      </c>
      <c r="K7" s="29" t="s">
        <v>376</v>
      </c>
      <c r="L7" s="1" t="s">
        <v>352</v>
      </c>
      <c r="M7" s="1" t="s">
        <v>115</v>
      </c>
      <c r="N7" s="1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1">
        <v>30</v>
      </c>
      <c r="C8" s="1">
        <v>15</v>
      </c>
      <c r="D8" s="1">
        <v>13</v>
      </c>
      <c r="E8" s="20">
        <v>2</v>
      </c>
      <c r="F8" s="30">
        <v>32</v>
      </c>
      <c r="G8" s="31">
        <v>12</v>
      </c>
      <c r="H8" s="20">
        <v>15</v>
      </c>
      <c r="I8" s="20">
        <v>0</v>
      </c>
      <c r="J8" s="30">
        <v>1</v>
      </c>
      <c r="K8" s="29" t="s">
        <v>415</v>
      </c>
      <c r="L8" s="1" t="s">
        <v>307</v>
      </c>
      <c r="M8" s="1" t="s">
        <v>147</v>
      </c>
      <c r="N8" s="1" t="s">
        <v>360</v>
      </c>
      <c r="O8" s="31">
        <v>93</v>
      </c>
      <c r="P8" s="20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1">
        <v>30</v>
      </c>
      <c r="C9" s="1">
        <v>12</v>
      </c>
      <c r="D9" s="1">
        <v>14</v>
      </c>
      <c r="E9" s="20">
        <v>4</v>
      </c>
      <c r="F9" s="30">
        <v>28</v>
      </c>
      <c r="G9" s="31">
        <v>8</v>
      </c>
      <c r="H9" s="20">
        <v>11</v>
      </c>
      <c r="I9" s="20">
        <v>1</v>
      </c>
      <c r="J9" s="30">
        <v>0</v>
      </c>
      <c r="K9" s="29" t="s">
        <v>422</v>
      </c>
      <c r="L9" s="1" t="s">
        <v>422</v>
      </c>
      <c r="M9" s="1" t="s">
        <v>173</v>
      </c>
      <c r="N9" s="1" t="s">
        <v>485</v>
      </c>
      <c r="O9" s="31">
        <v>78</v>
      </c>
      <c r="P9" s="20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1">
        <v>31</v>
      </c>
      <c r="C10" s="1">
        <v>11</v>
      </c>
      <c r="D10" s="1">
        <v>16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1</v>
      </c>
      <c r="K10" s="29" t="s">
        <v>465</v>
      </c>
      <c r="L10" s="1" t="s">
        <v>307</v>
      </c>
      <c r="M10" s="1" t="s">
        <v>173</v>
      </c>
      <c r="N10" s="1" t="s">
        <v>509</v>
      </c>
      <c r="O10" s="31">
        <v>92</v>
      </c>
      <c r="P10" s="20">
        <v>104</v>
      </c>
      <c r="Q10" s="30">
        <v>-12</v>
      </c>
      <c r="R10" s="29" t="s">
        <v>58</v>
      </c>
      <c r="S10" s="28" t="s">
        <v>510</v>
      </c>
    </row>
    <row r="11" spans="1:20" ht="15.75" thickBot="1">
      <c r="A11" s="32" t="s">
        <v>16</v>
      </c>
      <c r="B11" s="1">
        <v>30</v>
      </c>
      <c r="C11" s="1">
        <v>11</v>
      </c>
      <c r="D11" s="1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486</v>
      </c>
      <c r="M11" s="1" t="s">
        <v>152</v>
      </c>
      <c r="N11" s="1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29</v>
      </c>
      <c r="C14" s="1">
        <v>21</v>
      </c>
      <c r="D14" s="1">
        <v>6</v>
      </c>
      <c r="E14" s="20">
        <v>2</v>
      </c>
      <c r="F14" s="33">
        <v>44</v>
      </c>
      <c r="G14" s="20">
        <v>18</v>
      </c>
      <c r="H14" s="20">
        <v>21</v>
      </c>
      <c r="I14" s="20">
        <v>0</v>
      </c>
      <c r="J14" s="20">
        <v>0</v>
      </c>
      <c r="K14" s="29" t="s">
        <v>489</v>
      </c>
      <c r="L14" s="1" t="s">
        <v>470</v>
      </c>
      <c r="M14" s="1" t="s">
        <v>303</v>
      </c>
      <c r="N14" s="1" t="s">
        <v>490</v>
      </c>
      <c r="O14" s="31">
        <v>115</v>
      </c>
      <c r="P14" s="20">
        <v>77</v>
      </c>
      <c r="Q14" s="30">
        <v>38</v>
      </c>
      <c r="R14" s="29" t="s">
        <v>130</v>
      </c>
      <c r="S14" s="28" t="s">
        <v>254</v>
      </c>
    </row>
    <row r="15" spans="1:20" ht="15">
      <c r="A15" s="32" t="s">
        <v>14</v>
      </c>
      <c r="B15" s="1">
        <v>33</v>
      </c>
      <c r="C15" s="1">
        <v>20</v>
      </c>
      <c r="D15" s="1">
        <v>10</v>
      </c>
      <c r="E15" s="20">
        <v>3</v>
      </c>
      <c r="F15" s="30">
        <v>43</v>
      </c>
      <c r="G15" s="20">
        <v>19</v>
      </c>
      <c r="H15" s="20">
        <v>20</v>
      </c>
      <c r="I15" s="20">
        <v>0</v>
      </c>
      <c r="J15" s="20">
        <v>0</v>
      </c>
      <c r="K15" s="29" t="s">
        <v>469</v>
      </c>
      <c r="L15" s="1" t="s">
        <v>398</v>
      </c>
      <c r="M15" s="1" t="s">
        <v>216</v>
      </c>
      <c r="N15" s="1" t="s">
        <v>456</v>
      </c>
      <c r="O15" s="31">
        <v>110</v>
      </c>
      <c r="P15" s="20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1">
        <v>30</v>
      </c>
      <c r="C16" s="1">
        <v>19</v>
      </c>
      <c r="D16" s="1">
        <v>10</v>
      </c>
      <c r="E16" s="20">
        <v>1</v>
      </c>
      <c r="F16" s="30">
        <v>39</v>
      </c>
      <c r="G16" s="20">
        <v>17</v>
      </c>
      <c r="H16" s="20">
        <v>19</v>
      </c>
      <c r="I16" s="20">
        <v>0</v>
      </c>
      <c r="J16" s="20">
        <v>1</v>
      </c>
      <c r="K16" s="29" t="s">
        <v>425</v>
      </c>
      <c r="L16" s="1" t="s">
        <v>341</v>
      </c>
      <c r="M16" s="1" t="s">
        <v>326</v>
      </c>
      <c r="N16" s="1" t="s">
        <v>415</v>
      </c>
      <c r="O16" s="31">
        <v>108</v>
      </c>
      <c r="P16" s="20">
        <v>87</v>
      </c>
      <c r="Q16" s="30">
        <v>21</v>
      </c>
      <c r="R16" s="29" t="s">
        <v>100</v>
      </c>
      <c r="S16" s="28" t="s">
        <v>225</v>
      </c>
    </row>
    <row r="17" spans="1:19" ht="15">
      <c r="A17" s="32" t="s">
        <v>10</v>
      </c>
      <c r="B17" s="1">
        <v>31</v>
      </c>
      <c r="C17" s="1">
        <v>14</v>
      </c>
      <c r="D17" s="1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411</v>
      </c>
      <c r="M17" s="1" t="s">
        <v>165</v>
      </c>
      <c r="N17" s="1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1">
        <v>32</v>
      </c>
      <c r="C18" s="1">
        <v>12</v>
      </c>
      <c r="D18" s="1">
        <v>13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492</v>
      </c>
      <c r="M18" s="1" t="s">
        <v>166</v>
      </c>
      <c r="N18" s="1" t="s">
        <v>444</v>
      </c>
      <c r="O18" s="31">
        <v>86</v>
      </c>
      <c r="P18" s="20">
        <v>99</v>
      </c>
      <c r="Q18" s="30">
        <v>-13</v>
      </c>
      <c r="R18" s="29" t="s">
        <v>98</v>
      </c>
      <c r="S18" s="28" t="s">
        <v>203</v>
      </c>
    </row>
    <row r="19" spans="1:19" ht="15">
      <c r="A19" s="32" t="s">
        <v>12</v>
      </c>
      <c r="B19" s="1">
        <v>30</v>
      </c>
      <c r="C19" s="1">
        <v>15</v>
      </c>
      <c r="D19" s="1">
        <v>14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1" t="s">
        <v>386</v>
      </c>
      <c r="M19" s="1" t="s">
        <v>171</v>
      </c>
      <c r="N19" s="1" t="s">
        <v>442</v>
      </c>
      <c r="O19" s="31">
        <v>92</v>
      </c>
      <c r="P19" s="20">
        <v>91</v>
      </c>
      <c r="Q19" s="30">
        <v>1</v>
      </c>
      <c r="R19" s="29" t="s">
        <v>102</v>
      </c>
      <c r="S19" s="28" t="s">
        <v>248</v>
      </c>
    </row>
    <row r="20" spans="1:19" ht="15">
      <c r="A20" s="32" t="s">
        <v>9</v>
      </c>
      <c r="B20" s="1">
        <v>32</v>
      </c>
      <c r="C20" s="1">
        <v>13</v>
      </c>
      <c r="D20" s="1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389</v>
      </c>
      <c r="M20" s="1" t="s">
        <v>187</v>
      </c>
      <c r="N20" s="1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31</v>
      </c>
      <c r="C21" s="26">
        <v>12</v>
      </c>
      <c r="D21" s="26">
        <v>14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466</v>
      </c>
      <c r="M21" s="26" t="s">
        <v>172</v>
      </c>
      <c r="N21" s="26" t="s">
        <v>424</v>
      </c>
      <c r="O21" s="25">
        <v>101</v>
      </c>
      <c r="P21" s="24">
        <v>111</v>
      </c>
      <c r="Q21" s="23">
        <v>-10</v>
      </c>
      <c r="R21" s="22" t="s">
        <v>140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1">
        <v>31</v>
      </c>
      <c r="C26" s="1">
        <v>20</v>
      </c>
      <c r="D26" s="1">
        <v>7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344</v>
      </c>
      <c r="L26" s="1" t="s">
        <v>459</v>
      </c>
      <c r="M26" s="1" t="s">
        <v>216</v>
      </c>
      <c r="N26" s="1" t="s">
        <v>508</v>
      </c>
      <c r="O26" s="31">
        <v>98</v>
      </c>
      <c r="P26" s="20">
        <v>80</v>
      </c>
      <c r="Q26" s="30">
        <v>18</v>
      </c>
      <c r="R26" s="29" t="s">
        <v>98</v>
      </c>
      <c r="S26" s="28" t="s">
        <v>236</v>
      </c>
    </row>
    <row r="27" spans="1:19" ht="15">
      <c r="A27" s="32" t="s">
        <v>24</v>
      </c>
      <c r="B27" s="1">
        <v>32</v>
      </c>
      <c r="C27" s="1">
        <v>18</v>
      </c>
      <c r="D27" s="1">
        <v>14</v>
      </c>
      <c r="E27" s="20">
        <v>0</v>
      </c>
      <c r="F27" s="30">
        <v>36</v>
      </c>
      <c r="G27" s="20">
        <v>14</v>
      </c>
      <c r="H27" s="20">
        <v>17</v>
      </c>
      <c r="I27" s="20">
        <v>1</v>
      </c>
      <c r="J27" s="20">
        <v>0</v>
      </c>
      <c r="K27" s="29" t="s">
        <v>494</v>
      </c>
      <c r="L27" s="1" t="s">
        <v>421</v>
      </c>
      <c r="M27" s="1" t="s">
        <v>212</v>
      </c>
      <c r="N27" s="1" t="s">
        <v>478</v>
      </c>
      <c r="O27" s="31">
        <v>107</v>
      </c>
      <c r="P27" s="20">
        <v>111</v>
      </c>
      <c r="Q27" s="30">
        <v>-4</v>
      </c>
      <c r="R27" s="29" t="s">
        <v>100</v>
      </c>
      <c r="S27" s="28" t="s">
        <v>245</v>
      </c>
    </row>
    <row r="28" spans="1:19" ht="15">
      <c r="A28" s="32" t="s">
        <v>22</v>
      </c>
      <c r="B28" s="1">
        <v>29</v>
      </c>
      <c r="C28" s="1">
        <v>18</v>
      </c>
      <c r="D28" s="1">
        <v>11</v>
      </c>
      <c r="E28" s="20">
        <v>0</v>
      </c>
      <c r="F28" s="30">
        <v>36</v>
      </c>
      <c r="G28" s="20">
        <v>15</v>
      </c>
      <c r="H28" s="20">
        <v>17</v>
      </c>
      <c r="I28" s="20">
        <v>1</v>
      </c>
      <c r="J28" s="20">
        <v>0</v>
      </c>
      <c r="K28" s="29" t="s">
        <v>425</v>
      </c>
      <c r="L28" s="1" t="s">
        <v>335</v>
      </c>
      <c r="M28" s="1" t="s">
        <v>274</v>
      </c>
      <c r="N28" s="1" t="s">
        <v>495</v>
      </c>
      <c r="O28" s="31">
        <v>95</v>
      </c>
      <c r="P28" s="20">
        <v>74</v>
      </c>
      <c r="Q28" s="30">
        <v>21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30</v>
      </c>
      <c r="C29" s="1">
        <v>14</v>
      </c>
      <c r="D29" s="1">
        <v>11</v>
      </c>
      <c r="E29" s="20">
        <v>5</v>
      </c>
      <c r="F29" s="30">
        <v>33</v>
      </c>
      <c r="G29" s="20">
        <v>10</v>
      </c>
      <c r="H29" s="20">
        <v>14</v>
      </c>
      <c r="I29" s="20">
        <v>0</v>
      </c>
      <c r="J29" s="20">
        <v>1</v>
      </c>
      <c r="K29" s="29" t="s">
        <v>431</v>
      </c>
      <c r="L29" s="1" t="s">
        <v>491</v>
      </c>
      <c r="M29" s="1" t="s">
        <v>173</v>
      </c>
      <c r="N29" s="1" t="s">
        <v>492</v>
      </c>
      <c r="O29" s="31">
        <v>91</v>
      </c>
      <c r="P29" s="20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1">
        <v>32</v>
      </c>
      <c r="C30" s="1">
        <v>15</v>
      </c>
      <c r="D30" s="1">
        <v>14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292</v>
      </c>
      <c r="L30" s="1" t="s">
        <v>497</v>
      </c>
      <c r="M30" s="1" t="s">
        <v>150</v>
      </c>
      <c r="N30" s="1" t="s">
        <v>292</v>
      </c>
      <c r="O30" s="31">
        <v>84</v>
      </c>
      <c r="P30" s="20">
        <v>98</v>
      </c>
      <c r="Q30" s="30">
        <v>-14</v>
      </c>
      <c r="R30" s="29" t="s">
        <v>100</v>
      </c>
      <c r="S30" s="28" t="s">
        <v>262</v>
      </c>
    </row>
    <row r="31" spans="1:19" ht="15">
      <c r="A31" s="32" t="s">
        <v>25</v>
      </c>
      <c r="B31" s="1">
        <v>31</v>
      </c>
      <c r="C31" s="1">
        <v>10</v>
      </c>
      <c r="D31" s="1">
        <v>19</v>
      </c>
      <c r="E31" s="20">
        <v>2</v>
      </c>
      <c r="F31" s="30">
        <v>22</v>
      </c>
      <c r="G31" s="20">
        <v>7</v>
      </c>
      <c r="H31" s="20">
        <v>9</v>
      </c>
      <c r="I31" s="20">
        <v>1</v>
      </c>
      <c r="J31" s="20">
        <v>0</v>
      </c>
      <c r="K31" s="29" t="s">
        <v>507</v>
      </c>
      <c r="L31" s="1" t="s">
        <v>493</v>
      </c>
      <c r="M31" s="1" t="s">
        <v>204</v>
      </c>
      <c r="N31" s="1" t="s">
        <v>437</v>
      </c>
      <c r="O31" s="31">
        <v>78</v>
      </c>
      <c r="P31" s="20">
        <v>99</v>
      </c>
      <c r="Q31" s="30">
        <v>-21</v>
      </c>
      <c r="R31" s="29" t="s">
        <v>100</v>
      </c>
      <c r="S31" s="28" t="s">
        <v>248</v>
      </c>
    </row>
    <row r="32" spans="1:19" ht="15.75" thickBot="1">
      <c r="A32" s="32" t="s">
        <v>15</v>
      </c>
      <c r="B32" s="1">
        <v>31</v>
      </c>
      <c r="C32" s="1">
        <v>8</v>
      </c>
      <c r="D32" s="1">
        <v>17</v>
      </c>
      <c r="E32" s="20">
        <v>6</v>
      </c>
      <c r="F32" s="23">
        <v>22</v>
      </c>
      <c r="G32" s="20">
        <v>7</v>
      </c>
      <c r="H32" s="20">
        <v>8</v>
      </c>
      <c r="I32" s="20">
        <v>0</v>
      </c>
      <c r="J32" s="20">
        <v>0</v>
      </c>
      <c r="K32" s="29" t="s">
        <v>331</v>
      </c>
      <c r="L32" s="1" t="s">
        <v>496</v>
      </c>
      <c r="M32" s="1" t="s">
        <v>216</v>
      </c>
      <c r="N32" s="1" t="s">
        <v>465</v>
      </c>
      <c r="O32" s="31">
        <v>70</v>
      </c>
      <c r="P32" s="20">
        <v>98</v>
      </c>
      <c r="Q32" s="30">
        <v>-28</v>
      </c>
      <c r="R32" s="29" t="s">
        <v>98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31</v>
      </c>
      <c r="C35" s="1">
        <v>20</v>
      </c>
      <c r="D35" s="1">
        <v>8</v>
      </c>
      <c r="E35" s="20">
        <v>3</v>
      </c>
      <c r="F35" s="33">
        <v>43</v>
      </c>
      <c r="G35" s="20">
        <v>16</v>
      </c>
      <c r="H35" s="20">
        <v>19</v>
      </c>
      <c r="I35" s="20">
        <v>1</v>
      </c>
      <c r="J35" s="20">
        <v>1</v>
      </c>
      <c r="K35" s="29" t="s">
        <v>368</v>
      </c>
      <c r="L35" s="1" t="s">
        <v>505</v>
      </c>
      <c r="M35" s="1" t="s">
        <v>326</v>
      </c>
      <c r="N35" s="1" t="s">
        <v>506</v>
      </c>
      <c r="O35" s="31">
        <v>108</v>
      </c>
      <c r="P35" s="20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30</v>
      </c>
      <c r="C36" s="1">
        <v>18</v>
      </c>
      <c r="D36" s="1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457</v>
      </c>
      <c r="M36" s="1" t="s">
        <v>225</v>
      </c>
      <c r="N36" s="1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1">
        <v>30</v>
      </c>
      <c r="C37" s="1">
        <v>18</v>
      </c>
      <c r="D37" s="1">
        <v>10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357</v>
      </c>
      <c r="L37" s="1" t="s">
        <v>381</v>
      </c>
      <c r="M37" s="1" t="s">
        <v>152</v>
      </c>
      <c r="N37" s="1" t="s">
        <v>500</v>
      </c>
      <c r="O37" s="31">
        <v>97</v>
      </c>
      <c r="P37" s="20">
        <v>84</v>
      </c>
      <c r="Q37" s="30">
        <v>13</v>
      </c>
      <c r="R37" s="29" t="s">
        <v>169</v>
      </c>
      <c r="S37" s="28" t="s">
        <v>253</v>
      </c>
    </row>
    <row r="38" spans="1:19" ht="15">
      <c r="A38" s="32" t="s">
        <v>27</v>
      </c>
      <c r="B38" s="1">
        <v>31</v>
      </c>
      <c r="C38" s="1">
        <v>15</v>
      </c>
      <c r="D38" s="1">
        <v>11</v>
      </c>
      <c r="E38" s="20">
        <v>5</v>
      </c>
      <c r="F38" s="30">
        <v>35</v>
      </c>
      <c r="G38" s="20">
        <v>7</v>
      </c>
      <c r="H38" s="20">
        <v>12</v>
      </c>
      <c r="I38" s="20">
        <v>3</v>
      </c>
      <c r="J38" s="20">
        <v>1</v>
      </c>
      <c r="K38" s="29" t="s">
        <v>499</v>
      </c>
      <c r="L38" s="1" t="s">
        <v>404</v>
      </c>
      <c r="M38" s="1" t="s">
        <v>172</v>
      </c>
      <c r="N38" s="1" t="s">
        <v>399</v>
      </c>
      <c r="O38" s="31">
        <v>84</v>
      </c>
      <c r="P38" s="20">
        <v>95</v>
      </c>
      <c r="Q38" s="30">
        <v>-11</v>
      </c>
      <c r="R38" s="29" t="s">
        <v>100</v>
      </c>
      <c r="S38" s="28" t="s">
        <v>237</v>
      </c>
    </row>
    <row r="39" spans="1:19" ht="15">
      <c r="A39" s="32" t="s">
        <v>3</v>
      </c>
      <c r="B39" s="1">
        <v>29</v>
      </c>
      <c r="C39" s="1">
        <v>15</v>
      </c>
      <c r="D39" s="1">
        <v>9</v>
      </c>
      <c r="E39" s="20">
        <v>5</v>
      </c>
      <c r="F39" s="30">
        <v>35</v>
      </c>
      <c r="G39" s="20">
        <v>12</v>
      </c>
      <c r="H39" s="20">
        <v>15</v>
      </c>
      <c r="I39" s="20">
        <v>0</v>
      </c>
      <c r="J39" s="20">
        <v>1</v>
      </c>
      <c r="K39" s="29" t="s">
        <v>502</v>
      </c>
      <c r="L39" s="1" t="s">
        <v>405</v>
      </c>
      <c r="M39" s="1" t="s">
        <v>161</v>
      </c>
      <c r="N39" s="1" t="s">
        <v>464</v>
      </c>
      <c r="O39" s="31">
        <v>93</v>
      </c>
      <c r="P39" s="20">
        <v>92</v>
      </c>
      <c r="Q39" s="30">
        <v>1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32</v>
      </c>
      <c r="C40" s="1">
        <v>15</v>
      </c>
      <c r="D40" s="1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33</v>
      </c>
      <c r="C41" s="1">
        <v>11</v>
      </c>
      <c r="D41" s="1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1" t="s">
        <v>479</v>
      </c>
      <c r="M41" s="1" t="s">
        <v>275</v>
      </c>
      <c r="N41" s="1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32</v>
      </c>
      <c r="C4" s="40">
        <v>19</v>
      </c>
      <c r="D4" s="40">
        <v>11</v>
      </c>
      <c r="E4" s="38">
        <v>2</v>
      </c>
      <c r="F4" s="33">
        <v>40</v>
      </c>
      <c r="G4" s="39">
        <v>14</v>
      </c>
      <c r="H4" s="38">
        <v>17</v>
      </c>
      <c r="I4" s="38">
        <v>2</v>
      </c>
      <c r="J4" s="33">
        <v>0</v>
      </c>
      <c r="K4" s="37" t="s">
        <v>383</v>
      </c>
      <c r="L4" s="40" t="s">
        <v>357</v>
      </c>
      <c r="M4" s="40" t="s">
        <v>136</v>
      </c>
      <c r="N4" s="40" t="s">
        <v>423</v>
      </c>
      <c r="O4" s="39">
        <v>114</v>
      </c>
      <c r="P4" s="38">
        <v>104</v>
      </c>
      <c r="Q4" s="33">
        <v>10</v>
      </c>
      <c r="R4" s="37" t="s">
        <v>100</v>
      </c>
      <c r="S4" s="36" t="s">
        <v>230</v>
      </c>
    </row>
    <row r="5" spans="1:20" ht="15">
      <c r="A5" s="32" t="s">
        <v>4</v>
      </c>
      <c r="B5" s="1">
        <v>31</v>
      </c>
      <c r="C5" s="1">
        <v>19</v>
      </c>
      <c r="D5" s="1">
        <v>10</v>
      </c>
      <c r="E5" s="20">
        <v>2</v>
      </c>
      <c r="F5" s="30">
        <v>40</v>
      </c>
      <c r="G5" s="31">
        <v>16</v>
      </c>
      <c r="H5" s="20">
        <v>19</v>
      </c>
      <c r="I5" s="20">
        <v>0</v>
      </c>
      <c r="J5" s="30">
        <v>0</v>
      </c>
      <c r="K5" s="29" t="s">
        <v>511</v>
      </c>
      <c r="L5" s="1" t="s">
        <v>340</v>
      </c>
      <c r="M5" s="1" t="s">
        <v>283</v>
      </c>
      <c r="N5" s="1" t="s">
        <v>512</v>
      </c>
      <c r="O5" s="31">
        <v>92</v>
      </c>
      <c r="P5" s="20">
        <v>81</v>
      </c>
      <c r="Q5" s="30">
        <v>11</v>
      </c>
      <c r="R5" s="29" t="s">
        <v>100</v>
      </c>
      <c r="S5" s="28" t="s">
        <v>245</v>
      </c>
    </row>
    <row r="6" spans="1:20" ht="15">
      <c r="A6" s="32" t="s">
        <v>29</v>
      </c>
      <c r="B6" s="1">
        <v>32</v>
      </c>
      <c r="C6" s="1">
        <v>16</v>
      </c>
      <c r="D6" s="1">
        <v>13</v>
      </c>
      <c r="E6" s="20">
        <v>3</v>
      </c>
      <c r="F6" s="30">
        <v>35</v>
      </c>
      <c r="G6" s="31">
        <v>11</v>
      </c>
      <c r="H6" s="20">
        <v>16</v>
      </c>
      <c r="I6" s="20">
        <v>0</v>
      </c>
      <c r="J6" s="30">
        <v>0</v>
      </c>
      <c r="K6" s="29" t="s">
        <v>446</v>
      </c>
      <c r="L6" s="1" t="s">
        <v>360</v>
      </c>
      <c r="M6" s="1" t="s">
        <v>176</v>
      </c>
      <c r="N6" s="1" t="s">
        <v>441</v>
      </c>
      <c r="O6" s="31">
        <v>82</v>
      </c>
      <c r="P6" s="20">
        <v>101</v>
      </c>
      <c r="Q6" s="30">
        <v>-19</v>
      </c>
      <c r="R6" s="29" t="s">
        <v>100</v>
      </c>
      <c r="S6" s="28" t="s">
        <v>245</v>
      </c>
    </row>
    <row r="7" spans="1:20" ht="15">
      <c r="A7" s="32" t="s">
        <v>5</v>
      </c>
      <c r="B7" s="1">
        <v>28</v>
      </c>
      <c r="C7" s="1">
        <v>16</v>
      </c>
      <c r="D7" s="1">
        <v>10</v>
      </c>
      <c r="E7" s="20">
        <v>2</v>
      </c>
      <c r="F7" s="30">
        <v>34</v>
      </c>
      <c r="G7" s="31">
        <v>13</v>
      </c>
      <c r="H7" s="20">
        <v>16</v>
      </c>
      <c r="I7" s="20">
        <v>0</v>
      </c>
      <c r="J7" s="30">
        <v>1</v>
      </c>
      <c r="K7" s="29" t="s">
        <v>376</v>
      </c>
      <c r="L7" s="1" t="s">
        <v>352</v>
      </c>
      <c r="M7" s="1" t="s">
        <v>115</v>
      </c>
      <c r="N7" s="1" t="s">
        <v>264</v>
      </c>
      <c r="O7" s="31">
        <v>112</v>
      </c>
      <c r="P7" s="20">
        <v>82</v>
      </c>
      <c r="Q7" s="30">
        <v>30</v>
      </c>
      <c r="R7" s="29" t="s">
        <v>104</v>
      </c>
      <c r="S7" s="28" t="s">
        <v>245</v>
      </c>
    </row>
    <row r="8" spans="1:20" ht="15">
      <c r="A8" s="32" t="s">
        <v>11</v>
      </c>
      <c r="B8" s="1">
        <v>30</v>
      </c>
      <c r="C8" s="1">
        <v>15</v>
      </c>
      <c r="D8" s="1">
        <v>13</v>
      </c>
      <c r="E8" s="20">
        <v>2</v>
      </c>
      <c r="F8" s="30">
        <v>32</v>
      </c>
      <c r="G8" s="31">
        <v>12</v>
      </c>
      <c r="H8" s="20">
        <v>15</v>
      </c>
      <c r="I8" s="20">
        <v>0</v>
      </c>
      <c r="J8" s="30">
        <v>1</v>
      </c>
      <c r="K8" s="29" t="s">
        <v>415</v>
      </c>
      <c r="L8" s="1" t="s">
        <v>307</v>
      </c>
      <c r="M8" s="1" t="s">
        <v>147</v>
      </c>
      <c r="N8" s="1" t="s">
        <v>360</v>
      </c>
      <c r="O8" s="31">
        <v>93</v>
      </c>
      <c r="P8" s="20">
        <v>89</v>
      </c>
      <c r="Q8" s="30">
        <v>4</v>
      </c>
      <c r="R8" s="29" t="s">
        <v>123</v>
      </c>
      <c r="S8" s="28" t="s">
        <v>230</v>
      </c>
    </row>
    <row r="9" spans="1:20" ht="15">
      <c r="A9" s="32" t="s">
        <v>21</v>
      </c>
      <c r="B9" s="1">
        <v>30</v>
      </c>
      <c r="C9" s="1">
        <v>12</v>
      </c>
      <c r="D9" s="1">
        <v>14</v>
      </c>
      <c r="E9" s="20">
        <v>4</v>
      </c>
      <c r="F9" s="30">
        <v>28</v>
      </c>
      <c r="G9" s="31">
        <v>8</v>
      </c>
      <c r="H9" s="20">
        <v>11</v>
      </c>
      <c r="I9" s="20">
        <v>1</v>
      </c>
      <c r="J9" s="30">
        <v>0</v>
      </c>
      <c r="K9" s="29" t="s">
        <v>422</v>
      </c>
      <c r="L9" s="1" t="s">
        <v>422</v>
      </c>
      <c r="M9" s="1" t="s">
        <v>173</v>
      </c>
      <c r="N9" s="1" t="s">
        <v>485</v>
      </c>
      <c r="O9" s="31">
        <v>78</v>
      </c>
      <c r="P9" s="20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28</v>
      </c>
      <c r="B10" s="1">
        <v>31</v>
      </c>
      <c r="C10" s="1">
        <v>11</v>
      </c>
      <c r="D10" s="1">
        <v>16</v>
      </c>
      <c r="E10" s="20">
        <v>4</v>
      </c>
      <c r="F10" s="30">
        <v>26</v>
      </c>
      <c r="G10" s="31">
        <v>7</v>
      </c>
      <c r="H10" s="20">
        <v>10</v>
      </c>
      <c r="I10" s="20">
        <v>1</v>
      </c>
      <c r="J10" s="30">
        <v>1</v>
      </c>
      <c r="K10" s="29" t="s">
        <v>465</v>
      </c>
      <c r="L10" s="1" t="s">
        <v>307</v>
      </c>
      <c r="M10" s="1" t="s">
        <v>173</v>
      </c>
      <c r="N10" s="1" t="s">
        <v>509</v>
      </c>
      <c r="O10" s="31">
        <v>92</v>
      </c>
      <c r="P10" s="20">
        <v>104</v>
      </c>
      <c r="Q10" s="30">
        <v>-12</v>
      </c>
      <c r="R10" s="29" t="s">
        <v>58</v>
      </c>
      <c r="S10" s="28" t="s">
        <v>510</v>
      </c>
    </row>
    <row r="11" spans="1:20" ht="15.75" thickBot="1">
      <c r="A11" s="32" t="s">
        <v>16</v>
      </c>
      <c r="B11" s="1">
        <v>30</v>
      </c>
      <c r="C11" s="1">
        <v>11</v>
      </c>
      <c r="D11" s="1">
        <v>16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1" t="s">
        <v>486</v>
      </c>
      <c r="M11" s="1" t="s">
        <v>152</v>
      </c>
      <c r="N11" s="1" t="s">
        <v>437</v>
      </c>
      <c r="O11" s="31">
        <v>82</v>
      </c>
      <c r="P11" s="20">
        <v>113</v>
      </c>
      <c r="Q11" s="30">
        <v>-31</v>
      </c>
      <c r="R11" s="29" t="s">
        <v>102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30</v>
      </c>
      <c r="C14" s="1">
        <v>21</v>
      </c>
      <c r="D14" s="1">
        <v>7</v>
      </c>
      <c r="E14" s="20">
        <v>2</v>
      </c>
      <c r="F14" s="33">
        <v>44</v>
      </c>
      <c r="G14" s="20">
        <v>18</v>
      </c>
      <c r="H14" s="20">
        <v>21</v>
      </c>
      <c r="I14" s="20">
        <v>0</v>
      </c>
      <c r="J14" s="20">
        <v>0</v>
      </c>
      <c r="K14" s="29" t="s">
        <v>489</v>
      </c>
      <c r="L14" s="1" t="s">
        <v>413</v>
      </c>
      <c r="M14" s="1" t="s">
        <v>303</v>
      </c>
      <c r="N14" s="1" t="s">
        <v>490</v>
      </c>
      <c r="O14" s="31">
        <v>116</v>
      </c>
      <c r="P14" s="20">
        <v>80</v>
      </c>
      <c r="Q14" s="30">
        <v>36</v>
      </c>
      <c r="R14" s="29" t="s">
        <v>98</v>
      </c>
      <c r="S14" s="28" t="s">
        <v>254</v>
      </c>
    </row>
    <row r="15" spans="1:20" ht="15">
      <c r="A15" s="32" t="s">
        <v>14</v>
      </c>
      <c r="B15" s="1">
        <v>33</v>
      </c>
      <c r="C15" s="1">
        <v>20</v>
      </c>
      <c r="D15" s="1">
        <v>10</v>
      </c>
      <c r="E15" s="20">
        <v>3</v>
      </c>
      <c r="F15" s="30">
        <v>43</v>
      </c>
      <c r="G15" s="20">
        <v>19</v>
      </c>
      <c r="H15" s="20">
        <v>20</v>
      </c>
      <c r="I15" s="20">
        <v>0</v>
      </c>
      <c r="J15" s="20">
        <v>0</v>
      </c>
      <c r="K15" s="29" t="s">
        <v>469</v>
      </c>
      <c r="L15" s="1" t="s">
        <v>398</v>
      </c>
      <c r="M15" s="1" t="s">
        <v>216</v>
      </c>
      <c r="N15" s="1" t="s">
        <v>456</v>
      </c>
      <c r="O15" s="31">
        <v>110</v>
      </c>
      <c r="P15" s="20">
        <v>86</v>
      </c>
      <c r="Q15" s="30">
        <v>24</v>
      </c>
      <c r="R15" s="29" t="s">
        <v>104</v>
      </c>
      <c r="S15" s="28" t="s">
        <v>205</v>
      </c>
    </row>
    <row r="16" spans="1:20" ht="15">
      <c r="A16" s="32" t="s">
        <v>26</v>
      </c>
      <c r="B16" s="1">
        <v>30</v>
      </c>
      <c r="C16" s="1">
        <v>19</v>
      </c>
      <c r="D16" s="1">
        <v>10</v>
      </c>
      <c r="E16" s="20">
        <v>1</v>
      </c>
      <c r="F16" s="30">
        <v>39</v>
      </c>
      <c r="G16" s="20">
        <v>17</v>
      </c>
      <c r="H16" s="20">
        <v>19</v>
      </c>
      <c r="I16" s="20">
        <v>0</v>
      </c>
      <c r="J16" s="20">
        <v>1</v>
      </c>
      <c r="K16" s="29" t="s">
        <v>425</v>
      </c>
      <c r="L16" s="1" t="s">
        <v>341</v>
      </c>
      <c r="M16" s="1" t="s">
        <v>326</v>
      </c>
      <c r="N16" s="1" t="s">
        <v>415</v>
      </c>
      <c r="O16" s="31">
        <v>108</v>
      </c>
      <c r="P16" s="20">
        <v>87</v>
      </c>
      <c r="Q16" s="30">
        <v>21</v>
      </c>
      <c r="R16" s="29" t="s">
        <v>100</v>
      </c>
      <c r="S16" s="28" t="s">
        <v>225</v>
      </c>
    </row>
    <row r="17" spans="1:19" ht="15">
      <c r="A17" s="32" t="s">
        <v>10</v>
      </c>
      <c r="B17" s="1">
        <v>31</v>
      </c>
      <c r="C17" s="1">
        <v>14</v>
      </c>
      <c r="D17" s="1">
        <v>13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1" t="s">
        <v>411</v>
      </c>
      <c r="M17" s="1" t="s">
        <v>165</v>
      </c>
      <c r="N17" s="1" t="s">
        <v>468</v>
      </c>
      <c r="O17" s="31">
        <v>93</v>
      </c>
      <c r="P17" s="20">
        <v>106</v>
      </c>
      <c r="Q17" s="30">
        <v>-13</v>
      </c>
      <c r="R17" s="29" t="s">
        <v>98</v>
      </c>
      <c r="S17" s="28" t="s">
        <v>231</v>
      </c>
    </row>
    <row r="18" spans="1:19" ht="15">
      <c r="A18" s="32" t="s">
        <v>13</v>
      </c>
      <c r="B18" s="1">
        <v>32</v>
      </c>
      <c r="C18" s="1">
        <v>12</v>
      </c>
      <c r="D18" s="1">
        <v>13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1" t="s">
        <v>492</v>
      </c>
      <c r="M18" s="1" t="s">
        <v>166</v>
      </c>
      <c r="N18" s="1" t="s">
        <v>444</v>
      </c>
      <c r="O18" s="31">
        <v>86</v>
      </c>
      <c r="P18" s="20">
        <v>99</v>
      </c>
      <c r="Q18" s="30">
        <v>-13</v>
      </c>
      <c r="R18" s="29" t="s">
        <v>98</v>
      </c>
      <c r="S18" s="28" t="s">
        <v>203</v>
      </c>
    </row>
    <row r="19" spans="1:19" ht="15">
      <c r="A19" s="32" t="s">
        <v>12</v>
      </c>
      <c r="B19" s="1">
        <v>30</v>
      </c>
      <c r="C19" s="1">
        <v>15</v>
      </c>
      <c r="D19" s="1">
        <v>14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394</v>
      </c>
      <c r="L19" s="1" t="s">
        <v>386</v>
      </c>
      <c r="M19" s="1" t="s">
        <v>171</v>
      </c>
      <c r="N19" s="1" t="s">
        <v>442</v>
      </c>
      <c r="O19" s="31">
        <v>92</v>
      </c>
      <c r="P19" s="20">
        <v>91</v>
      </c>
      <c r="Q19" s="30">
        <v>1</v>
      </c>
      <c r="R19" s="29" t="s">
        <v>102</v>
      </c>
      <c r="S19" s="28" t="s">
        <v>248</v>
      </c>
    </row>
    <row r="20" spans="1:19" ht="15">
      <c r="A20" s="32" t="s">
        <v>9</v>
      </c>
      <c r="B20" s="1">
        <v>32</v>
      </c>
      <c r="C20" s="1">
        <v>13</v>
      </c>
      <c r="D20" s="1">
        <v>14</v>
      </c>
      <c r="E20" s="20">
        <v>5</v>
      </c>
      <c r="F20" s="30">
        <v>31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1" t="s">
        <v>389</v>
      </c>
      <c r="M20" s="1" t="s">
        <v>187</v>
      </c>
      <c r="N20" s="1" t="s">
        <v>488</v>
      </c>
      <c r="O20" s="31">
        <v>97</v>
      </c>
      <c r="P20" s="20">
        <v>121</v>
      </c>
      <c r="Q20" s="30">
        <v>-24</v>
      </c>
      <c r="R20" s="29" t="s">
        <v>98</v>
      </c>
      <c r="S20" s="28" t="s">
        <v>205</v>
      </c>
    </row>
    <row r="21" spans="1:19" ht="15.75" thickBot="1">
      <c r="A21" s="27" t="s">
        <v>23</v>
      </c>
      <c r="B21" s="26">
        <v>31</v>
      </c>
      <c r="C21" s="26">
        <v>12</v>
      </c>
      <c r="D21" s="26">
        <v>14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466</v>
      </c>
      <c r="M21" s="26" t="s">
        <v>172</v>
      </c>
      <c r="N21" s="26" t="s">
        <v>424</v>
      </c>
      <c r="O21" s="25">
        <v>101</v>
      </c>
      <c r="P21" s="24">
        <v>111</v>
      </c>
      <c r="Q21" s="23">
        <v>-10</v>
      </c>
      <c r="R21" s="22" t="s">
        <v>140</v>
      </c>
      <c r="S21" s="21" t="s">
        <v>237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32</v>
      </c>
      <c r="C25" s="40">
        <v>22</v>
      </c>
      <c r="D25" s="40">
        <v>9</v>
      </c>
      <c r="E25" s="38">
        <v>1</v>
      </c>
      <c r="F25" s="33">
        <v>45</v>
      </c>
      <c r="G25" s="38">
        <v>18</v>
      </c>
      <c r="H25" s="38">
        <v>22</v>
      </c>
      <c r="I25" s="38">
        <v>0</v>
      </c>
      <c r="J25" s="38">
        <v>0</v>
      </c>
      <c r="K25" s="37" t="s">
        <v>498</v>
      </c>
      <c r="L25" s="40" t="s">
        <v>442</v>
      </c>
      <c r="M25" s="40" t="s">
        <v>113</v>
      </c>
      <c r="N25" s="40" t="s">
        <v>445</v>
      </c>
      <c r="O25" s="39">
        <v>117</v>
      </c>
      <c r="P25" s="38">
        <v>81</v>
      </c>
      <c r="Q25" s="33">
        <v>36</v>
      </c>
      <c r="R25" s="37" t="s">
        <v>100</v>
      </c>
      <c r="S25" s="36" t="s">
        <v>222</v>
      </c>
    </row>
    <row r="26" spans="1:19" ht="15">
      <c r="A26" s="32" t="s">
        <v>17</v>
      </c>
      <c r="B26" s="1">
        <v>31</v>
      </c>
      <c r="C26" s="1">
        <v>20</v>
      </c>
      <c r="D26" s="1">
        <v>7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344</v>
      </c>
      <c r="L26" s="1" t="s">
        <v>459</v>
      </c>
      <c r="M26" s="1" t="s">
        <v>216</v>
      </c>
      <c r="N26" s="1" t="s">
        <v>508</v>
      </c>
      <c r="O26" s="31">
        <v>98</v>
      </c>
      <c r="P26" s="20">
        <v>80</v>
      </c>
      <c r="Q26" s="30">
        <v>18</v>
      </c>
      <c r="R26" s="29" t="s">
        <v>98</v>
      </c>
      <c r="S26" s="28" t="s">
        <v>236</v>
      </c>
    </row>
    <row r="27" spans="1:19" ht="15">
      <c r="A27" s="32" t="s">
        <v>22</v>
      </c>
      <c r="B27" s="1">
        <v>30</v>
      </c>
      <c r="C27" s="1">
        <v>19</v>
      </c>
      <c r="D27" s="1">
        <v>11</v>
      </c>
      <c r="E27" s="20">
        <v>0</v>
      </c>
      <c r="F27" s="30">
        <v>38</v>
      </c>
      <c r="G27" s="20">
        <v>16</v>
      </c>
      <c r="H27" s="20">
        <v>18</v>
      </c>
      <c r="I27" s="20">
        <v>1</v>
      </c>
      <c r="J27" s="20">
        <v>0</v>
      </c>
      <c r="K27" s="29" t="s">
        <v>467</v>
      </c>
      <c r="L27" s="1" t="s">
        <v>335</v>
      </c>
      <c r="M27" s="1" t="s">
        <v>274</v>
      </c>
      <c r="N27" s="1" t="s">
        <v>495</v>
      </c>
      <c r="O27" s="31">
        <v>98</v>
      </c>
      <c r="P27" s="20">
        <v>75</v>
      </c>
      <c r="Q27" s="30">
        <v>23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33</v>
      </c>
      <c r="C28" s="1">
        <v>18</v>
      </c>
      <c r="D28" s="1">
        <v>15</v>
      </c>
      <c r="E28" s="20">
        <v>0</v>
      </c>
      <c r="F28" s="30">
        <v>36</v>
      </c>
      <c r="G28" s="20">
        <v>14</v>
      </c>
      <c r="H28" s="20">
        <v>17</v>
      </c>
      <c r="I28" s="20">
        <v>1</v>
      </c>
      <c r="J28" s="20">
        <v>0</v>
      </c>
      <c r="K28" s="29" t="s">
        <v>494</v>
      </c>
      <c r="L28" s="1" t="s">
        <v>500</v>
      </c>
      <c r="M28" s="1" t="s">
        <v>212</v>
      </c>
      <c r="N28" s="1" t="s">
        <v>513</v>
      </c>
      <c r="O28" s="31">
        <v>108</v>
      </c>
      <c r="P28" s="20">
        <v>114</v>
      </c>
      <c r="Q28" s="30">
        <v>-6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30</v>
      </c>
      <c r="C29" s="1">
        <v>14</v>
      </c>
      <c r="D29" s="1">
        <v>11</v>
      </c>
      <c r="E29" s="20">
        <v>5</v>
      </c>
      <c r="F29" s="30">
        <v>33</v>
      </c>
      <c r="G29" s="20">
        <v>10</v>
      </c>
      <c r="H29" s="20">
        <v>14</v>
      </c>
      <c r="I29" s="20">
        <v>0</v>
      </c>
      <c r="J29" s="20">
        <v>1</v>
      </c>
      <c r="K29" s="29" t="s">
        <v>431</v>
      </c>
      <c r="L29" s="1" t="s">
        <v>491</v>
      </c>
      <c r="M29" s="1" t="s">
        <v>173</v>
      </c>
      <c r="N29" s="1" t="s">
        <v>492</v>
      </c>
      <c r="O29" s="31">
        <v>91</v>
      </c>
      <c r="P29" s="20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1">
        <v>32</v>
      </c>
      <c r="C30" s="1">
        <v>15</v>
      </c>
      <c r="D30" s="1">
        <v>14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292</v>
      </c>
      <c r="L30" s="1" t="s">
        <v>497</v>
      </c>
      <c r="M30" s="1" t="s">
        <v>150</v>
      </c>
      <c r="N30" s="1" t="s">
        <v>292</v>
      </c>
      <c r="O30" s="31">
        <v>84</v>
      </c>
      <c r="P30" s="20">
        <v>98</v>
      </c>
      <c r="Q30" s="30">
        <v>-14</v>
      </c>
      <c r="R30" s="29" t="s">
        <v>100</v>
      </c>
      <c r="S30" s="28" t="s">
        <v>262</v>
      </c>
    </row>
    <row r="31" spans="1:19" ht="15">
      <c r="A31" s="32" t="s">
        <v>25</v>
      </c>
      <c r="B31" s="1">
        <v>31</v>
      </c>
      <c r="C31" s="1">
        <v>10</v>
      </c>
      <c r="D31" s="1">
        <v>19</v>
      </c>
      <c r="E31" s="20">
        <v>2</v>
      </c>
      <c r="F31" s="30">
        <v>22</v>
      </c>
      <c r="G31" s="20">
        <v>7</v>
      </c>
      <c r="H31" s="20">
        <v>9</v>
      </c>
      <c r="I31" s="20">
        <v>1</v>
      </c>
      <c r="J31" s="20">
        <v>0</v>
      </c>
      <c r="K31" s="29" t="s">
        <v>507</v>
      </c>
      <c r="L31" s="1" t="s">
        <v>493</v>
      </c>
      <c r="M31" s="1" t="s">
        <v>204</v>
      </c>
      <c r="N31" s="1" t="s">
        <v>437</v>
      </c>
      <c r="O31" s="31">
        <v>78</v>
      </c>
      <c r="P31" s="20">
        <v>99</v>
      </c>
      <c r="Q31" s="30">
        <v>-21</v>
      </c>
      <c r="R31" s="29" t="s">
        <v>100</v>
      </c>
      <c r="S31" s="28" t="s">
        <v>248</v>
      </c>
    </row>
    <row r="32" spans="1:19" ht="15.75" thickBot="1">
      <c r="A32" s="32" t="s">
        <v>15</v>
      </c>
      <c r="B32" s="1">
        <v>31</v>
      </c>
      <c r="C32" s="1">
        <v>8</v>
      </c>
      <c r="D32" s="1">
        <v>17</v>
      </c>
      <c r="E32" s="20">
        <v>6</v>
      </c>
      <c r="F32" s="23">
        <v>22</v>
      </c>
      <c r="G32" s="20">
        <v>7</v>
      </c>
      <c r="H32" s="20">
        <v>8</v>
      </c>
      <c r="I32" s="20">
        <v>0</v>
      </c>
      <c r="J32" s="20">
        <v>0</v>
      </c>
      <c r="K32" s="29" t="s">
        <v>331</v>
      </c>
      <c r="L32" s="1" t="s">
        <v>496</v>
      </c>
      <c r="M32" s="1" t="s">
        <v>216</v>
      </c>
      <c r="N32" s="1" t="s">
        <v>465</v>
      </c>
      <c r="O32" s="31">
        <v>70</v>
      </c>
      <c r="P32" s="20">
        <v>98</v>
      </c>
      <c r="Q32" s="30">
        <v>-28</v>
      </c>
      <c r="R32" s="29" t="s">
        <v>98</v>
      </c>
      <c r="S32" s="28" t="s">
        <v>462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31</v>
      </c>
      <c r="C35" s="1">
        <v>20</v>
      </c>
      <c r="D35" s="1">
        <v>8</v>
      </c>
      <c r="E35" s="20">
        <v>3</v>
      </c>
      <c r="F35" s="33">
        <v>43</v>
      </c>
      <c r="G35" s="20">
        <v>16</v>
      </c>
      <c r="H35" s="20">
        <v>19</v>
      </c>
      <c r="I35" s="20">
        <v>1</v>
      </c>
      <c r="J35" s="20">
        <v>1</v>
      </c>
      <c r="K35" s="29" t="s">
        <v>368</v>
      </c>
      <c r="L35" s="1" t="s">
        <v>505</v>
      </c>
      <c r="M35" s="1" t="s">
        <v>326</v>
      </c>
      <c r="N35" s="1" t="s">
        <v>506</v>
      </c>
      <c r="O35" s="31">
        <v>108</v>
      </c>
      <c r="P35" s="20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30</v>
      </c>
      <c r="C36" s="1">
        <v>18</v>
      </c>
      <c r="D36" s="1">
        <v>9</v>
      </c>
      <c r="E36" s="20">
        <v>3</v>
      </c>
      <c r="F36" s="30">
        <v>39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457</v>
      </c>
      <c r="M36" s="1" t="s">
        <v>225</v>
      </c>
      <c r="N36" s="1" t="s">
        <v>434</v>
      </c>
      <c r="O36" s="31">
        <v>92</v>
      </c>
      <c r="P36" s="20">
        <v>76</v>
      </c>
      <c r="Q36" s="30">
        <v>16</v>
      </c>
      <c r="R36" s="29" t="s">
        <v>100</v>
      </c>
      <c r="S36" s="28" t="s">
        <v>253</v>
      </c>
    </row>
    <row r="37" spans="1:19" ht="15">
      <c r="A37" s="32" t="s">
        <v>20</v>
      </c>
      <c r="B37" s="1">
        <v>31</v>
      </c>
      <c r="C37" s="1">
        <v>18</v>
      </c>
      <c r="D37" s="1">
        <v>11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455</v>
      </c>
      <c r="L37" s="1" t="s">
        <v>381</v>
      </c>
      <c r="M37" s="1" t="s">
        <v>152</v>
      </c>
      <c r="N37" s="1" t="s">
        <v>500</v>
      </c>
      <c r="O37" s="31">
        <v>102</v>
      </c>
      <c r="P37" s="20">
        <v>90</v>
      </c>
      <c r="Q37" s="30">
        <v>12</v>
      </c>
      <c r="R37" s="29" t="s">
        <v>98</v>
      </c>
      <c r="S37" s="28" t="s">
        <v>253</v>
      </c>
    </row>
    <row r="38" spans="1:19" ht="15">
      <c r="A38" s="32" t="s">
        <v>3</v>
      </c>
      <c r="B38" s="1">
        <v>30</v>
      </c>
      <c r="C38" s="1">
        <v>16</v>
      </c>
      <c r="D38" s="1">
        <v>9</v>
      </c>
      <c r="E38" s="20">
        <v>5</v>
      </c>
      <c r="F38" s="30">
        <v>37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1" t="s">
        <v>405</v>
      </c>
      <c r="M38" s="1" t="s">
        <v>161</v>
      </c>
      <c r="N38" s="1" t="s">
        <v>515</v>
      </c>
      <c r="O38" s="31">
        <v>96</v>
      </c>
      <c r="P38" s="20">
        <v>93</v>
      </c>
      <c r="Q38" s="30">
        <v>3</v>
      </c>
      <c r="R38" s="29" t="s">
        <v>100</v>
      </c>
      <c r="S38" s="28" t="s">
        <v>231</v>
      </c>
    </row>
    <row r="39" spans="1:19" ht="15">
      <c r="A39" s="32" t="s">
        <v>27</v>
      </c>
      <c r="B39" s="1">
        <v>31</v>
      </c>
      <c r="C39" s="1">
        <v>15</v>
      </c>
      <c r="D39" s="1">
        <v>11</v>
      </c>
      <c r="E39" s="20">
        <v>5</v>
      </c>
      <c r="F39" s="30">
        <v>35</v>
      </c>
      <c r="G39" s="20">
        <v>7</v>
      </c>
      <c r="H39" s="20">
        <v>12</v>
      </c>
      <c r="I39" s="20">
        <v>3</v>
      </c>
      <c r="J39" s="20">
        <v>1</v>
      </c>
      <c r="K39" s="29" t="s">
        <v>499</v>
      </c>
      <c r="L39" s="1" t="s">
        <v>404</v>
      </c>
      <c r="M39" s="1" t="s">
        <v>172</v>
      </c>
      <c r="N39" s="1" t="s">
        <v>399</v>
      </c>
      <c r="O39" s="31">
        <v>84</v>
      </c>
      <c r="P39" s="20">
        <v>95</v>
      </c>
      <c r="Q39" s="30">
        <v>-11</v>
      </c>
      <c r="R39" s="29" t="s">
        <v>100</v>
      </c>
      <c r="S39" s="28" t="s">
        <v>237</v>
      </c>
    </row>
    <row r="40" spans="1:19" ht="15">
      <c r="A40" s="32" t="s">
        <v>7</v>
      </c>
      <c r="B40" s="1">
        <v>32</v>
      </c>
      <c r="C40" s="1">
        <v>15</v>
      </c>
      <c r="D40" s="1">
        <v>15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457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96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1">
        <v>33</v>
      </c>
      <c r="C41" s="1">
        <v>11</v>
      </c>
      <c r="D41" s="1">
        <v>17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292</v>
      </c>
      <c r="L41" s="1" t="s">
        <v>479</v>
      </c>
      <c r="M41" s="1" t="s">
        <v>275</v>
      </c>
      <c r="N41" s="1" t="s">
        <v>501</v>
      </c>
      <c r="O41" s="31">
        <v>91</v>
      </c>
      <c r="P41" s="20">
        <v>118</v>
      </c>
      <c r="Q41" s="30">
        <v>-27</v>
      </c>
      <c r="R41" s="29" t="s">
        <v>98</v>
      </c>
      <c r="S41" s="28" t="s">
        <v>225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F4" sqref="F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32</v>
      </c>
      <c r="C4" s="40">
        <v>19</v>
      </c>
      <c r="D4" s="40">
        <v>11</v>
      </c>
      <c r="E4" s="38">
        <v>2</v>
      </c>
      <c r="F4" s="33">
        <v>40</v>
      </c>
      <c r="G4" s="39">
        <v>14</v>
      </c>
      <c r="H4" s="38">
        <v>17</v>
      </c>
      <c r="I4" s="38">
        <v>2</v>
      </c>
      <c r="J4" s="33">
        <v>0</v>
      </c>
      <c r="K4" s="37" t="s">
        <v>383</v>
      </c>
      <c r="L4" s="40" t="s">
        <v>357</v>
      </c>
      <c r="M4" s="40" t="s">
        <v>136</v>
      </c>
      <c r="N4" s="40" t="s">
        <v>423</v>
      </c>
      <c r="O4" s="39">
        <v>114</v>
      </c>
      <c r="P4" s="38">
        <v>104</v>
      </c>
      <c r="Q4" s="33">
        <v>10</v>
      </c>
      <c r="R4" s="37" t="s">
        <v>100</v>
      </c>
      <c r="S4" s="36" t="s">
        <v>230</v>
      </c>
    </row>
    <row r="5" spans="1:20" ht="15">
      <c r="A5" s="32" t="s">
        <v>4</v>
      </c>
      <c r="B5" s="1">
        <v>31</v>
      </c>
      <c r="C5" s="1">
        <v>19</v>
      </c>
      <c r="D5" s="1">
        <v>10</v>
      </c>
      <c r="E5" s="20">
        <v>2</v>
      </c>
      <c r="F5" s="30">
        <v>40</v>
      </c>
      <c r="G5" s="31">
        <v>16</v>
      </c>
      <c r="H5" s="20">
        <v>19</v>
      </c>
      <c r="I5" s="20">
        <v>0</v>
      </c>
      <c r="J5" s="30">
        <v>0</v>
      </c>
      <c r="K5" s="29" t="s">
        <v>511</v>
      </c>
      <c r="L5" s="1" t="s">
        <v>340</v>
      </c>
      <c r="M5" s="1" t="s">
        <v>283</v>
      </c>
      <c r="N5" s="1" t="s">
        <v>512</v>
      </c>
      <c r="O5" s="31">
        <v>92</v>
      </c>
      <c r="P5" s="20">
        <v>81</v>
      </c>
      <c r="Q5" s="30">
        <v>11</v>
      </c>
      <c r="R5" s="29" t="s">
        <v>100</v>
      </c>
      <c r="S5" s="28" t="s">
        <v>245</v>
      </c>
    </row>
    <row r="6" spans="1:20" ht="15">
      <c r="A6" s="32" t="s">
        <v>29</v>
      </c>
      <c r="B6" s="1">
        <v>33</v>
      </c>
      <c r="C6" s="1">
        <v>17</v>
      </c>
      <c r="D6" s="1">
        <v>13</v>
      </c>
      <c r="E6" s="20">
        <v>3</v>
      </c>
      <c r="F6" s="30">
        <v>37</v>
      </c>
      <c r="G6" s="31">
        <v>11</v>
      </c>
      <c r="H6" s="20">
        <v>17</v>
      </c>
      <c r="I6" s="20">
        <v>0</v>
      </c>
      <c r="J6" s="30">
        <v>0</v>
      </c>
      <c r="K6" s="29" t="s">
        <v>446</v>
      </c>
      <c r="L6" s="1" t="s">
        <v>441</v>
      </c>
      <c r="M6" s="1" t="s">
        <v>176</v>
      </c>
      <c r="N6" s="1" t="s">
        <v>441</v>
      </c>
      <c r="O6" s="31">
        <v>86</v>
      </c>
      <c r="P6" s="20">
        <v>104</v>
      </c>
      <c r="Q6" s="30">
        <v>-18</v>
      </c>
      <c r="R6" s="29" t="s">
        <v>104</v>
      </c>
      <c r="S6" s="28" t="s">
        <v>236</v>
      </c>
    </row>
    <row r="7" spans="1:20" ht="15">
      <c r="A7" s="32" t="s">
        <v>5</v>
      </c>
      <c r="B7" s="1">
        <v>29</v>
      </c>
      <c r="C7" s="1">
        <v>17</v>
      </c>
      <c r="D7" s="1">
        <v>10</v>
      </c>
      <c r="E7" s="20">
        <v>2</v>
      </c>
      <c r="F7" s="30">
        <v>36</v>
      </c>
      <c r="G7" s="31">
        <v>14</v>
      </c>
      <c r="H7" s="20">
        <v>17</v>
      </c>
      <c r="I7" s="20">
        <v>0</v>
      </c>
      <c r="J7" s="30">
        <v>1</v>
      </c>
      <c r="K7" s="29" t="s">
        <v>381</v>
      </c>
      <c r="L7" s="1" t="s">
        <v>352</v>
      </c>
      <c r="M7" s="1" t="s">
        <v>115</v>
      </c>
      <c r="N7" s="1" t="s">
        <v>273</v>
      </c>
      <c r="O7" s="31">
        <v>117</v>
      </c>
      <c r="P7" s="20">
        <v>85</v>
      </c>
      <c r="Q7" s="30">
        <v>32</v>
      </c>
      <c r="R7" s="29" t="s">
        <v>123</v>
      </c>
      <c r="S7" s="28" t="s">
        <v>236</v>
      </c>
    </row>
    <row r="8" spans="1:20" ht="15">
      <c r="A8" s="32" t="s">
        <v>11</v>
      </c>
      <c r="B8" s="1">
        <v>31</v>
      </c>
      <c r="C8" s="1">
        <v>16</v>
      </c>
      <c r="D8" s="1">
        <v>13</v>
      </c>
      <c r="E8" s="20">
        <v>2</v>
      </c>
      <c r="F8" s="30">
        <v>34</v>
      </c>
      <c r="G8" s="31">
        <v>13</v>
      </c>
      <c r="H8" s="20">
        <v>16</v>
      </c>
      <c r="I8" s="20">
        <v>0</v>
      </c>
      <c r="J8" s="30">
        <v>1</v>
      </c>
      <c r="K8" s="29" t="s">
        <v>415</v>
      </c>
      <c r="L8" s="1" t="s">
        <v>292</v>
      </c>
      <c r="M8" s="1" t="s">
        <v>147</v>
      </c>
      <c r="N8" s="1" t="s">
        <v>360</v>
      </c>
      <c r="O8" s="31">
        <v>96</v>
      </c>
      <c r="P8" s="20">
        <v>89</v>
      </c>
      <c r="Q8" s="30">
        <v>7</v>
      </c>
      <c r="R8" s="29" t="s">
        <v>130</v>
      </c>
      <c r="S8" s="28" t="s">
        <v>230</v>
      </c>
    </row>
    <row r="9" spans="1:20" ht="15">
      <c r="A9" s="32" t="s">
        <v>21</v>
      </c>
      <c r="B9" s="1">
        <v>30</v>
      </c>
      <c r="C9" s="1">
        <v>12</v>
      </c>
      <c r="D9" s="1">
        <v>14</v>
      </c>
      <c r="E9" s="20">
        <v>4</v>
      </c>
      <c r="F9" s="30">
        <v>28</v>
      </c>
      <c r="G9" s="31">
        <v>8</v>
      </c>
      <c r="H9" s="20">
        <v>11</v>
      </c>
      <c r="I9" s="20">
        <v>1</v>
      </c>
      <c r="J9" s="30">
        <v>0</v>
      </c>
      <c r="K9" s="29" t="s">
        <v>422</v>
      </c>
      <c r="L9" s="1" t="s">
        <v>422</v>
      </c>
      <c r="M9" s="1" t="s">
        <v>173</v>
      </c>
      <c r="N9" s="1" t="s">
        <v>485</v>
      </c>
      <c r="O9" s="31">
        <v>78</v>
      </c>
      <c r="P9" s="20">
        <v>94</v>
      </c>
      <c r="Q9" s="30">
        <v>-16</v>
      </c>
      <c r="R9" s="29" t="s">
        <v>100</v>
      </c>
      <c r="S9" s="28" t="s">
        <v>203</v>
      </c>
    </row>
    <row r="10" spans="1:20" ht="15">
      <c r="A10" s="32" t="s">
        <v>16</v>
      </c>
      <c r="B10" s="1">
        <v>31</v>
      </c>
      <c r="C10" s="1">
        <v>12</v>
      </c>
      <c r="D10" s="1">
        <v>16</v>
      </c>
      <c r="E10" s="20">
        <v>3</v>
      </c>
      <c r="F10" s="30">
        <v>27</v>
      </c>
      <c r="G10" s="31">
        <v>8</v>
      </c>
      <c r="H10" s="20">
        <v>11</v>
      </c>
      <c r="I10" s="20">
        <v>1</v>
      </c>
      <c r="J10" s="30">
        <v>1</v>
      </c>
      <c r="K10" s="29" t="s">
        <v>497</v>
      </c>
      <c r="L10" s="1" t="s">
        <v>486</v>
      </c>
      <c r="M10" s="1" t="s">
        <v>175</v>
      </c>
      <c r="N10" s="1" t="s">
        <v>523</v>
      </c>
      <c r="O10" s="31">
        <v>88</v>
      </c>
      <c r="P10" s="20">
        <v>114</v>
      </c>
      <c r="Q10" s="30">
        <v>-26</v>
      </c>
      <c r="R10" s="29" t="s">
        <v>100</v>
      </c>
      <c r="S10" s="28" t="s">
        <v>225</v>
      </c>
    </row>
    <row r="11" spans="1:20" ht="15.75" thickBot="1">
      <c r="A11" s="32" t="s">
        <v>28</v>
      </c>
      <c r="B11" s="1">
        <v>32</v>
      </c>
      <c r="C11" s="1">
        <v>11</v>
      </c>
      <c r="D11" s="1">
        <v>17</v>
      </c>
      <c r="E11" s="24">
        <v>4</v>
      </c>
      <c r="F11" s="23">
        <v>26</v>
      </c>
      <c r="G11" s="25">
        <v>7</v>
      </c>
      <c r="H11" s="24">
        <v>10</v>
      </c>
      <c r="I11" s="24">
        <v>1</v>
      </c>
      <c r="J11" s="23">
        <v>1</v>
      </c>
      <c r="K11" s="29" t="s">
        <v>465</v>
      </c>
      <c r="L11" s="1" t="s">
        <v>414</v>
      </c>
      <c r="M11" s="1" t="s">
        <v>204</v>
      </c>
      <c r="N11" s="1" t="s">
        <v>521</v>
      </c>
      <c r="O11" s="31">
        <v>93</v>
      </c>
      <c r="P11" s="20">
        <v>110</v>
      </c>
      <c r="Q11" s="30">
        <v>-17</v>
      </c>
      <c r="R11" s="29" t="s">
        <v>522</v>
      </c>
      <c r="S11" s="28" t="s">
        <v>510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34</v>
      </c>
      <c r="C14" s="1">
        <v>21</v>
      </c>
      <c r="D14" s="1">
        <v>10</v>
      </c>
      <c r="E14" s="20">
        <v>3</v>
      </c>
      <c r="F14" s="33">
        <v>45</v>
      </c>
      <c r="G14" s="20">
        <v>20</v>
      </c>
      <c r="H14" s="20">
        <v>21</v>
      </c>
      <c r="I14" s="20">
        <v>0</v>
      </c>
      <c r="J14" s="20">
        <v>0</v>
      </c>
      <c r="K14" s="29" t="s">
        <v>469</v>
      </c>
      <c r="L14" s="1" t="s">
        <v>425</v>
      </c>
      <c r="M14" s="1" t="s">
        <v>216</v>
      </c>
      <c r="N14" s="1" t="s">
        <v>456</v>
      </c>
      <c r="O14" s="31">
        <v>114</v>
      </c>
      <c r="P14" s="20">
        <v>87</v>
      </c>
      <c r="Q14" s="30">
        <v>27</v>
      </c>
      <c r="R14" s="29" t="s">
        <v>123</v>
      </c>
      <c r="S14" s="28" t="s">
        <v>205</v>
      </c>
    </row>
    <row r="15" spans="1:20" ht="15">
      <c r="A15" s="32" t="s">
        <v>1</v>
      </c>
      <c r="B15" s="1">
        <v>31</v>
      </c>
      <c r="C15" s="1">
        <v>21</v>
      </c>
      <c r="D15" s="1">
        <v>8</v>
      </c>
      <c r="E15" s="20">
        <v>2</v>
      </c>
      <c r="F15" s="30">
        <v>44</v>
      </c>
      <c r="G15" s="20">
        <v>18</v>
      </c>
      <c r="H15" s="20">
        <v>21</v>
      </c>
      <c r="I15" s="20">
        <v>0</v>
      </c>
      <c r="J15" s="20">
        <v>0</v>
      </c>
      <c r="K15" s="29" t="s">
        <v>489</v>
      </c>
      <c r="L15" s="1" t="s">
        <v>425</v>
      </c>
      <c r="M15" s="1" t="s">
        <v>303</v>
      </c>
      <c r="N15" s="1" t="s">
        <v>490</v>
      </c>
      <c r="O15" s="31">
        <v>118</v>
      </c>
      <c r="P15" s="20">
        <v>83</v>
      </c>
      <c r="Q15" s="30">
        <v>35</v>
      </c>
      <c r="R15" s="29" t="s">
        <v>102</v>
      </c>
      <c r="S15" s="28" t="s">
        <v>230</v>
      </c>
    </row>
    <row r="16" spans="1:20" ht="15">
      <c r="A16" s="32" t="s">
        <v>26</v>
      </c>
      <c r="B16" s="1">
        <v>31</v>
      </c>
      <c r="C16" s="1">
        <v>20</v>
      </c>
      <c r="D16" s="1">
        <v>10</v>
      </c>
      <c r="E16" s="20">
        <v>1</v>
      </c>
      <c r="F16" s="30">
        <v>41</v>
      </c>
      <c r="G16" s="20">
        <v>18</v>
      </c>
      <c r="H16" s="20">
        <v>20</v>
      </c>
      <c r="I16" s="20">
        <v>0</v>
      </c>
      <c r="J16" s="20">
        <v>1</v>
      </c>
      <c r="K16" s="29" t="s">
        <v>467</v>
      </c>
      <c r="L16" s="1" t="s">
        <v>341</v>
      </c>
      <c r="M16" s="1" t="s">
        <v>346</v>
      </c>
      <c r="N16" s="1" t="s">
        <v>434</v>
      </c>
      <c r="O16" s="31">
        <v>112</v>
      </c>
      <c r="P16" s="20">
        <v>87</v>
      </c>
      <c r="Q16" s="30">
        <v>25</v>
      </c>
      <c r="R16" s="29" t="s">
        <v>104</v>
      </c>
      <c r="S16" s="28" t="s">
        <v>225</v>
      </c>
    </row>
    <row r="17" spans="1:19" ht="15">
      <c r="A17" s="32" t="s">
        <v>9</v>
      </c>
      <c r="B17" s="1">
        <v>33</v>
      </c>
      <c r="C17" s="1">
        <v>14</v>
      </c>
      <c r="D17" s="1">
        <v>14</v>
      </c>
      <c r="E17" s="20">
        <v>5</v>
      </c>
      <c r="F17" s="30">
        <v>33</v>
      </c>
      <c r="G17" s="20">
        <v>8</v>
      </c>
      <c r="H17" s="20">
        <v>13</v>
      </c>
      <c r="I17" s="20">
        <v>1</v>
      </c>
      <c r="J17" s="20">
        <v>2</v>
      </c>
      <c r="K17" s="29" t="s">
        <v>497</v>
      </c>
      <c r="L17" s="1" t="s">
        <v>389</v>
      </c>
      <c r="M17" s="1" t="s">
        <v>187</v>
      </c>
      <c r="N17" s="1" t="s">
        <v>488</v>
      </c>
      <c r="O17" s="31">
        <v>100</v>
      </c>
      <c r="P17" s="20">
        <v>123</v>
      </c>
      <c r="Q17" s="30">
        <v>-23</v>
      </c>
      <c r="R17" s="29" t="s">
        <v>100</v>
      </c>
      <c r="S17" s="28" t="s">
        <v>230</v>
      </c>
    </row>
    <row r="18" spans="1:19" ht="15">
      <c r="A18" s="32" t="s">
        <v>10</v>
      </c>
      <c r="B18" s="1">
        <v>31</v>
      </c>
      <c r="C18" s="1">
        <v>14</v>
      </c>
      <c r="D18" s="1">
        <v>13</v>
      </c>
      <c r="E18" s="20">
        <v>4</v>
      </c>
      <c r="F18" s="30">
        <v>32</v>
      </c>
      <c r="G18" s="20">
        <v>4</v>
      </c>
      <c r="H18" s="20">
        <v>11</v>
      </c>
      <c r="I18" s="20">
        <v>3</v>
      </c>
      <c r="J18" s="20">
        <v>2</v>
      </c>
      <c r="K18" s="29" t="s">
        <v>394</v>
      </c>
      <c r="L18" s="1" t="s">
        <v>411</v>
      </c>
      <c r="M18" s="1" t="s">
        <v>165</v>
      </c>
      <c r="N18" s="1" t="s">
        <v>468</v>
      </c>
      <c r="O18" s="31">
        <v>93</v>
      </c>
      <c r="P18" s="20">
        <v>106</v>
      </c>
      <c r="Q18" s="30">
        <v>-13</v>
      </c>
      <c r="R18" s="29" t="s">
        <v>98</v>
      </c>
      <c r="S18" s="28" t="s">
        <v>231</v>
      </c>
    </row>
    <row r="19" spans="1:19" ht="15">
      <c r="A19" s="32" t="s">
        <v>13</v>
      </c>
      <c r="B19" s="1">
        <v>33</v>
      </c>
      <c r="C19" s="1">
        <v>12</v>
      </c>
      <c r="D19" s="1">
        <v>14</v>
      </c>
      <c r="E19" s="20">
        <v>7</v>
      </c>
      <c r="F19" s="30">
        <v>31</v>
      </c>
      <c r="G19" s="20">
        <v>7</v>
      </c>
      <c r="H19" s="20">
        <v>10</v>
      </c>
      <c r="I19" s="20">
        <v>2</v>
      </c>
      <c r="J19" s="20">
        <v>1</v>
      </c>
      <c r="K19" s="29" t="s">
        <v>422</v>
      </c>
      <c r="L19" s="1" t="s">
        <v>520</v>
      </c>
      <c r="M19" s="1" t="s">
        <v>183</v>
      </c>
      <c r="N19" s="1" t="s">
        <v>517</v>
      </c>
      <c r="O19" s="31">
        <v>86</v>
      </c>
      <c r="P19" s="20">
        <v>103</v>
      </c>
      <c r="Q19" s="30">
        <v>-17</v>
      </c>
      <c r="R19" s="29" t="s">
        <v>102</v>
      </c>
      <c r="S19" s="28" t="s">
        <v>203</v>
      </c>
    </row>
    <row r="20" spans="1:19" ht="15">
      <c r="A20" s="32" t="s">
        <v>12</v>
      </c>
      <c r="B20" s="1">
        <v>31</v>
      </c>
      <c r="C20" s="1">
        <v>15</v>
      </c>
      <c r="D20" s="1">
        <v>15</v>
      </c>
      <c r="E20" s="20">
        <v>1</v>
      </c>
      <c r="F20" s="30">
        <v>31</v>
      </c>
      <c r="G20" s="20">
        <v>15</v>
      </c>
      <c r="H20" s="20">
        <v>15</v>
      </c>
      <c r="I20" s="20">
        <v>0</v>
      </c>
      <c r="J20" s="20">
        <v>0</v>
      </c>
      <c r="K20" s="29" t="s">
        <v>394</v>
      </c>
      <c r="L20" s="1" t="s">
        <v>433</v>
      </c>
      <c r="M20" s="1" t="s">
        <v>171</v>
      </c>
      <c r="N20" s="1" t="s">
        <v>442</v>
      </c>
      <c r="O20" s="31">
        <v>92</v>
      </c>
      <c r="P20" s="20">
        <v>93</v>
      </c>
      <c r="Q20" s="30">
        <v>-1</v>
      </c>
      <c r="R20" s="29" t="s">
        <v>114</v>
      </c>
      <c r="S20" s="28" t="s">
        <v>248</v>
      </c>
    </row>
    <row r="21" spans="1:19" ht="15.75" thickBot="1">
      <c r="A21" s="27" t="s">
        <v>23</v>
      </c>
      <c r="B21" s="26">
        <v>32</v>
      </c>
      <c r="C21" s="26">
        <v>12</v>
      </c>
      <c r="D21" s="26">
        <v>15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484</v>
      </c>
      <c r="M21" s="26" t="s">
        <v>172</v>
      </c>
      <c r="N21" s="26" t="s">
        <v>399</v>
      </c>
      <c r="O21" s="25">
        <v>104</v>
      </c>
      <c r="P21" s="24">
        <v>116</v>
      </c>
      <c r="Q21" s="23">
        <v>-12</v>
      </c>
      <c r="R21" s="22" t="s">
        <v>155</v>
      </c>
      <c r="S21" s="21" t="s">
        <v>258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33</v>
      </c>
      <c r="C25" s="40">
        <v>23</v>
      </c>
      <c r="D25" s="40">
        <v>9</v>
      </c>
      <c r="E25" s="38">
        <v>1</v>
      </c>
      <c r="F25" s="33">
        <v>47</v>
      </c>
      <c r="G25" s="38">
        <v>19</v>
      </c>
      <c r="H25" s="38">
        <v>23</v>
      </c>
      <c r="I25" s="38">
        <v>0</v>
      </c>
      <c r="J25" s="38">
        <v>0</v>
      </c>
      <c r="K25" s="37" t="s">
        <v>498</v>
      </c>
      <c r="L25" s="40" t="s">
        <v>474</v>
      </c>
      <c r="M25" s="40" t="s">
        <v>113</v>
      </c>
      <c r="N25" s="40" t="s">
        <v>471</v>
      </c>
      <c r="O25" s="39">
        <v>121</v>
      </c>
      <c r="P25" s="38">
        <v>84</v>
      </c>
      <c r="Q25" s="33">
        <v>37</v>
      </c>
      <c r="R25" s="37" t="s">
        <v>104</v>
      </c>
      <c r="S25" s="36" t="s">
        <v>190</v>
      </c>
    </row>
    <row r="26" spans="1:19" ht="15">
      <c r="A26" s="32" t="s">
        <v>17</v>
      </c>
      <c r="B26" s="1">
        <v>31</v>
      </c>
      <c r="C26" s="1">
        <v>20</v>
      </c>
      <c r="D26" s="1">
        <v>7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344</v>
      </c>
      <c r="L26" s="1" t="s">
        <v>459</v>
      </c>
      <c r="M26" s="1" t="s">
        <v>216</v>
      </c>
      <c r="N26" s="1" t="s">
        <v>508</v>
      </c>
      <c r="O26" s="31">
        <v>98</v>
      </c>
      <c r="P26" s="20">
        <v>80</v>
      </c>
      <c r="Q26" s="30">
        <v>18</v>
      </c>
      <c r="R26" s="29" t="s">
        <v>98</v>
      </c>
      <c r="S26" s="28" t="s">
        <v>236</v>
      </c>
    </row>
    <row r="27" spans="1:19" ht="15">
      <c r="A27" s="32" t="s">
        <v>22</v>
      </c>
      <c r="B27" s="1">
        <v>30</v>
      </c>
      <c r="C27" s="1">
        <v>19</v>
      </c>
      <c r="D27" s="1">
        <v>11</v>
      </c>
      <c r="E27" s="20">
        <v>0</v>
      </c>
      <c r="F27" s="30">
        <v>38</v>
      </c>
      <c r="G27" s="20">
        <v>16</v>
      </c>
      <c r="H27" s="20">
        <v>18</v>
      </c>
      <c r="I27" s="20">
        <v>1</v>
      </c>
      <c r="J27" s="20">
        <v>0</v>
      </c>
      <c r="K27" s="29" t="s">
        <v>467</v>
      </c>
      <c r="L27" s="1" t="s">
        <v>335</v>
      </c>
      <c r="M27" s="1" t="s">
        <v>274</v>
      </c>
      <c r="N27" s="1" t="s">
        <v>495</v>
      </c>
      <c r="O27" s="31">
        <v>98</v>
      </c>
      <c r="P27" s="20">
        <v>75</v>
      </c>
      <c r="Q27" s="30">
        <v>23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33</v>
      </c>
      <c r="C28" s="1">
        <v>18</v>
      </c>
      <c r="D28" s="1">
        <v>15</v>
      </c>
      <c r="E28" s="20">
        <v>0</v>
      </c>
      <c r="F28" s="30">
        <v>36</v>
      </c>
      <c r="G28" s="20">
        <v>14</v>
      </c>
      <c r="H28" s="20">
        <v>17</v>
      </c>
      <c r="I28" s="20">
        <v>1</v>
      </c>
      <c r="J28" s="20">
        <v>0</v>
      </c>
      <c r="K28" s="29" t="s">
        <v>494</v>
      </c>
      <c r="L28" s="1" t="s">
        <v>500</v>
      </c>
      <c r="M28" s="1" t="s">
        <v>212</v>
      </c>
      <c r="N28" s="1" t="s">
        <v>513</v>
      </c>
      <c r="O28" s="31">
        <v>108</v>
      </c>
      <c r="P28" s="20">
        <v>114</v>
      </c>
      <c r="Q28" s="30">
        <v>-6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30</v>
      </c>
      <c r="C29" s="1">
        <v>14</v>
      </c>
      <c r="D29" s="1">
        <v>11</v>
      </c>
      <c r="E29" s="20">
        <v>5</v>
      </c>
      <c r="F29" s="30">
        <v>33</v>
      </c>
      <c r="G29" s="20">
        <v>10</v>
      </c>
      <c r="H29" s="20">
        <v>14</v>
      </c>
      <c r="I29" s="20">
        <v>0</v>
      </c>
      <c r="J29" s="20">
        <v>1</v>
      </c>
      <c r="K29" s="29" t="s">
        <v>431</v>
      </c>
      <c r="L29" s="1" t="s">
        <v>491</v>
      </c>
      <c r="M29" s="1" t="s">
        <v>173</v>
      </c>
      <c r="N29" s="1" t="s">
        <v>492</v>
      </c>
      <c r="O29" s="31">
        <v>91</v>
      </c>
      <c r="P29" s="20">
        <v>88</v>
      </c>
      <c r="Q29" s="30">
        <v>3</v>
      </c>
      <c r="R29" s="29" t="s">
        <v>104</v>
      </c>
      <c r="S29" s="28" t="s">
        <v>262</v>
      </c>
    </row>
    <row r="30" spans="1:19" ht="15">
      <c r="A30" s="32" t="s">
        <v>6</v>
      </c>
      <c r="B30" s="1">
        <v>33</v>
      </c>
      <c r="C30" s="1">
        <v>15</v>
      </c>
      <c r="D30" s="1">
        <v>15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301</v>
      </c>
      <c r="L30" s="1" t="s">
        <v>497</v>
      </c>
      <c r="M30" s="1" t="s">
        <v>150</v>
      </c>
      <c r="N30" s="1" t="s">
        <v>292</v>
      </c>
      <c r="O30" s="31">
        <v>85</v>
      </c>
      <c r="P30" s="20">
        <v>102</v>
      </c>
      <c r="Q30" s="30">
        <v>-17</v>
      </c>
      <c r="R30" s="29" t="s">
        <v>98</v>
      </c>
      <c r="S30" s="28" t="s">
        <v>231</v>
      </c>
    </row>
    <row r="31" spans="1:19" ht="15">
      <c r="A31" s="32" t="s">
        <v>25</v>
      </c>
      <c r="B31" s="1">
        <v>32</v>
      </c>
      <c r="C31" s="1">
        <v>11</v>
      </c>
      <c r="D31" s="1">
        <v>19</v>
      </c>
      <c r="E31" s="20">
        <v>2</v>
      </c>
      <c r="F31" s="30">
        <v>24</v>
      </c>
      <c r="G31" s="20">
        <v>8</v>
      </c>
      <c r="H31" s="20">
        <v>10</v>
      </c>
      <c r="I31" s="20">
        <v>1</v>
      </c>
      <c r="J31" s="20">
        <v>0</v>
      </c>
      <c r="K31" s="29" t="s">
        <v>378</v>
      </c>
      <c r="L31" s="1" t="s">
        <v>493</v>
      </c>
      <c r="M31" s="1" t="s">
        <v>204</v>
      </c>
      <c r="N31" s="1" t="s">
        <v>437</v>
      </c>
      <c r="O31" s="31">
        <v>81</v>
      </c>
      <c r="P31" s="20">
        <v>101</v>
      </c>
      <c r="Q31" s="30">
        <v>-20</v>
      </c>
      <c r="R31" s="29" t="s">
        <v>104</v>
      </c>
      <c r="S31" s="28" t="s">
        <v>248</v>
      </c>
    </row>
    <row r="32" spans="1:19" ht="15.75" thickBot="1">
      <c r="A32" s="32" t="s">
        <v>15</v>
      </c>
      <c r="B32" s="1">
        <v>32</v>
      </c>
      <c r="C32" s="1">
        <v>9</v>
      </c>
      <c r="D32" s="1">
        <v>17</v>
      </c>
      <c r="E32" s="20">
        <v>6</v>
      </c>
      <c r="F32" s="23">
        <v>24</v>
      </c>
      <c r="G32" s="20">
        <v>8</v>
      </c>
      <c r="H32" s="20">
        <v>9</v>
      </c>
      <c r="I32" s="20">
        <v>0</v>
      </c>
      <c r="J32" s="20">
        <v>0</v>
      </c>
      <c r="K32" s="29" t="s">
        <v>422</v>
      </c>
      <c r="L32" s="1" t="s">
        <v>496</v>
      </c>
      <c r="M32" s="1" t="s">
        <v>216</v>
      </c>
      <c r="N32" s="1" t="s">
        <v>465</v>
      </c>
      <c r="O32" s="31">
        <v>72</v>
      </c>
      <c r="P32" s="20">
        <v>98</v>
      </c>
      <c r="Q32" s="30">
        <v>-26</v>
      </c>
      <c r="R32" s="29" t="s">
        <v>100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31</v>
      </c>
      <c r="C35" s="1">
        <v>20</v>
      </c>
      <c r="D35" s="1">
        <v>8</v>
      </c>
      <c r="E35" s="20">
        <v>3</v>
      </c>
      <c r="F35" s="33">
        <v>43</v>
      </c>
      <c r="G35" s="20">
        <v>16</v>
      </c>
      <c r="H35" s="20">
        <v>19</v>
      </c>
      <c r="I35" s="20">
        <v>1</v>
      </c>
      <c r="J35" s="20">
        <v>1</v>
      </c>
      <c r="K35" s="29" t="s">
        <v>368</v>
      </c>
      <c r="L35" s="1" t="s">
        <v>505</v>
      </c>
      <c r="M35" s="1" t="s">
        <v>326</v>
      </c>
      <c r="N35" s="1" t="s">
        <v>506</v>
      </c>
      <c r="O35" s="31">
        <v>108</v>
      </c>
      <c r="P35" s="20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31</v>
      </c>
      <c r="C36" s="1">
        <v>18</v>
      </c>
      <c r="D36" s="1">
        <v>9</v>
      </c>
      <c r="E36" s="20">
        <v>4</v>
      </c>
      <c r="F36" s="30">
        <v>40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517</v>
      </c>
      <c r="M36" s="1" t="s">
        <v>225</v>
      </c>
      <c r="N36" s="1" t="s">
        <v>434</v>
      </c>
      <c r="O36" s="31">
        <v>94</v>
      </c>
      <c r="P36" s="20">
        <v>79</v>
      </c>
      <c r="Q36" s="30">
        <v>15</v>
      </c>
      <c r="R36" s="29" t="s">
        <v>98</v>
      </c>
      <c r="S36" s="28" t="s">
        <v>230</v>
      </c>
    </row>
    <row r="37" spans="1:19" ht="15">
      <c r="A37" s="32" t="s">
        <v>20</v>
      </c>
      <c r="B37" s="1">
        <v>31</v>
      </c>
      <c r="C37" s="1">
        <v>18</v>
      </c>
      <c r="D37" s="1">
        <v>11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455</v>
      </c>
      <c r="L37" s="1" t="s">
        <v>381</v>
      </c>
      <c r="M37" s="1" t="s">
        <v>152</v>
      </c>
      <c r="N37" s="1" t="s">
        <v>500</v>
      </c>
      <c r="O37" s="31">
        <v>102</v>
      </c>
      <c r="P37" s="20">
        <v>90</v>
      </c>
      <c r="Q37" s="30">
        <v>12</v>
      </c>
      <c r="R37" s="29" t="s">
        <v>98</v>
      </c>
      <c r="S37" s="28" t="s">
        <v>253</v>
      </c>
    </row>
    <row r="38" spans="1:19" ht="15">
      <c r="A38" s="32" t="s">
        <v>3</v>
      </c>
      <c r="B38" s="1">
        <v>30</v>
      </c>
      <c r="C38" s="1">
        <v>16</v>
      </c>
      <c r="D38" s="1">
        <v>9</v>
      </c>
      <c r="E38" s="20">
        <v>5</v>
      </c>
      <c r="F38" s="30">
        <v>37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1" t="s">
        <v>405</v>
      </c>
      <c r="M38" s="1" t="s">
        <v>161</v>
      </c>
      <c r="N38" s="1" t="s">
        <v>515</v>
      </c>
      <c r="O38" s="31">
        <v>96</v>
      </c>
      <c r="P38" s="20">
        <v>93</v>
      </c>
      <c r="Q38" s="30">
        <v>3</v>
      </c>
      <c r="R38" s="29" t="s">
        <v>100</v>
      </c>
      <c r="S38" s="28" t="s">
        <v>231</v>
      </c>
    </row>
    <row r="39" spans="1:19" ht="15">
      <c r="A39" s="32" t="s">
        <v>27</v>
      </c>
      <c r="B39" s="1">
        <v>32</v>
      </c>
      <c r="C39" s="1">
        <v>15</v>
      </c>
      <c r="D39" s="1">
        <v>11</v>
      </c>
      <c r="E39" s="20">
        <v>6</v>
      </c>
      <c r="F39" s="30">
        <v>36</v>
      </c>
      <c r="G39" s="20">
        <v>7</v>
      </c>
      <c r="H39" s="20">
        <v>12</v>
      </c>
      <c r="I39" s="20">
        <v>3</v>
      </c>
      <c r="J39" s="20">
        <v>1</v>
      </c>
      <c r="K39" s="29" t="s">
        <v>516</v>
      </c>
      <c r="L39" s="1" t="s">
        <v>404</v>
      </c>
      <c r="M39" s="1" t="s">
        <v>172</v>
      </c>
      <c r="N39" s="1" t="s">
        <v>399</v>
      </c>
      <c r="O39" s="31">
        <v>87</v>
      </c>
      <c r="P39" s="20">
        <v>99</v>
      </c>
      <c r="Q39" s="30">
        <v>-12</v>
      </c>
      <c r="R39" s="29" t="s">
        <v>98</v>
      </c>
      <c r="S39" s="28" t="s">
        <v>252</v>
      </c>
    </row>
    <row r="40" spans="1:19" ht="15">
      <c r="A40" s="32" t="s">
        <v>7</v>
      </c>
      <c r="B40" s="1">
        <v>33</v>
      </c>
      <c r="C40" s="1">
        <v>15</v>
      </c>
      <c r="D40" s="1">
        <v>16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99</v>
      </c>
      <c r="Q40" s="30">
        <v>-3</v>
      </c>
      <c r="R40" s="29" t="s">
        <v>102</v>
      </c>
      <c r="S40" s="28" t="s">
        <v>222</v>
      </c>
    </row>
    <row r="41" spans="1:19" ht="15">
      <c r="A41" s="32" t="s">
        <v>8</v>
      </c>
      <c r="B41" s="1">
        <v>34</v>
      </c>
      <c r="C41" s="1">
        <v>11</v>
      </c>
      <c r="D41" s="1">
        <v>18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301</v>
      </c>
      <c r="L41" s="1" t="s">
        <v>479</v>
      </c>
      <c r="M41" s="1" t="s">
        <v>275</v>
      </c>
      <c r="N41" s="1" t="s">
        <v>518</v>
      </c>
      <c r="O41" s="31">
        <v>94</v>
      </c>
      <c r="P41" s="20">
        <v>122</v>
      </c>
      <c r="Q41" s="30">
        <v>-28</v>
      </c>
      <c r="R41" s="29" t="s">
        <v>102</v>
      </c>
      <c r="S41" s="28" t="s">
        <v>244</v>
      </c>
    </row>
    <row r="42" spans="1:19" ht="15.75" thickBot="1">
      <c r="A42" s="27" t="s">
        <v>31</v>
      </c>
      <c r="B42" s="26">
        <v>29</v>
      </c>
      <c r="C42" s="26">
        <v>11</v>
      </c>
      <c r="D42" s="26">
        <v>14</v>
      </c>
      <c r="E42" s="24">
        <v>4</v>
      </c>
      <c r="F42" s="23">
        <v>26</v>
      </c>
      <c r="G42" s="24">
        <v>7</v>
      </c>
      <c r="H42" s="24">
        <v>10</v>
      </c>
      <c r="I42" s="24">
        <v>1</v>
      </c>
      <c r="J42" s="24">
        <v>1</v>
      </c>
      <c r="K42" s="22" t="s">
        <v>429</v>
      </c>
      <c r="L42" s="26" t="s">
        <v>375</v>
      </c>
      <c r="M42" s="26" t="s">
        <v>248</v>
      </c>
      <c r="N42" s="26" t="s">
        <v>430</v>
      </c>
      <c r="O42" s="25">
        <v>71</v>
      </c>
      <c r="P42" s="24">
        <v>90</v>
      </c>
      <c r="Q42" s="23">
        <v>-19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33</v>
      </c>
      <c r="C4" s="40">
        <v>20</v>
      </c>
      <c r="D4" s="40">
        <v>11</v>
      </c>
      <c r="E4" s="38">
        <v>2</v>
      </c>
      <c r="F4" s="33">
        <v>42</v>
      </c>
      <c r="G4" s="39">
        <v>15</v>
      </c>
      <c r="H4" s="38">
        <v>18</v>
      </c>
      <c r="I4" s="38">
        <v>2</v>
      </c>
      <c r="J4" s="33">
        <v>0</v>
      </c>
      <c r="K4" s="37" t="s">
        <v>383</v>
      </c>
      <c r="L4" s="40" t="s">
        <v>415</v>
      </c>
      <c r="M4" s="40" t="s">
        <v>136</v>
      </c>
      <c r="N4" s="40" t="s">
        <v>423</v>
      </c>
      <c r="O4" s="39">
        <v>120</v>
      </c>
      <c r="P4" s="38">
        <v>105</v>
      </c>
      <c r="Q4" s="33">
        <v>15</v>
      </c>
      <c r="R4" s="37" t="s">
        <v>104</v>
      </c>
      <c r="S4" s="36" t="s">
        <v>230</v>
      </c>
    </row>
    <row r="5" spans="1:20" ht="15">
      <c r="A5" s="32" t="s">
        <v>4</v>
      </c>
      <c r="B5" s="1">
        <v>32</v>
      </c>
      <c r="C5" s="1">
        <v>20</v>
      </c>
      <c r="D5" s="1">
        <v>10</v>
      </c>
      <c r="E5" s="20">
        <v>2</v>
      </c>
      <c r="F5" s="30">
        <v>42</v>
      </c>
      <c r="G5" s="31">
        <v>17</v>
      </c>
      <c r="H5" s="20">
        <v>20</v>
      </c>
      <c r="I5" s="20">
        <v>0</v>
      </c>
      <c r="J5" s="30">
        <v>0</v>
      </c>
      <c r="K5" s="29" t="s">
        <v>511</v>
      </c>
      <c r="L5" s="1" t="s">
        <v>356</v>
      </c>
      <c r="M5" s="1" t="s">
        <v>283</v>
      </c>
      <c r="N5" s="1" t="s">
        <v>512</v>
      </c>
      <c r="O5" s="31">
        <v>97</v>
      </c>
      <c r="P5" s="20">
        <v>84</v>
      </c>
      <c r="Q5" s="30">
        <v>13</v>
      </c>
      <c r="R5" s="29" t="s">
        <v>104</v>
      </c>
      <c r="S5" s="28" t="s">
        <v>236</v>
      </c>
    </row>
    <row r="6" spans="1:20" ht="15">
      <c r="A6" s="32" t="s">
        <v>29</v>
      </c>
      <c r="B6" s="1">
        <v>33</v>
      </c>
      <c r="C6" s="1">
        <v>17</v>
      </c>
      <c r="D6" s="1">
        <v>13</v>
      </c>
      <c r="E6" s="20">
        <v>3</v>
      </c>
      <c r="F6" s="30">
        <v>37</v>
      </c>
      <c r="G6" s="31">
        <v>11</v>
      </c>
      <c r="H6" s="20">
        <v>17</v>
      </c>
      <c r="I6" s="20">
        <v>0</v>
      </c>
      <c r="J6" s="30">
        <v>0</v>
      </c>
      <c r="K6" s="29" t="s">
        <v>446</v>
      </c>
      <c r="L6" s="1" t="s">
        <v>441</v>
      </c>
      <c r="M6" s="1" t="s">
        <v>176</v>
      </c>
      <c r="N6" s="1" t="s">
        <v>441</v>
      </c>
      <c r="O6" s="31">
        <v>86</v>
      </c>
      <c r="P6" s="20">
        <v>104</v>
      </c>
      <c r="Q6" s="30">
        <v>-18</v>
      </c>
      <c r="R6" s="29" t="s">
        <v>104</v>
      </c>
      <c r="S6" s="28" t="s">
        <v>236</v>
      </c>
    </row>
    <row r="7" spans="1:20" ht="15">
      <c r="A7" s="32" t="s">
        <v>5</v>
      </c>
      <c r="B7" s="1">
        <v>29</v>
      </c>
      <c r="C7" s="1">
        <v>17</v>
      </c>
      <c r="D7" s="1">
        <v>10</v>
      </c>
      <c r="E7" s="20">
        <v>2</v>
      </c>
      <c r="F7" s="30">
        <v>36</v>
      </c>
      <c r="G7" s="31">
        <v>14</v>
      </c>
      <c r="H7" s="20">
        <v>17</v>
      </c>
      <c r="I7" s="20">
        <v>0</v>
      </c>
      <c r="J7" s="30">
        <v>1</v>
      </c>
      <c r="K7" s="29" t="s">
        <v>381</v>
      </c>
      <c r="L7" s="1" t="s">
        <v>352</v>
      </c>
      <c r="M7" s="1" t="s">
        <v>115</v>
      </c>
      <c r="N7" s="1" t="s">
        <v>273</v>
      </c>
      <c r="O7" s="31">
        <v>117</v>
      </c>
      <c r="P7" s="20">
        <v>85</v>
      </c>
      <c r="Q7" s="30">
        <v>32</v>
      </c>
      <c r="R7" s="29" t="s">
        <v>123</v>
      </c>
      <c r="S7" s="28" t="s">
        <v>236</v>
      </c>
    </row>
    <row r="8" spans="1:20" ht="15">
      <c r="A8" s="32" t="s">
        <v>11</v>
      </c>
      <c r="B8" s="1">
        <v>31</v>
      </c>
      <c r="C8" s="1">
        <v>16</v>
      </c>
      <c r="D8" s="1">
        <v>13</v>
      </c>
      <c r="E8" s="20">
        <v>2</v>
      </c>
      <c r="F8" s="30">
        <v>34</v>
      </c>
      <c r="G8" s="31">
        <v>13</v>
      </c>
      <c r="H8" s="20">
        <v>16</v>
      </c>
      <c r="I8" s="20">
        <v>0</v>
      </c>
      <c r="J8" s="30">
        <v>1</v>
      </c>
      <c r="K8" s="29" t="s">
        <v>415</v>
      </c>
      <c r="L8" s="1" t="s">
        <v>292</v>
      </c>
      <c r="M8" s="1" t="s">
        <v>147</v>
      </c>
      <c r="N8" s="1" t="s">
        <v>360</v>
      </c>
      <c r="O8" s="31">
        <v>96</v>
      </c>
      <c r="P8" s="20">
        <v>89</v>
      </c>
      <c r="Q8" s="30">
        <v>7</v>
      </c>
      <c r="R8" s="29" t="s">
        <v>130</v>
      </c>
      <c r="S8" s="28" t="s">
        <v>230</v>
      </c>
    </row>
    <row r="9" spans="1:20" ht="15">
      <c r="A9" s="32" t="s">
        <v>21</v>
      </c>
      <c r="B9" s="1">
        <v>31</v>
      </c>
      <c r="C9" s="1">
        <v>13</v>
      </c>
      <c r="D9" s="1">
        <v>14</v>
      </c>
      <c r="E9" s="20">
        <v>4</v>
      </c>
      <c r="F9" s="30">
        <v>30</v>
      </c>
      <c r="G9" s="31">
        <v>9</v>
      </c>
      <c r="H9" s="20">
        <v>12</v>
      </c>
      <c r="I9" s="20">
        <v>1</v>
      </c>
      <c r="J9" s="30">
        <v>0</v>
      </c>
      <c r="K9" s="29" t="s">
        <v>468</v>
      </c>
      <c r="L9" s="1" t="s">
        <v>422</v>
      </c>
      <c r="M9" s="1" t="s">
        <v>173</v>
      </c>
      <c r="N9" s="1" t="s">
        <v>524</v>
      </c>
      <c r="O9" s="31">
        <v>84</v>
      </c>
      <c r="P9" s="20">
        <v>98</v>
      </c>
      <c r="Q9" s="30">
        <v>-14</v>
      </c>
      <c r="R9" s="29" t="s">
        <v>104</v>
      </c>
      <c r="S9" s="28" t="s">
        <v>203</v>
      </c>
    </row>
    <row r="10" spans="1:20" ht="15">
      <c r="A10" s="32" t="s">
        <v>16</v>
      </c>
      <c r="B10" s="1">
        <v>31</v>
      </c>
      <c r="C10" s="1">
        <v>12</v>
      </c>
      <c r="D10" s="1">
        <v>16</v>
      </c>
      <c r="E10" s="20">
        <v>3</v>
      </c>
      <c r="F10" s="30">
        <v>27</v>
      </c>
      <c r="G10" s="31">
        <v>8</v>
      </c>
      <c r="H10" s="20">
        <v>11</v>
      </c>
      <c r="I10" s="20">
        <v>1</v>
      </c>
      <c r="J10" s="30">
        <v>1</v>
      </c>
      <c r="K10" s="29" t="s">
        <v>497</v>
      </c>
      <c r="L10" s="1" t="s">
        <v>486</v>
      </c>
      <c r="M10" s="1" t="s">
        <v>175</v>
      </c>
      <c r="N10" s="1" t="s">
        <v>523</v>
      </c>
      <c r="O10" s="31">
        <v>88</v>
      </c>
      <c r="P10" s="20">
        <v>114</v>
      </c>
      <c r="Q10" s="30">
        <v>-26</v>
      </c>
      <c r="R10" s="29" t="s">
        <v>100</v>
      </c>
      <c r="S10" s="28" t="s">
        <v>225</v>
      </c>
    </row>
    <row r="11" spans="1:20" ht="15.75" thickBot="1">
      <c r="A11" s="32" t="s">
        <v>28</v>
      </c>
      <c r="B11" s="1">
        <v>32</v>
      </c>
      <c r="C11" s="1">
        <v>11</v>
      </c>
      <c r="D11" s="1">
        <v>17</v>
      </c>
      <c r="E11" s="24">
        <v>4</v>
      </c>
      <c r="F11" s="23">
        <v>26</v>
      </c>
      <c r="G11" s="25">
        <v>7</v>
      </c>
      <c r="H11" s="24">
        <v>10</v>
      </c>
      <c r="I11" s="24">
        <v>1</v>
      </c>
      <c r="J11" s="23">
        <v>1</v>
      </c>
      <c r="K11" s="29" t="s">
        <v>465</v>
      </c>
      <c r="L11" s="1" t="s">
        <v>414</v>
      </c>
      <c r="M11" s="1" t="s">
        <v>204</v>
      </c>
      <c r="N11" s="1" t="s">
        <v>521</v>
      </c>
      <c r="O11" s="31">
        <v>93</v>
      </c>
      <c r="P11" s="20">
        <v>110</v>
      </c>
      <c r="Q11" s="30">
        <v>-17</v>
      </c>
      <c r="R11" s="29" t="s">
        <v>522</v>
      </c>
      <c r="S11" s="28" t="s">
        <v>510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34</v>
      </c>
      <c r="C14" s="1">
        <v>21</v>
      </c>
      <c r="D14" s="1">
        <v>10</v>
      </c>
      <c r="E14" s="20">
        <v>3</v>
      </c>
      <c r="F14" s="33">
        <v>45</v>
      </c>
      <c r="G14" s="20">
        <v>20</v>
      </c>
      <c r="H14" s="20">
        <v>21</v>
      </c>
      <c r="I14" s="20">
        <v>0</v>
      </c>
      <c r="J14" s="20">
        <v>0</v>
      </c>
      <c r="K14" s="29" t="s">
        <v>469</v>
      </c>
      <c r="L14" s="1" t="s">
        <v>425</v>
      </c>
      <c r="M14" s="1" t="s">
        <v>216</v>
      </c>
      <c r="N14" s="1" t="s">
        <v>456</v>
      </c>
      <c r="O14" s="31">
        <v>114</v>
      </c>
      <c r="P14" s="20">
        <v>87</v>
      </c>
      <c r="Q14" s="30">
        <v>27</v>
      </c>
      <c r="R14" s="29" t="s">
        <v>123</v>
      </c>
      <c r="S14" s="28" t="s">
        <v>205</v>
      </c>
    </row>
    <row r="15" spans="1:20" ht="15">
      <c r="A15" s="32" t="s">
        <v>1</v>
      </c>
      <c r="B15" s="1">
        <v>31</v>
      </c>
      <c r="C15" s="1">
        <v>21</v>
      </c>
      <c r="D15" s="1">
        <v>8</v>
      </c>
      <c r="E15" s="20">
        <v>2</v>
      </c>
      <c r="F15" s="30">
        <v>44</v>
      </c>
      <c r="G15" s="20">
        <v>18</v>
      </c>
      <c r="H15" s="20">
        <v>21</v>
      </c>
      <c r="I15" s="20">
        <v>0</v>
      </c>
      <c r="J15" s="20">
        <v>0</v>
      </c>
      <c r="K15" s="29" t="s">
        <v>489</v>
      </c>
      <c r="L15" s="1" t="s">
        <v>425</v>
      </c>
      <c r="M15" s="1" t="s">
        <v>303</v>
      </c>
      <c r="N15" s="1" t="s">
        <v>490</v>
      </c>
      <c r="O15" s="31">
        <v>118</v>
      </c>
      <c r="P15" s="20">
        <v>83</v>
      </c>
      <c r="Q15" s="30">
        <v>35</v>
      </c>
      <c r="R15" s="29" t="s">
        <v>102</v>
      </c>
      <c r="S15" s="28" t="s">
        <v>230</v>
      </c>
    </row>
    <row r="16" spans="1:20" ht="15">
      <c r="A16" s="32" t="s">
        <v>26</v>
      </c>
      <c r="B16" s="1">
        <v>31</v>
      </c>
      <c r="C16" s="1">
        <v>20</v>
      </c>
      <c r="D16" s="1">
        <v>10</v>
      </c>
      <c r="E16" s="20">
        <v>1</v>
      </c>
      <c r="F16" s="30">
        <v>41</v>
      </c>
      <c r="G16" s="20">
        <v>18</v>
      </c>
      <c r="H16" s="20">
        <v>20</v>
      </c>
      <c r="I16" s="20">
        <v>0</v>
      </c>
      <c r="J16" s="20">
        <v>1</v>
      </c>
      <c r="K16" s="29" t="s">
        <v>467</v>
      </c>
      <c r="L16" s="1" t="s">
        <v>341</v>
      </c>
      <c r="M16" s="1" t="s">
        <v>346</v>
      </c>
      <c r="N16" s="1" t="s">
        <v>434</v>
      </c>
      <c r="O16" s="31">
        <v>112</v>
      </c>
      <c r="P16" s="20">
        <v>87</v>
      </c>
      <c r="Q16" s="30">
        <v>25</v>
      </c>
      <c r="R16" s="29" t="s">
        <v>104</v>
      </c>
      <c r="S16" s="28" t="s">
        <v>225</v>
      </c>
    </row>
    <row r="17" spans="1:19" ht="15">
      <c r="A17" s="32" t="s">
        <v>9</v>
      </c>
      <c r="B17" s="1">
        <v>33</v>
      </c>
      <c r="C17" s="1">
        <v>14</v>
      </c>
      <c r="D17" s="1">
        <v>14</v>
      </c>
      <c r="E17" s="20">
        <v>5</v>
      </c>
      <c r="F17" s="30">
        <v>33</v>
      </c>
      <c r="G17" s="20">
        <v>8</v>
      </c>
      <c r="H17" s="20">
        <v>13</v>
      </c>
      <c r="I17" s="20">
        <v>1</v>
      </c>
      <c r="J17" s="20">
        <v>2</v>
      </c>
      <c r="K17" s="29" t="s">
        <v>497</v>
      </c>
      <c r="L17" s="1" t="s">
        <v>389</v>
      </c>
      <c r="M17" s="1" t="s">
        <v>187</v>
      </c>
      <c r="N17" s="1" t="s">
        <v>488</v>
      </c>
      <c r="O17" s="31">
        <v>100</v>
      </c>
      <c r="P17" s="20">
        <v>123</v>
      </c>
      <c r="Q17" s="30">
        <v>-23</v>
      </c>
      <c r="R17" s="29" t="s">
        <v>100</v>
      </c>
      <c r="S17" s="28" t="s">
        <v>230</v>
      </c>
    </row>
    <row r="18" spans="1:19" ht="15">
      <c r="A18" s="32" t="s">
        <v>10</v>
      </c>
      <c r="B18" s="1">
        <v>32</v>
      </c>
      <c r="C18" s="1">
        <v>14</v>
      </c>
      <c r="D18" s="1">
        <v>14</v>
      </c>
      <c r="E18" s="20">
        <v>4</v>
      </c>
      <c r="F18" s="30">
        <v>32</v>
      </c>
      <c r="G18" s="20">
        <v>4</v>
      </c>
      <c r="H18" s="20">
        <v>11</v>
      </c>
      <c r="I18" s="20">
        <v>3</v>
      </c>
      <c r="J18" s="20">
        <v>2</v>
      </c>
      <c r="K18" s="29" t="s">
        <v>394</v>
      </c>
      <c r="L18" s="1" t="s">
        <v>426</v>
      </c>
      <c r="M18" s="1" t="s">
        <v>165</v>
      </c>
      <c r="N18" s="1" t="s">
        <v>525</v>
      </c>
      <c r="O18" s="31">
        <v>97</v>
      </c>
      <c r="P18" s="20">
        <v>112</v>
      </c>
      <c r="Q18" s="30">
        <v>-15</v>
      </c>
      <c r="R18" s="29" t="s">
        <v>102</v>
      </c>
      <c r="S18" s="28" t="s">
        <v>190</v>
      </c>
    </row>
    <row r="19" spans="1:19" ht="15">
      <c r="A19" s="32" t="s">
        <v>13</v>
      </c>
      <c r="B19" s="1">
        <v>33</v>
      </c>
      <c r="C19" s="1">
        <v>12</v>
      </c>
      <c r="D19" s="1">
        <v>14</v>
      </c>
      <c r="E19" s="20">
        <v>7</v>
      </c>
      <c r="F19" s="30">
        <v>31</v>
      </c>
      <c r="G19" s="20">
        <v>7</v>
      </c>
      <c r="H19" s="20">
        <v>10</v>
      </c>
      <c r="I19" s="20">
        <v>2</v>
      </c>
      <c r="J19" s="20">
        <v>1</v>
      </c>
      <c r="K19" s="29" t="s">
        <v>422</v>
      </c>
      <c r="L19" s="1" t="s">
        <v>520</v>
      </c>
      <c r="M19" s="1" t="s">
        <v>183</v>
      </c>
      <c r="N19" s="1" t="s">
        <v>517</v>
      </c>
      <c r="O19" s="31">
        <v>86</v>
      </c>
      <c r="P19" s="20">
        <v>103</v>
      </c>
      <c r="Q19" s="30">
        <v>-17</v>
      </c>
      <c r="R19" s="29" t="s">
        <v>102</v>
      </c>
      <c r="S19" s="28" t="s">
        <v>203</v>
      </c>
    </row>
    <row r="20" spans="1:19" ht="15">
      <c r="A20" s="32" t="s">
        <v>12</v>
      </c>
      <c r="B20" s="1">
        <v>31</v>
      </c>
      <c r="C20" s="1">
        <v>15</v>
      </c>
      <c r="D20" s="1">
        <v>15</v>
      </c>
      <c r="E20" s="20">
        <v>1</v>
      </c>
      <c r="F20" s="30">
        <v>31</v>
      </c>
      <c r="G20" s="20">
        <v>15</v>
      </c>
      <c r="H20" s="20">
        <v>15</v>
      </c>
      <c r="I20" s="20">
        <v>0</v>
      </c>
      <c r="J20" s="20">
        <v>0</v>
      </c>
      <c r="K20" s="29" t="s">
        <v>394</v>
      </c>
      <c r="L20" s="1" t="s">
        <v>433</v>
      </c>
      <c r="M20" s="1" t="s">
        <v>171</v>
      </c>
      <c r="N20" s="1" t="s">
        <v>442</v>
      </c>
      <c r="O20" s="31">
        <v>92</v>
      </c>
      <c r="P20" s="20">
        <v>93</v>
      </c>
      <c r="Q20" s="30">
        <v>-1</v>
      </c>
      <c r="R20" s="29" t="s">
        <v>114</v>
      </c>
      <c r="S20" s="28" t="s">
        <v>248</v>
      </c>
    </row>
    <row r="21" spans="1:19" ht="15.75" thickBot="1">
      <c r="A21" s="27" t="s">
        <v>23</v>
      </c>
      <c r="B21" s="26">
        <v>32</v>
      </c>
      <c r="C21" s="26">
        <v>12</v>
      </c>
      <c r="D21" s="26">
        <v>15</v>
      </c>
      <c r="E21" s="24">
        <v>5</v>
      </c>
      <c r="F21" s="23">
        <v>29</v>
      </c>
      <c r="G21" s="24">
        <v>9</v>
      </c>
      <c r="H21" s="24">
        <v>11</v>
      </c>
      <c r="I21" s="24">
        <v>1</v>
      </c>
      <c r="J21" s="24">
        <v>0</v>
      </c>
      <c r="K21" s="22" t="s">
        <v>482</v>
      </c>
      <c r="L21" s="26" t="s">
        <v>484</v>
      </c>
      <c r="M21" s="26" t="s">
        <v>172</v>
      </c>
      <c r="N21" s="26" t="s">
        <v>399</v>
      </c>
      <c r="O21" s="25">
        <v>104</v>
      </c>
      <c r="P21" s="24">
        <v>116</v>
      </c>
      <c r="Q21" s="23">
        <v>-12</v>
      </c>
      <c r="R21" s="22" t="s">
        <v>155</v>
      </c>
      <c r="S21" s="21" t="s">
        <v>258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34</v>
      </c>
      <c r="C25" s="40">
        <v>23</v>
      </c>
      <c r="D25" s="40">
        <v>10</v>
      </c>
      <c r="E25" s="38">
        <v>1</v>
      </c>
      <c r="F25" s="33">
        <v>47</v>
      </c>
      <c r="G25" s="38">
        <v>19</v>
      </c>
      <c r="H25" s="38">
        <v>23</v>
      </c>
      <c r="I25" s="38">
        <v>0</v>
      </c>
      <c r="J25" s="38">
        <v>0</v>
      </c>
      <c r="K25" s="37" t="s">
        <v>498</v>
      </c>
      <c r="L25" s="40" t="s">
        <v>528</v>
      </c>
      <c r="M25" s="40" t="s">
        <v>113</v>
      </c>
      <c r="N25" s="40" t="s">
        <v>529</v>
      </c>
      <c r="O25" s="39">
        <v>123</v>
      </c>
      <c r="P25" s="38">
        <v>87</v>
      </c>
      <c r="Q25" s="33">
        <v>36</v>
      </c>
      <c r="R25" s="37" t="s">
        <v>98</v>
      </c>
      <c r="S25" s="36" t="s">
        <v>190</v>
      </c>
    </row>
    <row r="26" spans="1:19" ht="15">
      <c r="A26" s="32" t="s">
        <v>17</v>
      </c>
      <c r="B26" s="1">
        <v>32</v>
      </c>
      <c r="C26" s="1">
        <v>20</v>
      </c>
      <c r="D26" s="1">
        <v>8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352</v>
      </c>
      <c r="L26" s="1" t="s">
        <v>459</v>
      </c>
      <c r="M26" s="1" t="s">
        <v>216</v>
      </c>
      <c r="N26" s="1" t="s">
        <v>508</v>
      </c>
      <c r="O26" s="31">
        <v>99</v>
      </c>
      <c r="P26" s="20">
        <v>86</v>
      </c>
      <c r="Q26" s="30">
        <v>13</v>
      </c>
      <c r="R26" s="29" t="s">
        <v>102</v>
      </c>
      <c r="S26" s="28" t="s">
        <v>245</v>
      </c>
    </row>
    <row r="27" spans="1:19" ht="15">
      <c r="A27" s="32" t="s">
        <v>22</v>
      </c>
      <c r="B27" s="1">
        <v>31</v>
      </c>
      <c r="C27" s="1">
        <v>19</v>
      </c>
      <c r="D27" s="1">
        <v>12</v>
      </c>
      <c r="E27" s="20">
        <v>0</v>
      </c>
      <c r="F27" s="30">
        <v>38</v>
      </c>
      <c r="G27" s="20">
        <v>16</v>
      </c>
      <c r="H27" s="20">
        <v>18</v>
      </c>
      <c r="I27" s="20">
        <v>1</v>
      </c>
      <c r="J27" s="20">
        <v>0</v>
      </c>
      <c r="K27" s="29" t="s">
        <v>527</v>
      </c>
      <c r="L27" s="1" t="s">
        <v>335</v>
      </c>
      <c r="M27" s="1" t="s">
        <v>274</v>
      </c>
      <c r="N27" s="1" t="s">
        <v>495</v>
      </c>
      <c r="O27" s="31">
        <v>101</v>
      </c>
      <c r="P27" s="20">
        <v>80</v>
      </c>
      <c r="Q27" s="30">
        <v>21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33</v>
      </c>
      <c r="C28" s="1">
        <v>18</v>
      </c>
      <c r="D28" s="1">
        <v>15</v>
      </c>
      <c r="E28" s="20">
        <v>0</v>
      </c>
      <c r="F28" s="30">
        <v>36</v>
      </c>
      <c r="G28" s="20">
        <v>14</v>
      </c>
      <c r="H28" s="20">
        <v>17</v>
      </c>
      <c r="I28" s="20">
        <v>1</v>
      </c>
      <c r="J28" s="20">
        <v>0</v>
      </c>
      <c r="K28" s="29" t="s">
        <v>494</v>
      </c>
      <c r="L28" s="1" t="s">
        <v>500</v>
      </c>
      <c r="M28" s="1" t="s">
        <v>212</v>
      </c>
      <c r="N28" s="1" t="s">
        <v>513</v>
      </c>
      <c r="O28" s="31">
        <v>108</v>
      </c>
      <c r="P28" s="20">
        <v>114</v>
      </c>
      <c r="Q28" s="30">
        <v>-6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31</v>
      </c>
      <c r="C29" s="1">
        <v>15</v>
      </c>
      <c r="D29" s="1">
        <v>11</v>
      </c>
      <c r="E29" s="20">
        <v>5</v>
      </c>
      <c r="F29" s="30">
        <v>35</v>
      </c>
      <c r="G29" s="20">
        <v>10</v>
      </c>
      <c r="H29" s="20">
        <v>15</v>
      </c>
      <c r="I29" s="20">
        <v>0</v>
      </c>
      <c r="J29" s="20">
        <v>1</v>
      </c>
      <c r="K29" s="29" t="s">
        <v>312</v>
      </c>
      <c r="L29" s="1" t="s">
        <v>491</v>
      </c>
      <c r="M29" s="1" t="s">
        <v>173</v>
      </c>
      <c r="N29" s="1" t="s">
        <v>526</v>
      </c>
      <c r="O29" s="31">
        <v>94</v>
      </c>
      <c r="P29" s="20">
        <v>90</v>
      </c>
      <c r="Q29" s="30">
        <v>4</v>
      </c>
      <c r="R29" s="29" t="s">
        <v>123</v>
      </c>
      <c r="S29" s="28" t="s">
        <v>246</v>
      </c>
    </row>
    <row r="30" spans="1:19" ht="15">
      <c r="A30" s="32" t="s">
        <v>6</v>
      </c>
      <c r="B30" s="1">
        <v>33</v>
      </c>
      <c r="C30" s="1">
        <v>15</v>
      </c>
      <c r="D30" s="1">
        <v>15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301</v>
      </c>
      <c r="L30" s="1" t="s">
        <v>497</v>
      </c>
      <c r="M30" s="1" t="s">
        <v>150</v>
      </c>
      <c r="N30" s="1" t="s">
        <v>292</v>
      </c>
      <c r="O30" s="31">
        <v>85</v>
      </c>
      <c r="P30" s="20">
        <v>102</v>
      </c>
      <c r="Q30" s="30">
        <v>-17</v>
      </c>
      <c r="R30" s="29" t="s">
        <v>98</v>
      </c>
      <c r="S30" s="28" t="s">
        <v>231</v>
      </c>
    </row>
    <row r="31" spans="1:19" ht="15">
      <c r="A31" s="32" t="s">
        <v>25</v>
      </c>
      <c r="B31" s="1">
        <v>32</v>
      </c>
      <c r="C31" s="1">
        <v>11</v>
      </c>
      <c r="D31" s="1">
        <v>19</v>
      </c>
      <c r="E31" s="20">
        <v>2</v>
      </c>
      <c r="F31" s="30">
        <v>24</v>
      </c>
      <c r="G31" s="20">
        <v>8</v>
      </c>
      <c r="H31" s="20">
        <v>10</v>
      </c>
      <c r="I31" s="20">
        <v>1</v>
      </c>
      <c r="J31" s="20">
        <v>0</v>
      </c>
      <c r="K31" s="29" t="s">
        <v>378</v>
      </c>
      <c r="L31" s="1" t="s">
        <v>493</v>
      </c>
      <c r="M31" s="1" t="s">
        <v>204</v>
      </c>
      <c r="N31" s="1" t="s">
        <v>437</v>
      </c>
      <c r="O31" s="31">
        <v>81</v>
      </c>
      <c r="P31" s="20">
        <v>101</v>
      </c>
      <c r="Q31" s="30">
        <v>-20</v>
      </c>
      <c r="R31" s="29" t="s">
        <v>104</v>
      </c>
      <c r="S31" s="28" t="s">
        <v>248</v>
      </c>
    </row>
    <row r="32" spans="1:19" ht="15.75" thickBot="1">
      <c r="A32" s="32" t="s">
        <v>15</v>
      </c>
      <c r="B32" s="1">
        <v>32</v>
      </c>
      <c r="C32" s="1">
        <v>9</v>
      </c>
      <c r="D32" s="1">
        <v>17</v>
      </c>
      <c r="E32" s="20">
        <v>6</v>
      </c>
      <c r="F32" s="23">
        <v>24</v>
      </c>
      <c r="G32" s="20">
        <v>8</v>
      </c>
      <c r="H32" s="20">
        <v>9</v>
      </c>
      <c r="I32" s="20">
        <v>0</v>
      </c>
      <c r="J32" s="20">
        <v>0</v>
      </c>
      <c r="K32" s="29" t="s">
        <v>422</v>
      </c>
      <c r="L32" s="1" t="s">
        <v>496</v>
      </c>
      <c r="M32" s="1" t="s">
        <v>216</v>
      </c>
      <c r="N32" s="1" t="s">
        <v>465</v>
      </c>
      <c r="O32" s="31">
        <v>72</v>
      </c>
      <c r="P32" s="20">
        <v>98</v>
      </c>
      <c r="Q32" s="30">
        <v>-26</v>
      </c>
      <c r="R32" s="29" t="s">
        <v>100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31</v>
      </c>
      <c r="C35" s="1">
        <v>20</v>
      </c>
      <c r="D35" s="1">
        <v>8</v>
      </c>
      <c r="E35" s="20">
        <v>3</v>
      </c>
      <c r="F35" s="33">
        <v>43</v>
      </c>
      <c r="G35" s="20">
        <v>16</v>
      </c>
      <c r="H35" s="20">
        <v>19</v>
      </c>
      <c r="I35" s="20">
        <v>1</v>
      </c>
      <c r="J35" s="20">
        <v>1</v>
      </c>
      <c r="K35" s="29" t="s">
        <v>368</v>
      </c>
      <c r="L35" s="1" t="s">
        <v>505</v>
      </c>
      <c r="M35" s="1" t="s">
        <v>326</v>
      </c>
      <c r="N35" s="1" t="s">
        <v>506</v>
      </c>
      <c r="O35" s="31">
        <v>108</v>
      </c>
      <c r="P35" s="20">
        <v>92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31</v>
      </c>
      <c r="C36" s="1">
        <v>18</v>
      </c>
      <c r="D36" s="1">
        <v>9</v>
      </c>
      <c r="E36" s="20">
        <v>4</v>
      </c>
      <c r="F36" s="30">
        <v>40</v>
      </c>
      <c r="G36" s="20">
        <v>18</v>
      </c>
      <c r="H36" s="20">
        <v>18</v>
      </c>
      <c r="I36" s="20">
        <v>0</v>
      </c>
      <c r="J36" s="20">
        <v>1</v>
      </c>
      <c r="K36" s="29" t="s">
        <v>405</v>
      </c>
      <c r="L36" s="1" t="s">
        <v>517</v>
      </c>
      <c r="M36" s="1" t="s">
        <v>225</v>
      </c>
      <c r="N36" s="1" t="s">
        <v>434</v>
      </c>
      <c r="O36" s="31">
        <v>94</v>
      </c>
      <c r="P36" s="20">
        <v>79</v>
      </c>
      <c r="Q36" s="30">
        <v>15</v>
      </c>
      <c r="R36" s="29" t="s">
        <v>98</v>
      </c>
      <c r="S36" s="28" t="s">
        <v>230</v>
      </c>
    </row>
    <row r="37" spans="1:19" ht="15">
      <c r="A37" s="32" t="s">
        <v>20</v>
      </c>
      <c r="B37" s="1">
        <v>31</v>
      </c>
      <c r="C37" s="1">
        <v>18</v>
      </c>
      <c r="D37" s="1">
        <v>11</v>
      </c>
      <c r="E37" s="20">
        <v>2</v>
      </c>
      <c r="F37" s="30">
        <v>38</v>
      </c>
      <c r="G37" s="20">
        <v>13</v>
      </c>
      <c r="H37" s="20">
        <v>18</v>
      </c>
      <c r="I37" s="20">
        <v>0</v>
      </c>
      <c r="J37" s="20">
        <v>0</v>
      </c>
      <c r="K37" s="29" t="s">
        <v>455</v>
      </c>
      <c r="L37" s="1" t="s">
        <v>381</v>
      </c>
      <c r="M37" s="1" t="s">
        <v>152</v>
      </c>
      <c r="N37" s="1" t="s">
        <v>500</v>
      </c>
      <c r="O37" s="31">
        <v>102</v>
      </c>
      <c r="P37" s="20">
        <v>90</v>
      </c>
      <c r="Q37" s="30">
        <v>12</v>
      </c>
      <c r="R37" s="29" t="s">
        <v>98</v>
      </c>
      <c r="S37" s="28" t="s">
        <v>253</v>
      </c>
    </row>
    <row r="38" spans="1:19" ht="15">
      <c r="A38" s="32" t="s">
        <v>3</v>
      </c>
      <c r="B38" s="1">
        <v>31</v>
      </c>
      <c r="C38" s="1">
        <v>16</v>
      </c>
      <c r="D38" s="1">
        <v>9</v>
      </c>
      <c r="E38" s="20">
        <v>6</v>
      </c>
      <c r="F38" s="30">
        <v>38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1" t="s">
        <v>530</v>
      </c>
      <c r="M38" s="1" t="s">
        <v>161</v>
      </c>
      <c r="N38" s="1" t="s">
        <v>531</v>
      </c>
      <c r="O38" s="31">
        <v>98</v>
      </c>
      <c r="P38" s="20">
        <v>96</v>
      </c>
      <c r="Q38" s="30">
        <v>2</v>
      </c>
      <c r="R38" s="29" t="s">
        <v>98</v>
      </c>
      <c r="S38" s="28" t="s">
        <v>249</v>
      </c>
    </row>
    <row r="39" spans="1:19" ht="15">
      <c r="A39" s="32" t="s">
        <v>27</v>
      </c>
      <c r="B39" s="1">
        <v>32</v>
      </c>
      <c r="C39" s="1">
        <v>15</v>
      </c>
      <c r="D39" s="1">
        <v>11</v>
      </c>
      <c r="E39" s="20">
        <v>6</v>
      </c>
      <c r="F39" s="30">
        <v>36</v>
      </c>
      <c r="G39" s="20">
        <v>7</v>
      </c>
      <c r="H39" s="20">
        <v>12</v>
      </c>
      <c r="I39" s="20">
        <v>3</v>
      </c>
      <c r="J39" s="20">
        <v>1</v>
      </c>
      <c r="K39" s="29" t="s">
        <v>516</v>
      </c>
      <c r="L39" s="1" t="s">
        <v>404</v>
      </c>
      <c r="M39" s="1" t="s">
        <v>172</v>
      </c>
      <c r="N39" s="1" t="s">
        <v>399</v>
      </c>
      <c r="O39" s="31">
        <v>87</v>
      </c>
      <c r="P39" s="20">
        <v>99</v>
      </c>
      <c r="Q39" s="30">
        <v>-12</v>
      </c>
      <c r="R39" s="29" t="s">
        <v>98</v>
      </c>
      <c r="S39" s="28" t="s">
        <v>252</v>
      </c>
    </row>
    <row r="40" spans="1:19" ht="15">
      <c r="A40" s="32" t="s">
        <v>7</v>
      </c>
      <c r="B40" s="1">
        <v>33</v>
      </c>
      <c r="C40" s="1">
        <v>15</v>
      </c>
      <c r="D40" s="1">
        <v>16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449</v>
      </c>
      <c r="M40" s="1" t="s">
        <v>171</v>
      </c>
      <c r="N40" s="1" t="s">
        <v>394</v>
      </c>
      <c r="O40" s="31">
        <v>96</v>
      </c>
      <c r="P40" s="20">
        <v>99</v>
      </c>
      <c r="Q40" s="30">
        <v>-3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30</v>
      </c>
      <c r="C41" s="1">
        <v>12</v>
      </c>
      <c r="D41" s="1">
        <v>14</v>
      </c>
      <c r="E41" s="20">
        <v>4</v>
      </c>
      <c r="F41" s="30">
        <v>28</v>
      </c>
      <c r="G41" s="20">
        <v>8</v>
      </c>
      <c r="H41" s="20">
        <v>11</v>
      </c>
      <c r="I41" s="20">
        <v>1</v>
      </c>
      <c r="J41" s="20">
        <v>1</v>
      </c>
      <c r="K41" s="29" t="s">
        <v>313</v>
      </c>
      <c r="L41" s="1" t="s">
        <v>375</v>
      </c>
      <c r="M41" s="1" t="s">
        <v>248</v>
      </c>
      <c r="N41" s="1" t="s">
        <v>364</v>
      </c>
      <c r="O41" s="31">
        <v>74</v>
      </c>
      <c r="P41" s="20">
        <v>92</v>
      </c>
      <c r="Q41" s="30">
        <v>-18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34</v>
      </c>
      <c r="C42" s="26">
        <v>11</v>
      </c>
      <c r="D42" s="26">
        <v>18</v>
      </c>
      <c r="E42" s="24">
        <v>5</v>
      </c>
      <c r="F42" s="23">
        <v>27</v>
      </c>
      <c r="G42" s="24">
        <v>7</v>
      </c>
      <c r="H42" s="24">
        <v>11</v>
      </c>
      <c r="I42" s="24">
        <v>0</v>
      </c>
      <c r="J42" s="24">
        <v>4</v>
      </c>
      <c r="K42" s="22" t="s">
        <v>301</v>
      </c>
      <c r="L42" s="26" t="s">
        <v>479</v>
      </c>
      <c r="M42" s="26" t="s">
        <v>275</v>
      </c>
      <c r="N42" s="26" t="s">
        <v>518</v>
      </c>
      <c r="O42" s="25">
        <v>94</v>
      </c>
      <c r="P42" s="24">
        <v>122</v>
      </c>
      <c r="Q42" s="23">
        <v>-28</v>
      </c>
      <c r="R42" s="22" t="s">
        <v>102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33</v>
      </c>
      <c r="C4" s="40">
        <v>20</v>
      </c>
      <c r="D4" s="40">
        <v>11</v>
      </c>
      <c r="E4" s="38">
        <v>2</v>
      </c>
      <c r="F4" s="33">
        <v>42</v>
      </c>
      <c r="G4" s="39">
        <v>15</v>
      </c>
      <c r="H4" s="38">
        <v>18</v>
      </c>
      <c r="I4" s="38">
        <v>2</v>
      </c>
      <c r="J4" s="33">
        <v>0</v>
      </c>
      <c r="K4" s="37" t="s">
        <v>383</v>
      </c>
      <c r="L4" s="40" t="s">
        <v>415</v>
      </c>
      <c r="M4" s="40" t="s">
        <v>136</v>
      </c>
      <c r="N4" s="40" t="s">
        <v>423</v>
      </c>
      <c r="O4" s="39">
        <v>120</v>
      </c>
      <c r="P4" s="38">
        <v>105</v>
      </c>
      <c r="Q4" s="33">
        <v>15</v>
      </c>
      <c r="R4" s="37" t="s">
        <v>104</v>
      </c>
      <c r="S4" s="36" t="s">
        <v>230</v>
      </c>
    </row>
    <row r="5" spans="1:20" ht="15">
      <c r="A5" s="32" t="s">
        <v>4</v>
      </c>
      <c r="B5" s="1">
        <v>32</v>
      </c>
      <c r="C5" s="1">
        <v>20</v>
      </c>
      <c r="D5" s="1">
        <v>10</v>
      </c>
      <c r="E5" s="20">
        <v>2</v>
      </c>
      <c r="F5" s="30">
        <v>42</v>
      </c>
      <c r="G5" s="31">
        <v>17</v>
      </c>
      <c r="H5" s="20">
        <v>20</v>
      </c>
      <c r="I5" s="20">
        <v>0</v>
      </c>
      <c r="J5" s="30">
        <v>0</v>
      </c>
      <c r="K5" s="29" t="s">
        <v>511</v>
      </c>
      <c r="L5" s="1" t="s">
        <v>356</v>
      </c>
      <c r="M5" s="1" t="s">
        <v>283</v>
      </c>
      <c r="N5" s="1" t="s">
        <v>512</v>
      </c>
      <c r="O5" s="31">
        <v>97</v>
      </c>
      <c r="P5" s="20">
        <v>84</v>
      </c>
      <c r="Q5" s="30">
        <v>13</v>
      </c>
      <c r="R5" s="29" t="s">
        <v>104</v>
      </c>
      <c r="S5" s="28" t="s">
        <v>236</v>
      </c>
    </row>
    <row r="6" spans="1:20" ht="15">
      <c r="A6" s="32" t="s">
        <v>29</v>
      </c>
      <c r="B6" s="1">
        <v>34</v>
      </c>
      <c r="C6" s="1">
        <v>17</v>
      </c>
      <c r="D6" s="1">
        <v>13</v>
      </c>
      <c r="E6" s="20">
        <v>4</v>
      </c>
      <c r="F6" s="30">
        <v>38</v>
      </c>
      <c r="G6" s="31">
        <v>11</v>
      </c>
      <c r="H6" s="20">
        <v>17</v>
      </c>
      <c r="I6" s="20">
        <v>0</v>
      </c>
      <c r="J6" s="30">
        <v>0</v>
      </c>
      <c r="K6" s="29" t="s">
        <v>446</v>
      </c>
      <c r="L6" s="1" t="s">
        <v>457</v>
      </c>
      <c r="M6" s="1" t="s">
        <v>176</v>
      </c>
      <c r="N6" s="1" t="s">
        <v>441</v>
      </c>
      <c r="O6" s="31">
        <v>88</v>
      </c>
      <c r="P6" s="20">
        <v>107</v>
      </c>
      <c r="Q6" s="30">
        <v>-19</v>
      </c>
      <c r="R6" s="29" t="s">
        <v>98</v>
      </c>
      <c r="S6" s="28" t="s">
        <v>205</v>
      </c>
    </row>
    <row r="7" spans="1:20" ht="15">
      <c r="A7" s="32" t="s">
        <v>5</v>
      </c>
      <c r="B7" s="1">
        <v>30</v>
      </c>
      <c r="C7" s="1">
        <v>18</v>
      </c>
      <c r="D7" s="1">
        <v>10</v>
      </c>
      <c r="E7" s="20">
        <v>2</v>
      </c>
      <c r="F7" s="30">
        <v>38</v>
      </c>
      <c r="G7" s="31">
        <v>15</v>
      </c>
      <c r="H7" s="20">
        <v>18</v>
      </c>
      <c r="I7" s="20">
        <v>0</v>
      </c>
      <c r="J7" s="30">
        <v>1</v>
      </c>
      <c r="K7" s="29" t="s">
        <v>477</v>
      </c>
      <c r="L7" s="1" t="s">
        <v>352</v>
      </c>
      <c r="M7" s="1" t="s">
        <v>115</v>
      </c>
      <c r="N7" s="1" t="s">
        <v>273</v>
      </c>
      <c r="O7" s="31">
        <v>120</v>
      </c>
      <c r="P7" s="20">
        <v>86</v>
      </c>
      <c r="Q7" s="30">
        <v>34</v>
      </c>
      <c r="R7" s="29" t="s">
        <v>130</v>
      </c>
      <c r="S7" s="28" t="s">
        <v>236</v>
      </c>
    </row>
    <row r="8" spans="1:20" ht="15">
      <c r="A8" s="32" t="s">
        <v>11</v>
      </c>
      <c r="B8" s="1">
        <v>32</v>
      </c>
      <c r="C8" s="1">
        <v>17</v>
      </c>
      <c r="D8" s="1">
        <v>13</v>
      </c>
      <c r="E8" s="20">
        <v>2</v>
      </c>
      <c r="F8" s="30">
        <v>36</v>
      </c>
      <c r="G8" s="31">
        <v>13</v>
      </c>
      <c r="H8" s="20">
        <v>17</v>
      </c>
      <c r="I8" s="20">
        <v>0</v>
      </c>
      <c r="J8" s="30">
        <v>1</v>
      </c>
      <c r="K8" s="29" t="s">
        <v>415</v>
      </c>
      <c r="L8" s="1" t="s">
        <v>360</v>
      </c>
      <c r="M8" s="1" t="s">
        <v>147</v>
      </c>
      <c r="N8" s="1" t="s">
        <v>360</v>
      </c>
      <c r="O8" s="31">
        <v>99</v>
      </c>
      <c r="P8" s="20">
        <v>91</v>
      </c>
      <c r="Q8" s="30">
        <v>8</v>
      </c>
      <c r="R8" s="29" t="s">
        <v>169</v>
      </c>
      <c r="S8" s="28" t="s">
        <v>230</v>
      </c>
    </row>
    <row r="9" spans="1:20" ht="15">
      <c r="A9" s="32" t="s">
        <v>21</v>
      </c>
      <c r="B9" s="1">
        <v>31</v>
      </c>
      <c r="C9" s="1">
        <v>13</v>
      </c>
      <c r="D9" s="1">
        <v>14</v>
      </c>
      <c r="E9" s="20">
        <v>4</v>
      </c>
      <c r="F9" s="30">
        <v>30</v>
      </c>
      <c r="G9" s="31">
        <v>9</v>
      </c>
      <c r="H9" s="20">
        <v>12</v>
      </c>
      <c r="I9" s="20">
        <v>1</v>
      </c>
      <c r="J9" s="30">
        <v>0</v>
      </c>
      <c r="K9" s="29" t="s">
        <v>468</v>
      </c>
      <c r="L9" s="1" t="s">
        <v>422</v>
      </c>
      <c r="M9" s="1" t="s">
        <v>173</v>
      </c>
      <c r="N9" s="1" t="s">
        <v>524</v>
      </c>
      <c r="O9" s="31">
        <v>84</v>
      </c>
      <c r="P9" s="20">
        <v>98</v>
      </c>
      <c r="Q9" s="30">
        <v>-14</v>
      </c>
      <c r="R9" s="29" t="s">
        <v>104</v>
      </c>
      <c r="S9" s="28" t="s">
        <v>203</v>
      </c>
    </row>
    <row r="10" spans="1:20" ht="15">
      <c r="A10" s="32" t="s">
        <v>16</v>
      </c>
      <c r="B10" s="1">
        <v>31</v>
      </c>
      <c r="C10" s="1">
        <v>12</v>
      </c>
      <c r="D10" s="1">
        <v>16</v>
      </c>
      <c r="E10" s="20">
        <v>3</v>
      </c>
      <c r="F10" s="30">
        <v>27</v>
      </c>
      <c r="G10" s="31">
        <v>8</v>
      </c>
      <c r="H10" s="20">
        <v>11</v>
      </c>
      <c r="I10" s="20">
        <v>1</v>
      </c>
      <c r="J10" s="30">
        <v>1</v>
      </c>
      <c r="K10" s="29" t="s">
        <v>497</v>
      </c>
      <c r="L10" s="1" t="s">
        <v>486</v>
      </c>
      <c r="M10" s="1" t="s">
        <v>175</v>
      </c>
      <c r="N10" s="1" t="s">
        <v>523</v>
      </c>
      <c r="O10" s="31">
        <v>88</v>
      </c>
      <c r="P10" s="20">
        <v>114</v>
      </c>
      <c r="Q10" s="30">
        <v>-26</v>
      </c>
      <c r="R10" s="29" t="s">
        <v>100</v>
      </c>
      <c r="S10" s="28" t="s">
        <v>225</v>
      </c>
    </row>
    <row r="11" spans="1:20" ht="15.75" thickBot="1">
      <c r="A11" s="32" t="s">
        <v>28</v>
      </c>
      <c r="B11" s="1">
        <v>32</v>
      </c>
      <c r="C11" s="1">
        <v>11</v>
      </c>
      <c r="D11" s="1">
        <v>17</v>
      </c>
      <c r="E11" s="24">
        <v>4</v>
      </c>
      <c r="F11" s="23">
        <v>26</v>
      </c>
      <c r="G11" s="25">
        <v>7</v>
      </c>
      <c r="H11" s="24">
        <v>10</v>
      </c>
      <c r="I11" s="24">
        <v>1</v>
      </c>
      <c r="J11" s="23">
        <v>1</v>
      </c>
      <c r="K11" s="29" t="s">
        <v>465</v>
      </c>
      <c r="L11" s="1" t="s">
        <v>414</v>
      </c>
      <c r="M11" s="1" t="s">
        <v>204</v>
      </c>
      <c r="N11" s="1" t="s">
        <v>521</v>
      </c>
      <c r="O11" s="31">
        <v>93</v>
      </c>
      <c r="P11" s="20">
        <v>110</v>
      </c>
      <c r="Q11" s="30">
        <v>-17</v>
      </c>
      <c r="R11" s="29" t="s">
        <v>522</v>
      </c>
      <c r="S11" s="28" t="s">
        <v>510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35</v>
      </c>
      <c r="C14" s="1">
        <v>21</v>
      </c>
      <c r="D14" s="1">
        <v>11</v>
      </c>
      <c r="E14" s="20">
        <v>3</v>
      </c>
      <c r="F14" s="33">
        <v>45</v>
      </c>
      <c r="G14" s="20">
        <v>20</v>
      </c>
      <c r="H14" s="20">
        <v>21</v>
      </c>
      <c r="I14" s="20">
        <v>0</v>
      </c>
      <c r="J14" s="20">
        <v>0</v>
      </c>
      <c r="K14" s="29" t="s">
        <v>469</v>
      </c>
      <c r="L14" s="1" t="s">
        <v>443</v>
      </c>
      <c r="M14" s="1" t="s">
        <v>231</v>
      </c>
      <c r="N14" s="1" t="s">
        <v>544</v>
      </c>
      <c r="O14" s="31">
        <v>116</v>
      </c>
      <c r="P14" s="20">
        <v>91</v>
      </c>
      <c r="Q14" s="30">
        <v>25</v>
      </c>
      <c r="R14" s="29" t="s">
        <v>98</v>
      </c>
      <c r="S14" s="28" t="s">
        <v>205</v>
      </c>
    </row>
    <row r="15" spans="1:20" ht="15">
      <c r="A15" s="32" t="s">
        <v>1</v>
      </c>
      <c r="B15" s="1">
        <v>31</v>
      </c>
      <c r="C15" s="1">
        <v>21</v>
      </c>
      <c r="D15" s="1">
        <v>8</v>
      </c>
      <c r="E15" s="20">
        <v>2</v>
      </c>
      <c r="F15" s="30">
        <v>44</v>
      </c>
      <c r="G15" s="20">
        <v>18</v>
      </c>
      <c r="H15" s="20">
        <v>21</v>
      </c>
      <c r="I15" s="20">
        <v>0</v>
      </c>
      <c r="J15" s="20">
        <v>0</v>
      </c>
      <c r="K15" s="29" t="s">
        <v>489</v>
      </c>
      <c r="L15" s="1" t="s">
        <v>425</v>
      </c>
      <c r="M15" s="1" t="s">
        <v>303</v>
      </c>
      <c r="N15" s="1" t="s">
        <v>490</v>
      </c>
      <c r="O15" s="31">
        <v>118</v>
      </c>
      <c r="P15" s="20">
        <v>83</v>
      </c>
      <c r="Q15" s="30">
        <v>35</v>
      </c>
      <c r="R15" s="29" t="s">
        <v>102</v>
      </c>
      <c r="S15" s="28" t="s">
        <v>230</v>
      </c>
    </row>
    <row r="16" spans="1:20" ht="15">
      <c r="A16" s="32" t="s">
        <v>26</v>
      </c>
      <c r="B16" s="1">
        <v>31</v>
      </c>
      <c r="C16" s="1">
        <v>20</v>
      </c>
      <c r="D16" s="1">
        <v>10</v>
      </c>
      <c r="E16" s="20">
        <v>1</v>
      </c>
      <c r="F16" s="30">
        <v>41</v>
      </c>
      <c r="G16" s="20">
        <v>18</v>
      </c>
      <c r="H16" s="20">
        <v>20</v>
      </c>
      <c r="I16" s="20">
        <v>0</v>
      </c>
      <c r="J16" s="20">
        <v>1</v>
      </c>
      <c r="K16" s="29" t="s">
        <v>467</v>
      </c>
      <c r="L16" s="1" t="s">
        <v>341</v>
      </c>
      <c r="M16" s="1" t="s">
        <v>346</v>
      </c>
      <c r="N16" s="1" t="s">
        <v>434</v>
      </c>
      <c r="O16" s="31">
        <v>112</v>
      </c>
      <c r="P16" s="20">
        <v>87</v>
      </c>
      <c r="Q16" s="30">
        <v>25</v>
      </c>
      <c r="R16" s="29" t="s">
        <v>104</v>
      </c>
      <c r="S16" s="28" t="s">
        <v>225</v>
      </c>
    </row>
    <row r="17" spans="1:19" ht="15">
      <c r="A17" s="32" t="s">
        <v>9</v>
      </c>
      <c r="B17" s="1">
        <v>34</v>
      </c>
      <c r="C17" s="1">
        <v>15</v>
      </c>
      <c r="D17" s="1">
        <v>14</v>
      </c>
      <c r="E17" s="20">
        <v>5</v>
      </c>
      <c r="F17" s="30">
        <v>35</v>
      </c>
      <c r="G17" s="20">
        <v>8</v>
      </c>
      <c r="H17" s="20">
        <v>14</v>
      </c>
      <c r="I17" s="20">
        <v>1</v>
      </c>
      <c r="J17" s="20">
        <v>2</v>
      </c>
      <c r="K17" s="29" t="s">
        <v>497</v>
      </c>
      <c r="L17" s="1" t="s">
        <v>541</v>
      </c>
      <c r="M17" s="1" t="s">
        <v>187</v>
      </c>
      <c r="N17" s="1" t="s">
        <v>488</v>
      </c>
      <c r="O17" s="31">
        <v>105</v>
      </c>
      <c r="P17" s="20">
        <v>127</v>
      </c>
      <c r="Q17" s="30">
        <v>-22</v>
      </c>
      <c r="R17" s="29" t="s">
        <v>104</v>
      </c>
      <c r="S17" s="28" t="s">
        <v>230</v>
      </c>
    </row>
    <row r="18" spans="1:19" ht="15">
      <c r="A18" s="32" t="s">
        <v>10</v>
      </c>
      <c r="B18" s="1">
        <v>33</v>
      </c>
      <c r="C18" s="1">
        <v>14</v>
      </c>
      <c r="D18" s="1">
        <v>15</v>
      </c>
      <c r="E18" s="20">
        <v>4</v>
      </c>
      <c r="F18" s="30">
        <v>32</v>
      </c>
      <c r="G18" s="20">
        <v>4</v>
      </c>
      <c r="H18" s="20">
        <v>11</v>
      </c>
      <c r="I18" s="20">
        <v>3</v>
      </c>
      <c r="J18" s="20">
        <v>2</v>
      </c>
      <c r="K18" s="29" t="s">
        <v>347</v>
      </c>
      <c r="L18" s="1" t="s">
        <v>426</v>
      </c>
      <c r="M18" s="1" t="s">
        <v>165</v>
      </c>
      <c r="N18" s="1" t="s">
        <v>525</v>
      </c>
      <c r="O18" s="31">
        <v>100</v>
      </c>
      <c r="P18" s="20">
        <v>119</v>
      </c>
      <c r="Q18" s="30">
        <v>-19</v>
      </c>
      <c r="R18" s="29" t="s">
        <v>114</v>
      </c>
      <c r="S18" s="28" t="s">
        <v>222</v>
      </c>
    </row>
    <row r="19" spans="1:19" ht="15">
      <c r="A19" s="32" t="s">
        <v>23</v>
      </c>
      <c r="B19" s="1">
        <v>33</v>
      </c>
      <c r="C19" s="1">
        <v>13</v>
      </c>
      <c r="D19" s="1">
        <v>15</v>
      </c>
      <c r="E19" s="20">
        <v>5</v>
      </c>
      <c r="F19" s="30">
        <v>31</v>
      </c>
      <c r="G19" s="20">
        <v>10</v>
      </c>
      <c r="H19" s="20">
        <v>12</v>
      </c>
      <c r="I19" s="20">
        <v>1</v>
      </c>
      <c r="J19" s="20">
        <v>0</v>
      </c>
      <c r="K19" s="29" t="s">
        <v>543</v>
      </c>
      <c r="L19" s="1" t="s">
        <v>484</v>
      </c>
      <c r="M19" s="1" t="s">
        <v>174</v>
      </c>
      <c r="N19" s="1" t="s">
        <v>412</v>
      </c>
      <c r="O19" s="31">
        <v>108</v>
      </c>
      <c r="P19" s="20">
        <v>118</v>
      </c>
      <c r="Q19" s="30">
        <v>-10</v>
      </c>
      <c r="R19" s="29" t="s">
        <v>100</v>
      </c>
      <c r="S19" s="28" t="s">
        <v>258</v>
      </c>
    </row>
    <row r="20" spans="1:19" ht="15">
      <c r="A20" s="32" t="s">
        <v>13</v>
      </c>
      <c r="B20" s="1">
        <v>33</v>
      </c>
      <c r="C20" s="1">
        <v>12</v>
      </c>
      <c r="D20" s="1">
        <v>14</v>
      </c>
      <c r="E20" s="20">
        <v>7</v>
      </c>
      <c r="F20" s="30">
        <v>31</v>
      </c>
      <c r="G20" s="20">
        <v>7</v>
      </c>
      <c r="H20" s="20">
        <v>10</v>
      </c>
      <c r="I20" s="20">
        <v>2</v>
      </c>
      <c r="J20" s="20">
        <v>1</v>
      </c>
      <c r="K20" s="29" t="s">
        <v>422</v>
      </c>
      <c r="L20" s="1" t="s">
        <v>520</v>
      </c>
      <c r="M20" s="1" t="s">
        <v>183</v>
      </c>
      <c r="N20" s="1" t="s">
        <v>517</v>
      </c>
      <c r="O20" s="31">
        <v>86</v>
      </c>
      <c r="P20" s="20">
        <v>103</v>
      </c>
      <c r="Q20" s="30">
        <v>-17</v>
      </c>
      <c r="R20" s="29" t="s">
        <v>102</v>
      </c>
      <c r="S20" s="28" t="s">
        <v>203</v>
      </c>
    </row>
    <row r="21" spans="1:19" ht="15.75" thickBot="1">
      <c r="A21" s="27" t="s">
        <v>12</v>
      </c>
      <c r="B21" s="26">
        <v>31</v>
      </c>
      <c r="C21" s="26">
        <v>15</v>
      </c>
      <c r="D21" s="26">
        <v>15</v>
      </c>
      <c r="E21" s="24">
        <v>1</v>
      </c>
      <c r="F21" s="23">
        <v>31</v>
      </c>
      <c r="G21" s="24">
        <v>15</v>
      </c>
      <c r="H21" s="24">
        <v>15</v>
      </c>
      <c r="I21" s="24">
        <v>0</v>
      </c>
      <c r="J21" s="24">
        <v>0</v>
      </c>
      <c r="K21" s="22" t="s">
        <v>394</v>
      </c>
      <c r="L21" s="26" t="s">
        <v>433</v>
      </c>
      <c r="M21" s="26" t="s">
        <v>171</v>
      </c>
      <c r="N21" s="26" t="s">
        <v>442</v>
      </c>
      <c r="O21" s="25">
        <v>92</v>
      </c>
      <c r="P21" s="24">
        <v>93</v>
      </c>
      <c r="Q21" s="23">
        <v>-1</v>
      </c>
      <c r="R21" s="22" t="s">
        <v>114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34</v>
      </c>
      <c r="C25" s="40">
        <v>23</v>
      </c>
      <c r="D25" s="40">
        <v>10</v>
      </c>
      <c r="E25" s="38">
        <v>1</v>
      </c>
      <c r="F25" s="33">
        <v>47</v>
      </c>
      <c r="G25" s="38">
        <v>19</v>
      </c>
      <c r="H25" s="38">
        <v>23</v>
      </c>
      <c r="I25" s="38">
        <v>0</v>
      </c>
      <c r="J25" s="38">
        <v>0</v>
      </c>
      <c r="K25" s="37" t="s">
        <v>498</v>
      </c>
      <c r="L25" s="40" t="s">
        <v>528</v>
      </c>
      <c r="M25" s="40" t="s">
        <v>113</v>
      </c>
      <c r="N25" s="40" t="s">
        <v>529</v>
      </c>
      <c r="O25" s="39">
        <v>123</v>
      </c>
      <c r="P25" s="38">
        <v>87</v>
      </c>
      <c r="Q25" s="33">
        <v>36</v>
      </c>
      <c r="R25" s="37" t="s">
        <v>98</v>
      </c>
      <c r="S25" s="36" t="s">
        <v>190</v>
      </c>
    </row>
    <row r="26" spans="1:19" ht="15">
      <c r="A26" s="32" t="s">
        <v>17</v>
      </c>
      <c r="B26" s="1">
        <v>32</v>
      </c>
      <c r="C26" s="1">
        <v>20</v>
      </c>
      <c r="D26" s="1">
        <v>8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352</v>
      </c>
      <c r="L26" s="1" t="s">
        <v>459</v>
      </c>
      <c r="M26" s="1" t="s">
        <v>216</v>
      </c>
      <c r="N26" s="1" t="s">
        <v>508</v>
      </c>
      <c r="O26" s="31">
        <v>99</v>
      </c>
      <c r="P26" s="20">
        <v>86</v>
      </c>
      <c r="Q26" s="30">
        <v>13</v>
      </c>
      <c r="R26" s="29" t="s">
        <v>102</v>
      </c>
      <c r="S26" s="28" t="s">
        <v>245</v>
      </c>
    </row>
    <row r="27" spans="1:19" ht="15">
      <c r="A27" s="32" t="s">
        <v>24</v>
      </c>
      <c r="B27" s="1">
        <v>34</v>
      </c>
      <c r="C27" s="1">
        <v>19</v>
      </c>
      <c r="D27" s="1">
        <v>15</v>
      </c>
      <c r="E27" s="20">
        <v>0</v>
      </c>
      <c r="F27" s="30">
        <v>38</v>
      </c>
      <c r="G27" s="20">
        <v>15</v>
      </c>
      <c r="H27" s="20">
        <v>18</v>
      </c>
      <c r="I27" s="20">
        <v>1</v>
      </c>
      <c r="J27" s="20">
        <v>0</v>
      </c>
      <c r="K27" s="29" t="s">
        <v>494</v>
      </c>
      <c r="L27" s="1" t="s">
        <v>539</v>
      </c>
      <c r="M27" s="1" t="s">
        <v>212</v>
      </c>
      <c r="N27" s="1" t="s">
        <v>540</v>
      </c>
      <c r="O27" s="31">
        <v>112</v>
      </c>
      <c r="P27" s="20">
        <v>116</v>
      </c>
      <c r="Q27" s="30">
        <v>-4</v>
      </c>
      <c r="R27" s="29" t="s">
        <v>100</v>
      </c>
      <c r="S27" s="28" t="s">
        <v>245</v>
      </c>
    </row>
    <row r="28" spans="1:19" ht="15">
      <c r="A28" s="32" t="s">
        <v>22</v>
      </c>
      <c r="B28" s="1">
        <v>31</v>
      </c>
      <c r="C28" s="1">
        <v>19</v>
      </c>
      <c r="D28" s="1">
        <v>12</v>
      </c>
      <c r="E28" s="20">
        <v>0</v>
      </c>
      <c r="F28" s="30">
        <v>38</v>
      </c>
      <c r="G28" s="20">
        <v>16</v>
      </c>
      <c r="H28" s="20">
        <v>18</v>
      </c>
      <c r="I28" s="20">
        <v>1</v>
      </c>
      <c r="J28" s="20">
        <v>0</v>
      </c>
      <c r="K28" s="29" t="s">
        <v>527</v>
      </c>
      <c r="L28" s="1" t="s">
        <v>335</v>
      </c>
      <c r="M28" s="1" t="s">
        <v>274</v>
      </c>
      <c r="N28" s="1" t="s">
        <v>495</v>
      </c>
      <c r="O28" s="31">
        <v>101</v>
      </c>
      <c r="P28" s="20">
        <v>80</v>
      </c>
      <c r="Q28" s="30">
        <v>21</v>
      </c>
      <c r="R28" s="29" t="s">
        <v>98</v>
      </c>
      <c r="S28" s="28" t="s">
        <v>245</v>
      </c>
    </row>
    <row r="29" spans="1:19" ht="15">
      <c r="A29" s="32" t="s">
        <v>105</v>
      </c>
      <c r="B29" s="1">
        <v>31</v>
      </c>
      <c r="C29" s="1">
        <v>15</v>
      </c>
      <c r="D29" s="1">
        <v>11</v>
      </c>
      <c r="E29" s="20">
        <v>5</v>
      </c>
      <c r="F29" s="30">
        <v>35</v>
      </c>
      <c r="G29" s="20">
        <v>10</v>
      </c>
      <c r="H29" s="20">
        <v>15</v>
      </c>
      <c r="I29" s="20">
        <v>0</v>
      </c>
      <c r="J29" s="20">
        <v>1</v>
      </c>
      <c r="K29" s="29" t="s">
        <v>312</v>
      </c>
      <c r="L29" s="1" t="s">
        <v>491</v>
      </c>
      <c r="M29" s="1" t="s">
        <v>173</v>
      </c>
      <c r="N29" s="1" t="s">
        <v>526</v>
      </c>
      <c r="O29" s="31">
        <v>94</v>
      </c>
      <c r="P29" s="20">
        <v>90</v>
      </c>
      <c r="Q29" s="30">
        <v>4</v>
      </c>
      <c r="R29" s="29" t="s">
        <v>123</v>
      </c>
      <c r="S29" s="28" t="s">
        <v>246</v>
      </c>
    </row>
    <row r="30" spans="1:19" ht="15">
      <c r="A30" s="32" t="s">
        <v>6</v>
      </c>
      <c r="B30" s="1">
        <v>34</v>
      </c>
      <c r="C30" s="1">
        <v>15</v>
      </c>
      <c r="D30" s="1">
        <v>16</v>
      </c>
      <c r="E30" s="20">
        <v>3</v>
      </c>
      <c r="F30" s="30">
        <v>33</v>
      </c>
      <c r="G30" s="20">
        <v>8</v>
      </c>
      <c r="H30" s="20">
        <v>14</v>
      </c>
      <c r="I30" s="20">
        <v>1</v>
      </c>
      <c r="J30" s="20">
        <v>0</v>
      </c>
      <c r="K30" s="29" t="s">
        <v>301</v>
      </c>
      <c r="L30" s="1" t="s">
        <v>542</v>
      </c>
      <c r="M30" s="1" t="s">
        <v>150</v>
      </c>
      <c r="N30" s="1" t="s">
        <v>292</v>
      </c>
      <c r="O30" s="31">
        <v>86</v>
      </c>
      <c r="P30" s="20">
        <v>105</v>
      </c>
      <c r="Q30" s="30">
        <v>-19</v>
      </c>
      <c r="R30" s="29" t="s">
        <v>102</v>
      </c>
      <c r="S30" s="28" t="s">
        <v>203</v>
      </c>
    </row>
    <row r="31" spans="1:19" ht="15">
      <c r="A31" s="32" t="s">
        <v>25</v>
      </c>
      <c r="B31" s="1">
        <v>33</v>
      </c>
      <c r="C31" s="1">
        <v>12</v>
      </c>
      <c r="D31" s="1">
        <v>19</v>
      </c>
      <c r="E31" s="20">
        <v>2</v>
      </c>
      <c r="F31" s="30">
        <v>26</v>
      </c>
      <c r="G31" s="20">
        <v>9</v>
      </c>
      <c r="H31" s="20">
        <v>11</v>
      </c>
      <c r="I31" s="20">
        <v>1</v>
      </c>
      <c r="J31" s="20">
        <v>0</v>
      </c>
      <c r="K31" s="29" t="s">
        <v>449</v>
      </c>
      <c r="L31" s="1" t="s">
        <v>493</v>
      </c>
      <c r="M31" s="1" t="s">
        <v>204</v>
      </c>
      <c r="N31" s="1" t="s">
        <v>523</v>
      </c>
      <c r="O31" s="31">
        <v>84</v>
      </c>
      <c r="P31" s="20">
        <v>102</v>
      </c>
      <c r="Q31" s="30">
        <v>-18</v>
      </c>
      <c r="R31" s="29" t="s">
        <v>123</v>
      </c>
      <c r="S31" s="28" t="s">
        <v>244</v>
      </c>
    </row>
    <row r="32" spans="1:19" ht="15.75" thickBot="1">
      <c r="A32" s="32" t="s">
        <v>15</v>
      </c>
      <c r="B32" s="1">
        <v>33</v>
      </c>
      <c r="C32" s="1">
        <v>9</v>
      </c>
      <c r="D32" s="1">
        <v>17</v>
      </c>
      <c r="E32" s="20">
        <v>7</v>
      </c>
      <c r="F32" s="23">
        <v>25</v>
      </c>
      <c r="G32" s="20">
        <v>8</v>
      </c>
      <c r="H32" s="20">
        <v>9</v>
      </c>
      <c r="I32" s="20">
        <v>0</v>
      </c>
      <c r="J32" s="20">
        <v>0</v>
      </c>
      <c r="K32" s="29" t="s">
        <v>541</v>
      </c>
      <c r="L32" s="1" t="s">
        <v>496</v>
      </c>
      <c r="M32" s="1" t="s">
        <v>216</v>
      </c>
      <c r="N32" s="1" t="s">
        <v>465</v>
      </c>
      <c r="O32" s="31">
        <v>76</v>
      </c>
      <c r="P32" s="20">
        <v>103</v>
      </c>
      <c r="Q32" s="30">
        <v>-27</v>
      </c>
      <c r="R32" s="29" t="s">
        <v>98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32</v>
      </c>
      <c r="C35" s="1">
        <v>21</v>
      </c>
      <c r="D35" s="1">
        <v>8</v>
      </c>
      <c r="E35" s="20">
        <v>3</v>
      </c>
      <c r="F35" s="33">
        <v>45</v>
      </c>
      <c r="G35" s="20">
        <v>17</v>
      </c>
      <c r="H35" s="20">
        <v>20</v>
      </c>
      <c r="I35" s="20">
        <v>1</v>
      </c>
      <c r="J35" s="20">
        <v>1</v>
      </c>
      <c r="K35" s="29" t="s">
        <v>413</v>
      </c>
      <c r="L35" s="1" t="s">
        <v>505</v>
      </c>
      <c r="M35" s="1" t="s">
        <v>346</v>
      </c>
      <c r="N35" s="1" t="s">
        <v>538</v>
      </c>
      <c r="O35" s="31">
        <v>111</v>
      </c>
      <c r="P35" s="20">
        <v>93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32</v>
      </c>
      <c r="C36" s="1">
        <v>19</v>
      </c>
      <c r="D36" s="1">
        <v>9</v>
      </c>
      <c r="E36" s="20">
        <v>4</v>
      </c>
      <c r="F36" s="30">
        <v>42</v>
      </c>
      <c r="G36" s="20">
        <v>19</v>
      </c>
      <c r="H36" s="20">
        <v>19</v>
      </c>
      <c r="I36" s="20">
        <v>0</v>
      </c>
      <c r="J36" s="20">
        <v>1</v>
      </c>
      <c r="K36" s="29" t="s">
        <v>405</v>
      </c>
      <c r="L36" s="1" t="s">
        <v>534</v>
      </c>
      <c r="M36" s="1" t="s">
        <v>225</v>
      </c>
      <c r="N36" s="1" t="s">
        <v>434</v>
      </c>
      <c r="O36" s="31">
        <v>101</v>
      </c>
      <c r="P36" s="20">
        <v>82</v>
      </c>
      <c r="Q36" s="30">
        <v>19</v>
      </c>
      <c r="R36" s="29" t="s">
        <v>100</v>
      </c>
      <c r="S36" s="28" t="s">
        <v>254</v>
      </c>
    </row>
    <row r="37" spans="1:19" ht="15">
      <c r="A37" s="32" t="s">
        <v>20</v>
      </c>
      <c r="B37" s="1">
        <v>32</v>
      </c>
      <c r="C37" s="1">
        <v>19</v>
      </c>
      <c r="D37" s="1">
        <v>11</v>
      </c>
      <c r="E37" s="20">
        <v>2</v>
      </c>
      <c r="F37" s="30">
        <v>40</v>
      </c>
      <c r="G37" s="20">
        <v>13</v>
      </c>
      <c r="H37" s="20">
        <v>19</v>
      </c>
      <c r="I37" s="20">
        <v>0</v>
      </c>
      <c r="J37" s="20">
        <v>0</v>
      </c>
      <c r="K37" s="29" t="s">
        <v>533</v>
      </c>
      <c r="L37" s="1" t="s">
        <v>381</v>
      </c>
      <c r="M37" s="1" t="s">
        <v>152</v>
      </c>
      <c r="N37" s="1" t="s">
        <v>500</v>
      </c>
      <c r="O37" s="31">
        <v>105</v>
      </c>
      <c r="P37" s="20">
        <v>92</v>
      </c>
      <c r="Q37" s="30">
        <v>13</v>
      </c>
      <c r="R37" s="29" t="s">
        <v>100</v>
      </c>
      <c r="S37" s="28" t="s">
        <v>253</v>
      </c>
    </row>
    <row r="38" spans="1:19" ht="15">
      <c r="A38" s="32" t="s">
        <v>3</v>
      </c>
      <c r="B38" s="1">
        <v>32</v>
      </c>
      <c r="C38" s="1">
        <v>16</v>
      </c>
      <c r="D38" s="1">
        <v>10</v>
      </c>
      <c r="E38" s="20">
        <v>6</v>
      </c>
      <c r="F38" s="30">
        <v>38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1" t="s">
        <v>537</v>
      </c>
      <c r="M38" s="1" t="s">
        <v>157</v>
      </c>
      <c r="N38" s="1" t="s">
        <v>387</v>
      </c>
      <c r="O38" s="31">
        <v>99</v>
      </c>
      <c r="P38" s="20">
        <v>99</v>
      </c>
      <c r="Q38" s="30">
        <v>0</v>
      </c>
      <c r="R38" s="29" t="s">
        <v>102</v>
      </c>
      <c r="S38" s="28" t="s">
        <v>311</v>
      </c>
    </row>
    <row r="39" spans="1:19" ht="15">
      <c r="A39" s="32" t="s">
        <v>27</v>
      </c>
      <c r="B39" s="1">
        <v>33</v>
      </c>
      <c r="C39" s="1">
        <v>15</v>
      </c>
      <c r="D39" s="1">
        <v>11</v>
      </c>
      <c r="E39" s="20">
        <v>7</v>
      </c>
      <c r="F39" s="30">
        <v>37</v>
      </c>
      <c r="G39" s="20">
        <v>7</v>
      </c>
      <c r="H39" s="20">
        <v>12</v>
      </c>
      <c r="I39" s="20">
        <v>3</v>
      </c>
      <c r="J39" s="20">
        <v>1</v>
      </c>
      <c r="K39" s="29" t="s">
        <v>532</v>
      </c>
      <c r="L39" s="1" t="s">
        <v>404</v>
      </c>
      <c r="M39" s="1" t="s">
        <v>172</v>
      </c>
      <c r="N39" s="1" t="s">
        <v>399</v>
      </c>
      <c r="O39" s="31">
        <v>89</v>
      </c>
      <c r="P39" s="20">
        <v>102</v>
      </c>
      <c r="Q39" s="30">
        <v>-13</v>
      </c>
      <c r="R39" s="29" t="s">
        <v>102</v>
      </c>
      <c r="S39" s="28" t="s">
        <v>252</v>
      </c>
    </row>
    <row r="40" spans="1:19" ht="15">
      <c r="A40" s="32" t="s">
        <v>7</v>
      </c>
      <c r="B40" s="1">
        <v>34</v>
      </c>
      <c r="C40" s="1">
        <v>15</v>
      </c>
      <c r="D40" s="1">
        <v>17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536</v>
      </c>
      <c r="M40" s="1" t="s">
        <v>171</v>
      </c>
      <c r="N40" s="1" t="s">
        <v>347</v>
      </c>
      <c r="O40" s="31">
        <v>97</v>
      </c>
      <c r="P40" s="20">
        <v>102</v>
      </c>
      <c r="Q40" s="30">
        <v>-5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30</v>
      </c>
      <c r="C41" s="1">
        <v>12</v>
      </c>
      <c r="D41" s="1">
        <v>14</v>
      </c>
      <c r="E41" s="20">
        <v>4</v>
      </c>
      <c r="F41" s="30">
        <v>28</v>
      </c>
      <c r="G41" s="20">
        <v>8</v>
      </c>
      <c r="H41" s="20">
        <v>11</v>
      </c>
      <c r="I41" s="20">
        <v>1</v>
      </c>
      <c r="J41" s="20">
        <v>1</v>
      </c>
      <c r="K41" s="29" t="s">
        <v>313</v>
      </c>
      <c r="L41" s="1" t="s">
        <v>375</v>
      </c>
      <c r="M41" s="1" t="s">
        <v>248</v>
      </c>
      <c r="N41" s="1" t="s">
        <v>364</v>
      </c>
      <c r="O41" s="31">
        <v>74</v>
      </c>
      <c r="P41" s="20">
        <v>92</v>
      </c>
      <c r="Q41" s="30">
        <v>-18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35</v>
      </c>
      <c r="C42" s="26">
        <v>11</v>
      </c>
      <c r="D42" s="26">
        <v>19</v>
      </c>
      <c r="E42" s="24">
        <v>5</v>
      </c>
      <c r="F42" s="23">
        <v>27</v>
      </c>
      <c r="G42" s="24">
        <v>7</v>
      </c>
      <c r="H42" s="24">
        <v>11</v>
      </c>
      <c r="I42" s="24">
        <v>0</v>
      </c>
      <c r="J42" s="24">
        <v>4</v>
      </c>
      <c r="K42" s="22" t="s">
        <v>313</v>
      </c>
      <c r="L42" s="26" t="s">
        <v>479</v>
      </c>
      <c r="M42" s="26" t="s">
        <v>275</v>
      </c>
      <c r="N42" s="26" t="s">
        <v>535</v>
      </c>
      <c r="O42" s="25">
        <v>96</v>
      </c>
      <c r="P42" s="24">
        <v>126</v>
      </c>
      <c r="Q42" s="23">
        <v>-30</v>
      </c>
      <c r="R42" s="22" t="s">
        <v>114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34</v>
      </c>
      <c r="C4" s="40">
        <v>21</v>
      </c>
      <c r="D4" s="40">
        <v>11</v>
      </c>
      <c r="E4" s="38">
        <v>2</v>
      </c>
      <c r="F4" s="33">
        <v>44</v>
      </c>
      <c r="G4" s="39">
        <v>15</v>
      </c>
      <c r="H4" s="38">
        <v>19</v>
      </c>
      <c r="I4" s="38">
        <v>2</v>
      </c>
      <c r="J4" s="33">
        <v>0</v>
      </c>
      <c r="K4" s="37" t="s">
        <v>423</v>
      </c>
      <c r="L4" s="40" t="s">
        <v>415</v>
      </c>
      <c r="M4" s="40" t="s">
        <v>136</v>
      </c>
      <c r="N4" s="40" t="s">
        <v>423</v>
      </c>
      <c r="O4" s="39">
        <v>122</v>
      </c>
      <c r="P4" s="38">
        <v>106</v>
      </c>
      <c r="Q4" s="33">
        <v>16</v>
      </c>
      <c r="R4" s="37" t="s">
        <v>123</v>
      </c>
      <c r="S4" s="36" t="s">
        <v>230</v>
      </c>
    </row>
    <row r="5" spans="1:20" ht="15">
      <c r="A5" s="32" t="s">
        <v>4</v>
      </c>
      <c r="B5" s="1">
        <v>33</v>
      </c>
      <c r="C5" s="1">
        <v>21</v>
      </c>
      <c r="D5" s="1">
        <v>10</v>
      </c>
      <c r="E5" s="20">
        <v>2</v>
      </c>
      <c r="F5" s="30">
        <v>44</v>
      </c>
      <c r="G5" s="31">
        <v>18</v>
      </c>
      <c r="H5" s="20">
        <v>21</v>
      </c>
      <c r="I5" s="20">
        <v>0</v>
      </c>
      <c r="J5" s="30">
        <v>0</v>
      </c>
      <c r="K5" s="29" t="s">
        <v>511</v>
      </c>
      <c r="L5" s="1" t="s">
        <v>399</v>
      </c>
      <c r="M5" s="1" t="s">
        <v>286</v>
      </c>
      <c r="N5" s="1" t="s">
        <v>549</v>
      </c>
      <c r="O5" s="31">
        <v>103</v>
      </c>
      <c r="P5" s="20">
        <v>87</v>
      </c>
      <c r="Q5" s="30">
        <v>16</v>
      </c>
      <c r="R5" s="29" t="s">
        <v>123</v>
      </c>
      <c r="S5" s="28" t="s">
        <v>236</v>
      </c>
    </row>
    <row r="6" spans="1:20" ht="15">
      <c r="A6" s="32" t="s">
        <v>29</v>
      </c>
      <c r="B6" s="1">
        <v>34</v>
      </c>
      <c r="C6" s="1">
        <v>17</v>
      </c>
      <c r="D6" s="1">
        <v>13</v>
      </c>
      <c r="E6" s="20">
        <v>4</v>
      </c>
      <c r="F6" s="30">
        <v>38</v>
      </c>
      <c r="G6" s="31">
        <v>11</v>
      </c>
      <c r="H6" s="20">
        <v>17</v>
      </c>
      <c r="I6" s="20">
        <v>0</v>
      </c>
      <c r="J6" s="30">
        <v>0</v>
      </c>
      <c r="K6" s="29" t="s">
        <v>446</v>
      </c>
      <c r="L6" s="1" t="s">
        <v>457</v>
      </c>
      <c r="M6" s="1" t="s">
        <v>176</v>
      </c>
      <c r="N6" s="1" t="s">
        <v>441</v>
      </c>
      <c r="O6" s="31">
        <v>88</v>
      </c>
      <c r="P6" s="20">
        <v>107</v>
      </c>
      <c r="Q6" s="30">
        <v>-19</v>
      </c>
      <c r="R6" s="29" t="s">
        <v>98</v>
      </c>
      <c r="S6" s="28" t="s">
        <v>205</v>
      </c>
    </row>
    <row r="7" spans="1:20" ht="15">
      <c r="A7" s="32" t="s">
        <v>5</v>
      </c>
      <c r="B7" s="1">
        <v>30</v>
      </c>
      <c r="C7" s="1">
        <v>18</v>
      </c>
      <c r="D7" s="1">
        <v>10</v>
      </c>
      <c r="E7" s="20">
        <v>2</v>
      </c>
      <c r="F7" s="30">
        <v>38</v>
      </c>
      <c r="G7" s="31">
        <v>15</v>
      </c>
      <c r="H7" s="20">
        <v>18</v>
      </c>
      <c r="I7" s="20">
        <v>0</v>
      </c>
      <c r="J7" s="30">
        <v>1</v>
      </c>
      <c r="K7" s="29" t="s">
        <v>477</v>
      </c>
      <c r="L7" s="1" t="s">
        <v>352</v>
      </c>
      <c r="M7" s="1" t="s">
        <v>115</v>
      </c>
      <c r="N7" s="1" t="s">
        <v>273</v>
      </c>
      <c r="O7" s="31">
        <v>120</v>
      </c>
      <c r="P7" s="20">
        <v>86</v>
      </c>
      <c r="Q7" s="30">
        <v>34</v>
      </c>
      <c r="R7" s="29" t="s">
        <v>130</v>
      </c>
      <c r="S7" s="28" t="s">
        <v>236</v>
      </c>
    </row>
    <row r="8" spans="1:20" ht="15">
      <c r="A8" s="32" t="s">
        <v>11</v>
      </c>
      <c r="B8" s="1">
        <v>32</v>
      </c>
      <c r="C8" s="1">
        <v>17</v>
      </c>
      <c r="D8" s="1">
        <v>13</v>
      </c>
      <c r="E8" s="20">
        <v>2</v>
      </c>
      <c r="F8" s="30">
        <v>36</v>
      </c>
      <c r="G8" s="31">
        <v>13</v>
      </c>
      <c r="H8" s="20">
        <v>17</v>
      </c>
      <c r="I8" s="20">
        <v>0</v>
      </c>
      <c r="J8" s="30">
        <v>1</v>
      </c>
      <c r="K8" s="29" t="s">
        <v>415</v>
      </c>
      <c r="L8" s="1" t="s">
        <v>360</v>
      </c>
      <c r="M8" s="1" t="s">
        <v>147</v>
      </c>
      <c r="N8" s="1" t="s">
        <v>360</v>
      </c>
      <c r="O8" s="31">
        <v>99</v>
      </c>
      <c r="P8" s="20">
        <v>91</v>
      </c>
      <c r="Q8" s="30">
        <v>8</v>
      </c>
      <c r="R8" s="29" t="s">
        <v>169</v>
      </c>
      <c r="S8" s="28" t="s">
        <v>230</v>
      </c>
    </row>
    <row r="9" spans="1:20" ht="15">
      <c r="A9" s="32" t="s">
        <v>21</v>
      </c>
      <c r="B9" s="1">
        <v>32</v>
      </c>
      <c r="C9" s="1">
        <v>13</v>
      </c>
      <c r="D9" s="1">
        <v>15</v>
      </c>
      <c r="E9" s="20">
        <v>4</v>
      </c>
      <c r="F9" s="30">
        <v>30</v>
      </c>
      <c r="G9" s="31">
        <v>9</v>
      </c>
      <c r="H9" s="20">
        <v>12</v>
      </c>
      <c r="I9" s="20">
        <v>1</v>
      </c>
      <c r="J9" s="30">
        <v>0</v>
      </c>
      <c r="K9" s="29" t="s">
        <v>525</v>
      </c>
      <c r="L9" s="1" t="s">
        <v>422</v>
      </c>
      <c r="M9" s="1" t="s">
        <v>204</v>
      </c>
      <c r="N9" s="1" t="s">
        <v>548</v>
      </c>
      <c r="O9" s="31">
        <v>87</v>
      </c>
      <c r="P9" s="20">
        <v>102</v>
      </c>
      <c r="Q9" s="30">
        <v>-15</v>
      </c>
      <c r="R9" s="29" t="s">
        <v>98</v>
      </c>
      <c r="S9" s="28" t="s">
        <v>237</v>
      </c>
    </row>
    <row r="10" spans="1:20" ht="15">
      <c r="A10" s="32" t="s">
        <v>16</v>
      </c>
      <c r="B10" s="1">
        <v>32</v>
      </c>
      <c r="C10" s="1">
        <v>13</v>
      </c>
      <c r="D10" s="1">
        <v>16</v>
      </c>
      <c r="E10" s="20">
        <v>3</v>
      </c>
      <c r="F10" s="30">
        <v>29</v>
      </c>
      <c r="G10" s="31">
        <v>9</v>
      </c>
      <c r="H10" s="20">
        <v>12</v>
      </c>
      <c r="I10" s="20">
        <v>1</v>
      </c>
      <c r="J10" s="30">
        <v>1</v>
      </c>
      <c r="K10" s="29" t="s">
        <v>497</v>
      </c>
      <c r="L10" s="1" t="s">
        <v>379</v>
      </c>
      <c r="M10" s="1" t="s">
        <v>194</v>
      </c>
      <c r="N10" s="1" t="s">
        <v>548</v>
      </c>
      <c r="O10" s="31">
        <v>92</v>
      </c>
      <c r="P10" s="20">
        <v>117</v>
      </c>
      <c r="Q10" s="30">
        <v>-25</v>
      </c>
      <c r="R10" s="29" t="s">
        <v>104</v>
      </c>
      <c r="S10" s="28" t="s">
        <v>225</v>
      </c>
    </row>
    <row r="11" spans="1:20" ht="15.75" thickBot="1">
      <c r="A11" s="32" t="s">
        <v>28</v>
      </c>
      <c r="B11" s="1">
        <v>33</v>
      </c>
      <c r="C11" s="1">
        <v>11</v>
      </c>
      <c r="D11" s="1">
        <v>18</v>
      </c>
      <c r="E11" s="24">
        <v>4</v>
      </c>
      <c r="F11" s="23">
        <v>26</v>
      </c>
      <c r="G11" s="25">
        <v>7</v>
      </c>
      <c r="H11" s="24">
        <v>10</v>
      </c>
      <c r="I11" s="24">
        <v>1</v>
      </c>
      <c r="J11" s="23">
        <v>1</v>
      </c>
      <c r="K11" s="29" t="s">
        <v>393</v>
      </c>
      <c r="L11" s="1" t="s">
        <v>414</v>
      </c>
      <c r="M11" s="1" t="s">
        <v>208</v>
      </c>
      <c r="N11" s="1" t="s">
        <v>545</v>
      </c>
      <c r="O11" s="31">
        <v>96</v>
      </c>
      <c r="P11" s="20">
        <v>116</v>
      </c>
      <c r="Q11" s="30">
        <v>-20</v>
      </c>
      <c r="R11" s="29" t="s">
        <v>546</v>
      </c>
      <c r="S11" s="28" t="s">
        <v>547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32</v>
      </c>
      <c r="C14" s="1">
        <v>22</v>
      </c>
      <c r="D14" s="1">
        <v>8</v>
      </c>
      <c r="E14" s="20">
        <v>2</v>
      </c>
      <c r="F14" s="33">
        <v>46</v>
      </c>
      <c r="G14" s="20">
        <v>19</v>
      </c>
      <c r="H14" s="20">
        <v>22</v>
      </c>
      <c r="I14" s="20">
        <v>0</v>
      </c>
      <c r="J14" s="20">
        <v>0</v>
      </c>
      <c r="K14" s="29" t="s">
        <v>551</v>
      </c>
      <c r="L14" s="1" t="s">
        <v>425</v>
      </c>
      <c r="M14" s="1" t="s">
        <v>327</v>
      </c>
      <c r="N14" s="1" t="s">
        <v>552</v>
      </c>
      <c r="O14" s="31">
        <v>121</v>
      </c>
      <c r="P14" s="20">
        <v>84</v>
      </c>
      <c r="Q14" s="30">
        <v>37</v>
      </c>
      <c r="R14" s="29" t="s">
        <v>100</v>
      </c>
      <c r="S14" s="28" t="s">
        <v>230</v>
      </c>
    </row>
    <row r="15" spans="1:20" ht="15">
      <c r="A15" s="32" t="s">
        <v>14</v>
      </c>
      <c r="B15" s="1">
        <v>35</v>
      </c>
      <c r="C15" s="1">
        <v>21</v>
      </c>
      <c r="D15" s="1">
        <v>11</v>
      </c>
      <c r="E15" s="20">
        <v>3</v>
      </c>
      <c r="F15" s="30">
        <v>45</v>
      </c>
      <c r="G15" s="20">
        <v>20</v>
      </c>
      <c r="H15" s="20">
        <v>21</v>
      </c>
      <c r="I15" s="20">
        <v>0</v>
      </c>
      <c r="J15" s="20">
        <v>0</v>
      </c>
      <c r="K15" s="29" t="s">
        <v>469</v>
      </c>
      <c r="L15" s="1" t="s">
        <v>443</v>
      </c>
      <c r="M15" s="1" t="s">
        <v>231</v>
      </c>
      <c r="N15" s="1" t="s">
        <v>544</v>
      </c>
      <c r="O15" s="31">
        <v>116</v>
      </c>
      <c r="P15" s="20">
        <v>91</v>
      </c>
      <c r="Q15" s="30">
        <v>25</v>
      </c>
      <c r="R15" s="29" t="s">
        <v>98</v>
      </c>
      <c r="S15" s="28" t="s">
        <v>205</v>
      </c>
    </row>
    <row r="16" spans="1:20" ht="15">
      <c r="A16" s="32" t="s">
        <v>26</v>
      </c>
      <c r="B16" s="1">
        <v>32</v>
      </c>
      <c r="C16" s="1">
        <v>20</v>
      </c>
      <c r="D16" s="1">
        <v>11</v>
      </c>
      <c r="E16" s="20">
        <v>1</v>
      </c>
      <c r="F16" s="30">
        <v>41</v>
      </c>
      <c r="G16" s="20">
        <v>18</v>
      </c>
      <c r="H16" s="20">
        <v>20</v>
      </c>
      <c r="I16" s="20">
        <v>0</v>
      </c>
      <c r="J16" s="20">
        <v>1</v>
      </c>
      <c r="K16" s="29" t="s">
        <v>467</v>
      </c>
      <c r="L16" s="1" t="s">
        <v>360</v>
      </c>
      <c r="M16" s="1" t="s">
        <v>369</v>
      </c>
      <c r="N16" s="1" t="s">
        <v>550</v>
      </c>
      <c r="O16" s="31">
        <v>113</v>
      </c>
      <c r="P16" s="20">
        <v>90</v>
      </c>
      <c r="Q16" s="30">
        <v>23</v>
      </c>
      <c r="R16" s="29" t="s">
        <v>98</v>
      </c>
      <c r="S16" s="28" t="s">
        <v>244</v>
      </c>
    </row>
    <row r="17" spans="1:19" ht="15">
      <c r="A17" s="32" t="s">
        <v>9</v>
      </c>
      <c r="B17" s="1">
        <v>34</v>
      </c>
      <c r="C17" s="1">
        <v>15</v>
      </c>
      <c r="D17" s="1">
        <v>14</v>
      </c>
      <c r="E17" s="20">
        <v>5</v>
      </c>
      <c r="F17" s="30">
        <v>35</v>
      </c>
      <c r="G17" s="20">
        <v>8</v>
      </c>
      <c r="H17" s="20">
        <v>14</v>
      </c>
      <c r="I17" s="20">
        <v>1</v>
      </c>
      <c r="J17" s="20">
        <v>2</v>
      </c>
      <c r="K17" s="29" t="s">
        <v>497</v>
      </c>
      <c r="L17" s="1" t="s">
        <v>541</v>
      </c>
      <c r="M17" s="1" t="s">
        <v>187</v>
      </c>
      <c r="N17" s="1" t="s">
        <v>488</v>
      </c>
      <c r="O17" s="31">
        <v>105</v>
      </c>
      <c r="P17" s="20">
        <v>127</v>
      </c>
      <c r="Q17" s="30">
        <v>-22</v>
      </c>
      <c r="R17" s="29" t="s">
        <v>104</v>
      </c>
      <c r="S17" s="28" t="s">
        <v>230</v>
      </c>
    </row>
    <row r="18" spans="1:19" ht="15">
      <c r="A18" s="32" t="s">
        <v>12</v>
      </c>
      <c r="B18" s="1">
        <v>32</v>
      </c>
      <c r="C18" s="1">
        <v>16</v>
      </c>
      <c r="D18" s="1">
        <v>15</v>
      </c>
      <c r="E18" s="20">
        <v>1</v>
      </c>
      <c r="F18" s="30">
        <v>33</v>
      </c>
      <c r="G18" s="20">
        <v>16</v>
      </c>
      <c r="H18" s="20">
        <v>16</v>
      </c>
      <c r="I18" s="20">
        <v>0</v>
      </c>
      <c r="J18" s="20">
        <v>0</v>
      </c>
      <c r="K18" s="29" t="s">
        <v>394</v>
      </c>
      <c r="L18" s="1" t="s">
        <v>478</v>
      </c>
      <c r="M18" s="1" t="s">
        <v>171</v>
      </c>
      <c r="N18" s="1" t="s">
        <v>442</v>
      </c>
      <c r="O18" s="31">
        <v>95</v>
      </c>
      <c r="P18" s="20">
        <v>94</v>
      </c>
      <c r="Q18" s="30">
        <v>1</v>
      </c>
      <c r="R18" s="29" t="s">
        <v>100</v>
      </c>
      <c r="S18" s="28" t="s">
        <v>244</v>
      </c>
    </row>
    <row r="19" spans="1:19" ht="15">
      <c r="A19" s="32" t="s">
        <v>10</v>
      </c>
      <c r="B19" s="1">
        <v>33</v>
      </c>
      <c r="C19" s="1">
        <v>14</v>
      </c>
      <c r="D19" s="1">
        <v>15</v>
      </c>
      <c r="E19" s="20">
        <v>4</v>
      </c>
      <c r="F19" s="30">
        <v>32</v>
      </c>
      <c r="G19" s="20">
        <v>4</v>
      </c>
      <c r="H19" s="20">
        <v>11</v>
      </c>
      <c r="I19" s="20">
        <v>3</v>
      </c>
      <c r="J19" s="20">
        <v>2</v>
      </c>
      <c r="K19" s="29" t="s">
        <v>347</v>
      </c>
      <c r="L19" s="1" t="s">
        <v>426</v>
      </c>
      <c r="M19" s="1" t="s">
        <v>165</v>
      </c>
      <c r="N19" s="1" t="s">
        <v>525</v>
      </c>
      <c r="O19" s="31">
        <v>100</v>
      </c>
      <c r="P19" s="20">
        <v>119</v>
      </c>
      <c r="Q19" s="30">
        <v>-19</v>
      </c>
      <c r="R19" s="29" t="s">
        <v>114</v>
      </c>
      <c r="S19" s="28" t="s">
        <v>222</v>
      </c>
    </row>
    <row r="20" spans="1:19" ht="15">
      <c r="A20" s="32" t="s">
        <v>23</v>
      </c>
      <c r="B20" s="1">
        <v>33</v>
      </c>
      <c r="C20" s="1">
        <v>13</v>
      </c>
      <c r="D20" s="1">
        <v>15</v>
      </c>
      <c r="E20" s="20">
        <v>5</v>
      </c>
      <c r="F20" s="30">
        <v>31</v>
      </c>
      <c r="G20" s="20">
        <v>10</v>
      </c>
      <c r="H20" s="20">
        <v>12</v>
      </c>
      <c r="I20" s="20">
        <v>1</v>
      </c>
      <c r="J20" s="20">
        <v>0</v>
      </c>
      <c r="K20" s="29" t="s">
        <v>543</v>
      </c>
      <c r="L20" s="1" t="s">
        <v>484</v>
      </c>
      <c r="M20" s="1" t="s">
        <v>174</v>
      </c>
      <c r="N20" s="1" t="s">
        <v>412</v>
      </c>
      <c r="O20" s="31">
        <v>108</v>
      </c>
      <c r="P20" s="20">
        <v>118</v>
      </c>
      <c r="Q20" s="30">
        <v>-10</v>
      </c>
      <c r="R20" s="29" t="s">
        <v>100</v>
      </c>
      <c r="S20" s="28" t="s">
        <v>258</v>
      </c>
    </row>
    <row r="21" spans="1:19" ht="15.75" thickBot="1">
      <c r="A21" s="27" t="s">
        <v>13</v>
      </c>
      <c r="B21" s="26">
        <v>33</v>
      </c>
      <c r="C21" s="26">
        <v>12</v>
      </c>
      <c r="D21" s="26">
        <v>14</v>
      </c>
      <c r="E21" s="24">
        <v>7</v>
      </c>
      <c r="F21" s="23">
        <v>31</v>
      </c>
      <c r="G21" s="24">
        <v>7</v>
      </c>
      <c r="H21" s="24">
        <v>10</v>
      </c>
      <c r="I21" s="24">
        <v>2</v>
      </c>
      <c r="J21" s="24">
        <v>1</v>
      </c>
      <c r="K21" s="22" t="s">
        <v>422</v>
      </c>
      <c r="L21" s="26" t="s">
        <v>520</v>
      </c>
      <c r="M21" s="26" t="s">
        <v>183</v>
      </c>
      <c r="N21" s="26" t="s">
        <v>517</v>
      </c>
      <c r="O21" s="25">
        <v>86</v>
      </c>
      <c r="P21" s="24">
        <v>103</v>
      </c>
      <c r="Q21" s="23">
        <v>-17</v>
      </c>
      <c r="R21" s="22" t="s">
        <v>102</v>
      </c>
      <c r="S21" s="21" t="s">
        <v>203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34</v>
      </c>
      <c r="C25" s="40">
        <v>23</v>
      </c>
      <c r="D25" s="40">
        <v>10</v>
      </c>
      <c r="E25" s="38">
        <v>1</v>
      </c>
      <c r="F25" s="33">
        <v>47</v>
      </c>
      <c r="G25" s="38">
        <v>19</v>
      </c>
      <c r="H25" s="38">
        <v>23</v>
      </c>
      <c r="I25" s="38">
        <v>0</v>
      </c>
      <c r="J25" s="38">
        <v>0</v>
      </c>
      <c r="K25" s="37" t="s">
        <v>498</v>
      </c>
      <c r="L25" s="40" t="s">
        <v>528</v>
      </c>
      <c r="M25" s="40" t="s">
        <v>113</v>
      </c>
      <c r="N25" s="40" t="s">
        <v>529</v>
      </c>
      <c r="O25" s="39">
        <v>123</v>
      </c>
      <c r="P25" s="38">
        <v>87</v>
      </c>
      <c r="Q25" s="33">
        <v>36</v>
      </c>
      <c r="R25" s="37" t="s">
        <v>98</v>
      </c>
      <c r="S25" s="36" t="s">
        <v>190</v>
      </c>
    </row>
    <row r="26" spans="1:19" ht="15">
      <c r="A26" s="32" t="s">
        <v>17</v>
      </c>
      <c r="B26" s="1">
        <v>33</v>
      </c>
      <c r="C26" s="1">
        <v>20</v>
      </c>
      <c r="D26" s="1">
        <v>9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441</v>
      </c>
      <c r="L26" s="1" t="s">
        <v>459</v>
      </c>
      <c r="M26" s="1" t="s">
        <v>231</v>
      </c>
      <c r="N26" s="1" t="s">
        <v>555</v>
      </c>
      <c r="O26" s="31">
        <v>100</v>
      </c>
      <c r="P26" s="20">
        <v>88</v>
      </c>
      <c r="Q26" s="30">
        <v>12</v>
      </c>
      <c r="R26" s="29" t="s">
        <v>114</v>
      </c>
      <c r="S26" s="28" t="s">
        <v>225</v>
      </c>
    </row>
    <row r="27" spans="1:19" ht="15">
      <c r="A27" s="32" t="s">
        <v>24</v>
      </c>
      <c r="B27" s="1">
        <v>35</v>
      </c>
      <c r="C27" s="1">
        <v>20</v>
      </c>
      <c r="D27" s="1">
        <v>15</v>
      </c>
      <c r="E27" s="20">
        <v>0</v>
      </c>
      <c r="F27" s="30">
        <v>40</v>
      </c>
      <c r="G27" s="20">
        <v>16</v>
      </c>
      <c r="H27" s="20">
        <v>19</v>
      </c>
      <c r="I27" s="20">
        <v>1</v>
      </c>
      <c r="J27" s="20">
        <v>0</v>
      </c>
      <c r="K27" s="29" t="s">
        <v>494</v>
      </c>
      <c r="L27" s="1" t="s">
        <v>528</v>
      </c>
      <c r="M27" s="1" t="s">
        <v>212</v>
      </c>
      <c r="N27" s="1" t="s">
        <v>554</v>
      </c>
      <c r="O27" s="31">
        <v>116</v>
      </c>
      <c r="P27" s="20">
        <v>118</v>
      </c>
      <c r="Q27" s="30">
        <v>-2</v>
      </c>
      <c r="R27" s="29" t="s">
        <v>104</v>
      </c>
      <c r="S27" s="28" t="s">
        <v>236</v>
      </c>
    </row>
    <row r="28" spans="1:19" ht="15">
      <c r="A28" s="32" t="s">
        <v>22</v>
      </c>
      <c r="B28" s="1">
        <v>32</v>
      </c>
      <c r="C28" s="1">
        <v>19</v>
      </c>
      <c r="D28" s="1">
        <v>13</v>
      </c>
      <c r="E28" s="20">
        <v>0</v>
      </c>
      <c r="F28" s="30">
        <v>38</v>
      </c>
      <c r="G28" s="20">
        <v>16</v>
      </c>
      <c r="H28" s="20">
        <v>18</v>
      </c>
      <c r="I28" s="20">
        <v>1</v>
      </c>
      <c r="J28" s="20">
        <v>0</v>
      </c>
      <c r="K28" s="29" t="s">
        <v>495</v>
      </c>
      <c r="L28" s="1" t="s">
        <v>335</v>
      </c>
      <c r="M28" s="1" t="s">
        <v>274</v>
      </c>
      <c r="N28" s="1" t="s">
        <v>495</v>
      </c>
      <c r="O28" s="31">
        <v>102</v>
      </c>
      <c r="P28" s="20">
        <v>83</v>
      </c>
      <c r="Q28" s="30">
        <v>19</v>
      </c>
      <c r="R28" s="29" t="s">
        <v>102</v>
      </c>
      <c r="S28" s="28" t="s">
        <v>225</v>
      </c>
    </row>
    <row r="29" spans="1:19" ht="15">
      <c r="A29" s="32" t="s">
        <v>105</v>
      </c>
      <c r="B29" s="1">
        <v>32</v>
      </c>
      <c r="C29" s="1">
        <v>16</v>
      </c>
      <c r="D29" s="1">
        <v>11</v>
      </c>
      <c r="E29" s="20">
        <v>5</v>
      </c>
      <c r="F29" s="30">
        <v>37</v>
      </c>
      <c r="G29" s="20">
        <v>11</v>
      </c>
      <c r="H29" s="20">
        <v>16</v>
      </c>
      <c r="I29" s="20">
        <v>0</v>
      </c>
      <c r="J29" s="20">
        <v>1</v>
      </c>
      <c r="K29" s="29" t="s">
        <v>312</v>
      </c>
      <c r="L29" s="1" t="s">
        <v>382</v>
      </c>
      <c r="M29" s="1" t="s">
        <v>189</v>
      </c>
      <c r="N29" s="1" t="s">
        <v>553</v>
      </c>
      <c r="O29" s="31">
        <v>96</v>
      </c>
      <c r="P29" s="20">
        <v>91</v>
      </c>
      <c r="Q29" s="30">
        <v>5</v>
      </c>
      <c r="R29" s="29" t="s">
        <v>130</v>
      </c>
      <c r="S29" s="28" t="s">
        <v>246</v>
      </c>
    </row>
    <row r="30" spans="1:19" ht="15">
      <c r="A30" s="32" t="s">
        <v>6</v>
      </c>
      <c r="B30" s="1">
        <v>35</v>
      </c>
      <c r="C30" s="1">
        <v>15</v>
      </c>
      <c r="D30" s="1">
        <v>16</v>
      </c>
      <c r="E30" s="20">
        <v>4</v>
      </c>
      <c r="F30" s="30">
        <v>34</v>
      </c>
      <c r="G30" s="20">
        <v>8</v>
      </c>
      <c r="H30" s="20">
        <v>14</v>
      </c>
      <c r="I30" s="20">
        <v>1</v>
      </c>
      <c r="J30" s="20">
        <v>0</v>
      </c>
      <c r="K30" s="29" t="s">
        <v>301</v>
      </c>
      <c r="L30" s="1" t="s">
        <v>556</v>
      </c>
      <c r="M30" s="1" t="s">
        <v>150</v>
      </c>
      <c r="N30" s="1" t="s">
        <v>292</v>
      </c>
      <c r="O30" s="31">
        <v>87</v>
      </c>
      <c r="P30" s="20">
        <v>107</v>
      </c>
      <c r="Q30" s="30">
        <v>-20</v>
      </c>
      <c r="R30" s="29" t="s">
        <v>114</v>
      </c>
      <c r="S30" s="28" t="s">
        <v>203</v>
      </c>
    </row>
    <row r="31" spans="1:19" ht="15">
      <c r="A31" s="32" t="s">
        <v>25</v>
      </c>
      <c r="B31" s="1">
        <v>33</v>
      </c>
      <c r="C31" s="1">
        <v>12</v>
      </c>
      <c r="D31" s="1">
        <v>19</v>
      </c>
      <c r="E31" s="20">
        <v>2</v>
      </c>
      <c r="F31" s="30">
        <v>26</v>
      </c>
      <c r="G31" s="20">
        <v>9</v>
      </c>
      <c r="H31" s="20">
        <v>11</v>
      </c>
      <c r="I31" s="20">
        <v>1</v>
      </c>
      <c r="J31" s="20">
        <v>0</v>
      </c>
      <c r="K31" s="29" t="s">
        <v>449</v>
      </c>
      <c r="L31" s="1" t="s">
        <v>493</v>
      </c>
      <c r="M31" s="1" t="s">
        <v>204</v>
      </c>
      <c r="N31" s="1" t="s">
        <v>523</v>
      </c>
      <c r="O31" s="31">
        <v>84</v>
      </c>
      <c r="P31" s="20">
        <v>102</v>
      </c>
      <c r="Q31" s="30">
        <v>-18</v>
      </c>
      <c r="R31" s="29" t="s">
        <v>123</v>
      </c>
      <c r="S31" s="28" t="s">
        <v>244</v>
      </c>
    </row>
    <row r="32" spans="1:19" ht="15.75" thickBot="1">
      <c r="A32" s="32" t="s">
        <v>15</v>
      </c>
      <c r="B32" s="1">
        <v>33</v>
      </c>
      <c r="C32" s="1">
        <v>9</v>
      </c>
      <c r="D32" s="1">
        <v>17</v>
      </c>
      <c r="E32" s="20">
        <v>7</v>
      </c>
      <c r="F32" s="23">
        <v>25</v>
      </c>
      <c r="G32" s="20">
        <v>8</v>
      </c>
      <c r="H32" s="20">
        <v>9</v>
      </c>
      <c r="I32" s="20">
        <v>0</v>
      </c>
      <c r="J32" s="20">
        <v>0</v>
      </c>
      <c r="K32" s="29" t="s">
        <v>541</v>
      </c>
      <c r="L32" s="1" t="s">
        <v>496</v>
      </c>
      <c r="M32" s="1" t="s">
        <v>216</v>
      </c>
      <c r="N32" s="1" t="s">
        <v>465</v>
      </c>
      <c r="O32" s="31">
        <v>76</v>
      </c>
      <c r="P32" s="20">
        <v>103</v>
      </c>
      <c r="Q32" s="30">
        <v>-27</v>
      </c>
      <c r="R32" s="29" t="s">
        <v>98</v>
      </c>
      <c r="S32" s="28" t="s">
        <v>261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32</v>
      </c>
      <c r="C35" s="1">
        <v>21</v>
      </c>
      <c r="D35" s="1">
        <v>8</v>
      </c>
      <c r="E35" s="20">
        <v>3</v>
      </c>
      <c r="F35" s="33">
        <v>45</v>
      </c>
      <c r="G35" s="20">
        <v>17</v>
      </c>
      <c r="H35" s="20">
        <v>20</v>
      </c>
      <c r="I35" s="20">
        <v>1</v>
      </c>
      <c r="J35" s="20">
        <v>1</v>
      </c>
      <c r="K35" s="29" t="s">
        <v>413</v>
      </c>
      <c r="L35" s="1" t="s">
        <v>505</v>
      </c>
      <c r="M35" s="1" t="s">
        <v>346</v>
      </c>
      <c r="N35" s="1" t="s">
        <v>538</v>
      </c>
      <c r="O35" s="31">
        <v>111</v>
      </c>
      <c r="P35" s="20">
        <v>93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32</v>
      </c>
      <c r="C36" s="1">
        <v>19</v>
      </c>
      <c r="D36" s="1">
        <v>9</v>
      </c>
      <c r="E36" s="20">
        <v>4</v>
      </c>
      <c r="F36" s="30">
        <v>42</v>
      </c>
      <c r="G36" s="20">
        <v>19</v>
      </c>
      <c r="H36" s="20">
        <v>19</v>
      </c>
      <c r="I36" s="20">
        <v>0</v>
      </c>
      <c r="J36" s="20">
        <v>1</v>
      </c>
      <c r="K36" s="29" t="s">
        <v>405</v>
      </c>
      <c r="L36" s="1" t="s">
        <v>534</v>
      </c>
      <c r="M36" s="1" t="s">
        <v>225</v>
      </c>
      <c r="N36" s="1" t="s">
        <v>434</v>
      </c>
      <c r="O36" s="31">
        <v>101</v>
      </c>
      <c r="P36" s="20">
        <v>82</v>
      </c>
      <c r="Q36" s="30">
        <v>19</v>
      </c>
      <c r="R36" s="29" t="s">
        <v>100</v>
      </c>
      <c r="S36" s="28" t="s">
        <v>254</v>
      </c>
    </row>
    <row r="37" spans="1:19" ht="15">
      <c r="A37" s="32" t="s">
        <v>20</v>
      </c>
      <c r="B37" s="1">
        <v>32</v>
      </c>
      <c r="C37" s="1">
        <v>19</v>
      </c>
      <c r="D37" s="1">
        <v>11</v>
      </c>
      <c r="E37" s="20">
        <v>2</v>
      </c>
      <c r="F37" s="30">
        <v>40</v>
      </c>
      <c r="G37" s="20">
        <v>13</v>
      </c>
      <c r="H37" s="20">
        <v>19</v>
      </c>
      <c r="I37" s="20">
        <v>0</v>
      </c>
      <c r="J37" s="20">
        <v>0</v>
      </c>
      <c r="K37" s="29" t="s">
        <v>533</v>
      </c>
      <c r="L37" s="1" t="s">
        <v>381</v>
      </c>
      <c r="M37" s="1" t="s">
        <v>152</v>
      </c>
      <c r="N37" s="1" t="s">
        <v>500</v>
      </c>
      <c r="O37" s="31">
        <v>105</v>
      </c>
      <c r="P37" s="20">
        <v>92</v>
      </c>
      <c r="Q37" s="30">
        <v>13</v>
      </c>
      <c r="R37" s="29" t="s">
        <v>100</v>
      </c>
      <c r="S37" s="28" t="s">
        <v>253</v>
      </c>
    </row>
    <row r="38" spans="1:19" ht="15">
      <c r="A38" s="32" t="s">
        <v>3</v>
      </c>
      <c r="B38" s="1">
        <v>32</v>
      </c>
      <c r="C38" s="1">
        <v>16</v>
      </c>
      <c r="D38" s="1">
        <v>10</v>
      </c>
      <c r="E38" s="20">
        <v>6</v>
      </c>
      <c r="F38" s="30">
        <v>38</v>
      </c>
      <c r="G38" s="20">
        <v>13</v>
      </c>
      <c r="H38" s="20">
        <v>16</v>
      </c>
      <c r="I38" s="20">
        <v>0</v>
      </c>
      <c r="J38" s="20">
        <v>1</v>
      </c>
      <c r="K38" s="29" t="s">
        <v>514</v>
      </c>
      <c r="L38" s="1" t="s">
        <v>537</v>
      </c>
      <c r="M38" s="1" t="s">
        <v>157</v>
      </c>
      <c r="N38" s="1" t="s">
        <v>387</v>
      </c>
      <c r="O38" s="31">
        <v>99</v>
      </c>
      <c r="P38" s="20">
        <v>99</v>
      </c>
      <c r="Q38" s="30">
        <v>0</v>
      </c>
      <c r="R38" s="29" t="s">
        <v>102</v>
      </c>
      <c r="S38" s="28" t="s">
        <v>311</v>
      </c>
    </row>
    <row r="39" spans="1:19" ht="15">
      <c r="A39" s="32" t="s">
        <v>27</v>
      </c>
      <c r="B39" s="1">
        <v>33</v>
      </c>
      <c r="C39" s="1">
        <v>15</v>
      </c>
      <c r="D39" s="1">
        <v>11</v>
      </c>
      <c r="E39" s="20">
        <v>7</v>
      </c>
      <c r="F39" s="30">
        <v>37</v>
      </c>
      <c r="G39" s="20">
        <v>7</v>
      </c>
      <c r="H39" s="20">
        <v>12</v>
      </c>
      <c r="I39" s="20">
        <v>3</v>
      </c>
      <c r="J39" s="20">
        <v>1</v>
      </c>
      <c r="K39" s="29" t="s">
        <v>532</v>
      </c>
      <c r="L39" s="1" t="s">
        <v>404</v>
      </c>
      <c r="M39" s="1" t="s">
        <v>172</v>
      </c>
      <c r="N39" s="1" t="s">
        <v>399</v>
      </c>
      <c r="O39" s="31">
        <v>89</v>
      </c>
      <c r="P39" s="20">
        <v>102</v>
      </c>
      <c r="Q39" s="30">
        <v>-13</v>
      </c>
      <c r="R39" s="29" t="s">
        <v>102</v>
      </c>
      <c r="S39" s="28" t="s">
        <v>252</v>
      </c>
    </row>
    <row r="40" spans="1:19" ht="15">
      <c r="A40" s="32" t="s">
        <v>7</v>
      </c>
      <c r="B40" s="1">
        <v>34</v>
      </c>
      <c r="C40" s="1">
        <v>15</v>
      </c>
      <c r="D40" s="1">
        <v>17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536</v>
      </c>
      <c r="M40" s="1" t="s">
        <v>171</v>
      </c>
      <c r="N40" s="1" t="s">
        <v>347</v>
      </c>
      <c r="O40" s="31">
        <v>97</v>
      </c>
      <c r="P40" s="20">
        <v>102</v>
      </c>
      <c r="Q40" s="30">
        <v>-5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31</v>
      </c>
      <c r="C41" s="1">
        <v>12</v>
      </c>
      <c r="D41" s="1">
        <v>15</v>
      </c>
      <c r="E41" s="20">
        <v>4</v>
      </c>
      <c r="F41" s="30">
        <v>28</v>
      </c>
      <c r="G41" s="20">
        <v>8</v>
      </c>
      <c r="H41" s="20">
        <v>11</v>
      </c>
      <c r="I41" s="20">
        <v>1</v>
      </c>
      <c r="J41" s="20">
        <v>1</v>
      </c>
      <c r="K41" s="29" t="s">
        <v>430</v>
      </c>
      <c r="L41" s="1" t="s">
        <v>375</v>
      </c>
      <c r="M41" s="1" t="s">
        <v>248</v>
      </c>
      <c r="N41" s="1" t="s">
        <v>437</v>
      </c>
      <c r="O41" s="31">
        <v>76</v>
      </c>
      <c r="P41" s="20">
        <v>96</v>
      </c>
      <c r="Q41" s="30">
        <v>-20</v>
      </c>
      <c r="R41" s="29" t="s">
        <v>98</v>
      </c>
      <c r="S41" s="28" t="s">
        <v>208</v>
      </c>
    </row>
    <row r="42" spans="1:19" ht="15.75" thickBot="1">
      <c r="A42" s="27" t="s">
        <v>8</v>
      </c>
      <c r="B42" s="26">
        <v>35</v>
      </c>
      <c r="C42" s="26">
        <v>11</v>
      </c>
      <c r="D42" s="26">
        <v>19</v>
      </c>
      <c r="E42" s="24">
        <v>5</v>
      </c>
      <c r="F42" s="23">
        <v>27</v>
      </c>
      <c r="G42" s="24">
        <v>7</v>
      </c>
      <c r="H42" s="24">
        <v>11</v>
      </c>
      <c r="I42" s="24">
        <v>0</v>
      </c>
      <c r="J42" s="24">
        <v>4</v>
      </c>
      <c r="K42" s="22" t="s">
        <v>313</v>
      </c>
      <c r="L42" s="26" t="s">
        <v>479</v>
      </c>
      <c r="M42" s="26" t="s">
        <v>275</v>
      </c>
      <c r="N42" s="26" t="s">
        <v>535</v>
      </c>
      <c r="O42" s="25">
        <v>96</v>
      </c>
      <c r="P42" s="24">
        <v>126</v>
      </c>
      <c r="Q42" s="23">
        <v>-30</v>
      </c>
      <c r="R42" s="22" t="s">
        <v>114</v>
      </c>
      <c r="S42" s="21" t="s">
        <v>244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34</v>
      </c>
      <c r="C4" s="40">
        <v>21</v>
      </c>
      <c r="D4" s="40">
        <v>11</v>
      </c>
      <c r="E4" s="38">
        <v>2</v>
      </c>
      <c r="F4" s="33">
        <v>44</v>
      </c>
      <c r="G4" s="39">
        <v>15</v>
      </c>
      <c r="H4" s="38">
        <v>19</v>
      </c>
      <c r="I4" s="38">
        <v>2</v>
      </c>
      <c r="J4" s="33">
        <v>0</v>
      </c>
      <c r="K4" s="37" t="s">
        <v>423</v>
      </c>
      <c r="L4" s="40" t="s">
        <v>415</v>
      </c>
      <c r="M4" s="40" t="s">
        <v>136</v>
      </c>
      <c r="N4" s="40" t="s">
        <v>423</v>
      </c>
      <c r="O4" s="39">
        <v>122</v>
      </c>
      <c r="P4" s="38">
        <v>106</v>
      </c>
      <c r="Q4" s="33">
        <v>16</v>
      </c>
      <c r="R4" s="37" t="s">
        <v>123</v>
      </c>
      <c r="S4" s="36" t="s">
        <v>230</v>
      </c>
    </row>
    <row r="5" spans="1:20" ht="15">
      <c r="A5" s="32" t="s">
        <v>4</v>
      </c>
      <c r="B5" s="1">
        <v>34</v>
      </c>
      <c r="C5" s="1">
        <v>21</v>
      </c>
      <c r="D5" s="1">
        <v>11</v>
      </c>
      <c r="E5" s="20">
        <v>2</v>
      </c>
      <c r="F5" s="30">
        <v>44</v>
      </c>
      <c r="G5" s="31">
        <v>18</v>
      </c>
      <c r="H5" s="20">
        <v>21</v>
      </c>
      <c r="I5" s="20">
        <v>0</v>
      </c>
      <c r="J5" s="30">
        <v>0</v>
      </c>
      <c r="K5" s="29" t="s">
        <v>577</v>
      </c>
      <c r="L5" s="1" t="s">
        <v>399</v>
      </c>
      <c r="M5" s="1" t="s">
        <v>286</v>
      </c>
      <c r="N5" s="1" t="s">
        <v>578</v>
      </c>
      <c r="O5" s="31">
        <v>106</v>
      </c>
      <c r="P5" s="20">
        <v>93</v>
      </c>
      <c r="Q5" s="30">
        <v>13</v>
      </c>
      <c r="R5" s="29" t="s">
        <v>98</v>
      </c>
      <c r="S5" s="28" t="s">
        <v>245</v>
      </c>
    </row>
    <row r="6" spans="1:20" ht="15">
      <c r="A6" s="32" t="s">
        <v>29</v>
      </c>
      <c r="B6" s="1">
        <v>35</v>
      </c>
      <c r="C6" s="1">
        <v>18</v>
      </c>
      <c r="D6" s="1">
        <v>13</v>
      </c>
      <c r="E6" s="20">
        <v>4</v>
      </c>
      <c r="F6" s="30">
        <v>40</v>
      </c>
      <c r="G6" s="31">
        <v>12</v>
      </c>
      <c r="H6" s="20">
        <v>18</v>
      </c>
      <c r="I6" s="20">
        <v>0</v>
      </c>
      <c r="J6" s="30">
        <v>0</v>
      </c>
      <c r="K6" s="29" t="s">
        <v>491</v>
      </c>
      <c r="L6" s="1" t="s">
        <v>457</v>
      </c>
      <c r="M6" s="1" t="s">
        <v>205</v>
      </c>
      <c r="N6" s="1" t="s">
        <v>455</v>
      </c>
      <c r="O6" s="31">
        <v>91</v>
      </c>
      <c r="P6" s="20">
        <v>108</v>
      </c>
      <c r="Q6" s="30">
        <v>-17</v>
      </c>
      <c r="R6" s="29" t="s">
        <v>100</v>
      </c>
      <c r="S6" s="28" t="s">
        <v>230</v>
      </c>
    </row>
    <row r="7" spans="1:20" ht="15">
      <c r="A7" s="32" t="s">
        <v>11</v>
      </c>
      <c r="B7" s="1">
        <v>33</v>
      </c>
      <c r="C7" s="1">
        <v>18</v>
      </c>
      <c r="D7" s="1">
        <v>13</v>
      </c>
      <c r="E7" s="20">
        <v>2</v>
      </c>
      <c r="F7" s="30">
        <v>38</v>
      </c>
      <c r="G7" s="31">
        <v>13</v>
      </c>
      <c r="H7" s="20">
        <v>18</v>
      </c>
      <c r="I7" s="20">
        <v>0</v>
      </c>
      <c r="J7" s="30">
        <v>1</v>
      </c>
      <c r="K7" s="29" t="s">
        <v>415</v>
      </c>
      <c r="L7" s="1" t="s">
        <v>441</v>
      </c>
      <c r="M7" s="1" t="s">
        <v>147</v>
      </c>
      <c r="N7" s="1" t="s">
        <v>360</v>
      </c>
      <c r="O7" s="31">
        <v>104</v>
      </c>
      <c r="P7" s="20">
        <v>95</v>
      </c>
      <c r="Q7" s="30">
        <v>9</v>
      </c>
      <c r="R7" s="29" t="s">
        <v>181</v>
      </c>
      <c r="S7" s="28" t="s">
        <v>254</v>
      </c>
    </row>
    <row r="8" spans="1:20" ht="15">
      <c r="A8" s="32" t="s">
        <v>5</v>
      </c>
      <c r="B8" s="1">
        <v>30</v>
      </c>
      <c r="C8" s="1">
        <v>18</v>
      </c>
      <c r="D8" s="1">
        <v>10</v>
      </c>
      <c r="E8" s="20">
        <v>2</v>
      </c>
      <c r="F8" s="30">
        <v>38</v>
      </c>
      <c r="G8" s="31">
        <v>15</v>
      </c>
      <c r="H8" s="20">
        <v>18</v>
      </c>
      <c r="I8" s="20">
        <v>0</v>
      </c>
      <c r="J8" s="30">
        <v>1</v>
      </c>
      <c r="K8" s="29" t="s">
        <v>477</v>
      </c>
      <c r="L8" s="1" t="s">
        <v>352</v>
      </c>
      <c r="M8" s="1" t="s">
        <v>115</v>
      </c>
      <c r="N8" s="1" t="s">
        <v>273</v>
      </c>
      <c r="O8" s="31">
        <v>120</v>
      </c>
      <c r="P8" s="20">
        <v>86</v>
      </c>
      <c r="Q8" s="30">
        <v>34</v>
      </c>
      <c r="R8" s="29" t="s">
        <v>130</v>
      </c>
      <c r="S8" s="28" t="s">
        <v>236</v>
      </c>
    </row>
    <row r="9" spans="1:20" ht="15">
      <c r="A9" s="32" t="s">
        <v>16</v>
      </c>
      <c r="B9" s="1">
        <v>33</v>
      </c>
      <c r="C9" s="1">
        <v>14</v>
      </c>
      <c r="D9" s="1">
        <v>16</v>
      </c>
      <c r="E9" s="20">
        <v>3</v>
      </c>
      <c r="F9" s="30">
        <v>31</v>
      </c>
      <c r="G9" s="31">
        <v>10</v>
      </c>
      <c r="H9" s="20">
        <v>13</v>
      </c>
      <c r="I9" s="20">
        <v>1</v>
      </c>
      <c r="J9" s="30">
        <v>1</v>
      </c>
      <c r="K9" s="29" t="s">
        <v>575</v>
      </c>
      <c r="L9" s="1" t="s">
        <v>379</v>
      </c>
      <c r="M9" s="1" t="s">
        <v>223</v>
      </c>
      <c r="N9" s="1" t="s">
        <v>576</v>
      </c>
      <c r="O9" s="31">
        <v>97</v>
      </c>
      <c r="P9" s="20">
        <v>118</v>
      </c>
      <c r="Q9" s="30">
        <v>-21</v>
      </c>
      <c r="R9" s="29" t="s">
        <v>123</v>
      </c>
      <c r="S9" s="28" t="s">
        <v>245</v>
      </c>
    </row>
    <row r="10" spans="1:20" ht="15">
      <c r="A10" s="32" t="s">
        <v>21</v>
      </c>
      <c r="B10" s="1">
        <v>33</v>
      </c>
      <c r="C10" s="1">
        <v>13</v>
      </c>
      <c r="D10" s="1">
        <v>16</v>
      </c>
      <c r="E10" s="20">
        <v>4</v>
      </c>
      <c r="F10" s="30">
        <v>30</v>
      </c>
      <c r="G10" s="31">
        <v>9</v>
      </c>
      <c r="H10" s="20">
        <v>12</v>
      </c>
      <c r="I10" s="20">
        <v>1</v>
      </c>
      <c r="J10" s="30">
        <v>0</v>
      </c>
      <c r="K10" s="29" t="s">
        <v>525</v>
      </c>
      <c r="L10" s="1" t="s">
        <v>447</v>
      </c>
      <c r="M10" s="1" t="s">
        <v>208</v>
      </c>
      <c r="N10" s="1" t="s">
        <v>574</v>
      </c>
      <c r="O10" s="31">
        <v>88</v>
      </c>
      <c r="P10" s="20">
        <v>107</v>
      </c>
      <c r="Q10" s="30">
        <v>-19</v>
      </c>
      <c r="R10" s="29" t="s">
        <v>102</v>
      </c>
      <c r="S10" s="28" t="s">
        <v>237</v>
      </c>
    </row>
    <row r="11" spans="1:20" ht="15.75" thickBot="1">
      <c r="A11" s="32" t="s">
        <v>28</v>
      </c>
      <c r="B11" s="1">
        <v>34</v>
      </c>
      <c r="C11" s="1">
        <v>11</v>
      </c>
      <c r="D11" s="1">
        <v>19</v>
      </c>
      <c r="E11" s="24">
        <v>4</v>
      </c>
      <c r="F11" s="23">
        <v>26</v>
      </c>
      <c r="G11" s="25">
        <v>7</v>
      </c>
      <c r="H11" s="24">
        <v>10</v>
      </c>
      <c r="I11" s="24">
        <v>1</v>
      </c>
      <c r="J11" s="23">
        <v>1</v>
      </c>
      <c r="K11" s="29" t="s">
        <v>393</v>
      </c>
      <c r="L11" s="1" t="s">
        <v>429</v>
      </c>
      <c r="M11" s="1" t="s">
        <v>272</v>
      </c>
      <c r="N11" s="1" t="s">
        <v>572</v>
      </c>
      <c r="O11" s="31">
        <v>97</v>
      </c>
      <c r="P11" s="20">
        <v>119</v>
      </c>
      <c r="Q11" s="30">
        <v>-22</v>
      </c>
      <c r="R11" s="29" t="s">
        <v>573</v>
      </c>
      <c r="S11" s="28" t="s">
        <v>547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36</v>
      </c>
      <c r="C14" s="1">
        <v>22</v>
      </c>
      <c r="D14" s="1">
        <v>11</v>
      </c>
      <c r="E14" s="20">
        <v>3</v>
      </c>
      <c r="F14" s="33">
        <v>47</v>
      </c>
      <c r="G14" s="20">
        <v>21</v>
      </c>
      <c r="H14" s="20">
        <v>22</v>
      </c>
      <c r="I14" s="20">
        <v>0</v>
      </c>
      <c r="J14" s="20">
        <v>0</v>
      </c>
      <c r="K14" s="29" t="s">
        <v>580</v>
      </c>
      <c r="L14" s="1" t="s">
        <v>443</v>
      </c>
      <c r="M14" s="1" t="s">
        <v>337</v>
      </c>
      <c r="N14" s="1" t="s">
        <v>581</v>
      </c>
      <c r="O14" s="31">
        <v>119</v>
      </c>
      <c r="P14" s="20">
        <v>91</v>
      </c>
      <c r="Q14" s="30">
        <v>28</v>
      </c>
      <c r="R14" s="29" t="s">
        <v>100</v>
      </c>
      <c r="S14" s="28" t="s">
        <v>205</v>
      </c>
    </row>
    <row r="15" spans="1:20" ht="15">
      <c r="A15" s="32" t="s">
        <v>1</v>
      </c>
      <c r="B15" s="1">
        <v>32</v>
      </c>
      <c r="C15" s="1">
        <v>22</v>
      </c>
      <c r="D15" s="1">
        <v>8</v>
      </c>
      <c r="E15" s="20">
        <v>2</v>
      </c>
      <c r="F15" s="30">
        <v>46</v>
      </c>
      <c r="G15" s="20">
        <v>19</v>
      </c>
      <c r="H15" s="20">
        <v>22</v>
      </c>
      <c r="I15" s="20">
        <v>0</v>
      </c>
      <c r="J15" s="20">
        <v>0</v>
      </c>
      <c r="K15" s="29" t="s">
        <v>551</v>
      </c>
      <c r="L15" s="1" t="s">
        <v>425</v>
      </c>
      <c r="M15" s="1" t="s">
        <v>327</v>
      </c>
      <c r="N15" s="1" t="s">
        <v>552</v>
      </c>
      <c r="O15" s="31">
        <v>121</v>
      </c>
      <c r="P15" s="20">
        <v>84</v>
      </c>
      <c r="Q15" s="30">
        <v>37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32</v>
      </c>
      <c r="C16" s="1">
        <v>20</v>
      </c>
      <c r="D16" s="1">
        <v>11</v>
      </c>
      <c r="E16" s="20">
        <v>1</v>
      </c>
      <c r="F16" s="30">
        <v>41</v>
      </c>
      <c r="G16" s="20">
        <v>18</v>
      </c>
      <c r="H16" s="20">
        <v>20</v>
      </c>
      <c r="I16" s="20">
        <v>0</v>
      </c>
      <c r="J16" s="20">
        <v>1</v>
      </c>
      <c r="K16" s="29" t="s">
        <v>467</v>
      </c>
      <c r="L16" s="1" t="s">
        <v>360</v>
      </c>
      <c r="M16" s="1" t="s">
        <v>369</v>
      </c>
      <c r="N16" s="1" t="s">
        <v>550</v>
      </c>
      <c r="O16" s="31">
        <v>113</v>
      </c>
      <c r="P16" s="20">
        <v>90</v>
      </c>
      <c r="Q16" s="30">
        <v>23</v>
      </c>
      <c r="R16" s="29" t="s">
        <v>98</v>
      </c>
      <c r="S16" s="28" t="s">
        <v>244</v>
      </c>
    </row>
    <row r="17" spans="1:19" ht="15">
      <c r="A17" s="32" t="s">
        <v>9</v>
      </c>
      <c r="B17" s="1">
        <v>35</v>
      </c>
      <c r="C17" s="1">
        <v>15</v>
      </c>
      <c r="D17" s="1">
        <v>15</v>
      </c>
      <c r="E17" s="20">
        <v>5</v>
      </c>
      <c r="F17" s="30">
        <v>35</v>
      </c>
      <c r="G17" s="20">
        <v>8</v>
      </c>
      <c r="H17" s="20">
        <v>14</v>
      </c>
      <c r="I17" s="20">
        <v>1</v>
      </c>
      <c r="J17" s="20">
        <v>2</v>
      </c>
      <c r="K17" s="29" t="s">
        <v>497</v>
      </c>
      <c r="L17" s="1" t="s">
        <v>454</v>
      </c>
      <c r="M17" s="1" t="s">
        <v>584</v>
      </c>
      <c r="N17" s="1" t="s">
        <v>558</v>
      </c>
      <c r="O17" s="31">
        <v>105</v>
      </c>
      <c r="P17" s="20">
        <v>130</v>
      </c>
      <c r="Q17" s="30">
        <v>-25</v>
      </c>
      <c r="R17" s="29" t="s">
        <v>98</v>
      </c>
      <c r="S17" s="28" t="s">
        <v>205</v>
      </c>
    </row>
    <row r="18" spans="1:19" ht="15">
      <c r="A18" s="32" t="s">
        <v>10</v>
      </c>
      <c r="B18" s="1">
        <v>34</v>
      </c>
      <c r="C18" s="1">
        <v>15</v>
      </c>
      <c r="D18" s="1">
        <v>15</v>
      </c>
      <c r="E18" s="20">
        <v>4</v>
      </c>
      <c r="F18" s="30">
        <v>34</v>
      </c>
      <c r="G18" s="20">
        <v>4</v>
      </c>
      <c r="H18" s="20">
        <v>12</v>
      </c>
      <c r="I18" s="20">
        <v>3</v>
      </c>
      <c r="J18" s="20">
        <v>2</v>
      </c>
      <c r="K18" s="29" t="s">
        <v>583</v>
      </c>
      <c r="L18" s="1" t="s">
        <v>426</v>
      </c>
      <c r="M18" s="1" t="s">
        <v>171</v>
      </c>
      <c r="N18" s="1" t="s">
        <v>519</v>
      </c>
      <c r="O18" s="31">
        <v>105</v>
      </c>
      <c r="P18" s="20">
        <v>123</v>
      </c>
      <c r="Q18" s="30">
        <v>-18</v>
      </c>
      <c r="R18" s="29" t="s">
        <v>100</v>
      </c>
      <c r="S18" s="28" t="s">
        <v>222</v>
      </c>
    </row>
    <row r="19" spans="1:19" ht="15">
      <c r="A19" s="32" t="s">
        <v>13</v>
      </c>
      <c r="B19" s="1">
        <v>34</v>
      </c>
      <c r="C19" s="1">
        <v>13</v>
      </c>
      <c r="D19" s="1">
        <v>14</v>
      </c>
      <c r="E19" s="20">
        <v>7</v>
      </c>
      <c r="F19" s="30">
        <v>33</v>
      </c>
      <c r="G19" s="20">
        <v>8</v>
      </c>
      <c r="H19" s="20">
        <v>11</v>
      </c>
      <c r="I19" s="20">
        <v>2</v>
      </c>
      <c r="J19" s="20">
        <v>1</v>
      </c>
      <c r="K19" s="29" t="s">
        <v>422</v>
      </c>
      <c r="L19" s="1" t="s">
        <v>582</v>
      </c>
      <c r="M19" s="1" t="s">
        <v>183</v>
      </c>
      <c r="N19" s="1" t="s">
        <v>534</v>
      </c>
      <c r="O19" s="31">
        <v>92</v>
      </c>
      <c r="P19" s="20">
        <v>106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12</v>
      </c>
      <c r="B20" s="1">
        <v>32</v>
      </c>
      <c r="C20" s="1">
        <v>16</v>
      </c>
      <c r="D20" s="1">
        <v>15</v>
      </c>
      <c r="E20" s="20">
        <v>1</v>
      </c>
      <c r="F20" s="30">
        <v>33</v>
      </c>
      <c r="G20" s="20">
        <v>16</v>
      </c>
      <c r="H20" s="20">
        <v>16</v>
      </c>
      <c r="I20" s="20">
        <v>0</v>
      </c>
      <c r="J20" s="20">
        <v>0</v>
      </c>
      <c r="K20" s="29" t="s">
        <v>394</v>
      </c>
      <c r="L20" s="1" t="s">
        <v>478</v>
      </c>
      <c r="M20" s="1" t="s">
        <v>171</v>
      </c>
      <c r="N20" s="1" t="s">
        <v>442</v>
      </c>
      <c r="O20" s="31">
        <v>95</v>
      </c>
      <c r="P20" s="20">
        <v>94</v>
      </c>
      <c r="Q20" s="30">
        <v>1</v>
      </c>
      <c r="R20" s="29" t="s">
        <v>100</v>
      </c>
      <c r="S20" s="28" t="s">
        <v>244</v>
      </c>
    </row>
    <row r="21" spans="1:19" ht="15.75" thickBot="1">
      <c r="A21" s="27" t="s">
        <v>23</v>
      </c>
      <c r="B21" s="26">
        <v>34</v>
      </c>
      <c r="C21" s="26">
        <v>13</v>
      </c>
      <c r="D21" s="26">
        <v>15</v>
      </c>
      <c r="E21" s="24">
        <v>6</v>
      </c>
      <c r="F21" s="23">
        <v>32</v>
      </c>
      <c r="G21" s="24">
        <v>10</v>
      </c>
      <c r="H21" s="24">
        <v>12</v>
      </c>
      <c r="I21" s="24">
        <v>1</v>
      </c>
      <c r="J21" s="24">
        <v>0</v>
      </c>
      <c r="K21" s="22" t="s">
        <v>543</v>
      </c>
      <c r="L21" s="26" t="s">
        <v>579</v>
      </c>
      <c r="M21" s="26" t="s">
        <v>257</v>
      </c>
      <c r="N21" s="26" t="s">
        <v>444</v>
      </c>
      <c r="O21" s="25">
        <v>112</v>
      </c>
      <c r="P21" s="24">
        <v>123</v>
      </c>
      <c r="Q21" s="23">
        <v>-11</v>
      </c>
      <c r="R21" s="22" t="s">
        <v>98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35</v>
      </c>
      <c r="C25" s="40">
        <v>24</v>
      </c>
      <c r="D25" s="40">
        <v>10</v>
      </c>
      <c r="E25" s="38">
        <v>1</v>
      </c>
      <c r="F25" s="33">
        <v>49</v>
      </c>
      <c r="G25" s="38">
        <v>20</v>
      </c>
      <c r="H25" s="38">
        <v>24</v>
      </c>
      <c r="I25" s="38">
        <v>0</v>
      </c>
      <c r="J25" s="38">
        <v>0</v>
      </c>
      <c r="K25" s="37" t="s">
        <v>570</v>
      </c>
      <c r="L25" s="40" t="s">
        <v>528</v>
      </c>
      <c r="M25" s="40" t="s">
        <v>113</v>
      </c>
      <c r="N25" s="40" t="s">
        <v>571</v>
      </c>
      <c r="O25" s="39">
        <v>128</v>
      </c>
      <c r="P25" s="38">
        <v>87</v>
      </c>
      <c r="Q25" s="33">
        <v>41</v>
      </c>
      <c r="R25" s="37" t="s">
        <v>100</v>
      </c>
      <c r="S25" s="36" t="s">
        <v>205</v>
      </c>
    </row>
    <row r="26" spans="1:19" ht="15">
      <c r="A26" s="32" t="s">
        <v>17</v>
      </c>
      <c r="B26" s="1">
        <v>34</v>
      </c>
      <c r="C26" s="1">
        <v>20</v>
      </c>
      <c r="D26" s="1">
        <v>10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441</v>
      </c>
      <c r="L26" s="1" t="s">
        <v>566</v>
      </c>
      <c r="M26" s="1" t="s">
        <v>264</v>
      </c>
      <c r="N26" s="1" t="s">
        <v>567</v>
      </c>
      <c r="O26" s="31">
        <v>100</v>
      </c>
      <c r="P26" s="20">
        <v>93</v>
      </c>
      <c r="Q26" s="30">
        <v>7</v>
      </c>
      <c r="R26" s="29" t="s">
        <v>140</v>
      </c>
      <c r="S26" s="28" t="s">
        <v>244</v>
      </c>
    </row>
    <row r="27" spans="1:19" ht="15">
      <c r="A27" s="32" t="s">
        <v>24</v>
      </c>
      <c r="B27" s="1">
        <v>35</v>
      </c>
      <c r="C27" s="1">
        <v>20</v>
      </c>
      <c r="D27" s="1">
        <v>15</v>
      </c>
      <c r="E27" s="20">
        <v>0</v>
      </c>
      <c r="F27" s="30">
        <v>40</v>
      </c>
      <c r="G27" s="20">
        <v>16</v>
      </c>
      <c r="H27" s="20">
        <v>19</v>
      </c>
      <c r="I27" s="20">
        <v>1</v>
      </c>
      <c r="J27" s="20">
        <v>0</v>
      </c>
      <c r="K27" s="29" t="s">
        <v>494</v>
      </c>
      <c r="L27" s="1" t="s">
        <v>528</v>
      </c>
      <c r="M27" s="1" t="s">
        <v>212</v>
      </c>
      <c r="N27" s="1" t="s">
        <v>554</v>
      </c>
      <c r="O27" s="31">
        <v>116</v>
      </c>
      <c r="P27" s="20">
        <v>118</v>
      </c>
      <c r="Q27" s="30">
        <v>-2</v>
      </c>
      <c r="R27" s="29" t="s">
        <v>104</v>
      </c>
      <c r="S27" s="28" t="s">
        <v>236</v>
      </c>
    </row>
    <row r="28" spans="1:19" ht="15">
      <c r="A28" s="32" t="s">
        <v>22</v>
      </c>
      <c r="B28" s="1">
        <v>32</v>
      </c>
      <c r="C28" s="1">
        <v>19</v>
      </c>
      <c r="D28" s="1">
        <v>13</v>
      </c>
      <c r="E28" s="20">
        <v>0</v>
      </c>
      <c r="F28" s="30">
        <v>38</v>
      </c>
      <c r="G28" s="20">
        <v>16</v>
      </c>
      <c r="H28" s="20">
        <v>18</v>
      </c>
      <c r="I28" s="20">
        <v>1</v>
      </c>
      <c r="J28" s="20">
        <v>0</v>
      </c>
      <c r="K28" s="29" t="s">
        <v>495</v>
      </c>
      <c r="L28" s="1" t="s">
        <v>335</v>
      </c>
      <c r="M28" s="1" t="s">
        <v>274</v>
      </c>
      <c r="N28" s="1" t="s">
        <v>495</v>
      </c>
      <c r="O28" s="31">
        <v>102</v>
      </c>
      <c r="P28" s="20">
        <v>83</v>
      </c>
      <c r="Q28" s="30">
        <v>19</v>
      </c>
      <c r="R28" s="29" t="s">
        <v>102</v>
      </c>
      <c r="S28" s="28" t="s">
        <v>225</v>
      </c>
    </row>
    <row r="29" spans="1:19" ht="15">
      <c r="A29" s="32" t="s">
        <v>105</v>
      </c>
      <c r="B29" s="1">
        <v>32</v>
      </c>
      <c r="C29" s="1">
        <v>16</v>
      </c>
      <c r="D29" s="1">
        <v>11</v>
      </c>
      <c r="E29" s="20">
        <v>5</v>
      </c>
      <c r="F29" s="30">
        <v>37</v>
      </c>
      <c r="G29" s="20">
        <v>11</v>
      </c>
      <c r="H29" s="20">
        <v>16</v>
      </c>
      <c r="I29" s="20">
        <v>0</v>
      </c>
      <c r="J29" s="20">
        <v>1</v>
      </c>
      <c r="K29" s="29" t="s">
        <v>312</v>
      </c>
      <c r="L29" s="1" t="s">
        <v>382</v>
      </c>
      <c r="M29" s="1" t="s">
        <v>189</v>
      </c>
      <c r="N29" s="1" t="s">
        <v>553</v>
      </c>
      <c r="O29" s="31">
        <v>96</v>
      </c>
      <c r="P29" s="20">
        <v>91</v>
      </c>
      <c r="Q29" s="30">
        <v>5</v>
      </c>
      <c r="R29" s="29" t="s">
        <v>130</v>
      </c>
      <c r="S29" s="28" t="s">
        <v>246</v>
      </c>
    </row>
    <row r="30" spans="1:19" ht="15">
      <c r="A30" s="32" t="s">
        <v>6</v>
      </c>
      <c r="B30" s="1">
        <v>35</v>
      </c>
      <c r="C30" s="1">
        <v>15</v>
      </c>
      <c r="D30" s="1">
        <v>16</v>
      </c>
      <c r="E30" s="20">
        <v>4</v>
      </c>
      <c r="F30" s="30">
        <v>34</v>
      </c>
      <c r="G30" s="20">
        <v>8</v>
      </c>
      <c r="H30" s="20">
        <v>14</v>
      </c>
      <c r="I30" s="20">
        <v>1</v>
      </c>
      <c r="J30" s="20">
        <v>0</v>
      </c>
      <c r="K30" s="29" t="s">
        <v>301</v>
      </c>
      <c r="L30" s="1" t="s">
        <v>556</v>
      </c>
      <c r="M30" s="1" t="s">
        <v>150</v>
      </c>
      <c r="N30" s="1" t="s">
        <v>292</v>
      </c>
      <c r="O30" s="31">
        <v>87</v>
      </c>
      <c r="P30" s="20">
        <v>107</v>
      </c>
      <c r="Q30" s="30">
        <v>-20</v>
      </c>
      <c r="R30" s="29" t="s">
        <v>114</v>
      </c>
      <c r="S30" s="28" t="s">
        <v>203</v>
      </c>
    </row>
    <row r="31" spans="1:19" ht="15">
      <c r="A31" s="32" t="s">
        <v>15</v>
      </c>
      <c r="B31" s="1">
        <v>34</v>
      </c>
      <c r="C31" s="1">
        <v>10</v>
      </c>
      <c r="D31" s="1">
        <v>17</v>
      </c>
      <c r="E31" s="20">
        <v>7</v>
      </c>
      <c r="F31" s="30">
        <v>27</v>
      </c>
      <c r="G31" s="20">
        <v>8</v>
      </c>
      <c r="H31" s="20">
        <v>10</v>
      </c>
      <c r="I31" s="20">
        <v>0</v>
      </c>
      <c r="J31" s="20">
        <v>0</v>
      </c>
      <c r="K31" s="29" t="s">
        <v>568</v>
      </c>
      <c r="L31" s="1" t="s">
        <v>496</v>
      </c>
      <c r="M31" s="1" t="s">
        <v>216</v>
      </c>
      <c r="N31" s="1" t="s">
        <v>569</v>
      </c>
      <c r="O31" s="31">
        <v>79</v>
      </c>
      <c r="P31" s="20">
        <v>105</v>
      </c>
      <c r="Q31" s="30">
        <v>-26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34</v>
      </c>
      <c r="C32" s="1">
        <v>12</v>
      </c>
      <c r="D32" s="1">
        <v>20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449</v>
      </c>
      <c r="L32" s="1" t="s">
        <v>564</v>
      </c>
      <c r="M32" s="1" t="s">
        <v>204</v>
      </c>
      <c r="N32" s="1" t="s">
        <v>565</v>
      </c>
      <c r="O32" s="31">
        <v>88</v>
      </c>
      <c r="P32" s="20">
        <v>108</v>
      </c>
      <c r="Q32" s="30">
        <v>-20</v>
      </c>
      <c r="R32" s="29" t="s">
        <v>98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33</v>
      </c>
      <c r="C35" s="1">
        <v>22</v>
      </c>
      <c r="D35" s="1">
        <v>8</v>
      </c>
      <c r="E35" s="20">
        <v>3</v>
      </c>
      <c r="F35" s="33">
        <v>47</v>
      </c>
      <c r="G35" s="20">
        <v>18</v>
      </c>
      <c r="H35" s="20">
        <v>21</v>
      </c>
      <c r="I35" s="20">
        <v>1</v>
      </c>
      <c r="J35" s="20">
        <v>1</v>
      </c>
      <c r="K35" s="29" t="s">
        <v>562</v>
      </c>
      <c r="L35" s="1" t="s">
        <v>505</v>
      </c>
      <c r="M35" s="1" t="s">
        <v>405</v>
      </c>
      <c r="N35" s="1" t="s">
        <v>563</v>
      </c>
      <c r="O35" s="31">
        <v>117</v>
      </c>
      <c r="P35" s="20">
        <v>95</v>
      </c>
      <c r="Q35" s="30">
        <v>22</v>
      </c>
      <c r="R35" s="29" t="s">
        <v>123</v>
      </c>
      <c r="S35" s="28" t="s">
        <v>253</v>
      </c>
    </row>
    <row r="36" spans="1:19" ht="15">
      <c r="A36" s="32" t="s">
        <v>18</v>
      </c>
      <c r="B36" s="1">
        <v>33</v>
      </c>
      <c r="C36" s="1">
        <v>19</v>
      </c>
      <c r="D36" s="1">
        <v>9</v>
      </c>
      <c r="E36" s="20">
        <v>5</v>
      </c>
      <c r="F36" s="30">
        <v>43</v>
      </c>
      <c r="G36" s="20">
        <v>19</v>
      </c>
      <c r="H36" s="20">
        <v>19</v>
      </c>
      <c r="I36" s="20">
        <v>0</v>
      </c>
      <c r="J36" s="20">
        <v>1</v>
      </c>
      <c r="K36" s="29" t="s">
        <v>405</v>
      </c>
      <c r="L36" s="1" t="s">
        <v>558</v>
      </c>
      <c r="M36" s="1" t="s">
        <v>225</v>
      </c>
      <c r="N36" s="1" t="s">
        <v>382</v>
      </c>
      <c r="O36" s="31">
        <v>103</v>
      </c>
      <c r="P36" s="20">
        <v>85</v>
      </c>
      <c r="Q36" s="30">
        <v>18</v>
      </c>
      <c r="R36" s="29" t="s">
        <v>98</v>
      </c>
      <c r="S36" s="28" t="s">
        <v>246</v>
      </c>
    </row>
    <row r="37" spans="1:19" ht="15">
      <c r="A37" s="32" t="s">
        <v>20</v>
      </c>
      <c r="B37" s="1">
        <v>33</v>
      </c>
      <c r="C37" s="1">
        <v>20</v>
      </c>
      <c r="D37" s="1">
        <v>11</v>
      </c>
      <c r="E37" s="20">
        <v>2</v>
      </c>
      <c r="F37" s="30">
        <v>42</v>
      </c>
      <c r="G37" s="20">
        <v>13</v>
      </c>
      <c r="H37" s="20">
        <v>20</v>
      </c>
      <c r="I37" s="20">
        <v>0</v>
      </c>
      <c r="J37" s="20">
        <v>0</v>
      </c>
      <c r="K37" s="29" t="s">
        <v>550</v>
      </c>
      <c r="L37" s="1" t="s">
        <v>381</v>
      </c>
      <c r="M37" s="1" t="s">
        <v>175</v>
      </c>
      <c r="N37" s="1" t="s">
        <v>539</v>
      </c>
      <c r="O37" s="31">
        <v>108</v>
      </c>
      <c r="P37" s="20">
        <v>94</v>
      </c>
      <c r="Q37" s="30">
        <v>14</v>
      </c>
      <c r="R37" s="29" t="s">
        <v>104</v>
      </c>
      <c r="S37" s="28" t="s">
        <v>253</v>
      </c>
    </row>
    <row r="38" spans="1:19" ht="15">
      <c r="A38" s="32" t="s">
        <v>27</v>
      </c>
      <c r="B38" s="1">
        <v>34</v>
      </c>
      <c r="C38" s="1">
        <v>16</v>
      </c>
      <c r="D38" s="1">
        <v>11</v>
      </c>
      <c r="E38" s="20">
        <v>7</v>
      </c>
      <c r="F38" s="30">
        <v>39</v>
      </c>
      <c r="G38" s="20">
        <v>8</v>
      </c>
      <c r="H38" s="20">
        <v>13</v>
      </c>
      <c r="I38" s="20">
        <v>3</v>
      </c>
      <c r="J38" s="20">
        <v>1</v>
      </c>
      <c r="K38" s="29" t="s">
        <v>557</v>
      </c>
      <c r="L38" s="1" t="s">
        <v>404</v>
      </c>
      <c r="M38" s="1" t="s">
        <v>172</v>
      </c>
      <c r="N38" s="1" t="s">
        <v>412</v>
      </c>
      <c r="O38" s="31">
        <v>95</v>
      </c>
      <c r="P38" s="20">
        <v>106</v>
      </c>
      <c r="Q38" s="30">
        <v>-11</v>
      </c>
      <c r="R38" s="29" t="s">
        <v>100</v>
      </c>
      <c r="S38" s="28" t="s">
        <v>311</v>
      </c>
    </row>
    <row r="39" spans="1:19" ht="15">
      <c r="A39" s="32" t="s">
        <v>3</v>
      </c>
      <c r="B39" s="1">
        <v>33</v>
      </c>
      <c r="C39" s="1">
        <v>16</v>
      </c>
      <c r="D39" s="1">
        <v>10</v>
      </c>
      <c r="E39" s="20">
        <v>7</v>
      </c>
      <c r="F39" s="30">
        <v>39</v>
      </c>
      <c r="G39" s="20">
        <v>13</v>
      </c>
      <c r="H39" s="20">
        <v>16</v>
      </c>
      <c r="I39" s="20">
        <v>0</v>
      </c>
      <c r="J39" s="20">
        <v>1</v>
      </c>
      <c r="K39" s="29" t="s">
        <v>520</v>
      </c>
      <c r="L39" s="1" t="s">
        <v>537</v>
      </c>
      <c r="M39" s="1" t="s">
        <v>157</v>
      </c>
      <c r="N39" s="1" t="s">
        <v>387</v>
      </c>
      <c r="O39" s="31">
        <v>103</v>
      </c>
      <c r="P39" s="20">
        <v>104</v>
      </c>
      <c r="Q39" s="30">
        <v>-1</v>
      </c>
      <c r="R39" s="29" t="s">
        <v>114</v>
      </c>
      <c r="S39" s="28" t="s">
        <v>366</v>
      </c>
    </row>
    <row r="40" spans="1:19" ht="15">
      <c r="A40" s="32" t="s">
        <v>7</v>
      </c>
      <c r="B40" s="1">
        <v>35</v>
      </c>
      <c r="C40" s="1">
        <v>15</v>
      </c>
      <c r="D40" s="1">
        <v>18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561</v>
      </c>
      <c r="M40" s="1" t="s">
        <v>212</v>
      </c>
      <c r="N40" s="1" t="s">
        <v>364</v>
      </c>
      <c r="O40" s="31">
        <v>99</v>
      </c>
      <c r="P40" s="20">
        <v>108</v>
      </c>
      <c r="Q40" s="30">
        <v>-9</v>
      </c>
      <c r="R40" s="29" t="s">
        <v>140</v>
      </c>
      <c r="S40" s="28" t="s">
        <v>222</v>
      </c>
    </row>
    <row r="41" spans="1:19" ht="15">
      <c r="A41" s="32" t="s">
        <v>31</v>
      </c>
      <c r="B41" s="1">
        <v>31</v>
      </c>
      <c r="C41" s="1">
        <v>12</v>
      </c>
      <c r="D41" s="1">
        <v>15</v>
      </c>
      <c r="E41" s="20">
        <v>4</v>
      </c>
      <c r="F41" s="30">
        <v>28</v>
      </c>
      <c r="G41" s="20">
        <v>8</v>
      </c>
      <c r="H41" s="20">
        <v>11</v>
      </c>
      <c r="I41" s="20">
        <v>1</v>
      </c>
      <c r="J41" s="20">
        <v>1</v>
      </c>
      <c r="K41" s="29" t="s">
        <v>430</v>
      </c>
      <c r="L41" s="1" t="s">
        <v>375</v>
      </c>
      <c r="M41" s="1" t="s">
        <v>248</v>
      </c>
      <c r="N41" s="1" t="s">
        <v>437</v>
      </c>
      <c r="O41" s="31">
        <v>76</v>
      </c>
      <c r="P41" s="20">
        <v>96</v>
      </c>
      <c r="Q41" s="30">
        <v>-20</v>
      </c>
      <c r="R41" s="29" t="s">
        <v>98</v>
      </c>
      <c r="S41" s="28" t="s">
        <v>208</v>
      </c>
    </row>
    <row r="42" spans="1:19" ht="15.75" thickBot="1">
      <c r="A42" s="27" t="s">
        <v>8</v>
      </c>
      <c r="B42" s="26">
        <v>36</v>
      </c>
      <c r="C42" s="26">
        <v>11</v>
      </c>
      <c r="D42" s="26">
        <v>19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313</v>
      </c>
      <c r="L42" s="26" t="s">
        <v>559</v>
      </c>
      <c r="M42" s="26" t="s">
        <v>222</v>
      </c>
      <c r="N42" s="26" t="s">
        <v>560</v>
      </c>
      <c r="O42" s="25">
        <v>98</v>
      </c>
      <c r="P42" s="24">
        <v>129</v>
      </c>
      <c r="Q42" s="23">
        <v>-31</v>
      </c>
      <c r="R42" s="22" t="s">
        <v>140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Q35" sqref="Q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35</v>
      </c>
      <c r="C4" s="40">
        <v>22</v>
      </c>
      <c r="D4" s="40">
        <v>11</v>
      </c>
      <c r="E4" s="38">
        <v>2</v>
      </c>
      <c r="F4" s="33">
        <v>46</v>
      </c>
      <c r="G4" s="39">
        <v>16</v>
      </c>
      <c r="H4" s="38">
        <v>20</v>
      </c>
      <c r="I4" s="38">
        <v>2</v>
      </c>
      <c r="J4" s="33">
        <v>0</v>
      </c>
      <c r="K4" s="37" t="s">
        <v>423</v>
      </c>
      <c r="L4" s="40" t="s">
        <v>434</v>
      </c>
      <c r="M4" s="40" t="s">
        <v>147</v>
      </c>
      <c r="N4" s="40" t="s">
        <v>445</v>
      </c>
      <c r="O4" s="39">
        <v>126</v>
      </c>
      <c r="P4" s="38">
        <v>108</v>
      </c>
      <c r="Q4" s="33">
        <v>18</v>
      </c>
      <c r="R4" s="37" t="s">
        <v>130</v>
      </c>
      <c r="S4" s="36" t="s">
        <v>230</v>
      </c>
    </row>
    <row r="5" spans="1:20" ht="15">
      <c r="A5" s="32" t="s">
        <v>4</v>
      </c>
      <c r="B5" s="1">
        <v>34</v>
      </c>
      <c r="C5" s="1">
        <v>21</v>
      </c>
      <c r="D5" s="1">
        <v>11</v>
      </c>
      <c r="E5" s="20">
        <v>2</v>
      </c>
      <c r="F5" s="30">
        <v>44</v>
      </c>
      <c r="G5" s="31">
        <v>18</v>
      </c>
      <c r="H5" s="20">
        <v>21</v>
      </c>
      <c r="I5" s="20">
        <v>0</v>
      </c>
      <c r="J5" s="30">
        <v>0</v>
      </c>
      <c r="K5" s="29" t="s">
        <v>577</v>
      </c>
      <c r="L5" s="1" t="s">
        <v>399</v>
      </c>
      <c r="M5" s="1" t="s">
        <v>286</v>
      </c>
      <c r="N5" s="1" t="s">
        <v>578</v>
      </c>
      <c r="O5" s="31">
        <v>106</v>
      </c>
      <c r="P5" s="20">
        <v>93</v>
      </c>
      <c r="Q5" s="30">
        <v>13</v>
      </c>
      <c r="R5" s="29" t="s">
        <v>98</v>
      </c>
      <c r="S5" s="28" t="s">
        <v>245</v>
      </c>
    </row>
    <row r="6" spans="1:20" ht="15">
      <c r="A6" s="32" t="s">
        <v>29</v>
      </c>
      <c r="B6" s="1">
        <v>35</v>
      </c>
      <c r="C6" s="1">
        <v>18</v>
      </c>
      <c r="D6" s="1">
        <v>13</v>
      </c>
      <c r="E6" s="20">
        <v>4</v>
      </c>
      <c r="F6" s="30">
        <v>40</v>
      </c>
      <c r="G6" s="31">
        <v>12</v>
      </c>
      <c r="H6" s="20">
        <v>18</v>
      </c>
      <c r="I6" s="20">
        <v>0</v>
      </c>
      <c r="J6" s="30">
        <v>0</v>
      </c>
      <c r="K6" s="29" t="s">
        <v>491</v>
      </c>
      <c r="L6" s="1" t="s">
        <v>457</v>
      </c>
      <c r="M6" s="1" t="s">
        <v>205</v>
      </c>
      <c r="N6" s="1" t="s">
        <v>455</v>
      </c>
      <c r="O6" s="31">
        <v>91</v>
      </c>
      <c r="P6" s="20">
        <v>108</v>
      </c>
      <c r="Q6" s="30">
        <v>-17</v>
      </c>
      <c r="R6" s="29" t="s">
        <v>100</v>
      </c>
      <c r="S6" s="28" t="s">
        <v>230</v>
      </c>
    </row>
    <row r="7" spans="1:20" ht="15">
      <c r="A7" s="32" t="s">
        <v>11</v>
      </c>
      <c r="B7" s="1">
        <v>34</v>
      </c>
      <c r="C7" s="1">
        <v>18</v>
      </c>
      <c r="D7" s="1">
        <v>14</v>
      </c>
      <c r="E7" s="20">
        <v>2</v>
      </c>
      <c r="F7" s="30">
        <v>38</v>
      </c>
      <c r="G7" s="31">
        <v>13</v>
      </c>
      <c r="H7" s="20">
        <v>18</v>
      </c>
      <c r="I7" s="20">
        <v>0</v>
      </c>
      <c r="J7" s="30">
        <v>1</v>
      </c>
      <c r="K7" s="29" t="s">
        <v>415</v>
      </c>
      <c r="L7" s="1" t="s">
        <v>585</v>
      </c>
      <c r="M7" s="1" t="s">
        <v>147</v>
      </c>
      <c r="N7" s="1" t="s">
        <v>360</v>
      </c>
      <c r="O7" s="31">
        <v>105</v>
      </c>
      <c r="P7" s="20">
        <v>98</v>
      </c>
      <c r="Q7" s="30">
        <v>7</v>
      </c>
      <c r="R7" s="29" t="s">
        <v>98</v>
      </c>
      <c r="S7" s="28" t="s">
        <v>253</v>
      </c>
    </row>
    <row r="8" spans="1:20" ht="15">
      <c r="A8" s="32" t="s">
        <v>5</v>
      </c>
      <c r="B8" s="1">
        <v>31</v>
      </c>
      <c r="C8" s="1">
        <v>18</v>
      </c>
      <c r="D8" s="1">
        <v>11</v>
      </c>
      <c r="E8" s="20">
        <v>2</v>
      </c>
      <c r="F8" s="30">
        <v>38</v>
      </c>
      <c r="G8" s="31">
        <v>15</v>
      </c>
      <c r="H8" s="20">
        <v>18</v>
      </c>
      <c r="I8" s="20">
        <v>0</v>
      </c>
      <c r="J8" s="30">
        <v>1</v>
      </c>
      <c r="K8" s="29" t="s">
        <v>383</v>
      </c>
      <c r="L8" s="1" t="s">
        <v>352</v>
      </c>
      <c r="M8" s="1" t="s">
        <v>141</v>
      </c>
      <c r="N8" s="1" t="s">
        <v>343</v>
      </c>
      <c r="O8" s="31">
        <v>122</v>
      </c>
      <c r="P8" s="20">
        <v>90</v>
      </c>
      <c r="Q8" s="30">
        <v>32</v>
      </c>
      <c r="R8" s="29" t="s">
        <v>98</v>
      </c>
      <c r="S8" s="28" t="s">
        <v>236</v>
      </c>
    </row>
    <row r="9" spans="1:20" ht="15">
      <c r="A9" s="32" t="s">
        <v>16</v>
      </c>
      <c r="B9" s="1">
        <v>33</v>
      </c>
      <c r="C9" s="1">
        <v>14</v>
      </c>
      <c r="D9" s="1">
        <v>16</v>
      </c>
      <c r="E9" s="20">
        <v>3</v>
      </c>
      <c r="F9" s="30">
        <v>31</v>
      </c>
      <c r="G9" s="31">
        <v>10</v>
      </c>
      <c r="H9" s="20">
        <v>13</v>
      </c>
      <c r="I9" s="20">
        <v>1</v>
      </c>
      <c r="J9" s="30">
        <v>1</v>
      </c>
      <c r="K9" s="29" t="s">
        <v>575</v>
      </c>
      <c r="L9" s="1" t="s">
        <v>379</v>
      </c>
      <c r="M9" s="1" t="s">
        <v>223</v>
      </c>
      <c r="N9" s="1" t="s">
        <v>576</v>
      </c>
      <c r="O9" s="31">
        <v>97</v>
      </c>
      <c r="P9" s="20">
        <v>118</v>
      </c>
      <c r="Q9" s="30">
        <v>-21</v>
      </c>
      <c r="R9" s="29" t="s">
        <v>123</v>
      </c>
      <c r="S9" s="28" t="s">
        <v>245</v>
      </c>
    </row>
    <row r="10" spans="1:20" ht="15">
      <c r="A10" s="32" t="s">
        <v>21</v>
      </c>
      <c r="B10" s="1">
        <v>33</v>
      </c>
      <c r="C10" s="1">
        <v>13</v>
      </c>
      <c r="D10" s="1">
        <v>16</v>
      </c>
      <c r="E10" s="20">
        <v>4</v>
      </c>
      <c r="F10" s="30">
        <v>30</v>
      </c>
      <c r="G10" s="31">
        <v>9</v>
      </c>
      <c r="H10" s="20">
        <v>12</v>
      </c>
      <c r="I10" s="20">
        <v>1</v>
      </c>
      <c r="J10" s="30">
        <v>0</v>
      </c>
      <c r="K10" s="29" t="s">
        <v>525</v>
      </c>
      <c r="L10" s="1" t="s">
        <v>447</v>
      </c>
      <c r="M10" s="1" t="s">
        <v>208</v>
      </c>
      <c r="N10" s="1" t="s">
        <v>574</v>
      </c>
      <c r="O10" s="31">
        <v>88</v>
      </c>
      <c r="P10" s="20">
        <v>107</v>
      </c>
      <c r="Q10" s="30">
        <v>-19</v>
      </c>
      <c r="R10" s="29" t="s">
        <v>102</v>
      </c>
      <c r="S10" s="28" t="s">
        <v>237</v>
      </c>
    </row>
    <row r="11" spans="1:20" ht="15.75" thickBot="1">
      <c r="A11" s="32" t="s">
        <v>28</v>
      </c>
      <c r="B11" s="1">
        <v>34</v>
      </c>
      <c r="C11" s="1">
        <v>11</v>
      </c>
      <c r="D11" s="1">
        <v>19</v>
      </c>
      <c r="E11" s="24">
        <v>4</v>
      </c>
      <c r="F11" s="23">
        <v>26</v>
      </c>
      <c r="G11" s="25">
        <v>7</v>
      </c>
      <c r="H11" s="24">
        <v>10</v>
      </c>
      <c r="I11" s="24">
        <v>1</v>
      </c>
      <c r="J11" s="23">
        <v>1</v>
      </c>
      <c r="K11" s="29" t="s">
        <v>393</v>
      </c>
      <c r="L11" s="1" t="s">
        <v>429</v>
      </c>
      <c r="M11" s="1" t="s">
        <v>272</v>
      </c>
      <c r="N11" s="1" t="s">
        <v>572</v>
      </c>
      <c r="O11" s="31">
        <v>97</v>
      </c>
      <c r="P11" s="20">
        <v>119</v>
      </c>
      <c r="Q11" s="30">
        <v>-22</v>
      </c>
      <c r="R11" s="29" t="s">
        <v>573</v>
      </c>
      <c r="S11" s="28" t="s">
        <v>547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33</v>
      </c>
      <c r="C14" s="1">
        <v>23</v>
      </c>
      <c r="D14" s="1">
        <v>8</v>
      </c>
      <c r="E14" s="20">
        <v>2</v>
      </c>
      <c r="F14" s="33">
        <v>48</v>
      </c>
      <c r="G14" s="20">
        <v>20</v>
      </c>
      <c r="H14" s="20">
        <v>23</v>
      </c>
      <c r="I14" s="20">
        <v>0</v>
      </c>
      <c r="J14" s="20">
        <v>0</v>
      </c>
      <c r="K14" s="29" t="s">
        <v>516</v>
      </c>
      <c r="L14" s="1" t="s">
        <v>425</v>
      </c>
      <c r="M14" s="1" t="s">
        <v>327</v>
      </c>
      <c r="N14" s="1" t="s">
        <v>552</v>
      </c>
      <c r="O14" s="31">
        <v>124</v>
      </c>
      <c r="P14" s="20">
        <v>85</v>
      </c>
      <c r="Q14" s="30">
        <v>39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36</v>
      </c>
      <c r="C15" s="1">
        <v>22</v>
      </c>
      <c r="D15" s="1">
        <v>11</v>
      </c>
      <c r="E15" s="20">
        <v>3</v>
      </c>
      <c r="F15" s="30">
        <v>47</v>
      </c>
      <c r="G15" s="20">
        <v>21</v>
      </c>
      <c r="H15" s="20">
        <v>22</v>
      </c>
      <c r="I15" s="20">
        <v>0</v>
      </c>
      <c r="J15" s="20">
        <v>0</v>
      </c>
      <c r="K15" s="29" t="s">
        <v>580</v>
      </c>
      <c r="L15" s="1" t="s">
        <v>443</v>
      </c>
      <c r="M15" s="1" t="s">
        <v>337</v>
      </c>
      <c r="N15" s="1" t="s">
        <v>581</v>
      </c>
      <c r="O15" s="31">
        <v>119</v>
      </c>
      <c r="P15" s="20">
        <v>91</v>
      </c>
      <c r="Q15" s="30">
        <v>28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33</v>
      </c>
      <c r="C16" s="1">
        <v>21</v>
      </c>
      <c r="D16" s="1">
        <v>11</v>
      </c>
      <c r="E16" s="20">
        <v>1</v>
      </c>
      <c r="F16" s="30">
        <v>43</v>
      </c>
      <c r="G16" s="20">
        <v>19</v>
      </c>
      <c r="H16" s="20">
        <v>21</v>
      </c>
      <c r="I16" s="20">
        <v>0</v>
      </c>
      <c r="J16" s="20">
        <v>1</v>
      </c>
      <c r="K16" s="29" t="s">
        <v>467</v>
      </c>
      <c r="L16" s="1" t="s">
        <v>441</v>
      </c>
      <c r="M16" s="1" t="s">
        <v>418</v>
      </c>
      <c r="N16" s="1" t="s">
        <v>586</v>
      </c>
      <c r="O16" s="31">
        <v>116</v>
      </c>
      <c r="P16" s="20">
        <v>91</v>
      </c>
      <c r="Q16" s="30">
        <v>25</v>
      </c>
      <c r="R16" s="29" t="s">
        <v>100</v>
      </c>
      <c r="S16" s="28" t="s">
        <v>225</v>
      </c>
    </row>
    <row r="17" spans="1:19" ht="15">
      <c r="A17" s="32" t="s">
        <v>9</v>
      </c>
      <c r="B17" s="1">
        <v>35</v>
      </c>
      <c r="C17" s="1">
        <v>15</v>
      </c>
      <c r="D17" s="1">
        <v>15</v>
      </c>
      <c r="E17" s="20">
        <v>5</v>
      </c>
      <c r="F17" s="30">
        <v>35</v>
      </c>
      <c r="G17" s="20">
        <v>8</v>
      </c>
      <c r="H17" s="20">
        <v>14</v>
      </c>
      <c r="I17" s="20">
        <v>1</v>
      </c>
      <c r="J17" s="20">
        <v>2</v>
      </c>
      <c r="K17" s="29" t="s">
        <v>497</v>
      </c>
      <c r="L17" s="1" t="s">
        <v>454</v>
      </c>
      <c r="M17" s="1" t="s">
        <v>584</v>
      </c>
      <c r="N17" s="1" t="s">
        <v>558</v>
      </c>
      <c r="O17" s="31">
        <v>105</v>
      </c>
      <c r="P17" s="20">
        <v>130</v>
      </c>
      <c r="Q17" s="30">
        <v>-25</v>
      </c>
      <c r="R17" s="29" t="s">
        <v>98</v>
      </c>
      <c r="S17" s="28" t="s">
        <v>205</v>
      </c>
    </row>
    <row r="18" spans="1:19" ht="15">
      <c r="A18" s="32" t="s">
        <v>10</v>
      </c>
      <c r="B18" s="1">
        <v>34</v>
      </c>
      <c r="C18" s="1">
        <v>15</v>
      </c>
      <c r="D18" s="1">
        <v>15</v>
      </c>
      <c r="E18" s="20">
        <v>4</v>
      </c>
      <c r="F18" s="30">
        <v>34</v>
      </c>
      <c r="G18" s="20">
        <v>4</v>
      </c>
      <c r="H18" s="20">
        <v>12</v>
      </c>
      <c r="I18" s="20">
        <v>3</v>
      </c>
      <c r="J18" s="20">
        <v>2</v>
      </c>
      <c r="K18" s="29" t="s">
        <v>583</v>
      </c>
      <c r="L18" s="1" t="s">
        <v>426</v>
      </c>
      <c r="M18" s="1" t="s">
        <v>171</v>
      </c>
      <c r="N18" s="1" t="s">
        <v>519</v>
      </c>
      <c r="O18" s="31">
        <v>105</v>
      </c>
      <c r="P18" s="20">
        <v>123</v>
      </c>
      <c r="Q18" s="30">
        <v>-18</v>
      </c>
      <c r="R18" s="29" t="s">
        <v>100</v>
      </c>
      <c r="S18" s="28" t="s">
        <v>222</v>
      </c>
    </row>
    <row r="19" spans="1:19" ht="15">
      <c r="A19" s="32" t="s">
        <v>13</v>
      </c>
      <c r="B19" s="1">
        <v>34</v>
      </c>
      <c r="C19" s="1">
        <v>13</v>
      </c>
      <c r="D19" s="1">
        <v>14</v>
      </c>
      <c r="E19" s="20">
        <v>7</v>
      </c>
      <c r="F19" s="30">
        <v>33</v>
      </c>
      <c r="G19" s="20">
        <v>8</v>
      </c>
      <c r="H19" s="20">
        <v>11</v>
      </c>
      <c r="I19" s="20">
        <v>2</v>
      </c>
      <c r="J19" s="20">
        <v>1</v>
      </c>
      <c r="K19" s="29" t="s">
        <v>422</v>
      </c>
      <c r="L19" s="1" t="s">
        <v>582</v>
      </c>
      <c r="M19" s="1" t="s">
        <v>183</v>
      </c>
      <c r="N19" s="1" t="s">
        <v>534</v>
      </c>
      <c r="O19" s="31">
        <v>92</v>
      </c>
      <c r="P19" s="20">
        <v>106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12</v>
      </c>
      <c r="B20" s="1">
        <v>33</v>
      </c>
      <c r="C20" s="1">
        <v>16</v>
      </c>
      <c r="D20" s="1">
        <v>16</v>
      </c>
      <c r="E20" s="20">
        <v>1</v>
      </c>
      <c r="F20" s="30">
        <v>33</v>
      </c>
      <c r="G20" s="20">
        <v>16</v>
      </c>
      <c r="H20" s="20">
        <v>16</v>
      </c>
      <c r="I20" s="20">
        <v>0</v>
      </c>
      <c r="J20" s="20">
        <v>0</v>
      </c>
      <c r="K20" s="29" t="s">
        <v>347</v>
      </c>
      <c r="L20" s="1" t="s">
        <v>478</v>
      </c>
      <c r="M20" s="1" t="s">
        <v>212</v>
      </c>
      <c r="N20" s="1" t="s">
        <v>539</v>
      </c>
      <c r="O20" s="31">
        <v>96</v>
      </c>
      <c r="P20" s="20">
        <v>97</v>
      </c>
      <c r="Q20" s="30">
        <v>-1</v>
      </c>
      <c r="R20" s="29" t="s">
        <v>98</v>
      </c>
      <c r="S20" s="28" t="s">
        <v>248</v>
      </c>
    </row>
    <row r="21" spans="1:19" ht="15.75" thickBot="1">
      <c r="A21" s="27" t="s">
        <v>23</v>
      </c>
      <c r="B21" s="26">
        <v>34</v>
      </c>
      <c r="C21" s="26">
        <v>13</v>
      </c>
      <c r="D21" s="26">
        <v>15</v>
      </c>
      <c r="E21" s="24">
        <v>6</v>
      </c>
      <c r="F21" s="23">
        <v>32</v>
      </c>
      <c r="G21" s="24">
        <v>10</v>
      </c>
      <c r="H21" s="24">
        <v>12</v>
      </c>
      <c r="I21" s="24">
        <v>1</v>
      </c>
      <c r="J21" s="24">
        <v>0</v>
      </c>
      <c r="K21" s="22" t="s">
        <v>543</v>
      </c>
      <c r="L21" s="26" t="s">
        <v>579</v>
      </c>
      <c r="M21" s="26" t="s">
        <v>257</v>
      </c>
      <c r="N21" s="26" t="s">
        <v>444</v>
      </c>
      <c r="O21" s="25">
        <v>112</v>
      </c>
      <c r="P21" s="24">
        <v>123</v>
      </c>
      <c r="Q21" s="23">
        <v>-11</v>
      </c>
      <c r="R21" s="22" t="s">
        <v>98</v>
      </c>
      <c r="S21" s="21" t="s">
        <v>261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35</v>
      </c>
      <c r="C25" s="40">
        <v>24</v>
      </c>
      <c r="D25" s="40">
        <v>10</v>
      </c>
      <c r="E25" s="38">
        <v>1</v>
      </c>
      <c r="F25" s="33">
        <v>49</v>
      </c>
      <c r="G25" s="38">
        <v>20</v>
      </c>
      <c r="H25" s="38">
        <v>24</v>
      </c>
      <c r="I25" s="38">
        <v>0</v>
      </c>
      <c r="J25" s="38">
        <v>0</v>
      </c>
      <c r="K25" s="37" t="s">
        <v>570</v>
      </c>
      <c r="L25" s="40" t="s">
        <v>528</v>
      </c>
      <c r="M25" s="40" t="s">
        <v>113</v>
      </c>
      <c r="N25" s="40" t="s">
        <v>571</v>
      </c>
      <c r="O25" s="39">
        <v>128</v>
      </c>
      <c r="P25" s="38">
        <v>87</v>
      </c>
      <c r="Q25" s="33">
        <v>41</v>
      </c>
      <c r="R25" s="37" t="s">
        <v>100</v>
      </c>
      <c r="S25" s="36" t="s">
        <v>205</v>
      </c>
    </row>
    <row r="26" spans="1:19" ht="15">
      <c r="A26" s="32" t="s">
        <v>17</v>
      </c>
      <c r="B26" s="1">
        <v>34</v>
      </c>
      <c r="C26" s="1">
        <v>20</v>
      </c>
      <c r="D26" s="1">
        <v>10</v>
      </c>
      <c r="E26" s="20">
        <v>4</v>
      </c>
      <c r="F26" s="30">
        <v>44</v>
      </c>
      <c r="G26" s="20">
        <v>15</v>
      </c>
      <c r="H26" s="20">
        <v>19</v>
      </c>
      <c r="I26" s="20">
        <v>1</v>
      </c>
      <c r="J26" s="20">
        <v>2</v>
      </c>
      <c r="K26" s="29" t="s">
        <v>441</v>
      </c>
      <c r="L26" s="1" t="s">
        <v>566</v>
      </c>
      <c r="M26" s="1" t="s">
        <v>264</v>
      </c>
      <c r="N26" s="1" t="s">
        <v>567</v>
      </c>
      <c r="O26" s="31">
        <v>100</v>
      </c>
      <c r="P26" s="20">
        <v>93</v>
      </c>
      <c r="Q26" s="30">
        <v>7</v>
      </c>
      <c r="R26" s="29" t="s">
        <v>140</v>
      </c>
      <c r="S26" s="28" t="s">
        <v>244</v>
      </c>
    </row>
    <row r="27" spans="1:19" ht="15">
      <c r="A27" s="32" t="s">
        <v>24</v>
      </c>
      <c r="B27" s="1">
        <v>36</v>
      </c>
      <c r="C27" s="1">
        <v>21</v>
      </c>
      <c r="D27" s="1">
        <v>15</v>
      </c>
      <c r="E27" s="20">
        <v>0</v>
      </c>
      <c r="F27" s="30">
        <v>42</v>
      </c>
      <c r="G27" s="20">
        <v>17</v>
      </c>
      <c r="H27" s="20">
        <v>20</v>
      </c>
      <c r="I27" s="20">
        <v>1</v>
      </c>
      <c r="J27" s="20">
        <v>0</v>
      </c>
      <c r="K27" s="29" t="s">
        <v>513</v>
      </c>
      <c r="L27" s="1" t="s">
        <v>528</v>
      </c>
      <c r="M27" s="1" t="s">
        <v>212</v>
      </c>
      <c r="N27" s="1" t="s">
        <v>588</v>
      </c>
      <c r="O27" s="31">
        <v>121</v>
      </c>
      <c r="P27" s="20">
        <v>120</v>
      </c>
      <c r="Q27" s="30">
        <v>1</v>
      </c>
      <c r="R27" s="29" t="s">
        <v>123</v>
      </c>
      <c r="S27" s="28" t="s">
        <v>236</v>
      </c>
    </row>
    <row r="28" spans="1:19" ht="15">
      <c r="A28" s="32" t="s">
        <v>105</v>
      </c>
      <c r="B28" s="1">
        <v>33</v>
      </c>
      <c r="C28" s="1">
        <v>16</v>
      </c>
      <c r="D28" s="1">
        <v>11</v>
      </c>
      <c r="E28" s="20">
        <v>6</v>
      </c>
      <c r="F28" s="30">
        <v>38</v>
      </c>
      <c r="G28" s="20">
        <v>11</v>
      </c>
      <c r="H28" s="20">
        <v>16</v>
      </c>
      <c r="I28" s="20">
        <v>0</v>
      </c>
      <c r="J28" s="20">
        <v>2</v>
      </c>
      <c r="K28" s="29" t="s">
        <v>373</v>
      </c>
      <c r="L28" s="1" t="s">
        <v>382</v>
      </c>
      <c r="M28" s="1" t="s">
        <v>189</v>
      </c>
      <c r="N28" s="1" t="s">
        <v>587</v>
      </c>
      <c r="O28" s="31">
        <v>100</v>
      </c>
      <c r="P28" s="20">
        <v>96</v>
      </c>
      <c r="Q28" s="30">
        <v>4</v>
      </c>
      <c r="R28" s="29" t="s">
        <v>98</v>
      </c>
      <c r="S28" s="28" t="s">
        <v>246</v>
      </c>
    </row>
    <row r="29" spans="1:19" ht="15">
      <c r="A29" s="32" t="s">
        <v>22</v>
      </c>
      <c r="B29" s="1">
        <v>32</v>
      </c>
      <c r="C29" s="1">
        <v>19</v>
      </c>
      <c r="D29" s="1">
        <v>13</v>
      </c>
      <c r="E29" s="20">
        <v>0</v>
      </c>
      <c r="F29" s="30">
        <v>38</v>
      </c>
      <c r="G29" s="20">
        <v>16</v>
      </c>
      <c r="H29" s="20">
        <v>18</v>
      </c>
      <c r="I29" s="20">
        <v>1</v>
      </c>
      <c r="J29" s="20">
        <v>0</v>
      </c>
      <c r="K29" s="29" t="s">
        <v>495</v>
      </c>
      <c r="L29" s="1" t="s">
        <v>335</v>
      </c>
      <c r="M29" s="1" t="s">
        <v>274</v>
      </c>
      <c r="N29" s="1" t="s">
        <v>495</v>
      </c>
      <c r="O29" s="31">
        <v>102</v>
      </c>
      <c r="P29" s="20">
        <v>83</v>
      </c>
      <c r="Q29" s="30">
        <v>19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35</v>
      </c>
      <c r="C30" s="1">
        <v>15</v>
      </c>
      <c r="D30" s="1">
        <v>16</v>
      </c>
      <c r="E30" s="20">
        <v>4</v>
      </c>
      <c r="F30" s="30">
        <v>34</v>
      </c>
      <c r="G30" s="20">
        <v>8</v>
      </c>
      <c r="H30" s="20">
        <v>14</v>
      </c>
      <c r="I30" s="20">
        <v>1</v>
      </c>
      <c r="J30" s="20">
        <v>0</v>
      </c>
      <c r="K30" s="29" t="s">
        <v>301</v>
      </c>
      <c r="L30" s="1" t="s">
        <v>556</v>
      </c>
      <c r="M30" s="1" t="s">
        <v>150</v>
      </c>
      <c r="N30" s="1" t="s">
        <v>292</v>
      </c>
      <c r="O30" s="31">
        <v>87</v>
      </c>
      <c r="P30" s="20">
        <v>107</v>
      </c>
      <c r="Q30" s="30">
        <v>-20</v>
      </c>
      <c r="R30" s="29" t="s">
        <v>114</v>
      </c>
      <c r="S30" s="28" t="s">
        <v>203</v>
      </c>
    </row>
    <row r="31" spans="1:19" ht="15">
      <c r="A31" s="32" t="s">
        <v>15</v>
      </c>
      <c r="B31" s="1">
        <v>34</v>
      </c>
      <c r="C31" s="1">
        <v>10</v>
      </c>
      <c r="D31" s="1">
        <v>17</v>
      </c>
      <c r="E31" s="20">
        <v>7</v>
      </c>
      <c r="F31" s="30">
        <v>27</v>
      </c>
      <c r="G31" s="20">
        <v>8</v>
      </c>
      <c r="H31" s="20">
        <v>10</v>
      </c>
      <c r="I31" s="20">
        <v>0</v>
      </c>
      <c r="J31" s="20">
        <v>0</v>
      </c>
      <c r="K31" s="29" t="s">
        <v>568</v>
      </c>
      <c r="L31" s="1" t="s">
        <v>496</v>
      </c>
      <c r="M31" s="1" t="s">
        <v>216</v>
      </c>
      <c r="N31" s="1" t="s">
        <v>569</v>
      </c>
      <c r="O31" s="31">
        <v>79</v>
      </c>
      <c r="P31" s="20">
        <v>105</v>
      </c>
      <c r="Q31" s="30">
        <v>-26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34</v>
      </c>
      <c r="C32" s="1">
        <v>12</v>
      </c>
      <c r="D32" s="1">
        <v>20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449</v>
      </c>
      <c r="L32" s="1" t="s">
        <v>564</v>
      </c>
      <c r="M32" s="1" t="s">
        <v>204</v>
      </c>
      <c r="N32" s="1" t="s">
        <v>565</v>
      </c>
      <c r="O32" s="31">
        <v>88</v>
      </c>
      <c r="P32" s="20">
        <v>108</v>
      </c>
      <c r="Q32" s="30">
        <v>-20</v>
      </c>
      <c r="R32" s="29" t="s">
        <v>98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33</v>
      </c>
      <c r="C35" s="1">
        <v>22</v>
      </c>
      <c r="D35" s="1">
        <v>8</v>
      </c>
      <c r="E35" s="20">
        <v>3</v>
      </c>
      <c r="F35" s="33">
        <v>47</v>
      </c>
      <c r="G35" s="20">
        <v>18</v>
      </c>
      <c r="H35" s="20">
        <v>21</v>
      </c>
      <c r="I35" s="20">
        <v>1</v>
      </c>
      <c r="J35" s="20">
        <v>1</v>
      </c>
      <c r="K35" s="29" t="s">
        <v>562</v>
      </c>
      <c r="L35" s="1" t="s">
        <v>505</v>
      </c>
      <c r="M35" s="1" t="s">
        <v>405</v>
      </c>
      <c r="N35" s="1" t="s">
        <v>563</v>
      </c>
      <c r="O35" s="31">
        <v>117</v>
      </c>
      <c r="P35" s="20">
        <v>95</v>
      </c>
      <c r="Q35" s="30">
        <v>22</v>
      </c>
      <c r="R35" s="29" t="s">
        <v>123</v>
      </c>
      <c r="S35" s="28" t="s">
        <v>253</v>
      </c>
    </row>
    <row r="36" spans="1:19" ht="15">
      <c r="A36" s="32" t="s">
        <v>20</v>
      </c>
      <c r="B36" s="1">
        <v>34</v>
      </c>
      <c r="C36" s="1">
        <v>21</v>
      </c>
      <c r="D36" s="1">
        <v>11</v>
      </c>
      <c r="E36" s="20">
        <v>2</v>
      </c>
      <c r="F36" s="30">
        <v>44</v>
      </c>
      <c r="G36" s="20">
        <v>14</v>
      </c>
      <c r="H36" s="20">
        <v>21</v>
      </c>
      <c r="I36" s="20">
        <v>0</v>
      </c>
      <c r="J36" s="20">
        <v>0</v>
      </c>
      <c r="K36" s="29" t="s">
        <v>586</v>
      </c>
      <c r="L36" s="1" t="s">
        <v>381</v>
      </c>
      <c r="M36" s="1" t="s">
        <v>175</v>
      </c>
      <c r="N36" s="1" t="s">
        <v>539</v>
      </c>
      <c r="O36" s="31">
        <v>111</v>
      </c>
      <c r="P36" s="20">
        <v>95</v>
      </c>
      <c r="Q36" s="30">
        <v>16</v>
      </c>
      <c r="R36" s="29" t="s">
        <v>123</v>
      </c>
      <c r="S36" s="28" t="s">
        <v>253</v>
      </c>
    </row>
    <row r="37" spans="1:19" ht="15">
      <c r="A37" s="32" t="s">
        <v>18</v>
      </c>
      <c r="B37" s="1">
        <v>34</v>
      </c>
      <c r="C37" s="1">
        <v>19</v>
      </c>
      <c r="D37" s="1">
        <v>10</v>
      </c>
      <c r="E37" s="20">
        <v>5</v>
      </c>
      <c r="F37" s="30">
        <v>43</v>
      </c>
      <c r="G37" s="20">
        <v>19</v>
      </c>
      <c r="H37" s="20">
        <v>19</v>
      </c>
      <c r="I37" s="20">
        <v>0</v>
      </c>
      <c r="J37" s="20">
        <v>1</v>
      </c>
      <c r="K37" s="29" t="s">
        <v>405</v>
      </c>
      <c r="L37" s="1" t="s">
        <v>589</v>
      </c>
      <c r="M37" s="1" t="s">
        <v>225</v>
      </c>
      <c r="N37" s="1" t="s">
        <v>382</v>
      </c>
      <c r="O37" s="31">
        <v>104</v>
      </c>
      <c r="P37" s="20">
        <v>88</v>
      </c>
      <c r="Q37" s="30">
        <v>16</v>
      </c>
      <c r="R37" s="29" t="s">
        <v>102</v>
      </c>
      <c r="S37" s="28" t="s">
        <v>262</v>
      </c>
    </row>
    <row r="38" spans="1:19" ht="15">
      <c r="A38" s="32" t="s">
        <v>27</v>
      </c>
      <c r="B38" s="1">
        <v>34</v>
      </c>
      <c r="C38" s="1">
        <v>16</v>
      </c>
      <c r="D38" s="1">
        <v>11</v>
      </c>
      <c r="E38" s="20">
        <v>7</v>
      </c>
      <c r="F38" s="30">
        <v>39</v>
      </c>
      <c r="G38" s="20">
        <v>8</v>
      </c>
      <c r="H38" s="20">
        <v>13</v>
      </c>
      <c r="I38" s="20">
        <v>3</v>
      </c>
      <c r="J38" s="20">
        <v>1</v>
      </c>
      <c r="K38" s="29" t="s">
        <v>557</v>
      </c>
      <c r="L38" s="1" t="s">
        <v>404</v>
      </c>
      <c r="M38" s="1" t="s">
        <v>172</v>
      </c>
      <c r="N38" s="1" t="s">
        <v>412</v>
      </c>
      <c r="O38" s="31">
        <v>95</v>
      </c>
      <c r="P38" s="20">
        <v>106</v>
      </c>
      <c r="Q38" s="30">
        <v>-11</v>
      </c>
      <c r="R38" s="29" t="s">
        <v>100</v>
      </c>
      <c r="S38" s="28" t="s">
        <v>311</v>
      </c>
    </row>
    <row r="39" spans="1:19" ht="15">
      <c r="A39" s="32" t="s">
        <v>3</v>
      </c>
      <c r="B39" s="1">
        <v>33</v>
      </c>
      <c r="C39" s="1">
        <v>16</v>
      </c>
      <c r="D39" s="1">
        <v>10</v>
      </c>
      <c r="E39" s="20">
        <v>7</v>
      </c>
      <c r="F39" s="30">
        <v>39</v>
      </c>
      <c r="G39" s="20">
        <v>13</v>
      </c>
      <c r="H39" s="20">
        <v>16</v>
      </c>
      <c r="I39" s="20">
        <v>0</v>
      </c>
      <c r="J39" s="20">
        <v>1</v>
      </c>
      <c r="K39" s="29" t="s">
        <v>520</v>
      </c>
      <c r="L39" s="1" t="s">
        <v>537</v>
      </c>
      <c r="M39" s="1" t="s">
        <v>157</v>
      </c>
      <c r="N39" s="1" t="s">
        <v>387</v>
      </c>
      <c r="O39" s="31">
        <v>103</v>
      </c>
      <c r="P39" s="20">
        <v>104</v>
      </c>
      <c r="Q39" s="30">
        <v>-1</v>
      </c>
      <c r="R39" s="29" t="s">
        <v>114</v>
      </c>
      <c r="S39" s="28" t="s">
        <v>366</v>
      </c>
    </row>
    <row r="40" spans="1:19" ht="15">
      <c r="A40" s="32" t="s">
        <v>7</v>
      </c>
      <c r="B40" s="1">
        <v>36</v>
      </c>
      <c r="C40" s="1">
        <v>15</v>
      </c>
      <c r="D40" s="1">
        <v>19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590</v>
      </c>
      <c r="M40" s="1" t="s">
        <v>212</v>
      </c>
      <c r="N40" s="1" t="s">
        <v>437</v>
      </c>
      <c r="O40" s="31">
        <v>101</v>
      </c>
      <c r="P40" s="20">
        <v>113</v>
      </c>
      <c r="Q40" s="30">
        <v>-12</v>
      </c>
      <c r="R40" s="29" t="s">
        <v>155</v>
      </c>
      <c r="S40" s="28" t="s">
        <v>208</v>
      </c>
    </row>
    <row r="41" spans="1:19" ht="15">
      <c r="A41" s="32" t="s">
        <v>31</v>
      </c>
      <c r="B41" s="1">
        <v>32</v>
      </c>
      <c r="C41" s="1">
        <v>13</v>
      </c>
      <c r="D41" s="1">
        <v>15</v>
      </c>
      <c r="E41" s="20">
        <v>4</v>
      </c>
      <c r="F41" s="30">
        <v>30</v>
      </c>
      <c r="G41" s="20">
        <v>7</v>
      </c>
      <c r="H41" s="20">
        <v>11</v>
      </c>
      <c r="I41" s="20">
        <v>2</v>
      </c>
      <c r="J41" s="20">
        <v>1</v>
      </c>
      <c r="K41" s="29" t="s">
        <v>430</v>
      </c>
      <c r="L41" s="1" t="s">
        <v>411</v>
      </c>
      <c r="M41" s="1" t="s">
        <v>248</v>
      </c>
      <c r="N41" s="1" t="s">
        <v>523</v>
      </c>
      <c r="O41" s="31">
        <v>81</v>
      </c>
      <c r="P41" s="20">
        <v>100</v>
      </c>
      <c r="Q41" s="30">
        <v>-19</v>
      </c>
      <c r="R41" s="29" t="s">
        <v>100</v>
      </c>
      <c r="S41" s="28" t="s">
        <v>222</v>
      </c>
    </row>
    <row r="42" spans="1:19" ht="15.75" thickBot="1">
      <c r="A42" s="27" t="s">
        <v>8</v>
      </c>
      <c r="B42" s="26">
        <v>36</v>
      </c>
      <c r="C42" s="26">
        <v>11</v>
      </c>
      <c r="D42" s="26">
        <v>19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313</v>
      </c>
      <c r="L42" s="26" t="s">
        <v>559</v>
      </c>
      <c r="M42" s="26" t="s">
        <v>222</v>
      </c>
      <c r="N42" s="26" t="s">
        <v>560</v>
      </c>
      <c r="O42" s="25">
        <v>98</v>
      </c>
      <c r="P42" s="24">
        <v>129</v>
      </c>
      <c r="Q42" s="23">
        <v>-31</v>
      </c>
      <c r="R42" s="22" t="s">
        <v>140</v>
      </c>
      <c r="S42" s="21" t="s">
        <v>208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36</v>
      </c>
      <c r="C4" s="40">
        <v>22</v>
      </c>
      <c r="D4" s="40">
        <v>12</v>
      </c>
      <c r="E4" s="38">
        <v>2</v>
      </c>
      <c r="F4" s="33">
        <v>46</v>
      </c>
      <c r="G4" s="39">
        <v>16</v>
      </c>
      <c r="H4" s="38">
        <v>20</v>
      </c>
      <c r="I4" s="38">
        <v>2</v>
      </c>
      <c r="J4" s="33">
        <v>0</v>
      </c>
      <c r="K4" s="37" t="s">
        <v>434</v>
      </c>
      <c r="L4" s="40" t="s">
        <v>434</v>
      </c>
      <c r="M4" s="40" t="s">
        <v>194</v>
      </c>
      <c r="N4" s="40" t="s">
        <v>612</v>
      </c>
      <c r="O4" s="39">
        <v>126</v>
      </c>
      <c r="P4" s="38">
        <v>112</v>
      </c>
      <c r="Q4" s="33">
        <v>14</v>
      </c>
      <c r="R4" s="37" t="s">
        <v>98</v>
      </c>
      <c r="S4" s="36" t="s">
        <v>236</v>
      </c>
    </row>
    <row r="5" spans="1:20" ht="15">
      <c r="A5" s="32" t="s">
        <v>4</v>
      </c>
      <c r="B5" s="1">
        <v>35</v>
      </c>
      <c r="C5" s="1">
        <v>21</v>
      </c>
      <c r="D5" s="1">
        <v>12</v>
      </c>
      <c r="E5" s="20">
        <v>2</v>
      </c>
      <c r="F5" s="30">
        <v>44</v>
      </c>
      <c r="G5" s="31">
        <v>18</v>
      </c>
      <c r="H5" s="20">
        <v>21</v>
      </c>
      <c r="I5" s="20">
        <v>0</v>
      </c>
      <c r="J5" s="30">
        <v>0</v>
      </c>
      <c r="K5" s="29" t="s">
        <v>600</v>
      </c>
      <c r="L5" s="1" t="s">
        <v>399</v>
      </c>
      <c r="M5" s="1" t="s">
        <v>286</v>
      </c>
      <c r="N5" s="1" t="s">
        <v>578</v>
      </c>
      <c r="O5" s="31">
        <v>108</v>
      </c>
      <c r="P5" s="20">
        <v>98</v>
      </c>
      <c r="Q5" s="30">
        <v>10</v>
      </c>
      <c r="R5" s="29" t="s">
        <v>102</v>
      </c>
      <c r="S5" s="28" t="s">
        <v>225</v>
      </c>
    </row>
    <row r="6" spans="1:20" ht="15">
      <c r="A6" s="32" t="s">
        <v>29</v>
      </c>
      <c r="B6" s="1">
        <v>36</v>
      </c>
      <c r="C6" s="1">
        <v>19</v>
      </c>
      <c r="D6" s="1">
        <v>13</v>
      </c>
      <c r="E6" s="20">
        <v>4</v>
      </c>
      <c r="F6" s="30">
        <v>42</v>
      </c>
      <c r="G6" s="31">
        <v>13</v>
      </c>
      <c r="H6" s="20">
        <v>19</v>
      </c>
      <c r="I6" s="20">
        <v>0</v>
      </c>
      <c r="J6" s="30">
        <v>0</v>
      </c>
      <c r="K6" s="29" t="s">
        <v>382</v>
      </c>
      <c r="L6" s="1" t="s">
        <v>457</v>
      </c>
      <c r="M6" s="1" t="s">
        <v>205</v>
      </c>
      <c r="N6" s="1" t="s">
        <v>533</v>
      </c>
      <c r="O6" s="31">
        <v>95</v>
      </c>
      <c r="P6" s="20">
        <v>109</v>
      </c>
      <c r="Q6" s="30">
        <v>-14</v>
      </c>
      <c r="R6" s="29" t="s">
        <v>104</v>
      </c>
      <c r="S6" s="28" t="s">
        <v>230</v>
      </c>
    </row>
    <row r="7" spans="1:20" ht="15">
      <c r="A7" s="32" t="s">
        <v>5</v>
      </c>
      <c r="B7" s="1">
        <v>32</v>
      </c>
      <c r="C7" s="1">
        <v>19</v>
      </c>
      <c r="D7" s="1">
        <v>11</v>
      </c>
      <c r="E7" s="20">
        <v>2</v>
      </c>
      <c r="F7" s="30">
        <v>40</v>
      </c>
      <c r="G7" s="31">
        <v>16</v>
      </c>
      <c r="H7" s="20">
        <v>19</v>
      </c>
      <c r="I7" s="20">
        <v>0</v>
      </c>
      <c r="J7" s="30">
        <v>1</v>
      </c>
      <c r="K7" s="29" t="s">
        <v>383</v>
      </c>
      <c r="L7" s="1" t="s">
        <v>357</v>
      </c>
      <c r="M7" s="1" t="s">
        <v>153</v>
      </c>
      <c r="N7" s="1" t="s">
        <v>424</v>
      </c>
      <c r="O7" s="31">
        <v>126</v>
      </c>
      <c r="P7" s="20">
        <v>90</v>
      </c>
      <c r="Q7" s="30">
        <v>36</v>
      </c>
      <c r="R7" s="29" t="s">
        <v>100</v>
      </c>
      <c r="S7" s="28" t="s">
        <v>236</v>
      </c>
    </row>
    <row r="8" spans="1:20" ht="15">
      <c r="A8" s="32" t="s">
        <v>11</v>
      </c>
      <c r="B8" s="1">
        <v>34</v>
      </c>
      <c r="C8" s="1">
        <v>18</v>
      </c>
      <c r="D8" s="1">
        <v>14</v>
      </c>
      <c r="E8" s="20">
        <v>2</v>
      </c>
      <c r="F8" s="30">
        <v>38</v>
      </c>
      <c r="G8" s="31">
        <v>13</v>
      </c>
      <c r="H8" s="20">
        <v>18</v>
      </c>
      <c r="I8" s="20">
        <v>0</v>
      </c>
      <c r="J8" s="30">
        <v>1</v>
      </c>
      <c r="K8" s="29" t="s">
        <v>415</v>
      </c>
      <c r="L8" s="1" t="s">
        <v>585</v>
      </c>
      <c r="M8" s="1" t="s">
        <v>147</v>
      </c>
      <c r="N8" s="1" t="s">
        <v>360</v>
      </c>
      <c r="O8" s="31">
        <v>105</v>
      </c>
      <c r="P8" s="20">
        <v>98</v>
      </c>
      <c r="Q8" s="30">
        <v>7</v>
      </c>
      <c r="R8" s="29" t="s">
        <v>98</v>
      </c>
      <c r="S8" s="28" t="s">
        <v>253</v>
      </c>
    </row>
    <row r="9" spans="1:20" ht="15">
      <c r="A9" s="32" t="s">
        <v>16</v>
      </c>
      <c r="B9" s="1">
        <v>34</v>
      </c>
      <c r="C9" s="1">
        <v>14</v>
      </c>
      <c r="D9" s="1">
        <v>17</v>
      </c>
      <c r="E9" s="20">
        <v>3</v>
      </c>
      <c r="F9" s="30">
        <v>31</v>
      </c>
      <c r="G9" s="31">
        <v>10</v>
      </c>
      <c r="H9" s="20">
        <v>13</v>
      </c>
      <c r="I9" s="20">
        <v>1</v>
      </c>
      <c r="J9" s="30">
        <v>1</v>
      </c>
      <c r="K9" s="29" t="s">
        <v>575</v>
      </c>
      <c r="L9" s="1" t="s">
        <v>613</v>
      </c>
      <c r="M9" s="1" t="s">
        <v>223</v>
      </c>
      <c r="N9" s="1" t="s">
        <v>614</v>
      </c>
      <c r="O9" s="31">
        <v>101</v>
      </c>
      <c r="P9" s="20">
        <v>123</v>
      </c>
      <c r="Q9" s="30">
        <v>-22</v>
      </c>
      <c r="R9" s="29" t="s">
        <v>98</v>
      </c>
      <c r="S9" s="28" t="s">
        <v>245</v>
      </c>
    </row>
    <row r="10" spans="1:20" ht="15">
      <c r="A10" s="32" t="s">
        <v>21</v>
      </c>
      <c r="B10" s="1">
        <v>34</v>
      </c>
      <c r="C10" s="1">
        <v>13</v>
      </c>
      <c r="D10" s="1">
        <v>17</v>
      </c>
      <c r="E10" s="20">
        <v>4</v>
      </c>
      <c r="F10" s="30">
        <v>30</v>
      </c>
      <c r="G10" s="31">
        <v>9</v>
      </c>
      <c r="H10" s="20">
        <v>12</v>
      </c>
      <c r="I10" s="20">
        <v>1</v>
      </c>
      <c r="J10" s="30">
        <v>0</v>
      </c>
      <c r="K10" s="29" t="s">
        <v>611</v>
      </c>
      <c r="L10" s="1" t="s">
        <v>447</v>
      </c>
      <c r="M10" s="1" t="s">
        <v>208</v>
      </c>
      <c r="N10" s="1" t="s">
        <v>574</v>
      </c>
      <c r="O10" s="31">
        <v>88</v>
      </c>
      <c r="P10" s="20">
        <v>111</v>
      </c>
      <c r="Q10" s="30">
        <v>-23</v>
      </c>
      <c r="R10" s="29" t="s">
        <v>114</v>
      </c>
      <c r="S10" s="28" t="s">
        <v>208</v>
      </c>
    </row>
    <row r="11" spans="1:20" ht="15.75" thickBot="1">
      <c r="A11" s="32" t="s">
        <v>28</v>
      </c>
      <c r="B11" s="1">
        <v>35</v>
      </c>
      <c r="C11" s="1">
        <v>12</v>
      </c>
      <c r="D11" s="1">
        <v>19</v>
      </c>
      <c r="E11" s="24">
        <v>4</v>
      </c>
      <c r="F11" s="23">
        <v>28</v>
      </c>
      <c r="G11" s="25">
        <v>8</v>
      </c>
      <c r="H11" s="24">
        <v>11</v>
      </c>
      <c r="I11" s="24">
        <v>1</v>
      </c>
      <c r="J11" s="23">
        <v>1</v>
      </c>
      <c r="K11" s="29" t="s">
        <v>393</v>
      </c>
      <c r="L11" s="1" t="s">
        <v>313</v>
      </c>
      <c r="M11" s="1" t="s">
        <v>272</v>
      </c>
      <c r="N11" s="1" t="s">
        <v>610</v>
      </c>
      <c r="O11" s="31">
        <v>104</v>
      </c>
      <c r="P11" s="20">
        <v>120</v>
      </c>
      <c r="Q11" s="30">
        <v>-16</v>
      </c>
      <c r="R11" s="29" t="s">
        <v>100</v>
      </c>
      <c r="S11" s="28" t="s">
        <v>227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37</v>
      </c>
      <c r="C14" s="1">
        <v>23</v>
      </c>
      <c r="D14" s="1">
        <v>11</v>
      </c>
      <c r="E14" s="20">
        <v>3</v>
      </c>
      <c r="F14" s="33">
        <v>49</v>
      </c>
      <c r="G14" s="20">
        <v>22</v>
      </c>
      <c r="H14" s="20">
        <v>23</v>
      </c>
      <c r="I14" s="20">
        <v>0</v>
      </c>
      <c r="J14" s="20">
        <v>0</v>
      </c>
      <c r="K14" s="29" t="s">
        <v>605</v>
      </c>
      <c r="L14" s="1" t="s">
        <v>443</v>
      </c>
      <c r="M14" s="1" t="s">
        <v>606</v>
      </c>
      <c r="N14" s="1" t="s">
        <v>607</v>
      </c>
      <c r="O14" s="31">
        <v>124</v>
      </c>
      <c r="P14" s="20">
        <v>91</v>
      </c>
      <c r="Q14" s="30">
        <v>33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34</v>
      </c>
      <c r="C15" s="1">
        <v>23</v>
      </c>
      <c r="D15" s="1">
        <v>9</v>
      </c>
      <c r="E15" s="20">
        <v>2</v>
      </c>
      <c r="F15" s="30">
        <v>48</v>
      </c>
      <c r="G15" s="20">
        <v>20</v>
      </c>
      <c r="H15" s="20">
        <v>23</v>
      </c>
      <c r="I15" s="20">
        <v>0</v>
      </c>
      <c r="J15" s="20">
        <v>0</v>
      </c>
      <c r="K15" s="29" t="s">
        <v>516</v>
      </c>
      <c r="L15" s="1" t="s">
        <v>443</v>
      </c>
      <c r="M15" s="1" t="s">
        <v>327</v>
      </c>
      <c r="N15" s="1" t="s">
        <v>609</v>
      </c>
      <c r="O15" s="31">
        <v>125</v>
      </c>
      <c r="P15" s="20">
        <v>89</v>
      </c>
      <c r="Q15" s="30">
        <v>36</v>
      </c>
      <c r="R15" s="29" t="s">
        <v>98</v>
      </c>
      <c r="S15" s="28" t="s">
        <v>205</v>
      </c>
    </row>
    <row r="16" spans="1:20" ht="15">
      <c r="A16" s="32" t="s">
        <v>26</v>
      </c>
      <c r="B16" s="1">
        <v>34</v>
      </c>
      <c r="C16" s="1">
        <v>21</v>
      </c>
      <c r="D16" s="1">
        <v>12</v>
      </c>
      <c r="E16" s="20">
        <v>1</v>
      </c>
      <c r="F16" s="30">
        <v>43</v>
      </c>
      <c r="G16" s="20">
        <v>19</v>
      </c>
      <c r="H16" s="20">
        <v>21</v>
      </c>
      <c r="I16" s="20">
        <v>0</v>
      </c>
      <c r="J16" s="20">
        <v>1</v>
      </c>
      <c r="K16" s="29" t="s">
        <v>467</v>
      </c>
      <c r="L16" s="1" t="s">
        <v>585</v>
      </c>
      <c r="M16" s="1" t="s">
        <v>418</v>
      </c>
      <c r="N16" s="1" t="s">
        <v>586</v>
      </c>
      <c r="O16" s="31">
        <v>118</v>
      </c>
      <c r="P16" s="20">
        <v>96</v>
      </c>
      <c r="Q16" s="30">
        <v>22</v>
      </c>
      <c r="R16" s="29" t="s">
        <v>98</v>
      </c>
      <c r="S16" s="28" t="s">
        <v>225</v>
      </c>
    </row>
    <row r="17" spans="1:19" ht="15">
      <c r="A17" s="32" t="s">
        <v>9</v>
      </c>
      <c r="B17" s="1">
        <v>36</v>
      </c>
      <c r="C17" s="1">
        <v>16</v>
      </c>
      <c r="D17" s="1">
        <v>15</v>
      </c>
      <c r="E17" s="20">
        <v>5</v>
      </c>
      <c r="F17" s="30">
        <v>37</v>
      </c>
      <c r="G17" s="20">
        <v>9</v>
      </c>
      <c r="H17" s="20">
        <v>15</v>
      </c>
      <c r="I17" s="20">
        <v>1</v>
      </c>
      <c r="J17" s="20">
        <v>2</v>
      </c>
      <c r="K17" s="29" t="s">
        <v>575</v>
      </c>
      <c r="L17" s="1" t="s">
        <v>454</v>
      </c>
      <c r="M17" s="1" t="s">
        <v>209</v>
      </c>
      <c r="N17" s="1" t="s">
        <v>555</v>
      </c>
      <c r="O17" s="31">
        <v>112</v>
      </c>
      <c r="P17" s="20">
        <v>133</v>
      </c>
      <c r="Q17" s="30">
        <v>-21</v>
      </c>
      <c r="R17" s="29" t="s">
        <v>100</v>
      </c>
      <c r="S17" s="28" t="s">
        <v>205</v>
      </c>
    </row>
    <row r="18" spans="1:19" ht="15">
      <c r="A18" s="32" t="s">
        <v>23</v>
      </c>
      <c r="B18" s="1">
        <v>35</v>
      </c>
      <c r="C18" s="1">
        <v>14</v>
      </c>
      <c r="D18" s="1">
        <v>15</v>
      </c>
      <c r="E18" s="20">
        <v>6</v>
      </c>
      <c r="F18" s="30">
        <v>34</v>
      </c>
      <c r="G18" s="20">
        <v>11</v>
      </c>
      <c r="H18" s="20">
        <v>13</v>
      </c>
      <c r="I18" s="20">
        <v>1</v>
      </c>
      <c r="J18" s="20">
        <v>0</v>
      </c>
      <c r="K18" s="29" t="s">
        <v>604</v>
      </c>
      <c r="L18" s="1" t="s">
        <v>579</v>
      </c>
      <c r="M18" s="1" t="s">
        <v>257</v>
      </c>
      <c r="N18" s="1" t="s">
        <v>469</v>
      </c>
      <c r="O18" s="31">
        <v>117</v>
      </c>
      <c r="P18" s="20">
        <v>127</v>
      </c>
      <c r="Q18" s="30">
        <v>-10</v>
      </c>
      <c r="R18" s="29" t="s">
        <v>100</v>
      </c>
      <c r="S18" s="28" t="s">
        <v>252</v>
      </c>
    </row>
    <row r="19" spans="1:19" ht="15">
      <c r="A19" s="32" t="s">
        <v>10</v>
      </c>
      <c r="B19" s="1">
        <v>35</v>
      </c>
      <c r="C19" s="1">
        <v>15</v>
      </c>
      <c r="D19" s="1">
        <v>16</v>
      </c>
      <c r="E19" s="20">
        <v>4</v>
      </c>
      <c r="F19" s="30">
        <v>34</v>
      </c>
      <c r="G19" s="20">
        <v>4</v>
      </c>
      <c r="H19" s="20">
        <v>12</v>
      </c>
      <c r="I19" s="20">
        <v>3</v>
      </c>
      <c r="J19" s="20">
        <v>2</v>
      </c>
      <c r="K19" s="29" t="s">
        <v>583</v>
      </c>
      <c r="L19" s="1" t="s">
        <v>568</v>
      </c>
      <c r="M19" s="1" t="s">
        <v>212</v>
      </c>
      <c r="N19" s="1" t="s">
        <v>608</v>
      </c>
      <c r="O19" s="31">
        <v>108</v>
      </c>
      <c r="P19" s="20">
        <v>130</v>
      </c>
      <c r="Q19" s="30">
        <v>-22</v>
      </c>
      <c r="R19" s="29" t="s">
        <v>98</v>
      </c>
      <c r="S19" s="28" t="s">
        <v>208</v>
      </c>
    </row>
    <row r="20" spans="1:19" ht="15">
      <c r="A20" s="32" t="s">
        <v>13</v>
      </c>
      <c r="B20" s="1">
        <v>35</v>
      </c>
      <c r="C20" s="1">
        <v>13</v>
      </c>
      <c r="D20" s="1">
        <v>15</v>
      </c>
      <c r="E20" s="20">
        <v>7</v>
      </c>
      <c r="F20" s="30">
        <v>33</v>
      </c>
      <c r="G20" s="20">
        <v>8</v>
      </c>
      <c r="H20" s="20">
        <v>11</v>
      </c>
      <c r="I20" s="20">
        <v>2</v>
      </c>
      <c r="J20" s="20">
        <v>1</v>
      </c>
      <c r="K20" s="29" t="s">
        <v>447</v>
      </c>
      <c r="L20" s="1" t="s">
        <v>582</v>
      </c>
      <c r="M20" s="1" t="s">
        <v>183</v>
      </c>
      <c r="N20" s="1" t="s">
        <v>556</v>
      </c>
      <c r="O20" s="31">
        <v>93</v>
      </c>
      <c r="P20" s="20">
        <v>113</v>
      </c>
      <c r="Q20" s="30">
        <v>-20</v>
      </c>
      <c r="R20" s="29" t="s">
        <v>98</v>
      </c>
      <c r="S20" s="28" t="s">
        <v>222</v>
      </c>
    </row>
    <row r="21" spans="1:19" ht="15.75" thickBot="1">
      <c r="A21" s="27" t="s">
        <v>12</v>
      </c>
      <c r="B21" s="26">
        <v>34</v>
      </c>
      <c r="C21" s="26">
        <v>16</v>
      </c>
      <c r="D21" s="26">
        <v>17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513</v>
      </c>
      <c r="M21" s="26" t="s">
        <v>256</v>
      </c>
      <c r="N21" s="26" t="s">
        <v>554</v>
      </c>
      <c r="O21" s="25">
        <v>96</v>
      </c>
      <c r="P21" s="24">
        <v>102</v>
      </c>
      <c r="Q21" s="23">
        <v>-6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36</v>
      </c>
      <c r="C25" s="40">
        <v>25</v>
      </c>
      <c r="D25" s="40">
        <v>10</v>
      </c>
      <c r="E25" s="38">
        <v>1</v>
      </c>
      <c r="F25" s="33">
        <v>51</v>
      </c>
      <c r="G25" s="38">
        <v>21</v>
      </c>
      <c r="H25" s="38">
        <v>25</v>
      </c>
      <c r="I25" s="38">
        <v>0</v>
      </c>
      <c r="J25" s="38">
        <v>0</v>
      </c>
      <c r="K25" s="37" t="s">
        <v>570</v>
      </c>
      <c r="L25" s="40" t="s">
        <v>603</v>
      </c>
      <c r="M25" s="40" t="s">
        <v>113</v>
      </c>
      <c r="N25" s="40" t="s">
        <v>571</v>
      </c>
      <c r="O25" s="39">
        <v>133</v>
      </c>
      <c r="P25" s="38">
        <v>89</v>
      </c>
      <c r="Q25" s="33">
        <v>44</v>
      </c>
      <c r="R25" s="37" t="s">
        <v>104</v>
      </c>
      <c r="S25" s="36" t="s">
        <v>230</v>
      </c>
    </row>
    <row r="26" spans="1:19" ht="15">
      <c r="A26" s="32" t="s">
        <v>17</v>
      </c>
      <c r="B26" s="1">
        <v>35</v>
      </c>
      <c r="C26" s="1">
        <v>21</v>
      </c>
      <c r="D26" s="1">
        <v>10</v>
      </c>
      <c r="E26" s="20">
        <v>4</v>
      </c>
      <c r="F26" s="30">
        <v>46</v>
      </c>
      <c r="G26" s="20">
        <v>16</v>
      </c>
      <c r="H26" s="20">
        <v>20</v>
      </c>
      <c r="I26" s="20">
        <v>1</v>
      </c>
      <c r="J26" s="20">
        <v>2</v>
      </c>
      <c r="K26" s="29" t="s">
        <v>455</v>
      </c>
      <c r="L26" s="1" t="s">
        <v>566</v>
      </c>
      <c r="M26" s="1" t="s">
        <v>273</v>
      </c>
      <c r="N26" s="1" t="s">
        <v>601</v>
      </c>
      <c r="O26" s="31">
        <v>104</v>
      </c>
      <c r="P26" s="20">
        <v>96</v>
      </c>
      <c r="Q26" s="30">
        <v>8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36</v>
      </c>
      <c r="C27" s="1">
        <v>21</v>
      </c>
      <c r="D27" s="1">
        <v>15</v>
      </c>
      <c r="E27" s="20">
        <v>0</v>
      </c>
      <c r="F27" s="30">
        <v>42</v>
      </c>
      <c r="G27" s="20">
        <v>17</v>
      </c>
      <c r="H27" s="20">
        <v>20</v>
      </c>
      <c r="I27" s="20">
        <v>1</v>
      </c>
      <c r="J27" s="20">
        <v>0</v>
      </c>
      <c r="K27" s="29" t="s">
        <v>513</v>
      </c>
      <c r="L27" s="1" t="s">
        <v>528</v>
      </c>
      <c r="M27" s="1" t="s">
        <v>212</v>
      </c>
      <c r="N27" s="1" t="s">
        <v>588</v>
      </c>
      <c r="O27" s="31">
        <v>121</v>
      </c>
      <c r="P27" s="20">
        <v>120</v>
      </c>
      <c r="Q27" s="30">
        <v>1</v>
      </c>
      <c r="R27" s="29" t="s">
        <v>123</v>
      </c>
      <c r="S27" s="28" t="s">
        <v>236</v>
      </c>
    </row>
    <row r="28" spans="1:19" ht="15">
      <c r="A28" s="32" t="s">
        <v>22</v>
      </c>
      <c r="B28" s="1">
        <v>33</v>
      </c>
      <c r="C28" s="1">
        <v>20</v>
      </c>
      <c r="D28" s="1">
        <v>13</v>
      </c>
      <c r="E28" s="20">
        <v>0</v>
      </c>
      <c r="F28" s="30">
        <v>40</v>
      </c>
      <c r="G28" s="20">
        <v>17</v>
      </c>
      <c r="H28" s="20">
        <v>19</v>
      </c>
      <c r="I28" s="20">
        <v>1</v>
      </c>
      <c r="J28" s="20">
        <v>0</v>
      </c>
      <c r="K28" s="29" t="s">
        <v>495</v>
      </c>
      <c r="L28" s="1" t="s">
        <v>385</v>
      </c>
      <c r="M28" s="1" t="s">
        <v>318</v>
      </c>
      <c r="N28" s="1" t="s">
        <v>600</v>
      </c>
      <c r="O28" s="31">
        <v>105</v>
      </c>
      <c r="P28" s="20">
        <v>85</v>
      </c>
      <c r="Q28" s="30">
        <v>20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34</v>
      </c>
      <c r="C29" s="1">
        <v>16</v>
      </c>
      <c r="D29" s="1">
        <v>12</v>
      </c>
      <c r="E29" s="20">
        <v>6</v>
      </c>
      <c r="F29" s="30">
        <v>38</v>
      </c>
      <c r="G29" s="20">
        <v>11</v>
      </c>
      <c r="H29" s="20">
        <v>16</v>
      </c>
      <c r="I29" s="20">
        <v>0</v>
      </c>
      <c r="J29" s="20">
        <v>2</v>
      </c>
      <c r="K29" s="29" t="s">
        <v>481</v>
      </c>
      <c r="L29" s="1" t="s">
        <v>382</v>
      </c>
      <c r="M29" s="1" t="s">
        <v>222</v>
      </c>
      <c r="N29" s="1" t="s">
        <v>597</v>
      </c>
      <c r="O29" s="31">
        <v>102</v>
      </c>
      <c r="P29" s="20">
        <v>99</v>
      </c>
      <c r="Q29" s="30">
        <v>3</v>
      </c>
      <c r="R29" s="29" t="s">
        <v>102</v>
      </c>
      <c r="S29" s="28" t="s">
        <v>262</v>
      </c>
    </row>
    <row r="30" spans="1:19" ht="15">
      <c r="A30" s="32" t="s">
        <v>6</v>
      </c>
      <c r="B30" s="1">
        <v>36</v>
      </c>
      <c r="C30" s="1">
        <v>16</v>
      </c>
      <c r="D30" s="1">
        <v>16</v>
      </c>
      <c r="E30" s="20">
        <v>4</v>
      </c>
      <c r="F30" s="30">
        <v>36</v>
      </c>
      <c r="G30" s="20">
        <v>9</v>
      </c>
      <c r="H30" s="20">
        <v>15</v>
      </c>
      <c r="I30" s="20">
        <v>1</v>
      </c>
      <c r="J30" s="20">
        <v>0</v>
      </c>
      <c r="K30" s="29" t="s">
        <v>301</v>
      </c>
      <c r="L30" s="1" t="s">
        <v>602</v>
      </c>
      <c r="M30" s="1" t="s">
        <v>150</v>
      </c>
      <c r="N30" s="1" t="s">
        <v>292</v>
      </c>
      <c r="O30" s="31">
        <v>91</v>
      </c>
      <c r="P30" s="20">
        <v>107</v>
      </c>
      <c r="Q30" s="30">
        <v>-16</v>
      </c>
      <c r="R30" s="29" t="s">
        <v>100</v>
      </c>
      <c r="S30" s="28" t="s">
        <v>203</v>
      </c>
    </row>
    <row r="31" spans="1:19" ht="15">
      <c r="A31" s="32" t="s">
        <v>15</v>
      </c>
      <c r="B31" s="1">
        <v>35</v>
      </c>
      <c r="C31" s="1">
        <v>11</v>
      </c>
      <c r="D31" s="1">
        <v>17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496</v>
      </c>
      <c r="M31" s="1" t="s">
        <v>216</v>
      </c>
      <c r="N31" s="1" t="s">
        <v>569</v>
      </c>
      <c r="O31" s="31">
        <v>84</v>
      </c>
      <c r="P31" s="20">
        <v>107</v>
      </c>
      <c r="Q31" s="30">
        <v>-23</v>
      </c>
      <c r="R31" s="29" t="s">
        <v>104</v>
      </c>
      <c r="S31" s="28" t="s">
        <v>222</v>
      </c>
    </row>
    <row r="32" spans="1:19" ht="15.75" thickBot="1">
      <c r="A32" s="32" t="s">
        <v>25</v>
      </c>
      <c r="B32" s="1">
        <v>35</v>
      </c>
      <c r="C32" s="1">
        <v>12</v>
      </c>
      <c r="D32" s="1">
        <v>21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449</v>
      </c>
      <c r="L32" s="1" t="s">
        <v>598</v>
      </c>
      <c r="M32" s="1" t="s">
        <v>208</v>
      </c>
      <c r="N32" s="1" t="s">
        <v>599</v>
      </c>
      <c r="O32" s="31">
        <v>91</v>
      </c>
      <c r="P32" s="20">
        <v>112</v>
      </c>
      <c r="Q32" s="30">
        <v>-21</v>
      </c>
      <c r="R32" s="29" t="s">
        <v>102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34</v>
      </c>
      <c r="C35" s="1">
        <v>23</v>
      </c>
      <c r="D35" s="1">
        <v>8</v>
      </c>
      <c r="E35" s="20">
        <v>3</v>
      </c>
      <c r="F35" s="33">
        <v>49</v>
      </c>
      <c r="G35" s="20">
        <v>19</v>
      </c>
      <c r="H35" s="20">
        <v>22</v>
      </c>
      <c r="I35" s="20">
        <v>1</v>
      </c>
      <c r="J35" s="20">
        <v>1</v>
      </c>
      <c r="K35" s="29" t="s">
        <v>594</v>
      </c>
      <c r="L35" s="1" t="s">
        <v>505</v>
      </c>
      <c r="M35" s="1" t="s">
        <v>595</v>
      </c>
      <c r="N35" s="1" t="s">
        <v>596</v>
      </c>
      <c r="O35" s="31">
        <v>120</v>
      </c>
      <c r="P35" s="20">
        <v>96</v>
      </c>
      <c r="Q35" s="30">
        <v>24</v>
      </c>
      <c r="R35" s="29" t="s">
        <v>130</v>
      </c>
      <c r="S35" s="28" t="s">
        <v>253</v>
      </c>
    </row>
    <row r="36" spans="1:19" ht="15">
      <c r="A36" s="32" t="s">
        <v>20</v>
      </c>
      <c r="B36" s="1">
        <v>34</v>
      </c>
      <c r="C36" s="1">
        <v>21</v>
      </c>
      <c r="D36" s="1">
        <v>11</v>
      </c>
      <c r="E36" s="20">
        <v>2</v>
      </c>
      <c r="F36" s="30">
        <v>44</v>
      </c>
      <c r="G36" s="20">
        <v>14</v>
      </c>
      <c r="H36" s="20">
        <v>21</v>
      </c>
      <c r="I36" s="20">
        <v>0</v>
      </c>
      <c r="J36" s="20">
        <v>0</v>
      </c>
      <c r="K36" s="29" t="s">
        <v>586</v>
      </c>
      <c r="L36" s="1" t="s">
        <v>381</v>
      </c>
      <c r="M36" s="1" t="s">
        <v>175</v>
      </c>
      <c r="N36" s="1" t="s">
        <v>539</v>
      </c>
      <c r="O36" s="31">
        <v>111</v>
      </c>
      <c r="P36" s="20">
        <v>95</v>
      </c>
      <c r="Q36" s="30">
        <v>16</v>
      </c>
      <c r="R36" s="29" t="s">
        <v>123</v>
      </c>
      <c r="S36" s="28" t="s">
        <v>253</v>
      </c>
    </row>
    <row r="37" spans="1:19" ht="15">
      <c r="A37" s="32" t="s">
        <v>18</v>
      </c>
      <c r="B37" s="1">
        <v>34</v>
      </c>
      <c r="C37" s="1">
        <v>19</v>
      </c>
      <c r="D37" s="1">
        <v>10</v>
      </c>
      <c r="E37" s="20">
        <v>5</v>
      </c>
      <c r="F37" s="30">
        <v>43</v>
      </c>
      <c r="G37" s="20">
        <v>19</v>
      </c>
      <c r="H37" s="20">
        <v>19</v>
      </c>
      <c r="I37" s="20">
        <v>0</v>
      </c>
      <c r="J37" s="20">
        <v>1</v>
      </c>
      <c r="K37" s="29" t="s">
        <v>405</v>
      </c>
      <c r="L37" s="1" t="s">
        <v>589</v>
      </c>
      <c r="M37" s="1" t="s">
        <v>225</v>
      </c>
      <c r="N37" s="1" t="s">
        <v>382</v>
      </c>
      <c r="O37" s="31">
        <v>104</v>
      </c>
      <c r="P37" s="20">
        <v>88</v>
      </c>
      <c r="Q37" s="30">
        <v>16</v>
      </c>
      <c r="R37" s="29" t="s">
        <v>102</v>
      </c>
      <c r="S37" s="28" t="s">
        <v>262</v>
      </c>
    </row>
    <row r="38" spans="1:19" ht="15">
      <c r="A38" s="32" t="s">
        <v>3</v>
      </c>
      <c r="B38" s="1">
        <v>34</v>
      </c>
      <c r="C38" s="1">
        <v>17</v>
      </c>
      <c r="D38" s="1">
        <v>10</v>
      </c>
      <c r="E38" s="20">
        <v>7</v>
      </c>
      <c r="F38" s="30">
        <v>41</v>
      </c>
      <c r="G38" s="20">
        <v>14</v>
      </c>
      <c r="H38" s="20">
        <v>17</v>
      </c>
      <c r="I38" s="20">
        <v>0</v>
      </c>
      <c r="J38" s="20">
        <v>1</v>
      </c>
      <c r="K38" s="29" t="s">
        <v>582</v>
      </c>
      <c r="L38" s="1" t="s">
        <v>537</v>
      </c>
      <c r="M38" s="1" t="s">
        <v>159</v>
      </c>
      <c r="N38" s="1" t="s">
        <v>407</v>
      </c>
      <c r="O38" s="31">
        <v>107</v>
      </c>
      <c r="P38" s="20">
        <v>107</v>
      </c>
      <c r="Q38" s="30">
        <v>0</v>
      </c>
      <c r="R38" s="29" t="s">
        <v>100</v>
      </c>
      <c r="S38" s="28" t="s">
        <v>311</v>
      </c>
    </row>
    <row r="39" spans="1:19" ht="15">
      <c r="A39" s="32" t="s">
        <v>27</v>
      </c>
      <c r="B39" s="1">
        <v>34</v>
      </c>
      <c r="C39" s="1">
        <v>16</v>
      </c>
      <c r="D39" s="1">
        <v>11</v>
      </c>
      <c r="E39" s="20">
        <v>7</v>
      </c>
      <c r="F39" s="30">
        <v>39</v>
      </c>
      <c r="G39" s="20">
        <v>8</v>
      </c>
      <c r="H39" s="20">
        <v>13</v>
      </c>
      <c r="I39" s="20">
        <v>3</v>
      </c>
      <c r="J39" s="20">
        <v>1</v>
      </c>
      <c r="K39" s="29" t="s">
        <v>557</v>
      </c>
      <c r="L39" s="1" t="s">
        <v>404</v>
      </c>
      <c r="M39" s="1" t="s">
        <v>172</v>
      </c>
      <c r="N39" s="1" t="s">
        <v>412</v>
      </c>
      <c r="O39" s="31">
        <v>95</v>
      </c>
      <c r="P39" s="20">
        <v>106</v>
      </c>
      <c r="Q39" s="30">
        <v>-11</v>
      </c>
      <c r="R39" s="29" t="s">
        <v>100</v>
      </c>
      <c r="S39" s="28" t="s">
        <v>311</v>
      </c>
    </row>
    <row r="40" spans="1:19" ht="15">
      <c r="A40" s="32" t="s">
        <v>7</v>
      </c>
      <c r="B40" s="1">
        <v>36</v>
      </c>
      <c r="C40" s="1">
        <v>15</v>
      </c>
      <c r="D40" s="1">
        <v>19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590</v>
      </c>
      <c r="M40" s="1" t="s">
        <v>212</v>
      </c>
      <c r="N40" s="1" t="s">
        <v>437</v>
      </c>
      <c r="O40" s="31">
        <v>101</v>
      </c>
      <c r="P40" s="20">
        <v>113</v>
      </c>
      <c r="Q40" s="30">
        <v>-12</v>
      </c>
      <c r="R40" s="29" t="s">
        <v>155</v>
      </c>
      <c r="S40" s="28" t="s">
        <v>208</v>
      </c>
    </row>
    <row r="41" spans="1:19" ht="15">
      <c r="A41" s="32" t="s">
        <v>31</v>
      </c>
      <c r="B41" s="1">
        <v>33</v>
      </c>
      <c r="C41" s="1">
        <v>13</v>
      </c>
      <c r="D41" s="1">
        <v>16</v>
      </c>
      <c r="E41" s="20">
        <v>4</v>
      </c>
      <c r="F41" s="30">
        <v>30</v>
      </c>
      <c r="G41" s="20">
        <v>7</v>
      </c>
      <c r="H41" s="20">
        <v>11</v>
      </c>
      <c r="I41" s="20">
        <v>2</v>
      </c>
      <c r="J41" s="20">
        <v>1</v>
      </c>
      <c r="K41" s="29" t="s">
        <v>430</v>
      </c>
      <c r="L41" s="1" t="s">
        <v>426</v>
      </c>
      <c r="M41" s="1" t="s">
        <v>591</v>
      </c>
      <c r="N41" s="1" t="s">
        <v>565</v>
      </c>
      <c r="O41" s="31">
        <v>82</v>
      </c>
      <c r="P41" s="20">
        <v>103</v>
      </c>
      <c r="Q41" s="30">
        <v>-21</v>
      </c>
      <c r="R41" s="29" t="s">
        <v>98</v>
      </c>
      <c r="S41" s="28" t="s">
        <v>208</v>
      </c>
    </row>
    <row r="42" spans="1:19" ht="15.75" thickBot="1">
      <c r="A42" s="27" t="s">
        <v>8</v>
      </c>
      <c r="B42" s="26">
        <v>37</v>
      </c>
      <c r="C42" s="26">
        <v>11</v>
      </c>
      <c r="D42" s="26">
        <v>20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313</v>
      </c>
      <c r="L42" s="26" t="s">
        <v>592</v>
      </c>
      <c r="M42" s="26" t="s">
        <v>263</v>
      </c>
      <c r="N42" s="26" t="s">
        <v>593</v>
      </c>
      <c r="O42" s="25">
        <v>101</v>
      </c>
      <c r="P42" s="24">
        <v>133</v>
      </c>
      <c r="Q42" s="23">
        <v>-32</v>
      </c>
      <c r="R42" s="22" t="s">
        <v>155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36</v>
      </c>
      <c r="C4" s="40">
        <v>22</v>
      </c>
      <c r="D4" s="40">
        <v>12</v>
      </c>
      <c r="E4" s="38">
        <v>2</v>
      </c>
      <c r="F4" s="33">
        <v>46</v>
      </c>
      <c r="G4" s="39">
        <v>16</v>
      </c>
      <c r="H4" s="38">
        <v>20</v>
      </c>
      <c r="I4" s="38">
        <v>2</v>
      </c>
      <c r="J4" s="33">
        <v>0</v>
      </c>
      <c r="K4" s="37" t="s">
        <v>434</v>
      </c>
      <c r="L4" s="40" t="s">
        <v>434</v>
      </c>
      <c r="M4" s="40" t="s">
        <v>194</v>
      </c>
      <c r="N4" s="40" t="s">
        <v>612</v>
      </c>
      <c r="O4" s="39">
        <v>126</v>
      </c>
      <c r="P4" s="38">
        <v>112</v>
      </c>
      <c r="Q4" s="33">
        <v>14</v>
      </c>
      <c r="R4" s="37" t="s">
        <v>98</v>
      </c>
      <c r="S4" s="36" t="s">
        <v>236</v>
      </c>
    </row>
    <row r="5" spans="1:20" ht="15">
      <c r="A5" s="32" t="s">
        <v>4</v>
      </c>
      <c r="B5" s="1">
        <v>36</v>
      </c>
      <c r="C5" s="1">
        <v>22</v>
      </c>
      <c r="D5" s="1">
        <v>12</v>
      </c>
      <c r="E5" s="20">
        <v>2</v>
      </c>
      <c r="F5" s="30">
        <v>46</v>
      </c>
      <c r="G5" s="31">
        <v>19</v>
      </c>
      <c r="H5" s="20">
        <v>22</v>
      </c>
      <c r="I5" s="20">
        <v>0</v>
      </c>
      <c r="J5" s="30">
        <v>0</v>
      </c>
      <c r="K5" s="29" t="s">
        <v>600</v>
      </c>
      <c r="L5" s="1" t="s">
        <v>412</v>
      </c>
      <c r="M5" s="1" t="s">
        <v>376</v>
      </c>
      <c r="N5" s="1" t="s">
        <v>617</v>
      </c>
      <c r="O5" s="31">
        <v>113</v>
      </c>
      <c r="P5" s="20">
        <v>100</v>
      </c>
      <c r="Q5" s="30">
        <v>13</v>
      </c>
      <c r="R5" s="29" t="s">
        <v>100</v>
      </c>
      <c r="S5" s="28" t="s">
        <v>245</v>
      </c>
    </row>
    <row r="6" spans="1:20" ht="15">
      <c r="A6" s="32" t="s">
        <v>29</v>
      </c>
      <c r="B6" s="1">
        <v>37</v>
      </c>
      <c r="C6" s="1">
        <v>19</v>
      </c>
      <c r="D6" s="1">
        <v>14</v>
      </c>
      <c r="E6" s="20">
        <v>4</v>
      </c>
      <c r="F6" s="30">
        <v>42</v>
      </c>
      <c r="G6" s="31">
        <v>13</v>
      </c>
      <c r="H6" s="20">
        <v>19</v>
      </c>
      <c r="I6" s="20">
        <v>0</v>
      </c>
      <c r="J6" s="30">
        <v>0</v>
      </c>
      <c r="K6" s="29" t="s">
        <v>382</v>
      </c>
      <c r="L6" s="1" t="s">
        <v>519</v>
      </c>
      <c r="M6" s="1" t="s">
        <v>205</v>
      </c>
      <c r="N6" s="1" t="s">
        <v>512</v>
      </c>
      <c r="O6" s="31">
        <v>97</v>
      </c>
      <c r="P6" s="20">
        <v>115</v>
      </c>
      <c r="Q6" s="30">
        <v>-18</v>
      </c>
      <c r="R6" s="29" t="s">
        <v>98</v>
      </c>
      <c r="S6" s="28" t="s">
        <v>205</v>
      </c>
    </row>
    <row r="7" spans="1:20" ht="15">
      <c r="A7" s="32" t="s">
        <v>5</v>
      </c>
      <c r="B7" s="1">
        <v>32</v>
      </c>
      <c r="C7" s="1">
        <v>19</v>
      </c>
      <c r="D7" s="1">
        <v>11</v>
      </c>
      <c r="E7" s="20">
        <v>2</v>
      </c>
      <c r="F7" s="30">
        <v>40</v>
      </c>
      <c r="G7" s="31">
        <v>16</v>
      </c>
      <c r="H7" s="20">
        <v>19</v>
      </c>
      <c r="I7" s="20">
        <v>0</v>
      </c>
      <c r="J7" s="30">
        <v>1</v>
      </c>
      <c r="K7" s="29" t="s">
        <v>383</v>
      </c>
      <c r="L7" s="1" t="s">
        <v>357</v>
      </c>
      <c r="M7" s="1" t="s">
        <v>153</v>
      </c>
      <c r="N7" s="1" t="s">
        <v>424</v>
      </c>
      <c r="O7" s="31">
        <v>126</v>
      </c>
      <c r="P7" s="20">
        <v>90</v>
      </c>
      <c r="Q7" s="30">
        <v>36</v>
      </c>
      <c r="R7" s="29" t="s">
        <v>100</v>
      </c>
      <c r="S7" s="28" t="s">
        <v>236</v>
      </c>
    </row>
    <row r="8" spans="1:20" ht="15">
      <c r="A8" s="32" t="s">
        <v>11</v>
      </c>
      <c r="B8" s="1">
        <v>34</v>
      </c>
      <c r="C8" s="1">
        <v>18</v>
      </c>
      <c r="D8" s="1">
        <v>14</v>
      </c>
      <c r="E8" s="20">
        <v>2</v>
      </c>
      <c r="F8" s="30">
        <v>38</v>
      </c>
      <c r="G8" s="31">
        <v>13</v>
      </c>
      <c r="H8" s="20">
        <v>18</v>
      </c>
      <c r="I8" s="20">
        <v>0</v>
      </c>
      <c r="J8" s="30">
        <v>1</v>
      </c>
      <c r="K8" s="29" t="s">
        <v>415</v>
      </c>
      <c r="L8" s="1" t="s">
        <v>585</v>
      </c>
      <c r="M8" s="1" t="s">
        <v>147</v>
      </c>
      <c r="N8" s="1" t="s">
        <v>360</v>
      </c>
      <c r="O8" s="31">
        <v>105</v>
      </c>
      <c r="P8" s="20">
        <v>98</v>
      </c>
      <c r="Q8" s="30">
        <v>7</v>
      </c>
      <c r="R8" s="29" t="s">
        <v>98</v>
      </c>
      <c r="S8" s="28" t="s">
        <v>253</v>
      </c>
    </row>
    <row r="9" spans="1:20" ht="15">
      <c r="A9" s="32" t="s">
        <v>16</v>
      </c>
      <c r="B9" s="1">
        <v>34</v>
      </c>
      <c r="C9" s="1">
        <v>14</v>
      </c>
      <c r="D9" s="1">
        <v>17</v>
      </c>
      <c r="E9" s="20">
        <v>3</v>
      </c>
      <c r="F9" s="30">
        <v>31</v>
      </c>
      <c r="G9" s="31">
        <v>10</v>
      </c>
      <c r="H9" s="20">
        <v>13</v>
      </c>
      <c r="I9" s="20">
        <v>1</v>
      </c>
      <c r="J9" s="30">
        <v>1</v>
      </c>
      <c r="K9" s="29" t="s">
        <v>575</v>
      </c>
      <c r="L9" s="1" t="s">
        <v>613</v>
      </c>
      <c r="M9" s="1" t="s">
        <v>223</v>
      </c>
      <c r="N9" s="1" t="s">
        <v>614</v>
      </c>
      <c r="O9" s="31">
        <v>101</v>
      </c>
      <c r="P9" s="20">
        <v>123</v>
      </c>
      <c r="Q9" s="30">
        <v>-22</v>
      </c>
      <c r="R9" s="29" t="s">
        <v>98</v>
      </c>
      <c r="S9" s="28" t="s">
        <v>245</v>
      </c>
    </row>
    <row r="10" spans="1:20" ht="15">
      <c r="A10" s="32" t="s">
        <v>28</v>
      </c>
      <c r="B10" s="1">
        <v>36</v>
      </c>
      <c r="C10" s="1">
        <v>13</v>
      </c>
      <c r="D10" s="1">
        <v>19</v>
      </c>
      <c r="E10" s="20">
        <v>4</v>
      </c>
      <c r="F10" s="30">
        <v>30</v>
      </c>
      <c r="G10" s="31">
        <v>9</v>
      </c>
      <c r="H10" s="20">
        <v>12</v>
      </c>
      <c r="I10" s="20">
        <v>1</v>
      </c>
      <c r="J10" s="30">
        <v>1</v>
      </c>
      <c r="K10" s="29" t="s">
        <v>480</v>
      </c>
      <c r="L10" s="1" t="s">
        <v>313</v>
      </c>
      <c r="M10" s="1" t="s">
        <v>272</v>
      </c>
      <c r="N10" s="1" t="s">
        <v>610</v>
      </c>
      <c r="O10" s="31">
        <v>110</v>
      </c>
      <c r="P10" s="20">
        <v>122</v>
      </c>
      <c r="Q10" s="30">
        <v>-12</v>
      </c>
      <c r="R10" s="29" t="s">
        <v>104</v>
      </c>
      <c r="S10" s="28" t="s">
        <v>233</v>
      </c>
    </row>
    <row r="11" spans="1:20" ht="15.75" thickBot="1">
      <c r="A11" s="32" t="s">
        <v>21</v>
      </c>
      <c r="B11" s="1">
        <v>35</v>
      </c>
      <c r="C11" s="1">
        <v>13</v>
      </c>
      <c r="D11" s="1">
        <v>18</v>
      </c>
      <c r="E11" s="24">
        <v>4</v>
      </c>
      <c r="F11" s="23">
        <v>30</v>
      </c>
      <c r="G11" s="25">
        <v>9</v>
      </c>
      <c r="H11" s="24">
        <v>12</v>
      </c>
      <c r="I11" s="24">
        <v>1</v>
      </c>
      <c r="J11" s="23">
        <v>0</v>
      </c>
      <c r="K11" s="29" t="s">
        <v>615</v>
      </c>
      <c r="L11" s="1" t="s">
        <v>447</v>
      </c>
      <c r="M11" s="1" t="s">
        <v>272</v>
      </c>
      <c r="N11" s="1" t="s">
        <v>616</v>
      </c>
      <c r="O11" s="31">
        <v>90</v>
      </c>
      <c r="P11" s="20">
        <v>116</v>
      </c>
      <c r="Q11" s="30">
        <v>-26</v>
      </c>
      <c r="R11" s="29" t="s">
        <v>140</v>
      </c>
      <c r="S11" s="28" t="s">
        <v>248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38</v>
      </c>
      <c r="C14" s="1">
        <v>24</v>
      </c>
      <c r="D14" s="1">
        <v>11</v>
      </c>
      <c r="E14" s="20">
        <v>3</v>
      </c>
      <c r="F14" s="33">
        <v>51</v>
      </c>
      <c r="G14" s="20">
        <v>23</v>
      </c>
      <c r="H14" s="20">
        <v>24</v>
      </c>
      <c r="I14" s="20">
        <v>0</v>
      </c>
      <c r="J14" s="20">
        <v>0</v>
      </c>
      <c r="K14" s="29" t="s">
        <v>456</v>
      </c>
      <c r="L14" s="1" t="s">
        <v>443</v>
      </c>
      <c r="M14" s="1" t="s">
        <v>619</v>
      </c>
      <c r="N14" s="1" t="s">
        <v>620</v>
      </c>
      <c r="O14" s="31">
        <v>128</v>
      </c>
      <c r="P14" s="20">
        <v>93</v>
      </c>
      <c r="Q14" s="30">
        <v>35</v>
      </c>
      <c r="R14" s="29" t="s">
        <v>123</v>
      </c>
      <c r="S14" s="28" t="s">
        <v>230</v>
      </c>
    </row>
    <row r="15" spans="1:20" ht="15">
      <c r="A15" s="32" t="s">
        <v>1</v>
      </c>
      <c r="B15" s="1">
        <v>34</v>
      </c>
      <c r="C15" s="1">
        <v>23</v>
      </c>
      <c r="D15" s="1">
        <v>9</v>
      </c>
      <c r="E15" s="20">
        <v>2</v>
      </c>
      <c r="F15" s="30">
        <v>48</v>
      </c>
      <c r="G15" s="20">
        <v>20</v>
      </c>
      <c r="H15" s="20">
        <v>23</v>
      </c>
      <c r="I15" s="20">
        <v>0</v>
      </c>
      <c r="J15" s="20">
        <v>0</v>
      </c>
      <c r="K15" s="29" t="s">
        <v>516</v>
      </c>
      <c r="L15" s="1" t="s">
        <v>443</v>
      </c>
      <c r="M15" s="1" t="s">
        <v>327</v>
      </c>
      <c r="N15" s="1" t="s">
        <v>609</v>
      </c>
      <c r="O15" s="31">
        <v>125</v>
      </c>
      <c r="P15" s="20">
        <v>89</v>
      </c>
      <c r="Q15" s="30">
        <v>36</v>
      </c>
      <c r="R15" s="29" t="s">
        <v>98</v>
      </c>
      <c r="S15" s="28" t="s">
        <v>205</v>
      </c>
    </row>
    <row r="16" spans="1:20" ht="15">
      <c r="A16" s="32" t="s">
        <v>26</v>
      </c>
      <c r="B16" s="1">
        <v>35</v>
      </c>
      <c r="C16" s="1">
        <v>21</v>
      </c>
      <c r="D16" s="1">
        <v>13</v>
      </c>
      <c r="E16" s="20">
        <v>1</v>
      </c>
      <c r="F16" s="30">
        <v>43</v>
      </c>
      <c r="G16" s="20">
        <v>19</v>
      </c>
      <c r="H16" s="20">
        <v>21</v>
      </c>
      <c r="I16" s="20">
        <v>0</v>
      </c>
      <c r="J16" s="20">
        <v>1</v>
      </c>
      <c r="K16" s="29" t="s">
        <v>467</v>
      </c>
      <c r="L16" s="1" t="s">
        <v>583</v>
      </c>
      <c r="M16" s="1" t="s">
        <v>477</v>
      </c>
      <c r="N16" s="1" t="s">
        <v>618</v>
      </c>
      <c r="O16" s="31">
        <v>120</v>
      </c>
      <c r="P16" s="20">
        <v>100</v>
      </c>
      <c r="Q16" s="30">
        <v>20</v>
      </c>
      <c r="R16" s="29" t="s">
        <v>102</v>
      </c>
      <c r="S16" s="28" t="s">
        <v>225</v>
      </c>
    </row>
    <row r="17" spans="1:19" ht="15">
      <c r="A17" s="32" t="s">
        <v>9</v>
      </c>
      <c r="B17" s="1">
        <v>36</v>
      </c>
      <c r="C17" s="1">
        <v>16</v>
      </c>
      <c r="D17" s="1">
        <v>15</v>
      </c>
      <c r="E17" s="20">
        <v>5</v>
      </c>
      <c r="F17" s="30">
        <v>37</v>
      </c>
      <c r="G17" s="20">
        <v>9</v>
      </c>
      <c r="H17" s="20">
        <v>15</v>
      </c>
      <c r="I17" s="20">
        <v>1</v>
      </c>
      <c r="J17" s="20">
        <v>2</v>
      </c>
      <c r="K17" s="29" t="s">
        <v>575</v>
      </c>
      <c r="L17" s="1" t="s">
        <v>454</v>
      </c>
      <c r="M17" s="1" t="s">
        <v>209</v>
      </c>
      <c r="N17" s="1" t="s">
        <v>555</v>
      </c>
      <c r="O17" s="31">
        <v>112</v>
      </c>
      <c r="P17" s="20">
        <v>133</v>
      </c>
      <c r="Q17" s="30">
        <v>-21</v>
      </c>
      <c r="R17" s="29" t="s">
        <v>100</v>
      </c>
      <c r="S17" s="28" t="s">
        <v>205</v>
      </c>
    </row>
    <row r="18" spans="1:19" ht="15">
      <c r="A18" s="32" t="s">
        <v>23</v>
      </c>
      <c r="B18" s="1">
        <v>36</v>
      </c>
      <c r="C18" s="1">
        <v>15</v>
      </c>
      <c r="D18" s="1">
        <v>15</v>
      </c>
      <c r="E18" s="20">
        <v>6</v>
      </c>
      <c r="F18" s="30">
        <v>36</v>
      </c>
      <c r="G18" s="20">
        <v>12</v>
      </c>
      <c r="H18" s="20">
        <v>14</v>
      </c>
      <c r="I18" s="20">
        <v>1</v>
      </c>
      <c r="J18" s="20">
        <v>0</v>
      </c>
      <c r="K18" s="29" t="s">
        <v>532</v>
      </c>
      <c r="L18" s="1" t="s">
        <v>579</v>
      </c>
      <c r="M18" s="1" t="s">
        <v>257</v>
      </c>
      <c r="N18" s="1" t="s">
        <v>580</v>
      </c>
      <c r="O18" s="31">
        <v>123</v>
      </c>
      <c r="P18" s="20">
        <v>129</v>
      </c>
      <c r="Q18" s="30">
        <v>-6</v>
      </c>
      <c r="R18" s="29" t="s">
        <v>104</v>
      </c>
      <c r="S18" s="28" t="s">
        <v>311</v>
      </c>
    </row>
    <row r="19" spans="1:19" ht="15">
      <c r="A19" s="32" t="s">
        <v>10</v>
      </c>
      <c r="B19" s="1">
        <v>35</v>
      </c>
      <c r="C19" s="1">
        <v>15</v>
      </c>
      <c r="D19" s="1">
        <v>16</v>
      </c>
      <c r="E19" s="20">
        <v>4</v>
      </c>
      <c r="F19" s="30">
        <v>34</v>
      </c>
      <c r="G19" s="20">
        <v>4</v>
      </c>
      <c r="H19" s="20">
        <v>12</v>
      </c>
      <c r="I19" s="20">
        <v>3</v>
      </c>
      <c r="J19" s="20">
        <v>2</v>
      </c>
      <c r="K19" s="29" t="s">
        <v>583</v>
      </c>
      <c r="L19" s="1" t="s">
        <v>568</v>
      </c>
      <c r="M19" s="1" t="s">
        <v>212</v>
      </c>
      <c r="N19" s="1" t="s">
        <v>608</v>
      </c>
      <c r="O19" s="31">
        <v>108</v>
      </c>
      <c r="P19" s="20">
        <v>130</v>
      </c>
      <c r="Q19" s="30">
        <v>-22</v>
      </c>
      <c r="R19" s="29" t="s">
        <v>98</v>
      </c>
      <c r="S19" s="28" t="s">
        <v>208</v>
      </c>
    </row>
    <row r="20" spans="1:19" ht="15">
      <c r="A20" s="32" t="s">
        <v>13</v>
      </c>
      <c r="B20" s="1">
        <v>35</v>
      </c>
      <c r="C20" s="1">
        <v>13</v>
      </c>
      <c r="D20" s="1">
        <v>15</v>
      </c>
      <c r="E20" s="20">
        <v>7</v>
      </c>
      <c r="F20" s="30">
        <v>33</v>
      </c>
      <c r="G20" s="20">
        <v>8</v>
      </c>
      <c r="H20" s="20">
        <v>11</v>
      </c>
      <c r="I20" s="20">
        <v>2</v>
      </c>
      <c r="J20" s="20">
        <v>1</v>
      </c>
      <c r="K20" s="29" t="s">
        <v>447</v>
      </c>
      <c r="L20" s="1" t="s">
        <v>582</v>
      </c>
      <c r="M20" s="1" t="s">
        <v>183</v>
      </c>
      <c r="N20" s="1" t="s">
        <v>556</v>
      </c>
      <c r="O20" s="31">
        <v>93</v>
      </c>
      <c r="P20" s="20">
        <v>113</v>
      </c>
      <c r="Q20" s="30">
        <v>-20</v>
      </c>
      <c r="R20" s="29" t="s">
        <v>98</v>
      </c>
      <c r="S20" s="28" t="s">
        <v>222</v>
      </c>
    </row>
    <row r="21" spans="1:19" ht="15.75" thickBot="1">
      <c r="A21" s="27" t="s">
        <v>12</v>
      </c>
      <c r="B21" s="26">
        <v>34</v>
      </c>
      <c r="C21" s="26">
        <v>16</v>
      </c>
      <c r="D21" s="26">
        <v>17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513</v>
      </c>
      <c r="M21" s="26" t="s">
        <v>256</v>
      </c>
      <c r="N21" s="26" t="s">
        <v>554</v>
      </c>
      <c r="O21" s="25">
        <v>96</v>
      </c>
      <c r="P21" s="24">
        <v>102</v>
      </c>
      <c r="Q21" s="23">
        <v>-6</v>
      </c>
      <c r="R21" s="22" t="s">
        <v>102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36</v>
      </c>
      <c r="C25" s="40">
        <v>25</v>
      </c>
      <c r="D25" s="40">
        <v>10</v>
      </c>
      <c r="E25" s="38">
        <v>1</v>
      </c>
      <c r="F25" s="33">
        <v>51</v>
      </c>
      <c r="G25" s="38">
        <v>21</v>
      </c>
      <c r="H25" s="38">
        <v>25</v>
      </c>
      <c r="I25" s="38">
        <v>0</v>
      </c>
      <c r="J25" s="38">
        <v>0</v>
      </c>
      <c r="K25" s="37" t="s">
        <v>570</v>
      </c>
      <c r="L25" s="40" t="s">
        <v>603</v>
      </c>
      <c r="M25" s="40" t="s">
        <v>113</v>
      </c>
      <c r="N25" s="40" t="s">
        <v>571</v>
      </c>
      <c r="O25" s="39">
        <v>133</v>
      </c>
      <c r="P25" s="38">
        <v>89</v>
      </c>
      <c r="Q25" s="33">
        <v>44</v>
      </c>
      <c r="R25" s="37" t="s">
        <v>104</v>
      </c>
      <c r="S25" s="36" t="s">
        <v>230</v>
      </c>
    </row>
    <row r="26" spans="1:19" ht="15">
      <c r="A26" s="32" t="s">
        <v>17</v>
      </c>
      <c r="B26" s="1">
        <v>36</v>
      </c>
      <c r="C26" s="1">
        <v>22</v>
      </c>
      <c r="D26" s="1">
        <v>10</v>
      </c>
      <c r="E26" s="20">
        <v>4</v>
      </c>
      <c r="F26" s="30">
        <v>48</v>
      </c>
      <c r="G26" s="20">
        <v>16</v>
      </c>
      <c r="H26" s="20">
        <v>21</v>
      </c>
      <c r="I26" s="20">
        <v>1</v>
      </c>
      <c r="J26" s="20">
        <v>2</v>
      </c>
      <c r="K26" s="29" t="s">
        <v>455</v>
      </c>
      <c r="L26" s="1" t="s">
        <v>624</v>
      </c>
      <c r="M26" s="1" t="s">
        <v>285</v>
      </c>
      <c r="N26" s="1" t="s">
        <v>625</v>
      </c>
      <c r="O26" s="31">
        <v>107</v>
      </c>
      <c r="P26" s="20">
        <v>98</v>
      </c>
      <c r="Q26" s="30">
        <v>9</v>
      </c>
      <c r="R26" s="29" t="s">
        <v>104</v>
      </c>
      <c r="S26" s="28" t="s">
        <v>244</v>
      </c>
    </row>
    <row r="27" spans="1:19" ht="15">
      <c r="A27" s="32" t="s">
        <v>24</v>
      </c>
      <c r="B27" s="1">
        <v>37</v>
      </c>
      <c r="C27" s="1">
        <v>22</v>
      </c>
      <c r="D27" s="1">
        <v>15</v>
      </c>
      <c r="E27" s="20">
        <v>0</v>
      </c>
      <c r="F27" s="30">
        <v>44</v>
      </c>
      <c r="G27" s="20">
        <v>18</v>
      </c>
      <c r="H27" s="20">
        <v>21</v>
      </c>
      <c r="I27" s="20">
        <v>1</v>
      </c>
      <c r="J27" s="20">
        <v>0</v>
      </c>
      <c r="K27" s="29" t="s">
        <v>513</v>
      </c>
      <c r="L27" s="1" t="s">
        <v>603</v>
      </c>
      <c r="M27" s="1" t="s">
        <v>275</v>
      </c>
      <c r="N27" s="1" t="s">
        <v>623</v>
      </c>
      <c r="O27" s="31">
        <v>125</v>
      </c>
      <c r="P27" s="20">
        <v>121</v>
      </c>
      <c r="Q27" s="30">
        <v>4</v>
      </c>
      <c r="R27" s="29" t="s">
        <v>130</v>
      </c>
      <c r="S27" s="28" t="s">
        <v>253</v>
      </c>
    </row>
    <row r="28" spans="1:19" ht="15">
      <c r="A28" s="32" t="s">
        <v>22</v>
      </c>
      <c r="B28" s="1">
        <v>34</v>
      </c>
      <c r="C28" s="1">
        <v>20</v>
      </c>
      <c r="D28" s="1">
        <v>13</v>
      </c>
      <c r="E28" s="20">
        <v>1</v>
      </c>
      <c r="F28" s="30">
        <v>41</v>
      </c>
      <c r="G28" s="20">
        <v>17</v>
      </c>
      <c r="H28" s="20">
        <v>19</v>
      </c>
      <c r="I28" s="20">
        <v>1</v>
      </c>
      <c r="J28" s="20">
        <v>0</v>
      </c>
      <c r="K28" s="29" t="s">
        <v>529</v>
      </c>
      <c r="L28" s="1" t="s">
        <v>385</v>
      </c>
      <c r="M28" s="1" t="s">
        <v>369</v>
      </c>
      <c r="N28" s="1" t="s">
        <v>571</v>
      </c>
      <c r="O28" s="31">
        <v>107</v>
      </c>
      <c r="P28" s="20">
        <v>88</v>
      </c>
      <c r="Q28" s="30">
        <v>19</v>
      </c>
      <c r="R28" s="29" t="s">
        <v>98</v>
      </c>
      <c r="S28" s="28" t="s">
        <v>222</v>
      </c>
    </row>
    <row r="29" spans="1:19" ht="15">
      <c r="A29" s="32" t="s">
        <v>105</v>
      </c>
      <c r="B29" s="1">
        <v>35</v>
      </c>
      <c r="C29" s="1">
        <v>16</v>
      </c>
      <c r="D29" s="1">
        <v>13</v>
      </c>
      <c r="E29" s="20">
        <v>6</v>
      </c>
      <c r="F29" s="30">
        <v>38</v>
      </c>
      <c r="G29" s="20">
        <v>11</v>
      </c>
      <c r="H29" s="20">
        <v>16</v>
      </c>
      <c r="I29" s="20">
        <v>0</v>
      </c>
      <c r="J29" s="20">
        <v>2</v>
      </c>
      <c r="K29" s="29" t="s">
        <v>502</v>
      </c>
      <c r="L29" s="1" t="s">
        <v>382</v>
      </c>
      <c r="M29" s="1" t="s">
        <v>263</v>
      </c>
      <c r="N29" s="1" t="s">
        <v>621</v>
      </c>
      <c r="O29" s="31">
        <v>103</v>
      </c>
      <c r="P29" s="20">
        <v>103</v>
      </c>
      <c r="Q29" s="30">
        <v>0</v>
      </c>
      <c r="R29" s="29" t="s">
        <v>114</v>
      </c>
      <c r="S29" s="28" t="s">
        <v>262</v>
      </c>
    </row>
    <row r="30" spans="1:19" ht="15">
      <c r="A30" s="32" t="s">
        <v>6</v>
      </c>
      <c r="B30" s="1">
        <v>37</v>
      </c>
      <c r="C30" s="1">
        <v>17</v>
      </c>
      <c r="D30" s="1">
        <v>16</v>
      </c>
      <c r="E30" s="20">
        <v>4</v>
      </c>
      <c r="F30" s="30">
        <v>38</v>
      </c>
      <c r="G30" s="20">
        <v>10</v>
      </c>
      <c r="H30" s="20">
        <v>16</v>
      </c>
      <c r="I30" s="20">
        <v>1</v>
      </c>
      <c r="J30" s="20">
        <v>0</v>
      </c>
      <c r="K30" s="29" t="s">
        <v>394</v>
      </c>
      <c r="L30" s="1" t="s">
        <v>602</v>
      </c>
      <c r="M30" s="1" t="s">
        <v>156</v>
      </c>
      <c r="N30" s="1" t="s">
        <v>360</v>
      </c>
      <c r="O30" s="31">
        <v>98</v>
      </c>
      <c r="P30" s="20">
        <v>111</v>
      </c>
      <c r="Q30" s="30">
        <v>-13</v>
      </c>
      <c r="R30" s="29" t="s">
        <v>104</v>
      </c>
      <c r="S30" s="28" t="s">
        <v>203</v>
      </c>
    </row>
    <row r="31" spans="1:19" ht="15">
      <c r="A31" s="32" t="s">
        <v>15</v>
      </c>
      <c r="B31" s="1">
        <v>36</v>
      </c>
      <c r="C31" s="1">
        <v>11</v>
      </c>
      <c r="D31" s="1">
        <v>18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626</v>
      </c>
      <c r="M31" s="1" t="s">
        <v>231</v>
      </c>
      <c r="N31" s="1" t="s">
        <v>480</v>
      </c>
      <c r="O31" s="31">
        <v>88</v>
      </c>
      <c r="P31" s="20">
        <v>114</v>
      </c>
      <c r="Q31" s="30">
        <v>-26</v>
      </c>
      <c r="R31" s="29" t="s">
        <v>98</v>
      </c>
      <c r="S31" s="28" t="s">
        <v>222</v>
      </c>
    </row>
    <row r="32" spans="1:19" ht="15.75" thickBot="1">
      <c r="A32" s="32" t="s">
        <v>25</v>
      </c>
      <c r="B32" s="1">
        <v>36</v>
      </c>
      <c r="C32" s="1">
        <v>12</v>
      </c>
      <c r="D32" s="1">
        <v>22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449</v>
      </c>
      <c r="L32" s="1" t="s">
        <v>622</v>
      </c>
      <c r="M32" s="1" t="s">
        <v>208</v>
      </c>
      <c r="N32" s="1" t="s">
        <v>599</v>
      </c>
      <c r="O32" s="31">
        <v>93</v>
      </c>
      <c r="P32" s="20">
        <v>118</v>
      </c>
      <c r="Q32" s="30">
        <v>-25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35</v>
      </c>
      <c r="C35" s="1">
        <v>24</v>
      </c>
      <c r="D35" s="1">
        <v>8</v>
      </c>
      <c r="E35" s="20">
        <v>3</v>
      </c>
      <c r="F35" s="33">
        <v>51</v>
      </c>
      <c r="G35" s="20">
        <v>20</v>
      </c>
      <c r="H35" s="20">
        <v>23</v>
      </c>
      <c r="I35" s="20">
        <v>1</v>
      </c>
      <c r="J35" s="20">
        <v>1</v>
      </c>
      <c r="K35" s="29" t="s">
        <v>594</v>
      </c>
      <c r="L35" s="1" t="s">
        <v>629</v>
      </c>
      <c r="M35" s="1" t="s">
        <v>630</v>
      </c>
      <c r="N35" s="1" t="s">
        <v>631</v>
      </c>
      <c r="O35" s="31">
        <v>126</v>
      </c>
      <c r="P35" s="20">
        <v>99</v>
      </c>
      <c r="Q35" s="30">
        <v>27</v>
      </c>
      <c r="R35" s="29" t="s">
        <v>169</v>
      </c>
      <c r="S35" s="28" t="s">
        <v>238</v>
      </c>
    </row>
    <row r="36" spans="1:19" ht="15">
      <c r="A36" s="32" t="s">
        <v>20</v>
      </c>
      <c r="B36" s="1">
        <v>34</v>
      </c>
      <c r="C36" s="1">
        <v>21</v>
      </c>
      <c r="D36" s="1">
        <v>11</v>
      </c>
      <c r="E36" s="20">
        <v>2</v>
      </c>
      <c r="F36" s="30">
        <v>44</v>
      </c>
      <c r="G36" s="20">
        <v>14</v>
      </c>
      <c r="H36" s="20">
        <v>21</v>
      </c>
      <c r="I36" s="20">
        <v>0</v>
      </c>
      <c r="J36" s="20">
        <v>0</v>
      </c>
      <c r="K36" s="29" t="s">
        <v>586</v>
      </c>
      <c r="L36" s="1" t="s">
        <v>381</v>
      </c>
      <c r="M36" s="1" t="s">
        <v>175</v>
      </c>
      <c r="N36" s="1" t="s">
        <v>539</v>
      </c>
      <c r="O36" s="31">
        <v>111</v>
      </c>
      <c r="P36" s="20">
        <v>95</v>
      </c>
      <c r="Q36" s="30">
        <v>16</v>
      </c>
      <c r="R36" s="29" t="s">
        <v>123</v>
      </c>
      <c r="S36" s="28" t="s">
        <v>253</v>
      </c>
    </row>
    <row r="37" spans="1:19" ht="15">
      <c r="A37" s="32" t="s">
        <v>18</v>
      </c>
      <c r="B37" s="1">
        <v>34</v>
      </c>
      <c r="C37" s="1">
        <v>19</v>
      </c>
      <c r="D37" s="1">
        <v>10</v>
      </c>
      <c r="E37" s="20">
        <v>5</v>
      </c>
      <c r="F37" s="30">
        <v>43</v>
      </c>
      <c r="G37" s="20">
        <v>19</v>
      </c>
      <c r="H37" s="20">
        <v>19</v>
      </c>
      <c r="I37" s="20">
        <v>0</v>
      </c>
      <c r="J37" s="20">
        <v>1</v>
      </c>
      <c r="K37" s="29" t="s">
        <v>405</v>
      </c>
      <c r="L37" s="1" t="s">
        <v>589</v>
      </c>
      <c r="M37" s="1" t="s">
        <v>225</v>
      </c>
      <c r="N37" s="1" t="s">
        <v>382</v>
      </c>
      <c r="O37" s="31">
        <v>104</v>
      </c>
      <c r="P37" s="20">
        <v>88</v>
      </c>
      <c r="Q37" s="30">
        <v>16</v>
      </c>
      <c r="R37" s="29" t="s">
        <v>102</v>
      </c>
      <c r="S37" s="28" t="s">
        <v>262</v>
      </c>
    </row>
    <row r="38" spans="1:19" ht="15">
      <c r="A38" s="32" t="s">
        <v>3</v>
      </c>
      <c r="B38" s="1">
        <v>34</v>
      </c>
      <c r="C38" s="1">
        <v>17</v>
      </c>
      <c r="D38" s="1">
        <v>10</v>
      </c>
      <c r="E38" s="20">
        <v>7</v>
      </c>
      <c r="F38" s="30">
        <v>41</v>
      </c>
      <c r="G38" s="20">
        <v>14</v>
      </c>
      <c r="H38" s="20">
        <v>17</v>
      </c>
      <c r="I38" s="20">
        <v>0</v>
      </c>
      <c r="J38" s="20">
        <v>1</v>
      </c>
      <c r="K38" s="29" t="s">
        <v>582</v>
      </c>
      <c r="L38" s="1" t="s">
        <v>537</v>
      </c>
      <c r="M38" s="1" t="s">
        <v>159</v>
      </c>
      <c r="N38" s="1" t="s">
        <v>407</v>
      </c>
      <c r="O38" s="31">
        <v>107</v>
      </c>
      <c r="P38" s="20">
        <v>107</v>
      </c>
      <c r="Q38" s="30">
        <v>0</v>
      </c>
      <c r="R38" s="29" t="s">
        <v>100</v>
      </c>
      <c r="S38" s="28" t="s">
        <v>311</v>
      </c>
    </row>
    <row r="39" spans="1:19" ht="15">
      <c r="A39" s="32" t="s">
        <v>27</v>
      </c>
      <c r="B39" s="1">
        <v>34</v>
      </c>
      <c r="C39" s="1">
        <v>16</v>
      </c>
      <c r="D39" s="1">
        <v>11</v>
      </c>
      <c r="E39" s="20">
        <v>7</v>
      </c>
      <c r="F39" s="30">
        <v>39</v>
      </c>
      <c r="G39" s="20">
        <v>8</v>
      </c>
      <c r="H39" s="20">
        <v>13</v>
      </c>
      <c r="I39" s="20">
        <v>3</v>
      </c>
      <c r="J39" s="20">
        <v>1</v>
      </c>
      <c r="K39" s="29" t="s">
        <v>557</v>
      </c>
      <c r="L39" s="1" t="s">
        <v>404</v>
      </c>
      <c r="M39" s="1" t="s">
        <v>172</v>
      </c>
      <c r="N39" s="1" t="s">
        <v>412</v>
      </c>
      <c r="O39" s="31">
        <v>95</v>
      </c>
      <c r="P39" s="20">
        <v>106</v>
      </c>
      <c r="Q39" s="30">
        <v>-11</v>
      </c>
      <c r="R39" s="29" t="s">
        <v>100</v>
      </c>
      <c r="S39" s="28" t="s">
        <v>311</v>
      </c>
    </row>
    <row r="40" spans="1:19" ht="15">
      <c r="A40" s="32" t="s">
        <v>7</v>
      </c>
      <c r="B40" s="1">
        <v>36</v>
      </c>
      <c r="C40" s="1">
        <v>15</v>
      </c>
      <c r="D40" s="1">
        <v>19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519</v>
      </c>
      <c r="L40" s="1" t="s">
        <v>590</v>
      </c>
      <c r="M40" s="1" t="s">
        <v>212</v>
      </c>
      <c r="N40" s="1" t="s">
        <v>437</v>
      </c>
      <c r="O40" s="31">
        <v>101</v>
      </c>
      <c r="P40" s="20">
        <v>113</v>
      </c>
      <c r="Q40" s="30">
        <v>-12</v>
      </c>
      <c r="R40" s="29" t="s">
        <v>155</v>
      </c>
      <c r="S40" s="28" t="s">
        <v>208</v>
      </c>
    </row>
    <row r="41" spans="1:19" ht="15">
      <c r="A41" s="32" t="s">
        <v>31</v>
      </c>
      <c r="B41" s="1">
        <v>33</v>
      </c>
      <c r="C41" s="1">
        <v>13</v>
      </c>
      <c r="D41" s="1">
        <v>16</v>
      </c>
      <c r="E41" s="20">
        <v>4</v>
      </c>
      <c r="F41" s="30">
        <v>30</v>
      </c>
      <c r="G41" s="20">
        <v>7</v>
      </c>
      <c r="H41" s="20">
        <v>11</v>
      </c>
      <c r="I41" s="20">
        <v>2</v>
      </c>
      <c r="J41" s="20">
        <v>1</v>
      </c>
      <c r="K41" s="29" t="s">
        <v>430</v>
      </c>
      <c r="L41" s="1" t="s">
        <v>426</v>
      </c>
      <c r="M41" s="1" t="s">
        <v>591</v>
      </c>
      <c r="N41" s="1" t="s">
        <v>565</v>
      </c>
      <c r="O41" s="31">
        <v>82</v>
      </c>
      <c r="P41" s="20">
        <v>103</v>
      </c>
      <c r="Q41" s="30">
        <v>-21</v>
      </c>
      <c r="R41" s="29" t="s">
        <v>98</v>
      </c>
      <c r="S41" s="28" t="s">
        <v>208</v>
      </c>
    </row>
    <row r="42" spans="1:19" ht="15.75" thickBot="1">
      <c r="A42" s="27" t="s">
        <v>8</v>
      </c>
      <c r="B42" s="26">
        <v>38</v>
      </c>
      <c r="C42" s="26">
        <v>11</v>
      </c>
      <c r="D42" s="26">
        <v>21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430</v>
      </c>
      <c r="L42" s="26" t="s">
        <v>592</v>
      </c>
      <c r="M42" s="26" t="s">
        <v>282</v>
      </c>
      <c r="N42" s="26" t="s">
        <v>627</v>
      </c>
      <c r="O42" s="25">
        <v>104</v>
      </c>
      <c r="P42" s="24">
        <v>139</v>
      </c>
      <c r="Q42" s="23">
        <v>-35</v>
      </c>
      <c r="R42" s="22" t="s">
        <v>168</v>
      </c>
      <c r="S42" s="21" t="s">
        <v>628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37</v>
      </c>
      <c r="C4" s="40">
        <v>22</v>
      </c>
      <c r="D4" s="40">
        <v>13</v>
      </c>
      <c r="E4" s="38">
        <v>2</v>
      </c>
      <c r="F4" s="33">
        <v>46</v>
      </c>
      <c r="G4" s="39">
        <v>16</v>
      </c>
      <c r="H4" s="38">
        <v>20</v>
      </c>
      <c r="I4" s="38">
        <v>2</v>
      </c>
      <c r="J4" s="33">
        <v>0</v>
      </c>
      <c r="K4" s="37" t="s">
        <v>550</v>
      </c>
      <c r="L4" s="40" t="s">
        <v>434</v>
      </c>
      <c r="M4" s="40" t="s">
        <v>213</v>
      </c>
      <c r="N4" s="40" t="s">
        <v>586</v>
      </c>
      <c r="O4" s="39">
        <v>126</v>
      </c>
      <c r="P4" s="38">
        <v>116</v>
      </c>
      <c r="Q4" s="33">
        <v>10</v>
      </c>
      <c r="R4" s="37" t="s">
        <v>102</v>
      </c>
      <c r="S4" s="36" t="s">
        <v>245</v>
      </c>
    </row>
    <row r="5" spans="1:20" ht="15">
      <c r="A5" s="32" t="s">
        <v>4</v>
      </c>
      <c r="B5" s="1">
        <v>37</v>
      </c>
      <c r="C5" s="1">
        <v>22</v>
      </c>
      <c r="D5" s="1">
        <v>13</v>
      </c>
      <c r="E5" s="20">
        <v>2</v>
      </c>
      <c r="F5" s="30">
        <v>46</v>
      </c>
      <c r="G5" s="31">
        <v>19</v>
      </c>
      <c r="H5" s="20">
        <v>22</v>
      </c>
      <c r="I5" s="20">
        <v>0</v>
      </c>
      <c r="J5" s="30">
        <v>0</v>
      </c>
      <c r="K5" s="29" t="s">
        <v>647</v>
      </c>
      <c r="L5" s="1" t="s">
        <v>412</v>
      </c>
      <c r="M5" s="1" t="s">
        <v>376</v>
      </c>
      <c r="N5" s="1" t="s">
        <v>648</v>
      </c>
      <c r="O5" s="31">
        <v>115</v>
      </c>
      <c r="P5" s="20">
        <v>105</v>
      </c>
      <c r="Q5" s="30">
        <v>10</v>
      </c>
      <c r="R5" s="29" t="s">
        <v>98</v>
      </c>
      <c r="S5" s="28" t="s">
        <v>245</v>
      </c>
    </row>
    <row r="6" spans="1:20" ht="15">
      <c r="A6" s="32" t="s">
        <v>29</v>
      </c>
      <c r="B6" s="1">
        <v>38</v>
      </c>
      <c r="C6" s="1">
        <v>20</v>
      </c>
      <c r="D6" s="1">
        <v>14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519</v>
      </c>
      <c r="M6" s="1" t="s">
        <v>205</v>
      </c>
      <c r="N6" s="1" t="s">
        <v>549</v>
      </c>
      <c r="O6" s="31">
        <v>101</v>
      </c>
      <c r="P6" s="20">
        <v>115</v>
      </c>
      <c r="Q6" s="30">
        <v>-14</v>
      </c>
      <c r="R6" s="29" t="s">
        <v>100</v>
      </c>
      <c r="S6" s="28" t="s">
        <v>205</v>
      </c>
    </row>
    <row r="7" spans="1:20" ht="15">
      <c r="A7" s="32" t="s">
        <v>5</v>
      </c>
      <c r="B7" s="1">
        <v>33</v>
      </c>
      <c r="C7" s="1">
        <v>20</v>
      </c>
      <c r="D7" s="1">
        <v>11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423</v>
      </c>
      <c r="L7" s="1" t="s">
        <v>357</v>
      </c>
      <c r="M7" s="1" t="s">
        <v>153</v>
      </c>
      <c r="N7" s="1" t="s">
        <v>304</v>
      </c>
      <c r="O7" s="31">
        <v>132</v>
      </c>
      <c r="P7" s="20">
        <v>92</v>
      </c>
      <c r="Q7" s="30">
        <v>40</v>
      </c>
      <c r="R7" s="29" t="s">
        <v>104</v>
      </c>
      <c r="S7" s="28" t="s">
        <v>253</v>
      </c>
    </row>
    <row r="8" spans="1:20" ht="15">
      <c r="A8" s="32" t="s">
        <v>11</v>
      </c>
      <c r="B8" s="1">
        <v>35</v>
      </c>
      <c r="C8" s="1">
        <v>18</v>
      </c>
      <c r="D8" s="1">
        <v>15</v>
      </c>
      <c r="E8" s="20">
        <v>2</v>
      </c>
      <c r="F8" s="30">
        <v>38</v>
      </c>
      <c r="G8" s="31">
        <v>13</v>
      </c>
      <c r="H8" s="20">
        <v>18</v>
      </c>
      <c r="I8" s="20">
        <v>0</v>
      </c>
      <c r="J8" s="30">
        <v>1</v>
      </c>
      <c r="K8" s="29" t="s">
        <v>415</v>
      </c>
      <c r="L8" s="1" t="s">
        <v>583</v>
      </c>
      <c r="M8" s="1" t="s">
        <v>147</v>
      </c>
      <c r="N8" s="1" t="s">
        <v>360</v>
      </c>
      <c r="O8" s="31">
        <v>107</v>
      </c>
      <c r="P8" s="20">
        <v>102</v>
      </c>
      <c r="Q8" s="30">
        <v>5</v>
      </c>
      <c r="R8" s="29" t="s">
        <v>102</v>
      </c>
      <c r="S8" s="28" t="s">
        <v>236</v>
      </c>
    </row>
    <row r="9" spans="1:20" ht="15">
      <c r="A9" s="32" t="s">
        <v>16</v>
      </c>
      <c r="B9" s="1">
        <v>35</v>
      </c>
      <c r="C9" s="1">
        <v>15</v>
      </c>
      <c r="D9" s="1">
        <v>17</v>
      </c>
      <c r="E9" s="20">
        <v>3</v>
      </c>
      <c r="F9" s="30">
        <v>33</v>
      </c>
      <c r="G9" s="31">
        <v>11</v>
      </c>
      <c r="H9" s="20">
        <v>14</v>
      </c>
      <c r="I9" s="20">
        <v>1</v>
      </c>
      <c r="J9" s="30">
        <v>1</v>
      </c>
      <c r="K9" s="29" t="s">
        <v>575</v>
      </c>
      <c r="L9" s="1" t="s">
        <v>645</v>
      </c>
      <c r="M9" s="1" t="s">
        <v>236</v>
      </c>
      <c r="N9" s="1" t="s">
        <v>646</v>
      </c>
      <c r="O9" s="31">
        <v>105</v>
      </c>
      <c r="P9" s="20">
        <v>123</v>
      </c>
      <c r="Q9" s="30">
        <v>-18</v>
      </c>
      <c r="R9" s="29" t="s">
        <v>100</v>
      </c>
      <c r="S9" s="28" t="s">
        <v>245</v>
      </c>
    </row>
    <row r="10" spans="1:20" ht="15">
      <c r="A10" s="32" t="s">
        <v>28</v>
      </c>
      <c r="B10" s="1">
        <v>36</v>
      </c>
      <c r="C10" s="1">
        <v>13</v>
      </c>
      <c r="D10" s="1">
        <v>19</v>
      </c>
      <c r="E10" s="20">
        <v>4</v>
      </c>
      <c r="F10" s="30">
        <v>30</v>
      </c>
      <c r="G10" s="31">
        <v>9</v>
      </c>
      <c r="H10" s="20">
        <v>12</v>
      </c>
      <c r="I10" s="20">
        <v>1</v>
      </c>
      <c r="J10" s="30">
        <v>1</v>
      </c>
      <c r="K10" s="29" t="s">
        <v>480</v>
      </c>
      <c r="L10" s="1" t="s">
        <v>313</v>
      </c>
      <c r="M10" s="1" t="s">
        <v>272</v>
      </c>
      <c r="N10" s="1" t="s">
        <v>610</v>
      </c>
      <c r="O10" s="31">
        <v>110</v>
      </c>
      <c r="P10" s="20">
        <v>122</v>
      </c>
      <c r="Q10" s="30">
        <v>-12</v>
      </c>
      <c r="R10" s="29" t="s">
        <v>104</v>
      </c>
      <c r="S10" s="28" t="s">
        <v>233</v>
      </c>
    </row>
    <row r="11" spans="1:20" ht="15.75" thickBot="1">
      <c r="A11" s="32" t="s">
        <v>21</v>
      </c>
      <c r="B11" s="1">
        <v>35</v>
      </c>
      <c r="C11" s="1">
        <v>13</v>
      </c>
      <c r="D11" s="1">
        <v>18</v>
      </c>
      <c r="E11" s="24">
        <v>4</v>
      </c>
      <c r="F11" s="23">
        <v>30</v>
      </c>
      <c r="G11" s="25">
        <v>9</v>
      </c>
      <c r="H11" s="24">
        <v>12</v>
      </c>
      <c r="I11" s="24">
        <v>1</v>
      </c>
      <c r="J11" s="23">
        <v>0</v>
      </c>
      <c r="K11" s="29" t="s">
        <v>615</v>
      </c>
      <c r="L11" s="1" t="s">
        <v>447</v>
      </c>
      <c r="M11" s="1" t="s">
        <v>272</v>
      </c>
      <c r="N11" s="1" t="s">
        <v>616</v>
      </c>
      <c r="O11" s="31">
        <v>90</v>
      </c>
      <c r="P11" s="20">
        <v>116</v>
      </c>
      <c r="Q11" s="30">
        <v>-26</v>
      </c>
      <c r="R11" s="29" t="s">
        <v>140</v>
      </c>
      <c r="S11" s="28" t="s">
        <v>248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39</v>
      </c>
      <c r="C14" s="1">
        <v>24</v>
      </c>
      <c r="D14" s="1">
        <v>12</v>
      </c>
      <c r="E14" s="20">
        <v>3</v>
      </c>
      <c r="F14" s="33">
        <v>51</v>
      </c>
      <c r="G14" s="20">
        <v>23</v>
      </c>
      <c r="H14" s="20">
        <v>24</v>
      </c>
      <c r="I14" s="20">
        <v>0</v>
      </c>
      <c r="J14" s="20">
        <v>0</v>
      </c>
      <c r="K14" s="29" t="s">
        <v>456</v>
      </c>
      <c r="L14" s="1" t="s">
        <v>474</v>
      </c>
      <c r="M14" s="1" t="s">
        <v>294</v>
      </c>
      <c r="N14" s="1" t="s">
        <v>641</v>
      </c>
      <c r="O14" s="31">
        <v>130</v>
      </c>
      <c r="P14" s="20">
        <v>98</v>
      </c>
      <c r="Q14" s="30">
        <v>32</v>
      </c>
      <c r="R14" s="29" t="s">
        <v>98</v>
      </c>
      <c r="S14" s="28" t="s">
        <v>205</v>
      </c>
    </row>
    <row r="15" spans="1:20" ht="15">
      <c r="A15" s="32" t="s">
        <v>1</v>
      </c>
      <c r="B15" s="1">
        <v>35</v>
      </c>
      <c r="C15" s="1">
        <v>24</v>
      </c>
      <c r="D15" s="1">
        <v>9</v>
      </c>
      <c r="E15" s="20">
        <v>2</v>
      </c>
      <c r="F15" s="30">
        <v>50</v>
      </c>
      <c r="G15" s="20">
        <v>21</v>
      </c>
      <c r="H15" s="20">
        <v>24</v>
      </c>
      <c r="I15" s="20">
        <v>0</v>
      </c>
      <c r="J15" s="20">
        <v>0</v>
      </c>
      <c r="K15" s="29" t="s">
        <v>516</v>
      </c>
      <c r="L15" s="1" t="s">
        <v>527</v>
      </c>
      <c r="M15" s="1" t="s">
        <v>327</v>
      </c>
      <c r="N15" s="1" t="s">
        <v>644</v>
      </c>
      <c r="O15" s="31">
        <v>130</v>
      </c>
      <c r="P15" s="20">
        <v>91</v>
      </c>
      <c r="Q15" s="30">
        <v>39</v>
      </c>
      <c r="R15" s="29" t="s">
        <v>100</v>
      </c>
      <c r="S15" s="28" t="s">
        <v>236</v>
      </c>
    </row>
    <row r="16" spans="1:20" ht="15">
      <c r="A16" s="32" t="s">
        <v>26</v>
      </c>
      <c r="B16" s="1">
        <v>36</v>
      </c>
      <c r="C16" s="1">
        <v>22</v>
      </c>
      <c r="D16" s="1">
        <v>13</v>
      </c>
      <c r="E16" s="20">
        <v>1</v>
      </c>
      <c r="F16" s="30">
        <v>45</v>
      </c>
      <c r="G16" s="20">
        <v>20</v>
      </c>
      <c r="H16" s="20">
        <v>22</v>
      </c>
      <c r="I16" s="20">
        <v>0</v>
      </c>
      <c r="J16" s="20">
        <v>1</v>
      </c>
      <c r="K16" s="29" t="s">
        <v>511</v>
      </c>
      <c r="L16" s="1" t="s">
        <v>583</v>
      </c>
      <c r="M16" s="1" t="s">
        <v>499</v>
      </c>
      <c r="N16" s="1" t="s">
        <v>638</v>
      </c>
      <c r="O16" s="31">
        <v>125</v>
      </c>
      <c r="P16" s="20">
        <v>102</v>
      </c>
      <c r="Q16" s="30">
        <v>23</v>
      </c>
      <c r="R16" s="29" t="s">
        <v>100</v>
      </c>
      <c r="S16" s="28" t="s">
        <v>225</v>
      </c>
    </row>
    <row r="17" spans="1:19" ht="15">
      <c r="A17" s="32" t="s">
        <v>9</v>
      </c>
      <c r="B17" s="1">
        <v>37</v>
      </c>
      <c r="C17" s="1">
        <v>16</v>
      </c>
      <c r="D17" s="1">
        <v>16</v>
      </c>
      <c r="E17" s="20">
        <v>5</v>
      </c>
      <c r="F17" s="30">
        <v>37</v>
      </c>
      <c r="G17" s="20">
        <v>9</v>
      </c>
      <c r="H17" s="20">
        <v>15</v>
      </c>
      <c r="I17" s="20">
        <v>1</v>
      </c>
      <c r="J17" s="20">
        <v>2</v>
      </c>
      <c r="K17" s="29" t="s">
        <v>575</v>
      </c>
      <c r="L17" s="1" t="s">
        <v>465</v>
      </c>
      <c r="M17" s="1" t="s">
        <v>233</v>
      </c>
      <c r="N17" s="1" t="s">
        <v>567</v>
      </c>
      <c r="O17" s="31">
        <v>115</v>
      </c>
      <c r="P17" s="20">
        <v>139</v>
      </c>
      <c r="Q17" s="30">
        <v>-24</v>
      </c>
      <c r="R17" s="29" t="s">
        <v>98</v>
      </c>
      <c r="S17" s="28" t="s">
        <v>190</v>
      </c>
    </row>
    <row r="18" spans="1:19" ht="15">
      <c r="A18" s="32" t="s">
        <v>23</v>
      </c>
      <c r="B18" s="1">
        <v>37</v>
      </c>
      <c r="C18" s="1">
        <v>15</v>
      </c>
      <c r="D18" s="1">
        <v>16</v>
      </c>
      <c r="E18" s="20">
        <v>6</v>
      </c>
      <c r="F18" s="30">
        <v>36</v>
      </c>
      <c r="G18" s="20">
        <v>12</v>
      </c>
      <c r="H18" s="20">
        <v>14</v>
      </c>
      <c r="I18" s="20">
        <v>1</v>
      </c>
      <c r="J18" s="20">
        <v>0</v>
      </c>
      <c r="K18" s="29" t="s">
        <v>532</v>
      </c>
      <c r="L18" s="1" t="s">
        <v>639</v>
      </c>
      <c r="M18" s="1" t="s">
        <v>257</v>
      </c>
      <c r="N18" s="1" t="s">
        <v>640</v>
      </c>
      <c r="O18" s="31">
        <v>123</v>
      </c>
      <c r="P18" s="20">
        <v>133</v>
      </c>
      <c r="Q18" s="30">
        <v>-10</v>
      </c>
      <c r="R18" s="29" t="s">
        <v>98</v>
      </c>
      <c r="S18" s="28" t="s">
        <v>252</v>
      </c>
    </row>
    <row r="19" spans="1:19" ht="15">
      <c r="A19" s="32" t="s">
        <v>10</v>
      </c>
      <c r="B19" s="1">
        <v>36</v>
      </c>
      <c r="C19" s="1">
        <v>16</v>
      </c>
      <c r="D19" s="1">
        <v>16</v>
      </c>
      <c r="E19" s="20">
        <v>4</v>
      </c>
      <c r="F19" s="30">
        <v>36</v>
      </c>
      <c r="G19" s="20">
        <v>5</v>
      </c>
      <c r="H19" s="20">
        <v>13</v>
      </c>
      <c r="I19" s="20">
        <v>3</v>
      </c>
      <c r="J19" s="20">
        <v>2</v>
      </c>
      <c r="K19" s="29" t="s">
        <v>583</v>
      </c>
      <c r="L19" s="1" t="s">
        <v>517</v>
      </c>
      <c r="M19" s="1" t="s">
        <v>212</v>
      </c>
      <c r="N19" s="1" t="s">
        <v>608</v>
      </c>
      <c r="O19" s="31">
        <v>111</v>
      </c>
      <c r="P19" s="20">
        <v>131</v>
      </c>
      <c r="Q19" s="30">
        <v>-20</v>
      </c>
      <c r="R19" s="29" t="s">
        <v>100</v>
      </c>
      <c r="S19" s="28" t="s">
        <v>222</v>
      </c>
    </row>
    <row r="20" spans="1:19" ht="15">
      <c r="A20" s="32" t="s">
        <v>13</v>
      </c>
      <c r="B20" s="1">
        <v>36</v>
      </c>
      <c r="C20" s="1">
        <v>14</v>
      </c>
      <c r="D20" s="1">
        <v>15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525</v>
      </c>
      <c r="L20" s="1" t="s">
        <v>582</v>
      </c>
      <c r="M20" s="1" t="s">
        <v>197</v>
      </c>
      <c r="N20" s="1" t="s">
        <v>602</v>
      </c>
      <c r="O20" s="31">
        <v>99</v>
      </c>
      <c r="P20" s="20">
        <v>116</v>
      </c>
      <c r="Q20" s="30">
        <v>-17</v>
      </c>
      <c r="R20" s="29" t="s">
        <v>100</v>
      </c>
      <c r="S20" s="28" t="s">
        <v>225</v>
      </c>
    </row>
    <row r="21" spans="1:19" ht="15.75" thickBot="1">
      <c r="A21" s="27" t="s">
        <v>12</v>
      </c>
      <c r="B21" s="26">
        <v>35</v>
      </c>
      <c r="C21" s="26">
        <v>16</v>
      </c>
      <c r="D21" s="26">
        <v>18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642</v>
      </c>
      <c r="M21" s="26" t="s">
        <v>256</v>
      </c>
      <c r="N21" s="26" t="s">
        <v>643</v>
      </c>
      <c r="O21" s="25">
        <v>98</v>
      </c>
      <c r="P21" s="24">
        <v>108</v>
      </c>
      <c r="Q21" s="23">
        <v>-10</v>
      </c>
      <c r="R21" s="22" t="s">
        <v>114</v>
      </c>
      <c r="S21" s="21" t="s">
        <v>453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37</v>
      </c>
      <c r="C25" s="40">
        <v>26</v>
      </c>
      <c r="D25" s="40">
        <v>10</v>
      </c>
      <c r="E25" s="38">
        <v>1</v>
      </c>
      <c r="F25" s="33">
        <v>53</v>
      </c>
      <c r="G25" s="38">
        <v>22</v>
      </c>
      <c r="H25" s="38">
        <v>26</v>
      </c>
      <c r="I25" s="38">
        <v>0</v>
      </c>
      <c r="J25" s="38">
        <v>0</v>
      </c>
      <c r="K25" s="37" t="s">
        <v>637</v>
      </c>
      <c r="L25" s="40" t="s">
        <v>603</v>
      </c>
      <c r="M25" s="40" t="s">
        <v>113</v>
      </c>
      <c r="N25" s="40" t="s">
        <v>571</v>
      </c>
      <c r="O25" s="39">
        <v>137</v>
      </c>
      <c r="P25" s="38">
        <v>91</v>
      </c>
      <c r="Q25" s="33">
        <v>46</v>
      </c>
      <c r="R25" s="37" t="s">
        <v>123</v>
      </c>
      <c r="S25" s="36" t="s">
        <v>230</v>
      </c>
    </row>
    <row r="26" spans="1:19" ht="15">
      <c r="A26" s="32" t="s">
        <v>17</v>
      </c>
      <c r="B26" s="1">
        <v>36</v>
      </c>
      <c r="C26" s="1">
        <v>22</v>
      </c>
      <c r="D26" s="1">
        <v>10</v>
      </c>
      <c r="E26" s="20">
        <v>4</v>
      </c>
      <c r="F26" s="30">
        <v>48</v>
      </c>
      <c r="G26" s="20">
        <v>16</v>
      </c>
      <c r="H26" s="20">
        <v>21</v>
      </c>
      <c r="I26" s="20">
        <v>1</v>
      </c>
      <c r="J26" s="20">
        <v>2</v>
      </c>
      <c r="K26" s="29" t="s">
        <v>455</v>
      </c>
      <c r="L26" s="1" t="s">
        <v>624</v>
      </c>
      <c r="M26" s="1" t="s">
        <v>285</v>
      </c>
      <c r="N26" s="1" t="s">
        <v>625</v>
      </c>
      <c r="O26" s="31">
        <v>107</v>
      </c>
      <c r="P26" s="20">
        <v>98</v>
      </c>
      <c r="Q26" s="30">
        <v>9</v>
      </c>
      <c r="R26" s="29" t="s">
        <v>104</v>
      </c>
      <c r="S26" s="28" t="s">
        <v>244</v>
      </c>
    </row>
    <row r="27" spans="1:19" ht="15">
      <c r="A27" s="32" t="s">
        <v>24</v>
      </c>
      <c r="B27" s="1">
        <v>37</v>
      </c>
      <c r="C27" s="1">
        <v>22</v>
      </c>
      <c r="D27" s="1">
        <v>15</v>
      </c>
      <c r="E27" s="20">
        <v>0</v>
      </c>
      <c r="F27" s="30">
        <v>44</v>
      </c>
      <c r="G27" s="20">
        <v>18</v>
      </c>
      <c r="H27" s="20">
        <v>21</v>
      </c>
      <c r="I27" s="20">
        <v>1</v>
      </c>
      <c r="J27" s="20">
        <v>0</v>
      </c>
      <c r="K27" s="29" t="s">
        <v>513</v>
      </c>
      <c r="L27" s="1" t="s">
        <v>603</v>
      </c>
      <c r="M27" s="1" t="s">
        <v>275</v>
      </c>
      <c r="N27" s="1" t="s">
        <v>623</v>
      </c>
      <c r="O27" s="31">
        <v>125</v>
      </c>
      <c r="P27" s="20">
        <v>121</v>
      </c>
      <c r="Q27" s="30">
        <v>4</v>
      </c>
      <c r="R27" s="29" t="s">
        <v>130</v>
      </c>
      <c r="S27" s="28" t="s">
        <v>253</v>
      </c>
    </row>
    <row r="28" spans="1:19" ht="15">
      <c r="A28" s="32" t="s">
        <v>22</v>
      </c>
      <c r="B28" s="1">
        <v>34</v>
      </c>
      <c r="C28" s="1">
        <v>20</v>
      </c>
      <c r="D28" s="1">
        <v>13</v>
      </c>
      <c r="E28" s="20">
        <v>1</v>
      </c>
      <c r="F28" s="30">
        <v>41</v>
      </c>
      <c r="G28" s="20">
        <v>17</v>
      </c>
      <c r="H28" s="20">
        <v>19</v>
      </c>
      <c r="I28" s="20">
        <v>1</v>
      </c>
      <c r="J28" s="20">
        <v>0</v>
      </c>
      <c r="K28" s="29" t="s">
        <v>529</v>
      </c>
      <c r="L28" s="1" t="s">
        <v>385</v>
      </c>
      <c r="M28" s="1" t="s">
        <v>369</v>
      </c>
      <c r="N28" s="1" t="s">
        <v>571</v>
      </c>
      <c r="O28" s="31">
        <v>107</v>
      </c>
      <c r="P28" s="20">
        <v>88</v>
      </c>
      <c r="Q28" s="30">
        <v>19</v>
      </c>
      <c r="R28" s="29" t="s">
        <v>98</v>
      </c>
      <c r="S28" s="28" t="s">
        <v>222</v>
      </c>
    </row>
    <row r="29" spans="1:19" ht="15">
      <c r="A29" s="32" t="s">
        <v>105</v>
      </c>
      <c r="B29" s="1">
        <v>35</v>
      </c>
      <c r="C29" s="1">
        <v>16</v>
      </c>
      <c r="D29" s="1">
        <v>13</v>
      </c>
      <c r="E29" s="20">
        <v>6</v>
      </c>
      <c r="F29" s="30">
        <v>38</v>
      </c>
      <c r="G29" s="20">
        <v>11</v>
      </c>
      <c r="H29" s="20">
        <v>16</v>
      </c>
      <c r="I29" s="20">
        <v>0</v>
      </c>
      <c r="J29" s="20">
        <v>2</v>
      </c>
      <c r="K29" s="29" t="s">
        <v>502</v>
      </c>
      <c r="L29" s="1" t="s">
        <v>382</v>
      </c>
      <c r="M29" s="1" t="s">
        <v>263</v>
      </c>
      <c r="N29" s="1" t="s">
        <v>621</v>
      </c>
      <c r="O29" s="31">
        <v>103</v>
      </c>
      <c r="P29" s="20">
        <v>103</v>
      </c>
      <c r="Q29" s="30">
        <v>0</v>
      </c>
      <c r="R29" s="29" t="s">
        <v>114</v>
      </c>
      <c r="S29" s="28" t="s">
        <v>262</v>
      </c>
    </row>
    <row r="30" spans="1:19" ht="15">
      <c r="A30" s="32" t="s">
        <v>6</v>
      </c>
      <c r="B30" s="1">
        <v>37</v>
      </c>
      <c r="C30" s="1">
        <v>17</v>
      </c>
      <c r="D30" s="1">
        <v>16</v>
      </c>
      <c r="E30" s="20">
        <v>4</v>
      </c>
      <c r="F30" s="30">
        <v>38</v>
      </c>
      <c r="G30" s="20">
        <v>10</v>
      </c>
      <c r="H30" s="20">
        <v>16</v>
      </c>
      <c r="I30" s="20">
        <v>1</v>
      </c>
      <c r="J30" s="20">
        <v>0</v>
      </c>
      <c r="K30" s="29" t="s">
        <v>394</v>
      </c>
      <c r="L30" s="1" t="s">
        <v>602</v>
      </c>
      <c r="M30" s="1" t="s">
        <v>156</v>
      </c>
      <c r="N30" s="1" t="s">
        <v>360</v>
      </c>
      <c r="O30" s="31">
        <v>98</v>
      </c>
      <c r="P30" s="20">
        <v>111</v>
      </c>
      <c r="Q30" s="30">
        <v>-13</v>
      </c>
      <c r="R30" s="29" t="s">
        <v>104</v>
      </c>
      <c r="S30" s="28" t="s">
        <v>203</v>
      </c>
    </row>
    <row r="31" spans="1:19" ht="15">
      <c r="A31" s="32" t="s">
        <v>15</v>
      </c>
      <c r="B31" s="1">
        <v>36</v>
      </c>
      <c r="C31" s="1">
        <v>11</v>
      </c>
      <c r="D31" s="1">
        <v>18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626</v>
      </c>
      <c r="M31" s="1" t="s">
        <v>231</v>
      </c>
      <c r="N31" s="1" t="s">
        <v>480</v>
      </c>
      <c r="O31" s="31">
        <v>88</v>
      </c>
      <c r="P31" s="20">
        <v>114</v>
      </c>
      <c r="Q31" s="30">
        <v>-26</v>
      </c>
      <c r="R31" s="29" t="s">
        <v>98</v>
      </c>
      <c r="S31" s="28" t="s">
        <v>222</v>
      </c>
    </row>
    <row r="32" spans="1:19" ht="15.75" thickBot="1">
      <c r="A32" s="32" t="s">
        <v>25</v>
      </c>
      <c r="B32" s="1">
        <v>36</v>
      </c>
      <c r="C32" s="1">
        <v>12</v>
      </c>
      <c r="D32" s="1">
        <v>22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449</v>
      </c>
      <c r="L32" s="1" t="s">
        <v>622</v>
      </c>
      <c r="M32" s="1" t="s">
        <v>208</v>
      </c>
      <c r="N32" s="1" t="s">
        <v>599</v>
      </c>
      <c r="O32" s="31">
        <v>93</v>
      </c>
      <c r="P32" s="20">
        <v>118</v>
      </c>
      <c r="Q32" s="30">
        <v>-25</v>
      </c>
      <c r="R32" s="29" t="s">
        <v>114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35</v>
      </c>
      <c r="C35" s="1">
        <v>24</v>
      </c>
      <c r="D35" s="1">
        <v>8</v>
      </c>
      <c r="E35" s="20">
        <v>3</v>
      </c>
      <c r="F35" s="33">
        <v>51</v>
      </c>
      <c r="G35" s="20">
        <v>20</v>
      </c>
      <c r="H35" s="20">
        <v>23</v>
      </c>
      <c r="I35" s="20">
        <v>1</v>
      </c>
      <c r="J35" s="20">
        <v>1</v>
      </c>
      <c r="K35" s="29" t="s">
        <v>594</v>
      </c>
      <c r="L35" s="1" t="s">
        <v>629</v>
      </c>
      <c r="M35" s="1" t="s">
        <v>630</v>
      </c>
      <c r="N35" s="1" t="s">
        <v>631</v>
      </c>
      <c r="O35" s="31">
        <v>126</v>
      </c>
      <c r="P35" s="20">
        <v>99</v>
      </c>
      <c r="Q35" s="30">
        <v>27</v>
      </c>
      <c r="R35" s="29" t="s">
        <v>169</v>
      </c>
      <c r="S35" s="28" t="s">
        <v>238</v>
      </c>
    </row>
    <row r="36" spans="1:19" ht="15">
      <c r="A36" s="32" t="s">
        <v>20</v>
      </c>
      <c r="B36" s="1">
        <v>35</v>
      </c>
      <c r="C36" s="1">
        <v>21</v>
      </c>
      <c r="D36" s="1">
        <v>11</v>
      </c>
      <c r="E36" s="20">
        <v>3</v>
      </c>
      <c r="F36" s="30">
        <v>45</v>
      </c>
      <c r="G36" s="20">
        <v>14</v>
      </c>
      <c r="H36" s="20">
        <v>21</v>
      </c>
      <c r="I36" s="20">
        <v>0</v>
      </c>
      <c r="J36" s="20">
        <v>0</v>
      </c>
      <c r="K36" s="29" t="s">
        <v>586</v>
      </c>
      <c r="L36" s="1" t="s">
        <v>489</v>
      </c>
      <c r="M36" s="1" t="s">
        <v>174</v>
      </c>
      <c r="N36" s="1" t="s">
        <v>550</v>
      </c>
      <c r="O36" s="31">
        <v>114</v>
      </c>
      <c r="P36" s="20">
        <v>99</v>
      </c>
      <c r="Q36" s="30">
        <v>15</v>
      </c>
      <c r="R36" s="29" t="s">
        <v>98</v>
      </c>
      <c r="S36" s="28" t="s">
        <v>254</v>
      </c>
    </row>
    <row r="37" spans="1:19" ht="15">
      <c r="A37" s="32" t="s">
        <v>18</v>
      </c>
      <c r="B37" s="1">
        <v>35</v>
      </c>
      <c r="C37" s="1">
        <v>20</v>
      </c>
      <c r="D37" s="1">
        <v>10</v>
      </c>
      <c r="E37" s="20">
        <v>5</v>
      </c>
      <c r="F37" s="30">
        <v>45</v>
      </c>
      <c r="G37" s="20">
        <v>19</v>
      </c>
      <c r="H37" s="20">
        <v>20</v>
      </c>
      <c r="I37" s="20">
        <v>0</v>
      </c>
      <c r="J37" s="20">
        <v>1</v>
      </c>
      <c r="K37" s="29" t="s">
        <v>595</v>
      </c>
      <c r="L37" s="1" t="s">
        <v>589</v>
      </c>
      <c r="M37" s="1" t="s">
        <v>287</v>
      </c>
      <c r="N37" s="1" t="s">
        <v>401</v>
      </c>
      <c r="O37" s="31">
        <v>108</v>
      </c>
      <c r="P37" s="20">
        <v>91</v>
      </c>
      <c r="Q37" s="30">
        <v>17</v>
      </c>
      <c r="R37" s="29" t="s">
        <v>100</v>
      </c>
      <c r="S37" s="28" t="s">
        <v>262</v>
      </c>
    </row>
    <row r="38" spans="1:19" ht="15">
      <c r="A38" s="32" t="s">
        <v>3</v>
      </c>
      <c r="B38" s="1">
        <v>35</v>
      </c>
      <c r="C38" s="1">
        <v>17</v>
      </c>
      <c r="D38" s="1">
        <v>10</v>
      </c>
      <c r="E38" s="20">
        <v>8</v>
      </c>
      <c r="F38" s="30">
        <v>42</v>
      </c>
      <c r="G38" s="20">
        <v>14</v>
      </c>
      <c r="H38" s="20">
        <v>17</v>
      </c>
      <c r="I38" s="20">
        <v>0</v>
      </c>
      <c r="J38" s="20">
        <v>1</v>
      </c>
      <c r="K38" s="29" t="s">
        <v>635</v>
      </c>
      <c r="L38" s="1" t="s">
        <v>537</v>
      </c>
      <c r="M38" s="1" t="s">
        <v>216</v>
      </c>
      <c r="N38" s="1" t="s">
        <v>636</v>
      </c>
      <c r="O38" s="31">
        <v>111</v>
      </c>
      <c r="P38" s="20">
        <v>112</v>
      </c>
      <c r="Q38" s="30">
        <v>-1</v>
      </c>
      <c r="R38" s="29" t="s">
        <v>98</v>
      </c>
      <c r="S38" s="28" t="s">
        <v>366</v>
      </c>
    </row>
    <row r="39" spans="1:19" ht="15">
      <c r="A39" s="32" t="s">
        <v>27</v>
      </c>
      <c r="B39" s="1">
        <v>35</v>
      </c>
      <c r="C39" s="1">
        <v>17</v>
      </c>
      <c r="D39" s="1">
        <v>11</v>
      </c>
      <c r="E39" s="20">
        <v>7</v>
      </c>
      <c r="F39" s="30">
        <v>41</v>
      </c>
      <c r="G39" s="20">
        <v>9</v>
      </c>
      <c r="H39" s="20">
        <v>14</v>
      </c>
      <c r="I39" s="20">
        <v>3</v>
      </c>
      <c r="J39" s="20">
        <v>1</v>
      </c>
      <c r="K39" s="29" t="s">
        <v>557</v>
      </c>
      <c r="L39" s="1" t="s">
        <v>502</v>
      </c>
      <c r="M39" s="1" t="s">
        <v>174</v>
      </c>
      <c r="N39" s="1" t="s">
        <v>446</v>
      </c>
      <c r="O39" s="31">
        <v>98</v>
      </c>
      <c r="P39" s="20">
        <v>107</v>
      </c>
      <c r="Q39" s="30">
        <v>-9</v>
      </c>
      <c r="R39" s="29" t="s">
        <v>104</v>
      </c>
      <c r="S39" s="28" t="s">
        <v>249</v>
      </c>
    </row>
    <row r="40" spans="1:19" ht="15">
      <c r="A40" s="32" t="s">
        <v>7</v>
      </c>
      <c r="B40" s="1">
        <v>37</v>
      </c>
      <c r="C40" s="1">
        <v>16</v>
      </c>
      <c r="D40" s="1">
        <v>19</v>
      </c>
      <c r="E40" s="20">
        <v>2</v>
      </c>
      <c r="F40" s="30">
        <v>34</v>
      </c>
      <c r="G40" s="20">
        <v>11</v>
      </c>
      <c r="H40" s="20">
        <v>15</v>
      </c>
      <c r="I40" s="20">
        <v>1</v>
      </c>
      <c r="J40" s="20">
        <v>1</v>
      </c>
      <c r="K40" s="29" t="s">
        <v>519</v>
      </c>
      <c r="L40" s="1" t="s">
        <v>634</v>
      </c>
      <c r="M40" s="1" t="s">
        <v>275</v>
      </c>
      <c r="N40" s="1" t="s">
        <v>523</v>
      </c>
      <c r="O40" s="31">
        <v>106</v>
      </c>
      <c r="P40" s="20">
        <v>117</v>
      </c>
      <c r="Q40" s="30">
        <v>-11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34</v>
      </c>
      <c r="C41" s="1">
        <v>13</v>
      </c>
      <c r="D41" s="1">
        <v>17</v>
      </c>
      <c r="E41" s="20">
        <v>4</v>
      </c>
      <c r="F41" s="30">
        <v>30</v>
      </c>
      <c r="G41" s="20">
        <v>7</v>
      </c>
      <c r="H41" s="20">
        <v>11</v>
      </c>
      <c r="I41" s="20">
        <v>2</v>
      </c>
      <c r="J41" s="20">
        <v>1</v>
      </c>
      <c r="K41" s="29" t="s">
        <v>632</v>
      </c>
      <c r="L41" s="1" t="s">
        <v>426</v>
      </c>
      <c r="M41" s="1" t="s">
        <v>591</v>
      </c>
      <c r="N41" s="1" t="s">
        <v>565</v>
      </c>
      <c r="O41" s="31">
        <v>83</v>
      </c>
      <c r="P41" s="20">
        <v>106</v>
      </c>
      <c r="Q41" s="30">
        <v>-23</v>
      </c>
      <c r="R41" s="29" t="s">
        <v>102</v>
      </c>
      <c r="S41" s="28" t="s">
        <v>208</v>
      </c>
    </row>
    <row r="42" spans="1:19" ht="15.75" thickBot="1">
      <c r="A42" s="27" t="s">
        <v>8</v>
      </c>
      <c r="B42" s="26">
        <v>39</v>
      </c>
      <c r="C42" s="26">
        <v>11</v>
      </c>
      <c r="D42" s="26">
        <v>22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632</v>
      </c>
      <c r="L42" s="26" t="s">
        <v>592</v>
      </c>
      <c r="M42" s="26" t="s">
        <v>305</v>
      </c>
      <c r="N42" s="26" t="s">
        <v>633</v>
      </c>
      <c r="O42" s="25">
        <v>105</v>
      </c>
      <c r="P42" s="24">
        <v>142</v>
      </c>
      <c r="Q42" s="23">
        <v>-37</v>
      </c>
      <c r="R42" s="22" t="s">
        <v>186</v>
      </c>
      <c r="S42" s="21" t="s">
        <v>628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37</v>
      </c>
      <c r="C4" s="40">
        <v>22</v>
      </c>
      <c r="D4" s="40">
        <v>13</v>
      </c>
      <c r="E4" s="38">
        <v>2</v>
      </c>
      <c r="F4" s="33">
        <v>46</v>
      </c>
      <c r="G4" s="39">
        <v>16</v>
      </c>
      <c r="H4" s="38">
        <v>20</v>
      </c>
      <c r="I4" s="38">
        <v>2</v>
      </c>
      <c r="J4" s="33">
        <v>0</v>
      </c>
      <c r="K4" s="37" t="s">
        <v>550</v>
      </c>
      <c r="L4" s="40" t="s">
        <v>434</v>
      </c>
      <c r="M4" s="40" t="s">
        <v>213</v>
      </c>
      <c r="N4" s="40" t="s">
        <v>586</v>
      </c>
      <c r="O4" s="39">
        <v>126</v>
      </c>
      <c r="P4" s="38">
        <v>116</v>
      </c>
      <c r="Q4" s="33">
        <v>10</v>
      </c>
      <c r="R4" s="37" t="s">
        <v>102</v>
      </c>
      <c r="S4" s="36" t="s">
        <v>245</v>
      </c>
    </row>
    <row r="5" spans="1:20" ht="15">
      <c r="A5" s="32" t="s">
        <v>4</v>
      </c>
      <c r="B5" s="1">
        <v>37</v>
      </c>
      <c r="C5" s="1">
        <v>22</v>
      </c>
      <c r="D5" s="1">
        <v>13</v>
      </c>
      <c r="E5" s="20">
        <v>2</v>
      </c>
      <c r="F5" s="30">
        <v>46</v>
      </c>
      <c r="G5" s="31">
        <v>19</v>
      </c>
      <c r="H5" s="20">
        <v>22</v>
      </c>
      <c r="I5" s="20">
        <v>0</v>
      </c>
      <c r="J5" s="30">
        <v>0</v>
      </c>
      <c r="K5" s="29" t="s">
        <v>647</v>
      </c>
      <c r="L5" s="1" t="s">
        <v>412</v>
      </c>
      <c r="M5" s="1" t="s">
        <v>376</v>
      </c>
      <c r="N5" s="1" t="s">
        <v>648</v>
      </c>
      <c r="O5" s="31">
        <v>115</v>
      </c>
      <c r="P5" s="20">
        <v>105</v>
      </c>
      <c r="Q5" s="30">
        <v>10</v>
      </c>
      <c r="R5" s="29" t="s">
        <v>98</v>
      </c>
      <c r="S5" s="28" t="s">
        <v>245</v>
      </c>
    </row>
    <row r="6" spans="1:20" ht="15">
      <c r="A6" s="32" t="s">
        <v>29</v>
      </c>
      <c r="B6" s="1">
        <v>38</v>
      </c>
      <c r="C6" s="1">
        <v>20</v>
      </c>
      <c r="D6" s="1">
        <v>14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519</v>
      </c>
      <c r="M6" s="1" t="s">
        <v>205</v>
      </c>
      <c r="N6" s="1" t="s">
        <v>549</v>
      </c>
      <c r="O6" s="31">
        <v>101</v>
      </c>
      <c r="P6" s="20">
        <v>115</v>
      </c>
      <c r="Q6" s="30">
        <v>-14</v>
      </c>
      <c r="R6" s="29" t="s">
        <v>100</v>
      </c>
      <c r="S6" s="28" t="s">
        <v>205</v>
      </c>
    </row>
    <row r="7" spans="1:20" ht="15">
      <c r="A7" s="32" t="s">
        <v>5</v>
      </c>
      <c r="B7" s="1">
        <v>34</v>
      </c>
      <c r="C7" s="1">
        <v>20</v>
      </c>
      <c r="D7" s="1">
        <v>12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357</v>
      </c>
      <c r="M7" s="1" t="s">
        <v>180</v>
      </c>
      <c r="N7" s="1" t="s">
        <v>412</v>
      </c>
      <c r="O7" s="31">
        <v>134</v>
      </c>
      <c r="P7" s="20">
        <v>97</v>
      </c>
      <c r="Q7" s="30">
        <v>37</v>
      </c>
      <c r="R7" s="29" t="s">
        <v>98</v>
      </c>
      <c r="S7" s="28" t="s">
        <v>236</v>
      </c>
    </row>
    <row r="8" spans="1:20" ht="15">
      <c r="A8" s="32" t="s">
        <v>11</v>
      </c>
      <c r="B8" s="1">
        <v>36</v>
      </c>
      <c r="C8" s="1">
        <v>19</v>
      </c>
      <c r="D8" s="1">
        <v>15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652</v>
      </c>
      <c r="M8" s="1" t="s">
        <v>147</v>
      </c>
      <c r="N8" s="1" t="s">
        <v>360</v>
      </c>
      <c r="O8" s="31">
        <v>110</v>
      </c>
      <c r="P8" s="20">
        <v>103</v>
      </c>
      <c r="Q8" s="30">
        <v>7</v>
      </c>
      <c r="R8" s="29" t="s">
        <v>100</v>
      </c>
      <c r="S8" s="28" t="s">
        <v>236</v>
      </c>
    </row>
    <row r="9" spans="1:20" ht="15">
      <c r="A9" s="32" t="s">
        <v>16</v>
      </c>
      <c r="B9" s="1">
        <v>36</v>
      </c>
      <c r="C9" s="1">
        <v>16</v>
      </c>
      <c r="D9" s="1">
        <v>17</v>
      </c>
      <c r="E9" s="20">
        <v>3</v>
      </c>
      <c r="F9" s="30">
        <v>35</v>
      </c>
      <c r="G9" s="31">
        <v>12</v>
      </c>
      <c r="H9" s="20">
        <v>15</v>
      </c>
      <c r="I9" s="20">
        <v>1</v>
      </c>
      <c r="J9" s="30">
        <v>1</v>
      </c>
      <c r="K9" s="29" t="s">
        <v>575</v>
      </c>
      <c r="L9" s="1" t="s">
        <v>430</v>
      </c>
      <c r="M9" s="1" t="s">
        <v>274</v>
      </c>
      <c r="N9" s="1" t="s">
        <v>651</v>
      </c>
      <c r="O9" s="31">
        <v>110</v>
      </c>
      <c r="P9" s="20">
        <v>125</v>
      </c>
      <c r="Q9" s="30">
        <v>-15</v>
      </c>
      <c r="R9" s="29" t="s">
        <v>104</v>
      </c>
      <c r="S9" s="28" t="s">
        <v>245</v>
      </c>
    </row>
    <row r="10" spans="1:20" ht="15">
      <c r="A10" s="32" t="s">
        <v>28</v>
      </c>
      <c r="B10" s="1">
        <v>37</v>
      </c>
      <c r="C10" s="1">
        <v>14</v>
      </c>
      <c r="D10" s="1">
        <v>19</v>
      </c>
      <c r="E10" s="20">
        <v>4</v>
      </c>
      <c r="F10" s="30">
        <v>32</v>
      </c>
      <c r="G10" s="31">
        <v>10</v>
      </c>
      <c r="H10" s="20">
        <v>13</v>
      </c>
      <c r="I10" s="20">
        <v>1</v>
      </c>
      <c r="J10" s="30">
        <v>1</v>
      </c>
      <c r="K10" s="29" t="s">
        <v>480</v>
      </c>
      <c r="L10" s="1" t="s">
        <v>347</v>
      </c>
      <c r="M10" s="1" t="s">
        <v>272</v>
      </c>
      <c r="N10" s="1" t="s">
        <v>610</v>
      </c>
      <c r="O10" s="31">
        <v>114</v>
      </c>
      <c r="P10" s="20">
        <v>124</v>
      </c>
      <c r="Q10" s="30">
        <v>-10</v>
      </c>
      <c r="R10" s="29" t="s">
        <v>123</v>
      </c>
      <c r="S10" s="28" t="s">
        <v>208</v>
      </c>
    </row>
    <row r="11" spans="1:20" ht="15.75" thickBot="1">
      <c r="A11" s="32" t="s">
        <v>21</v>
      </c>
      <c r="B11" s="1">
        <v>36</v>
      </c>
      <c r="C11" s="1">
        <v>14</v>
      </c>
      <c r="D11" s="1">
        <v>18</v>
      </c>
      <c r="E11" s="24">
        <v>4</v>
      </c>
      <c r="F11" s="23">
        <v>32</v>
      </c>
      <c r="G11" s="25">
        <v>10</v>
      </c>
      <c r="H11" s="24">
        <v>13</v>
      </c>
      <c r="I11" s="24">
        <v>1</v>
      </c>
      <c r="J11" s="23">
        <v>0</v>
      </c>
      <c r="K11" s="29" t="s">
        <v>649</v>
      </c>
      <c r="L11" s="1" t="s">
        <v>447</v>
      </c>
      <c r="M11" s="1" t="s">
        <v>272</v>
      </c>
      <c r="N11" s="1" t="s">
        <v>650</v>
      </c>
      <c r="O11" s="31">
        <v>94</v>
      </c>
      <c r="P11" s="20">
        <v>118</v>
      </c>
      <c r="Q11" s="30">
        <v>-24</v>
      </c>
      <c r="R11" s="29" t="s">
        <v>100</v>
      </c>
      <c r="S11" s="28" t="s">
        <v>244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39</v>
      </c>
      <c r="C14" s="1">
        <v>24</v>
      </c>
      <c r="D14" s="1">
        <v>12</v>
      </c>
      <c r="E14" s="20">
        <v>3</v>
      </c>
      <c r="F14" s="33">
        <v>51</v>
      </c>
      <c r="G14" s="20">
        <v>23</v>
      </c>
      <c r="H14" s="20">
        <v>24</v>
      </c>
      <c r="I14" s="20">
        <v>0</v>
      </c>
      <c r="J14" s="20">
        <v>0</v>
      </c>
      <c r="K14" s="29" t="s">
        <v>456</v>
      </c>
      <c r="L14" s="1" t="s">
        <v>474</v>
      </c>
      <c r="M14" s="1" t="s">
        <v>294</v>
      </c>
      <c r="N14" s="1" t="s">
        <v>641</v>
      </c>
      <c r="O14" s="31">
        <v>130</v>
      </c>
      <c r="P14" s="20">
        <v>98</v>
      </c>
      <c r="Q14" s="30">
        <v>32</v>
      </c>
      <c r="R14" s="29" t="s">
        <v>98</v>
      </c>
      <c r="S14" s="28" t="s">
        <v>205</v>
      </c>
    </row>
    <row r="15" spans="1:20" ht="15">
      <c r="A15" s="32" t="s">
        <v>1</v>
      </c>
      <c r="B15" s="1">
        <v>36</v>
      </c>
      <c r="C15" s="1">
        <v>24</v>
      </c>
      <c r="D15" s="1">
        <v>10</v>
      </c>
      <c r="E15" s="20">
        <v>2</v>
      </c>
      <c r="F15" s="30">
        <v>50</v>
      </c>
      <c r="G15" s="20">
        <v>21</v>
      </c>
      <c r="H15" s="20">
        <v>24</v>
      </c>
      <c r="I15" s="20">
        <v>0</v>
      </c>
      <c r="J15" s="20">
        <v>0</v>
      </c>
      <c r="K15" s="29" t="s">
        <v>516</v>
      </c>
      <c r="L15" s="1" t="s">
        <v>495</v>
      </c>
      <c r="M15" s="1" t="s">
        <v>327</v>
      </c>
      <c r="N15" s="1" t="s">
        <v>657</v>
      </c>
      <c r="O15" s="31">
        <v>132</v>
      </c>
      <c r="P15" s="20">
        <v>95</v>
      </c>
      <c r="Q15" s="30">
        <v>37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36</v>
      </c>
      <c r="C16" s="1">
        <v>22</v>
      </c>
      <c r="D16" s="1">
        <v>13</v>
      </c>
      <c r="E16" s="20">
        <v>1</v>
      </c>
      <c r="F16" s="30">
        <v>45</v>
      </c>
      <c r="G16" s="20">
        <v>20</v>
      </c>
      <c r="H16" s="20">
        <v>22</v>
      </c>
      <c r="I16" s="20">
        <v>0</v>
      </c>
      <c r="J16" s="20">
        <v>1</v>
      </c>
      <c r="K16" s="29" t="s">
        <v>511</v>
      </c>
      <c r="L16" s="1" t="s">
        <v>583</v>
      </c>
      <c r="M16" s="1" t="s">
        <v>499</v>
      </c>
      <c r="N16" s="1" t="s">
        <v>638</v>
      </c>
      <c r="O16" s="31">
        <v>125</v>
      </c>
      <c r="P16" s="20">
        <v>102</v>
      </c>
      <c r="Q16" s="30">
        <v>23</v>
      </c>
      <c r="R16" s="29" t="s">
        <v>100</v>
      </c>
      <c r="S16" s="28" t="s">
        <v>225</v>
      </c>
    </row>
    <row r="17" spans="1:19" ht="15">
      <c r="A17" s="32" t="s">
        <v>9</v>
      </c>
      <c r="B17" s="1">
        <v>38</v>
      </c>
      <c r="C17" s="1">
        <v>17</v>
      </c>
      <c r="D17" s="1">
        <v>16</v>
      </c>
      <c r="E17" s="20">
        <v>5</v>
      </c>
      <c r="F17" s="30">
        <v>39</v>
      </c>
      <c r="G17" s="20">
        <v>10</v>
      </c>
      <c r="H17" s="20">
        <v>16</v>
      </c>
      <c r="I17" s="20">
        <v>1</v>
      </c>
      <c r="J17" s="20">
        <v>2</v>
      </c>
      <c r="K17" s="29" t="s">
        <v>656</v>
      </c>
      <c r="L17" s="1" t="s">
        <v>465</v>
      </c>
      <c r="M17" s="1" t="s">
        <v>272</v>
      </c>
      <c r="N17" s="1" t="s">
        <v>601</v>
      </c>
      <c r="O17" s="31">
        <v>118</v>
      </c>
      <c r="P17" s="20">
        <v>141</v>
      </c>
      <c r="Q17" s="30">
        <v>-23</v>
      </c>
      <c r="R17" s="29" t="s">
        <v>100</v>
      </c>
      <c r="S17" s="28" t="s">
        <v>205</v>
      </c>
    </row>
    <row r="18" spans="1:19" ht="15">
      <c r="A18" s="32" t="s">
        <v>23</v>
      </c>
      <c r="B18" s="1">
        <v>37</v>
      </c>
      <c r="C18" s="1">
        <v>15</v>
      </c>
      <c r="D18" s="1">
        <v>16</v>
      </c>
      <c r="E18" s="20">
        <v>6</v>
      </c>
      <c r="F18" s="30">
        <v>36</v>
      </c>
      <c r="G18" s="20">
        <v>12</v>
      </c>
      <c r="H18" s="20">
        <v>14</v>
      </c>
      <c r="I18" s="20">
        <v>1</v>
      </c>
      <c r="J18" s="20">
        <v>0</v>
      </c>
      <c r="K18" s="29" t="s">
        <v>532</v>
      </c>
      <c r="L18" s="1" t="s">
        <v>639</v>
      </c>
      <c r="M18" s="1" t="s">
        <v>257</v>
      </c>
      <c r="N18" s="1" t="s">
        <v>640</v>
      </c>
      <c r="O18" s="31">
        <v>123</v>
      </c>
      <c r="P18" s="20">
        <v>133</v>
      </c>
      <c r="Q18" s="30">
        <v>-10</v>
      </c>
      <c r="R18" s="29" t="s">
        <v>98</v>
      </c>
      <c r="S18" s="28" t="s">
        <v>252</v>
      </c>
    </row>
    <row r="19" spans="1:19" ht="15">
      <c r="A19" s="32" t="s">
        <v>10</v>
      </c>
      <c r="B19" s="1">
        <v>37</v>
      </c>
      <c r="C19" s="1">
        <v>16</v>
      </c>
      <c r="D19" s="1">
        <v>17</v>
      </c>
      <c r="E19" s="20">
        <v>4</v>
      </c>
      <c r="F19" s="30">
        <v>36</v>
      </c>
      <c r="G19" s="20">
        <v>5</v>
      </c>
      <c r="H19" s="20">
        <v>13</v>
      </c>
      <c r="I19" s="20">
        <v>3</v>
      </c>
      <c r="J19" s="20">
        <v>2</v>
      </c>
      <c r="K19" s="29" t="s">
        <v>583</v>
      </c>
      <c r="L19" s="1" t="s">
        <v>655</v>
      </c>
      <c r="M19" s="1" t="s">
        <v>212</v>
      </c>
      <c r="N19" s="1" t="s">
        <v>608</v>
      </c>
      <c r="O19" s="31">
        <v>115</v>
      </c>
      <c r="P19" s="20">
        <v>136</v>
      </c>
      <c r="Q19" s="30">
        <v>-21</v>
      </c>
      <c r="R19" s="29" t="s">
        <v>98</v>
      </c>
      <c r="S19" s="28" t="s">
        <v>244</v>
      </c>
    </row>
    <row r="20" spans="1:19" ht="15">
      <c r="A20" s="32" t="s">
        <v>13</v>
      </c>
      <c r="B20" s="1">
        <v>37</v>
      </c>
      <c r="C20" s="1">
        <v>14</v>
      </c>
      <c r="D20" s="1">
        <v>16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525</v>
      </c>
      <c r="L20" s="1" t="s">
        <v>653</v>
      </c>
      <c r="M20" s="1" t="s">
        <v>257</v>
      </c>
      <c r="N20" s="1" t="s">
        <v>654</v>
      </c>
      <c r="O20" s="31">
        <v>101</v>
      </c>
      <c r="P20" s="20">
        <v>119</v>
      </c>
      <c r="Q20" s="30">
        <v>-18</v>
      </c>
      <c r="R20" s="29" t="s">
        <v>98</v>
      </c>
      <c r="S20" s="28" t="s">
        <v>225</v>
      </c>
    </row>
    <row r="21" spans="1:19" ht="15.75" thickBot="1">
      <c r="A21" s="27" t="s">
        <v>12</v>
      </c>
      <c r="B21" s="26">
        <v>35</v>
      </c>
      <c r="C21" s="26">
        <v>16</v>
      </c>
      <c r="D21" s="26">
        <v>18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642</v>
      </c>
      <c r="M21" s="26" t="s">
        <v>256</v>
      </c>
      <c r="N21" s="26" t="s">
        <v>643</v>
      </c>
      <c r="O21" s="25">
        <v>98</v>
      </c>
      <c r="P21" s="24">
        <v>108</v>
      </c>
      <c r="Q21" s="23">
        <v>-10</v>
      </c>
      <c r="R21" s="22" t="s">
        <v>114</v>
      </c>
      <c r="S21" s="21" t="s">
        <v>453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37</v>
      </c>
      <c r="C25" s="40">
        <v>26</v>
      </c>
      <c r="D25" s="40">
        <v>10</v>
      </c>
      <c r="E25" s="38">
        <v>1</v>
      </c>
      <c r="F25" s="33">
        <v>53</v>
      </c>
      <c r="G25" s="38">
        <v>22</v>
      </c>
      <c r="H25" s="38">
        <v>26</v>
      </c>
      <c r="I25" s="38">
        <v>0</v>
      </c>
      <c r="J25" s="38">
        <v>0</v>
      </c>
      <c r="K25" s="37" t="s">
        <v>637</v>
      </c>
      <c r="L25" s="40" t="s">
        <v>603</v>
      </c>
      <c r="M25" s="40" t="s">
        <v>113</v>
      </c>
      <c r="N25" s="40" t="s">
        <v>571</v>
      </c>
      <c r="O25" s="39">
        <v>137</v>
      </c>
      <c r="P25" s="38">
        <v>91</v>
      </c>
      <c r="Q25" s="33">
        <v>46</v>
      </c>
      <c r="R25" s="37" t="s">
        <v>123</v>
      </c>
      <c r="S25" s="36" t="s">
        <v>230</v>
      </c>
    </row>
    <row r="26" spans="1:19" ht="15">
      <c r="A26" s="32" t="s">
        <v>17</v>
      </c>
      <c r="B26" s="1">
        <v>37</v>
      </c>
      <c r="C26" s="1">
        <v>22</v>
      </c>
      <c r="D26" s="1">
        <v>11</v>
      </c>
      <c r="E26" s="20">
        <v>4</v>
      </c>
      <c r="F26" s="30">
        <v>48</v>
      </c>
      <c r="G26" s="20">
        <v>16</v>
      </c>
      <c r="H26" s="20">
        <v>21</v>
      </c>
      <c r="I26" s="20">
        <v>1</v>
      </c>
      <c r="J26" s="20">
        <v>2</v>
      </c>
      <c r="K26" s="29" t="s">
        <v>487</v>
      </c>
      <c r="L26" s="1" t="s">
        <v>624</v>
      </c>
      <c r="M26" s="1" t="s">
        <v>285</v>
      </c>
      <c r="N26" s="1" t="s">
        <v>625</v>
      </c>
      <c r="O26" s="31">
        <v>108</v>
      </c>
      <c r="P26" s="20">
        <v>101</v>
      </c>
      <c r="Q26" s="30">
        <v>7</v>
      </c>
      <c r="R26" s="29" t="s">
        <v>98</v>
      </c>
      <c r="S26" s="28" t="s">
        <v>244</v>
      </c>
    </row>
    <row r="27" spans="1:19" ht="15">
      <c r="A27" s="32" t="s">
        <v>24</v>
      </c>
      <c r="B27" s="1">
        <v>37</v>
      </c>
      <c r="C27" s="1">
        <v>22</v>
      </c>
      <c r="D27" s="1">
        <v>15</v>
      </c>
      <c r="E27" s="20">
        <v>0</v>
      </c>
      <c r="F27" s="30">
        <v>44</v>
      </c>
      <c r="G27" s="20">
        <v>18</v>
      </c>
      <c r="H27" s="20">
        <v>21</v>
      </c>
      <c r="I27" s="20">
        <v>1</v>
      </c>
      <c r="J27" s="20">
        <v>0</v>
      </c>
      <c r="K27" s="29" t="s">
        <v>513</v>
      </c>
      <c r="L27" s="1" t="s">
        <v>603</v>
      </c>
      <c r="M27" s="1" t="s">
        <v>275</v>
      </c>
      <c r="N27" s="1" t="s">
        <v>623</v>
      </c>
      <c r="O27" s="31">
        <v>125</v>
      </c>
      <c r="P27" s="20">
        <v>121</v>
      </c>
      <c r="Q27" s="30">
        <v>4</v>
      </c>
      <c r="R27" s="29" t="s">
        <v>130</v>
      </c>
      <c r="S27" s="28" t="s">
        <v>253</v>
      </c>
    </row>
    <row r="28" spans="1:19" ht="15">
      <c r="A28" s="32" t="s">
        <v>22</v>
      </c>
      <c r="B28" s="1">
        <v>35</v>
      </c>
      <c r="C28" s="1">
        <v>21</v>
      </c>
      <c r="D28" s="1">
        <v>13</v>
      </c>
      <c r="E28" s="20">
        <v>1</v>
      </c>
      <c r="F28" s="30">
        <v>43</v>
      </c>
      <c r="G28" s="20">
        <v>18</v>
      </c>
      <c r="H28" s="20">
        <v>20</v>
      </c>
      <c r="I28" s="20">
        <v>1</v>
      </c>
      <c r="J28" s="20">
        <v>0</v>
      </c>
      <c r="K28" s="29" t="s">
        <v>529</v>
      </c>
      <c r="L28" s="1" t="s">
        <v>433</v>
      </c>
      <c r="M28" s="1" t="s">
        <v>418</v>
      </c>
      <c r="N28" s="1" t="s">
        <v>609</v>
      </c>
      <c r="O28" s="31">
        <v>112</v>
      </c>
      <c r="P28" s="20">
        <v>89</v>
      </c>
      <c r="Q28" s="30">
        <v>23</v>
      </c>
      <c r="R28" s="29" t="s">
        <v>100</v>
      </c>
      <c r="S28" s="28" t="s">
        <v>190</v>
      </c>
    </row>
    <row r="29" spans="1:19" ht="15">
      <c r="A29" s="32" t="s">
        <v>105</v>
      </c>
      <c r="B29" s="1">
        <v>35</v>
      </c>
      <c r="C29" s="1">
        <v>16</v>
      </c>
      <c r="D29" s="1">
        <v>13</v>
      </c>
      <c r="E29" s="20">
        <v>6</v>
      </c>
      <c r="F29" s="30">
        <v>38</v>
      </c>
      <c r="G29" s="20">
        <v>11</v>
      </c>
      <c r="H29" s="20">
        <v>16</v>
      </c>
      <c r="I29" s="20">
        <v>0</v>
      </c>
      <c r="J29" s="20">
        <v>2</v>
      </c>
      <c r="K29" s="29" t="s">
        <v>502</v>
      </c>
      <c r="L29" s="1" t="s">
        <v>382</v>
      </c>
      <c r="M29" s="1" t="s">
        <v>263</v>
      </c>
      <c r="N29" s="1" t="s">
        <v>621</v>
      </c>
      <c r="O29" s="31">
        <v>103</v>
      </c>
      <c r="P29" s="20">
        <v>103</v>
      </c>
      <c r="Q29" s="30">
        <v>0</v>
      </c>
      <c r="R29" s="29" t="s">
        <v>114</v>
      </c>
      <c r="S29" s="28" t="s">
        <v>262</v>
      </c>
    </row>
    <row r="30" spans="1:19" ht="15">
      <c r="A30" s="32" t="s">
        <v>6</v>
      </c>
      <c r="B30" s="1">
        <v>38</v>
      </c>
      <c r="C30" s="1">
        <v>17</v>
      </c>
      <c r="D30" s="1">
        <v>17</v>
      </c>
      <c r="E30" s="20">
        <v>4</v>
      </c>
      <c r="F30" s="30">
        <v>38</v>
      </c>
      <c r="G30" s="20">
        <v>10</v>
      </c>
      <c r="H30" s="20">
        <v>16</v>
      </c>
      <c r="I30" s="20">
        <v>1</v>
      </c>
      <c r="J30" s="20">
        <v>0</v>
      </c>
      <c r="K30" s="29" t="s">
        <v>347</v>
      </c>
      <c r="L30" s="1" t="s">
        <v>602</v>
      </c>
      <c r="M30" s="1" t="s">
        <v>156</v>
      </c>
      <c r="N30" s="1" t="s">
        <v>360</v>
      </c>
      <c r="O30" s="31">
        <v>100</v>
      </c>
      <c r="P30" s="20">
        <v>115</v>
      </c>
      <c r="Q30" s="30">
        <v>-15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36</v>
      </c>
      <c r="C31" s="1">
        <v>11</v>
      </c>
      <c r="D31" s="1">
        <v>18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626</v>
      </c>
      <c r="M31" s="1" t="s">
        <v>231</v>
      </c>
      <c r="N31" s="1" t="s">
        <v>480</v>
      </c>
      <c r="O31" s="31">
        <v>88</v>
      </c>
      <c r="P31" s="20">
        <v>114</v>
      </c>
      <c r="Q31" s="30">
        <v>-26</v>
      </c>
      <c r="R31" s="29" t="s">
        <v>98</v>
      </c>
      <c r="S31" s="28" t="s">
        <v>222</v>
      </c>
    </row>
    <row r="32" spans="1:19" ht="15.75" thickBot="1">
      <c r="A32" s="32" t="s">
        <v>25</v>
      </c>
      <c r="B32" s="1">
        <v>37</v>
      </c>
      <c r="C32" s="1">
        <v>12</v>
      </c>
      <c r="D32" s="1">
        <v>23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536</v>
      </c>
      <c r="L32" s="1" t="s">
        <v>622</v>
      </c>
      <c r="M32" s="1" t="s">
        <v>272</v>
      </c>
      <c r="N32" s="1" t="s">
        <v>658</v>
      </c>
      <c r="O32" s="31">
        <v>94</v>
      </c>
      <c r="P32" s="20">
        <v>123</v>
      </c>
      <c r="Q32" s="30">
        <v>-29</v>
      </c>
      <c r="R32" s="29" t="s">
        <v>140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36</v>
      </c>
      <c r="C35" s="1">
        <v>25</v>
      </c>
      <c r="D35" s="1">
        <v>8</v>
      </c>
      <c r="E35" s="20">
        <v>3</v>
      </c>
      <c r="F35" s="33">
        <v>53</v>
      </c>
      <c r="G35" s="20">
        <v>21</v>
      </c>
      <c r="H35" s="20">
        <v>24</v>
      </c>
      <c r="I35" s="20">
        <v>1</v>
      </c>
      <c r="J35" s="20">
        <v>1</v>
      </c>
      <c r="K35" s="29" t="s">
        <v>660</v>
      </c>
      <c r="L35" s="1" t="s">
        <v>629</v>
      </c>
      <c r="M35" s="1" t="s">
        <v>661</v>
      </c>
      <c r="N35" s="1" t="s">
        <v>662</v>
      </c>
      <c r="O35" s="31">
        <v>129</v>
      </c>
      <c r="P35" s="20">
        <v>99</v>
      </c>
      <c r="Q35" s="30">
        <v>30</v>
      </c>
      <c r="R35" s="29" t="s">
        <v>181</v>
      </c>
      <c r="S35" s="28" t="s">
        <v>238</v>
      </c>
    </row>
    <row r="36" spans="1:19" ht="15">
      <c r="A36" s="32" t="s">
        <v>18</v>
      </c>
      <c r="B36" s="1">
        <v>36</v>
      </c>
      <c r="C36" s="1">
        <v>21</v>
      </c>
      <c r="D36" s="1">
        <v>10</v>
      </c>
      <c r="E36" s="20">
        <v>5</v>
      </c>
      <c r="F36" s="30">
        <v>47</v>
      </c>
      <c r="G36" s="20">
        <v>20</v>
      </c>
      <c r="H36" s="20">
        <v>21</v>
      </c>
      <c r="I36" s="20">
        <v>0</v>
      </c>
      <c r="J36" s="20">
        <v>1</v>
      </c>
      <c r="K36" s="29" t="s">
        <v>630</v>
      </c>
      <c r="L36" s="1" t="s">
        <v>589</v>
      </c>
      <c r="M36" s="1" t="s">
        <v>287</v>
      </c>
      <c r="N36" s="1" t="s">
        <v>401</v>
      </c>
      <c r="O36" s="31">
        <v>113</v>
      </c>
      <c r="P36" s="20">
        <v>95</v>
      </c>
      <c r="Q36" s="30">
        <v>18</v>
      </c>
      <c r="R36" s="29" t="s">
        <v>104</v>
      </c>
      <c r="S36" s="28" t="s">
        <v>262</v>
      </c>
    </row>
    <row r="37" spans="1:19" ht="15">
      <c r="A37" s="32" t="s">
        <v>20</v>
      </c>
      <c r="B37" s="1">
        <v>36</v>
      </c>
      <c r="C37" s="1">
        <v>21</v>
      </c>
      <c r="D37" s="1">
        <v>12</v>
      </c>
      <c r="E37" s="20">
        <v>3</v>
      </c>
      <c r="F37" s="30">
        <v>45</v>
      </c>
      <c r="G37" s="20">
        <v>14</v>
      </c>
      <c r="H37" s="20">
        <v>21</v>
      </c>
      <c r="I37" s="20">
        <v>0</v>
      </c>
      <c r="J37" s="20">
        <v>0</v>
      </c>
      <c r="K37" s="29" t="s">
        <v>586</v>
      </c>
      <c r="L37" s="1" t="s">
        <v>320</v>
      </c>
      <c r="M37" s="1" t="s">
        <v>189</v>
      </c>
      <c r="N37" s="1" t="s">
        <v>549</v>
      </c>
      <c r="O37" s="31">
        <v>117</v>
      </c>
      <c r="P37" s="20">
        <v>104</v>
      </c>
      <c r="Q37" s="30">
        <v>13</v>
      </c>
      <c r="R37" s="29" t="s">
        <v>102</v>
      </c>
      <c r="S37" s="28" t="s">
        <v>230</v>
      </c>
    </row>
    <row r="38" spans="1:19" ht="15">
      <c r="A38" s="32" t="s">
        <v>3</v>
      </c>
      <c r="B38" s="1">
        <v>35</v>
      </c>
      <c r="C38" s="1">
        <v>17</v>
      </c>
      <c r="D38" s="1">
        <v>10</v>
      </c>
      <c r="E38" s="20">
        <v>8</v>
      </c>
      <c r="F38" s="30">
        <v>42</v>
      </c>
      <c r="G38" s="20">
        <v>14</v>
      </c>
      <c r="H38" s="20">
        <v>17</v>
      </c>
      <c r="I38" s="20">
        <v>0</v>
      </c>
      <c r="J38" s="20">
        <v>1</v>
      </c>
      <c r="K38" s="29" t="s">
        <v>635</v>
      </c>
      <c r="L38" s="1" t="s">
        <v>537</v>
      </c>
      <c r="M38" s="1" t="s">
        <v>216</v>
      </c>
      <c r="N38" s="1" t="s">
        <v>636</v>
      </c>
      <c r="O38" s="31">
        <v>111</v>
      </c>
      <c r="P38" s="20">
        <v>112</v>
      </c>
      <c r="Q38" s="30">
        <v>-1</v>
      </c>
      <c r="R38" s="29" t="s">
        <v>98</v>
      </c>
      <c r="S38" s="28" t="s">
        <v>366</v>
      </c>
    </row>
    <row r="39" spans="1:19" ht="15">
      <c r="A39" s="32" t="s">
        <v>27</v>
      </c>
      <c r="B39" s="1">
        <v>36</v>
      </c>
      <c r="C39" s="1">
        <v>17</v>
      </c>
      <c r="D39" s="1">
        <v>12</v>
      </c>
      <c r="E39" s="20">
        <v>7</v>
      </c>
      <c r="F39" s="30">
        <v>41</v>
      </c>
      <c r="G39" s="20">
        <v>9</v>
      </c>
      <c r="H39" s="20">
        <v>14</v>
      </c>
      <c r="I39" s="20">
        <v>3</v>
      </c>
      <c r="J39" s="20">
        <v>1</v>
      </c>
      <c r="K39" s="29" t="s">
        <v>557</v>
      </c>
      <c r="L39" s="1" t="s">
        <v>659</v>
      </c>
      <c r="M39" s="1" t="s">
        <v>189</v>
      </c>
      <c r="N39" s="1" t="s">
        <v>497</v>
      </c>
      <c r="O39" s="31">
        <v>98</v>
      </c>
      <c r="P39" s="20">
        <v>110</v>
      </c>
      <c r="Q39" s="30">
        <v>-12</v>
      </c>
      <c r="R39" s="29" t="s">
        <v>98</v>
      </c>
      <c r="S39" s="28" t="s">
        <v>311</v>
      </c>
    </row>
    <row r="40" spans="1:19" ht="15">
      <c r="A40" s="32" t="s">
        <v>7</v>
      </c>
      <c r="B40" s="1">
        <v>37</v>
      </c>
      <c r="C40" s="1">
        <v>16</v>
      </c>
      <c r="D40" s="1">
        <v>19</v>
      </c>
      <c r="E40" s="20">
        <v>2</v>
      </c>
      <c r="F40" s="30">
        <v>34</v>
      </c>
      <c r="G40" s="20">
        <v>11</v>
      </c>
      <c r="H40" s="20">
        <v>15</v>
      </c>
      <c r="I40" s="20">
        <v>1</v>
      </c>
      <c r="J40" s="20">
        <v>1</v>
      </c>
      <c r="K40" s="29" t="s">
        <v>519</v>
      </c>
      <c r="L40" s="1" t="s">
        <v>634</v>
      </c>
      <c r="M40" s="1" t="s">
        <v>275</v>
      </c>
      <c r="N40" s="1" t="s">
        <v>523</v>
      </c>
      <c r="O40" s="31">
        <v>106</v>
      </c>
      <c r="P40" s="20">
        <v>117</v>
      </c>
      <c r="Q40" s="30">
        <v>-11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35</v>
      </c>
      <c r="C41" s="1">
        <v>14</v>
      </c>
      <c r="D41" s="1">
        <v>17</v>
      </c>
      <c r="E41" s="20">
        <v>4</v>
      </c>
      <c r="F41" s="30">
        <v>32</v>
      </c>
      <c r="G41" s="20">
        <v>8</v>
      </c>
      <c r="H41" s="20">
        <v>12</v>
      </c>
      <c r="I41" s="20">
        <v>2</v>
      </c>
      <c r="J41" s="20">
        <v>1</v>
      </c>
      <c r="K41" s="29" t="s">
        <v>437</v>
      </c>
      <c r="L41" s="1" t="s">
        <v>426</v>
      </c>
      <c r="M41" s="1" t="s">
        <v>436</v>
      </c>
      <c r="N41" s="1" t="s">
        <v>574</v>
      </c>
      <c r="O41" s="31">
        <v>88</v>
      </c>
      <c r="P41" s="20">
        <v>109</v>
      </c>
      <c r="Q41" s="30">
        <v>-21</v>
      </c>
      <c r="R41" s="29" t="s">
        <v>100</v>
      </c>
      <c r="S41" s="28" t="s">
        <v>222</v>
      </c>
    </row>
    <row r="42" spans="1:19" ht="15.75" thickBot="1">
      <c r="A42" s="27" t="s">
        <v>8</v>
      </c>
      <c r="B42" s="26">
        <v>39</v>
      </c>
      <c r="C42" s="26">
        <v>11</v>
      </c>
      <c r="D42" s="26">
        <v>22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632</v>
      </c>
      <c r="L42" s="26" t="s">
        <v>592</v>
      </c>
      <c r="M42" s="26" t="s">
        <v>305</v>
      </c>
      <c r="N42" s="26" t="s">
        <v>633</v>
      </c>
      <c r="O42" s="25">
        <v>105</v>
      </c>
      <c r="P42" s="24">
        <v>142</v>
      </c>
      <c r="Q42" s="23">
        <v>-37</v>
      </c>
      <c r="R42" s="22" t="s">
        <v>186</v>
      </c>
      <c r="S42" s="21" t="s">
        <v>628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38</v>
      </c>
      <c r="C4" s="40">
        <v>23</v>
      </c>
      <c r="D4" s="40">
        <v>13</v>
      </c>
      <c r="E4" s="38">
        <v>2</v>
      </c>
      <c r="F4" s="33">
        <v>48</v>
      </c>
      <c r="G4" s="39">
        <v>17</v>
      </c>
      <c r="H4" s="38">
        <v>21</v>
      </c>
      <c r="I4" s="38">
        <v>2</v>
      </c>
      <c r="J4" s="33">
        <v>0</v>
      </c>
      <c r="K4" s="37" t="s">
        <v>586</v>
      </c>
      <c r="L4" s="40" t="s">
        <v>434</v>
      </c>
      <c r="M4" s="40" t="s">
        <v>213</v>
      </c>
      <c r="N4" s="40" t="s">
        <v>663</v>
      </c>
      <c r="O4" s="39">
        <v>131</v>
      </c>
      <c r="P4" s="38">
        <v>119</v>
      </c>
      <c r="Q4" s="33">
        <v>12</v>
      </c>
      <c r="R4" s="37" t="s">
        <v>100</v>
      </c>
      <c r="S4" s="36" t="s">
        <v>245</v>
      </c>
    </row>
    <row r="5" spans="1:20" ht="15">
      <c r="A5" s="32" t="s">
        <v>4</v>
      </c>
      <c r="B5" s="1">
        <v>37</v>
      </c>
      <c r="C5" s="1">
        <v>22</v>
      </c>
      <c r="D5" s="1">
        <v>13</v>
      </c>
      <c r="E5" s="20">
        <v>2</v>
      </c>
      <c r="F5" s="30">
        <v>46</v>
      </c>
      <c r="G5" s="31">
        <v>19</v>
      </c>
      <c r="H5" s="20">
        <v>22</v>
      </c>
      <c r="I5" s="20">
        <v>0</v>
      </c>
      <c r="J5" s="30">
        <v>0</v>
      </c>
      <c r="K5" s="29" t="s">
        <v>647</v>
      </c>
      <c r="L5" s="1" t="s">
        <v>412</v>
      </c>
      <c r="M5" s="1" t="s">
        <v>376</v>
      </c>
      <c r="N5" s="1" t="s">
        <v>648</v>
      </c>
      <c r="O5" s="31">
        <v>115</v>
      </c>
      <c r="P5" s="20">
        <v>105</v>
      </c>
      <c r="Q5" s="30">
        <v>10</v>
      </c>
      <c r="R5" s="29" t="s">
        <v>98</v>
      </c>
      <c r="S5" s="28" t="s">
        <v>245</v>
      </c>
    </row>
    <row r="6" spans="1:20" ht="15">
      <c r="A6" s="32" t="s">
        <v>29</v>
      </c>
      <c r="B6" s="1">
        <v>38</v>
      </c>
      <c r="C6" s="1">
        <v>20</v>
      </c>
      <c r="D6" s="1">
        <v>14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519</v>
      </c>
      <c r="M6" s="1" t="s">
        <v>205</v>
      </c>
      <c r="N6" s="1" t="s">
        <v>549</v>
      </c>
      <c r="O6" s="31">
        <v>101</v>
      </c>
      <c r="P6" s="20">
        <v>115</v>
      </c>
      <c r="Q6" s="30">
        <v>-14</v>
      </c>
      <c r="R6" s="29" t="s">
        <v>100</v>
      </c>
      <c r="S6" s="28" t="s">
        <v>205</v>
      </c>
    </row>
    <row r="7" spans="1:20" ht="15">
      <c r="A7" s="32" t="s">
        <v>5</v>
      </c>
      <c r="B7" s="1">
        <v>34</v>
      </c>
      <c r="C7" s="1">
        <v>20</v>
      </c>
      <c r="D7" s="1">
        <v>12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357</v>
      </c>
      <c r="M7" s="1" t="s">
        <v>180</v>
      </c>
      <c r="N7" s="1" t="s">
        <v>412</v>
      </c>
      <c r="O7" s="31">
        <v>134</v>
      </c>
      <c r="P7" s="20">
        <v>97</v>
      </c>
      <c r="Q7" s="30">
        <v>37</v>
      </c>
      <c r="R7" s="29" t="s">
        <v>98</v>
      </c>
      <c r="S7" s="28" t="s">
        <v>236</v>
      </c>
    </row>
    <row r="8" spans="1:20" ht="15">
      <c r="A8" s="32" t="s">
        <v>11</v>
      </c>
      <c r="B8" s="1">
        <v>36</v>
      </c>
      <c r="C8" s="1">
        <v>19</v>
      </c>
      <c r="D8" s="1">
        <v>15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652</v>
      </c>
      <c r="M8" s="1" t="s">
        <v>147</v>
      </c>
      <c r="N8" s="1" t="s">
        <v>360</v>
      </c>
      <c r="O8" s="31">
        <v>110</v>
      </c>
      <c r="P8" s="20">
        <v>103</v>
      </c>
      <c r="Q8" s="30">
        <v>7</v>
      </c>
      <c r="R8" s="29" t="s">
        <v>100</v>
      </c>
      <c r="S8" s="28" t="s">
        <v>236</v>
      </c>
    </row>
    <row r="9" spans="1:20" ht="15">
      <c r="A9" s="32" t="s">
        <v>16</v>
      </c>
      <c r="B9" s="1">
        <v>36</v>
      </c>
      <c r="C9" s="1">
        <v>16</v>
      </c>
      <c r="D9" s="1">
        <v>17</v>
      </c>
      <c r="E9" s="20">
        <v>3</v>
      </c>
      <c r="F9" s="30">
        <v>35</v>
      </c>
      <c r="G9" s="31">
        <v>12</v>
      </c>
      <c r="H9" s="20">
        <v>15</v>
      </c>
      <c r="I9" s="20">
        <v>1</v>
      </c>
      <c r="J9" s="30">
        <v>1</v>
      </c>
      <c r="K9" s="29" t="s">
        <v>575</v>
      </c>
      <c r="L9" s="1" t="s">
        <v>430</v>
      </c>
      <c r="M9" s="1" t="s">
        <v>274</v>
      </c>
      <c r="N9" s="1" t="s">
        <v>651</v>
      </c>
      <c r="O9" s="31">
        <v>110</v>
      </c>
      <c r="P9" s="20">
        <v>125</v>
      </c>
      <c r="Q9" s="30">
        <v>-15</v>
      </c>
      <c r="R9" s="29" t="s">
        <v>104</v>
      </c>
      <c r="S9" s="28" t="s">
        <v>245</v>
      </c>
    </row>
    <row r="10" spans="1:20" ht="15">
      <c r="A10" s="32" t="s">
        <v>28</v>
      </c>
      <c r="B10" s="1">
        <v>37</v>
      </c>
      <c r="C10" s="1">
        <v>14</v>
      </c>
      <c r="D10" s="1">
        <v>19</v>
      </c>
      <c r="E10" s="20">
        <v>4</v>
      </c>
      <c r="F10" s="30">
        <v>32</v>
      </c>
      <c r="G10" s="31">
        <v>10</v>
      </c>
      <c r="H10" s="20">
        <v>13</v>
      </c>
      <c r="I10" s="20">
        <v>1</v>
      </c>
      <c r="J10" s="30">
        <v>1</v>
      </c>
      <c r="K10" s="29" t="s">
        <v>480</v>
      </c>
      <c r="L10" s="1" t="s">
        <v>347</v>
      </c>
      <c r="M10" s="1" t="s">
        <v>272</v>
      </c>
      <c r="N10" s="1" t="s">
        <v>610</v>
      </c>
      <c r="O10" s="31">
        <v>114</v>
      </c>
      <c r="P10" s="20">
        <v>124</v>
      </c>
      <c r="Q10" s="30">
        <v>-10</v>
      </c>
      <c r="R10" s="29" t="s">
        <v>123</v>
      </c>
      <c r="S10" s="28" t="s">
        <v>208</v>
      </c>
    </row>
    <row r="11" spans="1:20" ht="15.75" thickBot="1">
      <c r="A11" s="32" t="s">
        <v>21</v>
      </c>
      <c r="B11" s="1">
        <v>36</v>
      </c>
      <c r="C11" s="1">
        <v>14</v>
      </c>
      <c r="D11" s="1">
        <v>18</v>
      </c>
      <c r="E11" s="24">
        <v>4</v>
      </c>
      <c r="F11" s="23">
        <v>32</v>
      </c>
      <c r="G11" s="25">
        <v>10</v>
      </c>
      <c r="H11" s="24">
        <v>13</v>
      </c>
      <c r="I11" s="24">
        <v>1</v>
      </c>
      <c r="J11" s="23">
        <v>0</v>
      </c>
      <c r="K11" s="29" t="s">
        <v>649</v>
      </c>
      <c r="L11" s="1" t="s">
        <v>447</v>
      </c>
      <c r="M11" s="1" t="s">
        <v>272</v>
      </c>
      <c r="N11" s="1" t="s">
        <v>650</v>
      </c>
      <c r="O11" s="31">
        <v>94</v>
      </c>
      <c r="P11" s="20">
        <v>118</v>
      </c>
      <c r="Q11" s="30">
        <v>-24</v>
      </c>
      <c r="R11" s="29" t="s">
        <v>100</v>
      </c>
      <c r="S11" s="28" t="s">
        <v>244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39</v>
      </c>
      <c r="C14" s="1">
        <v>24</v>
      </c>
      <c r="D14" s="1">
        <v>12</v>
      </c>
      <c r="E14" s="20">
        <v>3</v>
      </c>
      <c r="F14" s="33">
        <v>51</v>
      </c>
      <c r="G14" s="20">
        <v>23</v>
      </c>
      <c r="H14" s="20">
        <v>24</v>
      </c>
      <c r="I14" s="20">
        <v>0</v>
      </c>
      <c r="J14" s="20">
        <v>0</v>
      </c>
      <c r="K14" s="29" t="s">
        <v>456</v>
      </c>
      <c r="L14" s="1" t="s">
        <v>474</v>
      </c>
      <c r="M14" s="1" t="s">
        <v>294</v>
      </c>
      <c r="N14" s="1" t="s">
        <v>641</v>
      </c>
      <c r="O14" s="31">
        <v>130</v>
      </c>
      <c r="P14" s="20">
        <v>98</v>
      </c>
      <c r="Q14" s="30">
        <v>32</v>
      </c>
      <c r="R14" s="29" t="s">
        <v>98</v>
      </c>
      <c r="S14" s="28" t="s">
        <v>205</v>
      </c>
    </row>
    <row r="15" spans="1:20" ht="15">
      <c r="A15" s="32" t="s">
        <v>1</v>
      </c>
      <c r="B15" s="1">
        <v>36</v>
      </c>
      <c r="C15" s="1">
        <v>24</v>
      </c>
      <c r="D15" s="1">
        <v>10</v>
      </c>
      <c r="E15" s="20">
        <v>2</v>
      </c>
      <c r="F15" s="30">
        <v>50</v>
      </c>
      <c r="G15" s="20">
        <v>21</v>
      </c>
      <c r="H15" s="20">
        <v>24</v>
      </c>
      <c r="I15" s="20">
        <v>0</v>
      </c>
      <c r="J15" s="20">
        <v>0</v>
      </c>
      <c r="K15" s="29" t="s">
        <v>516</v>
      </c>
      <c r="L15" s="1" t="s">
        <v>495</v>
      </c>
      <c r="M15" s="1" t="s">
        <v>327</v>
      </c>
      <c r="N15" s="1" t="s">
        <v>657</v>
      </c>
      <c r="O15" s="31">
        <v>132</v>
      </c>
      <c r="P15" s="20">
        <v>95</v>
      </c>
      <c r="Q15" s="30">
        <v>37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36</v>
      </c>
      <c r="C16" s="1">
        <v>22</v>
      </c>
      <c r="D16" s="1">
        <v>13</v>
      </c>
      <c r="E16" s="20">
        <v>1</v>
      </c>
      <c r="F16" s="30">
        <v>45</v>
      </c>
      <c r="G16" s="20">
        <v>20</v>
      </c>
      <c r="H16" s="20">
        <v>22</v>
      </c>
      <c r="I16" s="20">
        <v>0</v>
      </c>
      <c r="J16" s="20">
        <v>1</v>
      </c>
      <c r="K16" s="29" t="s">
        <v>511</v>
      </c>
      <c r="L16" s="1" t="s">
        <v>583</v>
      </c>
      <c r="M16" s="1" t="s">
        <v>499</v>
      </c>
      <c r="N16" s="1" t="s">
        <v>638</v>
      </c>
      <c r="O16" s="31">
        <v>125</v>
      </c>
      <c r="P16" s="20">
        <v>102</v>
      </c>
      <c r="Q16" s="30">
        <v>23</v>
      </c>
      <c r="R16" s="29" t="s">
        <v>100</v>
      </c>
      <c r="S16" s="28" t="s">
        <v>225</v>
      </c>
    </row>
    <row r="17" spans="1:19" ht="15">
      <c r="A17" s="32" t="s">
        <v>9</v>
      </c>
      <c r="B17" s="1">
        <v>38</v>
      </c>
      <c r="C17" s="1">
        <v>17</v>
      </c>
      <c r="D17" s="1">
        <v>16</v>
      </c>
      <c r="E17" s="20">
        <v>5</v>
      </c>
      <c r="F17" s="30">
        <v>39</v>
      </c>
      <c r="G17" s="20">
        <v>10</v>
      </c>
      <c r="H17" s="20">
        <v>16</v>
      </c>
      <c r="I17" s="20">
        <v>1</v>
      </c>
      <c r="J17" s="20">
        <v>2</v>
      </c>
      <c r="K17" s="29" t="s">
        <v>656</v>
      </c>
      <c r="L17" s="1" t="s">
        <v>465</v>
      </c>
      <c r="M17" s="1" t="s">
        <v>272</v>
      </c>
      <c r="N17" s="1" t="s">
        <v>601</v>
      </c>
      <c r="O17" s="31">
        <v>118</v>
      </c>
      <c r="P17" s="20">
        <v>141</v>
      </c>
      <c r="Q17" s="30">
        <v>-23</v>
      </c>
      <c r="R17" s="29" t="s">
        <v>100</v>
      </c>
      <c r="S17" s="28" t="s">
        <v>205</v>
      </c>
    </row>
    <row r="18" spans="1:19" ht="15">
      <c r="A18" s="32" t="s">
        <v>23</v>
      </c>
      <c r="B18" s="1">
        <v>37</v>
      </c>
      <c r="C18" s="1">
        <v>15</v>
      </c>
      <c r="D18" s="1">
        <v>16</v>
      </c>
      <c r="E18" s="20">
        <v>6</v>
      </c>
      <c r="F18" s="30">
        <v>36</v>
      </c>
      <c r="G18" s="20">
        <v>12</v>
      </c>
      <c r="H18" s="20">
        <v>14</v>
      </c>
      <c r="I18" s="20">
        <v>1</v>
      </c>
      <c r="J18" s="20">
        <v>0</v>
      </c>
      <c r="K18" s="29" t="s">
        <v>532</v>
      </c>
      <c r="L18" s="1" t="s">
        <v>639</v>
      </c>
      <c r="M18" s="1" t="s">
        <v>257</v>
      </c>
      <c r="N18" s="1" t="s">
        <v>640</v>
      </c>
      <c r="O18" s="31">
        <v>123</v>
      </c>
      <c r="P18" s="20">
        <v>133</v>
      </c>
      <c r="Q18" s="30">
        <v>-10</v>
      </c>
      <c r="R18" s="29" t="s">
        <v>98</v>
      </c>
      <c r="S18" s="28" t="s">
        <v>252</v>
      </c>
    </row>
    <row r="19" spans="1:19" ht="15">
      <c r="A19" s="32" t="s">
        <v>10</v>
      </c>
      <c r="B19" s="1">
        <v>37</v>
      </c>
      <c r="C19" s="1">
        <v>16</v>
      </c>
      <c r="D19" s="1">
        <v>17</v>
      </c>
      <c r="E19" s="20">
        <v>4</v>
      </c>
      <c r="F19" s="30">
        <v>36</v>
      </c>
      <c r="G19" s="20">
        <v>5</v>
      </c>
      <c r="H19" s="20">
        <v>13</v>
      </c>
      <c r="I19" s="20">
        <v>3</v>
      </c>
      <c r="J19" s="20">
        <v>2</v>
      </c>
      <c r="K19" s="29" t="s">
        <v>583</v>
      </c>
      <c r="L19" s="1" t="s">
        <v>655</v>
      </c>
      <c r="M19" s="1" t="s">
        <v>212</v>
      </c>
      <c r="N19" s="1" t="s">
        <v>608</v>
      </c>
      <c r="O19" s="31">
        <v>115</v>
      </c>
      <c r="P19" s="20">
        <v>136</v>
      </c>
      <c r="Q19" s="30">
        <v>-21</v>
      </c>
      <c r="R19" s="29" t="s">
        <v>98</v>
      </c>
      <c r="S19" s="28" t="s">
        <v>244</v>
      </c>
    </row>
    <row r="20" spans="1:19" ht="15">
      <c r="A20" s="32" t="s">
        <v>13</v>
      </c>
      <c r="B20" s="1">
        <v>37</v>
      </c>
      <c r="C20" s="1">
        <v>14</v>
      </c>
      <c r="D20" s="1">
        <v>16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525</v>
      </c>
      <c r="L20" s="1" t="s">
        <v>653</v>
      </c>
      <c r="M20" s="1" t="s">
        <v>257</v>
      </c>
      <c r="N20" s="1" t="s">
        <v>654</v>
      </c>
      <c r="O20" s="31">
        <v>101</v>
      </c>
      <c r="P20" s="20">
        <v>119</v>
      </c>
      <c r="Q20" s="30">
        <v>-18</v>
      </c>
      <c r="R20" s="29" t="s">
        <v>98</v>
      </c>
      <c r="S20" s="28" t="s">
        <v>225</v>
      </c>
    </row>
    <row r="21" spans="1:19" ht="15.75" thickBot="1">
      <c r="A21" s="27" t="s">
        <v>12</v>
      </c>
      <c r="B21" s="26">
        <v>36</v>
      </c>
      <c r="C21" s="26">
        <v>16</v>
      </c>
      <c r="D21" s="26">
        <v>19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664</v>
      </c>
      <c r="M21" s="26" t="s">
        <v>256</v>
      </c>
      <c r="N21" s="26" t="s">
        <v>665</v>
      </c>
      <c r="O21" s="25">
        <v>101</v>
      </c>
      <c r="P21" s="24">
        <v>113</v>
      </c>
      <c r="Q21" s="23">
        <v>-12</v>
      </c>
      <c r="R21" s="22" t="s">
        <v>140</v>
      </c>
      <c r="S21" s="21" t="s">
        <v>453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38</v>
      </c>
      <c r="C25" s="40">
        <v>27</v>
      </c>
      <c r="D25" s="40">
        <v>10</v>
      </c>
      <c r="E25" s="38">
        <v>1</v>
      </c>
      <c r="F25" s="33">
        <v>55</v>
      </c>
      <c r="G25" s="38">
        <v>23</v>
      </c>
      <c r="H25" s="38">
        <v>27</v>
      </c>
      <c r="I25" s="38">
        <v>0</v>
      </c>
      <c r="J25" s="38">
        <v>0</v>
      </c>
      <c r="K25" s="37" t="s">
        <v>668</v>
      </c>
      <c r="L25" s="40" t="s">
        <v>603</v>
      </c>
      <c r="M25" s="40" t="s">
        <v>113</v>
      </c>
      <c r="N25" s="40" t="s">
        <v>609</v>
      </c>
      <c r="O25" s="39">
        <v>140</v>
      </c>
      <c r="P25" s="38">
        <v>91</v>
      </c>
      <c r="Q25" s="33">
        <v>49</v>
      </c>
      <c r="R25" s="37" t="s">
        <v>130</v>
      </c>
      <c r="S25" s="36" t="s">
        <v>230</v>
      </c>
    </row>
    <row r="26" spans="1:19" ht="15">
      <c r="A26" s="32" t="s">
        <v>17</v>
      </c>
      <c r="B26" s="1">
        <v>37</v>
      </c>
      <c r="C26" s="1">
        <v>22</v>
      </c>
      <c r="D26" s="1">
        <v>11</v>
      </c>
      <c r="E26" s="20">
        <v>4</v>
      </c>
      <c r="F26" s="30">
        <v>48</v>
      </c>
      <c r="G26" s="20">
        <v>16</v>
      </c>
      <c r="H26" s="20">
        <v>21</v>
      </c>
      <c r="I26" s="20">
        <v>1</v>
      </c>
      <c r="J26" s="20">
        <v>2</v>
      </c>
      <c r="K26" s="29" t="s">
        <v>487</v>
      </c>
      <c r="L26" s="1" t="s">
        <v>624</v>
      </c>
      <c r="M26" s="1" t="s">
        <v>285</v>
      </c>
      <c r="N26" s="1" t="s">
        <v>625</v>
      </c>
      <c r="O26" s="31">
        <v>108</v>
      </c>
      <c r="P26" s="20">
        <v>101</v>
      </c>
      <c r="Q26" s="30">
        <v>7</v>
      </c>
      <c r="R26" s="29" t="s">
        <v>98</v>
      </c>
      <c r="S26" s="28" t="s">
        <v>244</v>
      </c>
    </row>
    <row r="27" spans="1:19" ht="15">
      <c r="A27" s="32" t="s">
        <v>24</v>
      </c>
      <c r="B27" s="1">
        <v>37</v>
      </c>
      <c r="C27" s="1">
        <v>22</v>
      </c>
      <c r="D27" s="1">
        <v>15</v>
      </c>
      <c r="E27" s="20">
        <v>0</v>
      </c>
      <c r="F27" s="30">
        <v>44</v>
      </c>
      <c r="G27" s="20">
        <v>18</v>
      </c>
      <c r="H27" s="20">
        <v>21</v>
      </c>
      <c r="I27" s="20">
        <v>1</v>
      </c>
      <c r="J27" s="20">
        <v>0</v>
      </c>
      <c r="K27" s="29" t="s">
        <v>513</v>
      </c>
      <c r="L27" s="1" t="s">
        <v>603</v>
      </c>
      <c r="M27" s="1" t="s">
        <v>275</v>
      </c>
      <c r="N27" s="1" t="s">
        <v>623</v>
      </c>
      <c r="O27" s="31">
        <v>125</v>
      </c>
      <c r="P27" s="20">
        <v>121</v>
      </c>
      <c r="Q27" s="30">
        <v>4</v>
      </c>
      <c r="R27" s="29" t="s">
        <v>130</v>
      </c>
      <c r="S27" s="28" t="s">
        <v>253</v>
      </c>
    </row>
    <row r="28" spans="1:19" ht="15">
      <c r="A28" s="32" t="s">
        <v>22</v>
      </c>
      <c r="B28" s="1">
        <v>35</v>
      </c>
      <c r="C28" s="1">
        <v>21</v>
      </c>
      <c r="D28" s="1">
        <v>13</v>
      </c>
      <c r="E28" s="20">
        <v>1</v>
      </c>
      <c r="F28" s="30">
        <v>43</v>
      </c>
      <c r="G28" s="20">
        <v>18</v>
      </c>
      <c r="H28" s="20">
        <v>20</v>
      </c>
      <c r="I28" s="20">
        <v>1</v>
      </c>
      <c r="J28" s="20">
        <v>0</v>
      </c>
      <c r="K28" s="29" t="s">
        <v>529</v>
      </c>
      <c r="L28" s="1" t="s">
        <v>433</v>
      </c>
      <c r="M28" s="1" t="s">
        <v>418</v>
      </c>
      <c r="N28" s="1" t="s">
        <v>609</v>
      </c>
      <c r="O28" s="31">
        <v>112</v>
      </c>
      <c r="P28" s="20">
        <v>89</v>
      </c>
      <c r="Q28" s="30">
        <v>23</v>
      </c>
      <c r="R28" s="29" t="s">
        <v>100</v>
      </c>
      <c r="S28" s="28" t="s">
        <v>190</v>
      </c>
    </row>
    <row r="29" spans="1:19" ht="15">
      <c r="A29" s="32" t="s">
        <v>105</v>
      </c>
      <c r="B29" s="1">
        <v>36</v>
      </c>
      <c r="C29" s="1">
        <v>16</v>
      </c>
      <c r="D29" s="1">
        <v>14</v>
      </c>
      <c r="E29" s="20">
        <v>6</v>
      </c>
      <c r="F29" s="30">
        <v>38</v>
      </c>
      <c r="G29" s="20">
        <v>11</v>
      </c>
      <c r="H29" s="20">
        <v>16</v>
      </c>
      <c r="I29" s="20">
        <v>0</v>
      </c>
      <c r="J29" s="20">
        <v>2</v>
      </c>
      <c r="K29" s="29" t="s">
        <v>502</v>
      </c>
      <c r="L29" s="1" t="s">
        <v>656</v>
      </c>
      <c r="M29" s="1" t="s">
        <v>263</v>
      </c>
      <c r="N29" s="1" t="s">
        <v>666</v>
      </c>
      <c r="O29" s="31">
        <v>105</v>
      </c>
      <c r="P29" s="20">
        <v>108</v>
      </c>
      <c r="Q29" s="30">
        <v>-3</v>
      </c>
      <c r="R29" s="29" t="s">
        <v>140</v>
      </c>
      <c r="S29" s="28" t="s">
        <v>231</v>
      </c>
    </row>
    <row r="30" spans="1:19" ht="15">
      <c r="A30" s="32" t="s">
        <v>6</v>
      </c>
      <c r="B30" s="1">
        <v>38</v>
      </c>
      <c r="C30" s="1">
        <v>17</v>
      </c>
      <c r="D30" s="1">
        <v>17</v>
      </c>
      <c r="E30" s="20">
        <v>4</v>
      </c>
      <c r="F30" s="30">
        <v>38</v>
      </c>
      <c r="G30" s="20">
        <v>10</v>
      </c>
      <c r="H30" s="20">
        <v>16</v>
      </c>
      <c r="I30" s="20">
        <v>1</v>
      </c>
      <c r="J30" s="20">
        <v>0</v>
      </c>
      <c r="K30" s="29" t="s">
        <v>347</v>
      </c>
      <c r="L30" s="1" t="s">
        <v>602</v>
      </c>
      <c r="M30" s="1" t="s">
        <v>156</v>
      </c>
      <c r="N30" s="1" t="s">
        <v>360</v>
      </c>
      <c r="O30" s="31">
        <v>100</v>
      </c>
      <c r="P30" s="20">
        <v>115</v>
      </c>
      <c r="Q30" s="30">
        <v>-15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37</v>
      </c>
      <c r="C31" s="1">
        <v>11</v>
      </c>
      <c r="D31" s="1">
        <v>19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667</v>
      </c>
      <c r="M31" s="1" t="s">
        <v>264</v>
      </c>
      <c r="N31" s="1" t="s">
        <v>501</v>
      </c>
      <c r="O31" s="31">
        <v>88</v>
      </c>
      <c r="P31" s="20">
        <v>117</v>
      </c>
      <c r="Q31" s="30">
        <v>-29</v>
      </c>
      <c r="R31" s="29" t="s">
        <v>102</v>
      </c>
      <c r="S31" s="28" t="s">
        <v>222</v>
      </c>
    </row>
    <row r="32" spans="1:19" ht="15.75" thickBot="1">
      <c r="A32" s="32" t="s">
        <v>25</v>
      </c>
      <c r="B32" s="1">
        <v>37</v>
      </c>
      <c r="C32" s="1">
        <v>12</v>
      </c>
      <c r="D32" s="1">
        <v>23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536</v>
      </c>
      <c r="L32" s="1" t="s">
        <v>622</v>
      </c>
      <c r="M32" s="1" t="s">
        <v>272</v>
      </c>
      <c r="N32" s="1" t="s">
        <v>658</v>
      </c>
      <c r="O32" s="31">
        <v>94</v>
      </c>
      <c r="P32" s="20">
        <v>123</v>
      </c>
      <c r="Q32" s="30">
        <v>-29</v>
      </c>
      <c r="R32" s="29" t="s">
        <v>140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36</v>
      </c>
      <c r="C35" s="1">
        <v>25</v>
      </c>
      <c r="D35" s="1">
        <v>8</v>
      </c>
      <c r="E35" s="20">
        <v>3</v>
      </c>
      <c r="F35" s="33">
        <v>53</v>
      </c>
      <c r="G35" s="20">
        <v>21</v>
      </c>
      <c r="H35" s="20">
        <v>24</v>
      </c>
      <c r="I35" s="20">
        <v>1</v>
      </c>
      <c r="J35" s="20">
        <v>1</v>
      </c>
      <c r="K35" s="29" t="s">
        <v>660</v>
      </c>
      <c r="L35" s="1" t="s">
        <v>629</v>
      </c>
      <c r="M35" s="1" t="s">
        <v>661</v>
      </c>
      <c r="N35" s="1" t="s">
        <v>662</v>
      </c>
      <c r="O35" s="31">
        <v>129</v>
      </c>
      <c r="P35" s="20">
        <v>99</v>
      </c>
      <c r="Q35" s="30">
        <v>30</v>
      </c>
      <c r="R35" s="29" t="s">
        <v>181</v>
      </c>
      <c r="S35" s="28" t="s">
        <v>238</v>
      </c>
    </row>
    <row r="36" spans="1:19" ht="15">
      <c r="A36" s="32" t="s">
        <v>18</v>
      </c>
      <c r="B36" s="1">
        <v>36</v>
      </c>
      <c r="C36" s="1">
        <v>21</v>
      </c>
      <c r="D36" s="1">
        <v>10</v>
      </c>
      <c r="E36" s="20">
        <v>5</v>
      </c>
      <c r="F36" s="30">
        <v>47</v>
      </c>
      <c r="G36" s="20">
        <v>20</v>
      </c>
      <c r="H36" s="20">
        <v>21</v>
      </c>
      <c r="I36" s="20">
        <v>0</v>
      </c>
      <c r="J36" s="20">
        <v>1</v>
      </c>
      <c r="K36" s="29" t="s">
        <v>630</v>
      </c>
      <c r="L36" s="1" t="s">
        <v>589</v>
      </c>
      <c r="M36" s="1" t="s">
        <v>287</v>
      </c>
      <c r="N36" s="1" t="s">
        <v>401</v>
      </c>
      <c r="O36" s="31">
        <v>113</v>
      </c>
      <c r="P36" s="20">
        <v>95</v>
      </c>
      <c r="Q36" s="30">
        <v>18</v>
      </c>
      <c r="R36" s="29" t="s">
        <v>104</v>
      </c>
      <c r="S36" s="28" t="s">
        <v>262</v>
      </c>
    </row>
    <row r="37" spans="1:19" ht="15">
      <c r="A37" s="32" t="s">
        <v>20</v>
      </c>
      <c r="B37" s="1">
        <v>36</v>
      </c>
      <c r="C37" s="1">
        <v>21</v>
      </c>
      <c r="D37" s="1">
        <v>12</v>
      </c>
      <c r="E37" s="20">
        <v>3</v>
      </c>
      <c r="F37" s="30">
        <v>45</v>
      </c>
      <c r="G37" s="20">
        <v>14</v>
      </c>
      <c r="H37" s="20">
        <v>21</v>
      </c>
      <c r="I37" s="20">
        <v>0</v>
      </c>
      <c r="J37" s="20">
        <v>0</v>
      </c>
      <c r="K37" s="29" t="s">
        <v>586</v>
      </c>
      <c r="L37" s="1" t="s">
        <v>320</v>
      </c>
      <c r="M37" s="1" t="s">
        <v>189</v>
      </c>
      <c r="N37" s="1" t="s">
        <v>549</v>
      </c>
      <c r="O37" s="31">
        <v>117</v>
      </c>
      <c r="P37" s="20">
        <v>104</v>
      </c>
      <c r="Q37" s="30">
        <v>13</v>
      </c>
      <c r="R37" s="29" t="s">
        <v>102</v>
      </c>
      <c r="S37" s="28" t="s">
        <v>230</v>
      </c>
    </row>
    <row r="38" spans="1:19" ht="15">
      <c r="A38" s="32" t="s">
        <v>3</v>
      </c>
      <c r="B38" s="1">
        <v>35</v>
      </c>
      <c r="C38" s="1">
        <v>17</v>
      </c>
      <c r="D38" s="1">
        <v>10</v>
      </c>
      <c r="E38" s="20">
        <v>8</v>
      </c>
      <c r="F38" s="30">
        <v>42</v>
      </c>
      <c r="G38" s="20">
        <v>14</v>
      </c>
      <c r="H38" s="20">
        <v>17</v>
      </c>
      <c r="I38" s="20">
        <v>0</v>
      </c>
      <c r="J38" s="20">
        <v>1</v>
      </c>
      <c r="K38" s="29" t="s">
        <v>635</v>
      </c>
      <c r="L38" s="1" t="s">
        <v>537</v>
      </c>
      <c r="M38" s="1" t="s">
        <v>216</v>
      </c>
      <c r="N38" s="1" t="s">
        <v>636</v>
      </c>
      <c r="O38" s="31">
        <v>111</v>
      </c>
      <c r="P38" s="20">
        <v>112</v>
      </c>
      <c r="Q38" s="30">
        <v>-1</v>
      </c>
      <c r="R38" s="29" t="s">
        <v>98</v>
      </c>
      <c r="S38" s="28" t="s">
        <v>366</v>
      </c>
    </row>
    <row r="39" spans="1:19" ht="15">
      <c r="A39" s="32" t="s">
        <v>27</v>
      </c>
      <c r="B39" s="1">
        <v>36</v>
      </c>
      <c r="C39" s="1">
        <v>17</v>
      </c>
      <c r="D39" s="1">
        <v>12</v>
      </c>
      <c r="E39" s="20">
        <v>7</v>
      </c>
      <c r="F39" s="30">
        <v>41</v>
      </c>
      <c r="G39" s="20">
        <v>9</v>
      </c>
      <c r="H39" s="20">
        <v>14</v>
      </c>
      <c r="I39" s="20">
        <v>3</v>
      </c>
      <c r="J39" s="20">
        <v>1</v>
      </c>
      <c r="K39" s="29" t="s">
        <v>557</v>
      </c>
      <c r="L39" s="1" t="s">
        <v>659</v>
      </c>
      <c r="M39" s="1" t="s">
        <v>189</v>
      </c>
      <c r="N39" s="1" t="s">
        <v>497</v>
      </c>
      <c r="O39" s="31">
        <v>98</v>
      </c>
      <c r="P39" s="20">
        <v>110</v>
      </c>
      <c r="Q39" s="30">
        <v>-12</v>
      </c>
      <c r="R39" s="29" t="s">
        <v>98</v>
      </c>
      <c r="S39" s="28" t="s">
        <v>311</v>
      </c>
    </row>
    <row r="40" spans="1:19" ht="15">
      <c r="A40" s="32" t="s">
        <v>7</v>
      </c>
      <c r="B40" s="1">
        <v>38</v>
      </c>
      <c r="C40" s="1">
        <v>17</v>
      </c>
      <c r="D40" s="1">
        <v>19</v>
      </c>
      <c r="E40" s="20">
        <v>2</v>
      </c>
      <c r="F40" s="30">
        <v>36</v>
      </c>
      <c r="G40" s="20">
        <v>12</v>
      </c>
      <c r="H40" s="20">
        <v>16</v>
      </c>
      <c r="I40" s="20">
        <v>1</v>
      </c>
      <c r="J40" s="20">
        <v>1</v>
      </c>
      <c r="K40" s="29" t="s">
        <v>542</v>
      </c>
      <c r="L40" s="1" t="s">
        <v>634</v>
      </c>
      <c r="M40" s="1" t="s">
        <v>275</v>
      </c>
      <c r="N40" s="1" t="s">
        <v>548</v>
      </c>
      <c r="O40" s="31">
        <v>111</v>
      </c>
      <c r="P40" s="20">
        <v>119</v>
      </c>
      <c r="Q40" s="30">
        <v>-8</v>
      </c>
      <c r="R40" s="29" t="s">
        <v>104</v>
      </c>
      <c r="S40" s="28" t="s">
        <v>222</v>
      </c>
    </row>
    <row r="41" spans="1:19" ht="15">
      <c r="A41" s="32" t="s">
        <v>31</v>
      </c>
      <c r="B41" s="1">
        <v>35</v>
      </c>
      <c r="C41" s="1">
        <v>14</v>
      </c>
      <c r="D41" s="1">
        <v>17</v>
      </c>
      <c r="E41" s="20">
        <v>4</v>
      </c>
      <c r="F41" s="30">
        <v>32</v>
      </c>
      <c r="G41" s="20">
        <v>8</v>
      </c>
      <c r="H41" s="20">
        <v>12</v>
      </c>
      <c r="I41" s="20">
        <v>2</v>
      </c>
      <c r="J41" s="20">
        <v>1</v>
      </c>
      <c r="K41" s="29" t="s">
        <v>437</v>
      </c>
      <c r="L41" s="1" t="s">
        <v>426</v>
      </c>
      <c r="M41" s="1" t="s">
        <v>436</v>
      </c>
      <c r="N41" s="1" t="s">
        <v>574</v>
      </c>
      <c r="O41" s="31">
        <v>88</v>
      </c>
      <c r="P41" s="20">
        <v>109</v>
      </c>
      <c r="Q41" s="30">
        <v>-21</v>
      </c>
      <c r="R41" s="29" t="s">
        <v>100</v>
      </c>
      <c r="S41" s="28" t="s">
        <v>222</v>
      </c>
    </row>
    <row r="42" spans="1:19" ht="15.75" thickBot="1">
      <c r="A42" s="27" t="s">
        <v>8</v>
      </c>
      <c r="B42" s="26">
        <v>39</v>
      </c>
      <c r="C42" s="26">
        <v>11</v>
      </c>
      <c r="D42" s="26">
        <v>22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632</v>
      </c>
      <c r="L42" s="26" t="s">
        <v>592</v>
      </c>
      <c r="M42" s="26" t="s">
        <v>305</v>
      </c>
      <c r="N42" s="26" t="s">
        <v>633</v>
      </c>
      <c r="O42" s="25">
        <v>105</v>
      </c>
      <c r="P42" s="24">
        <v>142</v>
      </c>
      <c r="Q42" s="23">
        <v>-37</v>
      </c>
      <c r="R42" s="22" t="s">
        <v>186</v>
      </c>
      <c r="S42" s="21" t="s">
        <v>628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38</v>
      </c>
      <c r="C4" s="40">
        <v>23</v>
      </c>
      <c r="D4" s="40">
        <v>13</v>
      </c>
      <c r="E4" s="38">
        <v>2</v>
      </c>
      <c r="F4" s="33">
        <v>48</v>
      </c>
      <c r="G4" s="39">
        <v>17</v>
      </c>
      <c r="H4" s="38">
        <v>21</v>
      </c>
      <c r="I4" s="38">
        <v>2</v>
      </c>
      <c r="J4" s="33">
        <v>0</v>
      </c>
      <c r="K4" s="37" t="s">
        <v>586</v>
      </c>
      <c r="L4" s="40" t="s">
        <v>434</v>
      </c>
      <c r="M4" s="40" t="s">
        <v>213</v>
      </c>
      <c r="N4" s="40" t="s">
        <v>663</v>
      </c>
      <c r="O4" s="39">
        <v>131</v>
      </c>
      <c r="P4" s="38">
        <v>119</v>
      </c>
      <c r="Q4" s="33">
        <v>12</v>
      </c>
      <c r="R4" s="37" t="s">
        <v>100</v>
      </c>
      <c r="S4" s="36" t="s">
        <v>245</v>
      </c>
    </row>
    <row r="5" spans="1:20" ht="15">
      <c r="A5" s="32" t="s">
        <v>4</v>
      </c>
      <c r="B5" s="1">
        <v>38</v>
      </c>
      <c r="C5" s="1">
        <v>23</v>
      </c>
      <c r="D5" s="1">
        <v>13</v>
      </c>
      <c r="E5" s="20">
        <v>2</v>
      </c>
      <c r="F5" s="30">
        <v>48</v>
      </c>
      <c r="G5" s="31">
        <v>20</v>
      </c>
      <c r="H5" s="20">
        <v>23</v>
      </c>
      <c r="I5" s="20">
        <v>0</v>
      </c>
      <c r="J5" s="30">
        <v>0</v>
      </c>
      <c r="K5" s="29" t="s">
        <v>689</v>
      </c>
      <c r="L5" s="1" t="s">
        <v>412</v>
      </c>
      <c r="M5" s="1" t="s">
        <v>376</v>
      </c>
      <c r="N5" s="1" t="s">
        <v>690</v>
      </c>
      <c r="O5" s="31">
        <v>118</v>
      </c>
      <c r="P5" s="20">
        <v>106</v>
      </c>
      <c r="Q5" s="30">
        <v>12</v>
      </c>
      <c r="R5" s="29" t="s">
        <v>100</v>
      </c>
      <c r="S5" s="28" t="s">
        <v>245</v>
      </c>
    </row>
    <row r="6" spans="1:20" ht="15">
      <c r="A6" s="32" t="s">
        <v>29</v>
      </c>
      <c r="B6" s="1">
        <v>39</v>
      </c>
      <c r="C6" s="1">
        <v>20</v>
      </c>
      <c r="D6" s="1">
        <v>15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608</v>
      </c>
      <c r="M6" s="1" t="s">
        <v>205</v>
      </c>
      <c r="N6" s="1" t="s">
        <v>578</v>
      </c>
      <c r="O6" s="31">
        <v>102</v>
      </c>
      <c r="P6" s="20">
        <v>118</v>
      </c>
      <c r="Q6" s="30">
        <v>-16</v>
      </c>
      <c r="R6" s="29" t="s">
        <v>98</v>
      </c>
      <c r="S6" s="28" t="s">
        <v>190</v>
      </c>
    </row>
    <row r="7" spans="1:20" ht="15">
      <c r="A7" s="32" t="s">
        <v>5</v>
      </c>
      <c r="B7" s="1">
        <v>34</v>
      </c>
      <c r="C7" s="1">
        <v>20</v>
      </c>
      <c r="D7" s="1">
        <v>12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357</v>
      </c>
      <c r="M7" s="1" t="s">
        <v>180</v>
      </c>
      <c r="N7" s="1" t="s">
        <v>412</v>
      </c>
      <c r="O7" s="31">
        <v>134</v>
      </c>
      <c r="P7" s="20">
        <v>97</v>
      </c>
      <c r="Q7" s="30">
        <v>37</v>
      </c>
      <c r="R7" s="29" t="s">
        <v>98</v>
      </c>
      <c r="S7" s="28" t="s">
        <v>236</v>
      </c>
    </row>
    <row r="8" spans="1:20" ht="15">
      <c r="A8" s="32" t="s">
        <v>11</v>
      </c>
      <c r="B8" s="1">
        <v>36</v>
      </c>
      <c r="C8" s="1">
        <v>19</v>
      </c>
      <c r="D8" s="1">
        <v>15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652</v>
      </c>
      <c r="M8" s="1" t="s">
        <v>147</v>
      </c>
      <c r="N8" s="1" t="s">
        <v>360</v>
      </c>
      <c r="O8" s="31">
        <v>110</v>
      </c>
      <c r="P8" s="20">
        <v>103</v>
      </c>
      <c r="Q8" s="30">
        <v>7</v>
      </c>
      <c r="R8" s="29" t="s">
        <v>100</v>
      </c>
      <c r="S8" s="28" t="s">
        <v>236</v>
      </c>
    </row>
    <row r="9" spans="1:20" ht="15">
      <c r="A9" s="32" t="s">
        <v>16</v>
      </c>
      <c r="B9" s="1">
        <v>37</v>
      </c>
      <c r="C9" s="1">
        <v>17</v>
      </c>
      <c r="D9" s="1">
        <v>17</v>
      </c>
      <c r="E9" s="20">
        <v>3</v>
      </c>
      <c r="F9" s="30">
        <v>37</v>
      </c>
      <c r="G9" s="31">
        <v>13</v>
      </c>
      <c r="H9" s="20">
        <v>16</v>
      </c>
      <c r="I9" s="20">
        <v>1</v>
      </c>
      <c r="J9" s="30">
        <v>1</v>
      </c>
      <c r="K9" s="29" t="s">
        <v>575</v>
      </c>
      <c r="L9" s="1" t="s">
        <v>364</v>
      </c>
      <c r="M9" s="1" t="s">
        <v>274</v>
      </c>
      <c r="N9" s="1" t="s">
        <v>651</v>
      </c>
      <c r="O9" s="31">
        <v>113</v>
      </c>
      <c r="P9" s="20">
        <v>127</v>
      </c>
      <c r="Q9" s="30">
        <v>-14</v>
      </c>
      <c r="R9" s="29" t="s">
        <v>123</v>
      </c>
      <c r="S9" s="28" t="s">
        <v>236</v>
      </c>
    </row>
    <row r="10" spans="1:20" ht="15">
      <c r="A10" s="32" t="s">
        <v>21</v>
      </c>
      <c r="B10" s="1">
        <v>37</v>
      </c>
      <c r="C10" s="1">
        <v>15</v>
      </c>
      <c r="D10" s="1">
        <v>18</v>
      </c>
      <c r="E10" s="20">
        <v>4</v>
      </c>
      <c r="F10" s="30">
        <v>34</v>
      </c>
      <c r="G10" s="31">
        <v>11</v>
      </c>
      <c r="H10" s="20">
        <v>14</v>
      </c>
      <c r="I10" s="20">
        <v>1</v>
      </c>
      <c r="J10" s="30">
        <v>0</v>
      </c>
      <c r="K10" s="29" t="s">
        <v>687</v>
      </c>
      <c r="L10" s="1" t="s">
        <v>447</v>
      </c>
      <c r="M10" s="1" t="s">
        <v>272</v>
      </c>
      <c r="N10" s="1" t="s">
        <v>688</v>
      </c>
      <c r="O10" s="31">
        <v>98</v>
      </c>
      <c r="P10" s="20">
        <v>120</v>
      </c>
      <c r="Q10" s="30">
        <v>-22</v>
      </c>
      <c r="R10" s="29" t="s">
        <v>104</v>
      </c>
      <c r="S10" s="28" t="s">
        <v>225</v>
      </c>
    </row>
    <row r="11" spans="1:20" ht="15.75" thickBot="1">
      <c r="A11" s="32" t="s">
        <v>28</v>
      </c>
      <c r="B11" s="1">
        <v>38</v>
      </c>
      <c r="C11" s="1">
        <v>14</v>
      </c>
      <c r="D11" s="1">
        <v>20</v>
      </c>
      <c r="E11" s="24">
        <v>4</v>
      </c>
      <c r="F11" s="23">
        <v>32</v>
      </c>
      <c r="G11" s="25">
        <v>10</v>
      </c>
      <c r="H11" s="24">
        <v>13</v>
      </c>
      <c r="I11" s="24">
        <v>1</v>
      </c>
      <c r="J11" s="23">
        <v>1</v>
      </c>
      <c r="K11" s="29" t="s">
        <v>480</v>
      </c>
      <c r="L11" s="1" t="s">
        <v>364</v>
      </c>
      <c r="M11" s="1" t="s">
        <v>272</v>
      </c>
      <c r="N11" s="1" t="s">
        <v>610</v>
      </c>
      <c r="O11" s="31">
        <v>116</v>
      </c>
      <c r="P11" s="20">
        <v>128</v>
      </c>
      <c r="Q11" s="30">
        <v>-12</v>
      </c>
      <c r="R11" s="29" t="s">
        <v>98</v>
      </c>
      <c r="S11" s="28" t="s">
        <v>248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37</v>
      </c>
      <c r="C14" s="1">
        <v>25</v>
      </c>
      <c r="D14" s="1">
        <v>10</v>
      </c>
      <c r="E14" s="20">
        <v>2</v>
      </c>
      <c r="F14" s="33">
        <v>52</v>
      </c>
      <c r="G14" s="20">
        <v>22</v>
      </c>
      <c r="H14" s="20">
        <v>25</v>
      </c>
      <c r="I14" s="20">
        <v>0</v>
      </c>
      <c r="J14" s="20">
        <v>0</v>
      </c>
      <c r="K14" s="29" t="s">
        <v>685</v>
      </c>
      <c r="L14" s="1" t="s">
        <v>495</v>
      </c>
      <c r="M14" s="1" t="s">
        <v>327</v>
      </c>
      <c r="N14" s="1" t="s">
        <v>686</v>
      </c>
      <c r="O14" s="31">
        <v>135</v>
      </c>
      <c r="P14" s="20">
        <v>96</v>
      </c>
      <c r="Q14" s="30">
        <v>39</v>
      </c>
      <c r="R14" s="29" t="s">
        <v>100</v>
      </c>
      <c r="S14" s="28" t="s">
        <v>245</v>
      </c>
    </row>
    <row r="15" spans="1:20" ht="15">
      <c r="A15" s="32" t="s">
        <v>14</v>
      </c>
      <c r="B15" s="1">
        <v>40</v>
      </c>
      <c r="C15" s="1">
        <v>24</v>
      </c>
      <c r="D15" s="1">
        <v>13</v>
      </c>
      <c r="E15" s="20">
        <v>3</v>
      </c>
      <c r="F15" s="30">
        <v>51</v>
      </c>
      <c r="G15" s="20">
        <v>23</v>
      </c>
      <c r="H15" s="20">
        <v>24</v>
      </c>
      <c r="I15" s="20">
        <v>0</v>
      </c>
      <c r="J15" s="20">
        <v>0</v>
      </c>
      <c r="K15" s="29" t="s">
        <v>456</v>
      </c>
      <c r="L15" s="1" t="s">
        <v>528</v>
      </c>
      <c r="M15" s="1" t="s">
        <v>294</v>
      </c>
      <c r="N15" s="1" t="s">
        <v>641</v>
      </c>
      <c r="O15" s="31">
        <v>132</v>
      </c>
      <c r="P15" s="20">
        <v>101</v>
      </c>
      <c r="Q15" s="30">
        <v>31</v>
      </c>
      <c r="R15" s="29" t="s">
        <v>102</v>
      </c>
      <c r="S15" s="28" t="s">
        <v>205</v>
      </c>
    </row>
    <row r="16" spans="1:20" ht="15">
      <c r="A16" s="32" t="s">
        <v>26</v>
      </c>
      <c r="B16" s="1">
        <v>37</v>
      </c>
      <c r="C16" s="1">
        <v>22</v>
      </c>
      <c r="D16" s="1">
        <v>13</v>
      </c>
      <c r="E16" s="20">
        <v>2</v>
      </c>
      <c r="F16" s="30">
        <v>46</v>
      </c>
      <c r="G16" s="20">
        <v>20</v>
      </c>
      <c r="H16" s="20">
        <v>22</v>
      </c>
      <c r="I16" s="20">
        <v>0</v>
      </c>
      <c r="J16" s="20">
        <v>2</v>
      </c>
      <c r="K16" s="29" t="s">
        <v>511</v>
      </c>
      <c r="L16" s="1" t="s">
        <v>608</v>
      </c>
      <c r="M16" s="1" t="s">
        <v>499</v>
      </c>
      <c r="N16" s="1" t="s">
        <v>638</v>
      </c>
      <c r="O16" s="31">
        <v>128</v>
      </c>
      <c r="P16" s="20">
        <v>106</v>
      </c>
      <c r="Q16" s="30">
        <v>22</v>
      </c>
      <c r="R16" s="29" t="s">
        <v>98</v>
      </c>
      <c r="S16" s="28" t="s">
        <v>190</v>
      </c>
    </row>
    <row r="17" spans="1:19" ht="15">
      <c r="A17" s="32" t="s">
        <v>9</v>
      </c>
      <c r="B17" s="1">
        <v>39</v>
      </c>
      <c r="C17" s="1">
        <v>17</v>
      </c>
      <c r="D17" s="1">
        <v>17</v>
      </c>
      <c r="E17" s="20">
        <v>5</v>
      </c>
      <c r="F17" s="30">
        <v>39</v>
      </c>
      <c r="G17" s="20">
        <v>10</v>
      </c>
      <c r="H17" s="20">
        <v>16</v>
      </c>
      <c r="I17" s="20">
        <v>1</v>
      </c>
      <c r="J17" s="20">
        <v>2</v>
      </c>
      <c r="K17" s="29" t="s">
        <v>656</v>
      </c>
      <c r="L17" s="1" t="s">
        <v>393</v>
      </c>
      <c r="M17" s="1" t="s">
        <v>272</v>
      </c>
      <c r="N17" s="1" t="s">
        <v>684</v>
      </c>
      <c r="O17" s="31">
        <v>120</v>
      </c>
      <c r="P17" s="20">
        <v>145</v>
      </c>
      <c r="Q17" s="30">
        <v>-25</v>
      </c>
      <c r="R17" s="29" t="s">
        <v>98</v>
      </c>
      <c r="S17" s="28" t="s">
        <v>190</v>
      </c>
    </row>
    <row r="18" spans="1:19" ht="15">
      <c r="A18" s="32" t="s">
        <v>23</v>
      </c>
      <c r="B18" s="1">
        <v>38</v>
      </c>
      <c r="C18" s="1">
        <v>16</v>
      </c>
      <c r="D18" s="1">
        <v>16</v>
      </c>
      <c r="E18" s="20">
        <v>6</v>
      </c>
      <c r="F18" s="30">
        <v>38</v>
      </c>
      <c r="G18" s="20">
        <v>11</v>
      </c>
      <c r="H18" s="20">
        <v>14</v>
      </c>
      <c r="I18" s="20">
        <v>2</v>
      </c>
      <c r="J18" s="20">
        <v>0</v>
      </c>
      <c r="K18" s="29" t="s">
        <v>557</v>
      </c>
      <c r="L18" s="1" t="s">
        <v>639</v>
      </c>
      <c r="M18" s="1" t="s">
        <v>231</v>
      </c>
      <c r="N18" s="1" t="s">
        <v>681</v>
      </c>
      <c r="O18" s="31">
        <v>127</v>
      </c>
      <c r="P18" s="20">
        <v>136</v>
      </c>
      <c r="Q18" s="30">
        <v>-9</v>
      </c>
      <c r="R18" s="29" t="s">
        <v>100</v>
      </c>
      <c r="S18" s="28" t="s">
        <v>311</v>
      </c>
    </row>
    <row r="19" spans="1:19" ht="15">
      <c r="A19" s="32" t="s">
        <v>10</v>
      </c>
      <c r="B19" s="1">
        <v>38</v>
      </c>
      <c r="C19" s="1">
        <v>17</v>
      </c>
      <c r="D19" s="1">
        <v>17</v>
      </c>
      <c r="E19" s="20">
        <v>4</v>
      </c>
      <c r="F19" s="30">
        <v>38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556</v>
      </c>
      <c r="M19" s="1" t="s">
        <v>212</v>
      </c>
      <c r="N19" s="1" t="s">
        <v>608</v>
      </c>
      <c r="O19" s="31">
        <v>119</v>
      </c>
      <c r="P19" s="20">
        <v>136</v>
      </c>
      <c r="Q19" s="30">
        <v>-17</v>
      </c>
      <c r="R19" s="29" t="s">
        <v>100</v>
      </c>
      <c r="S19" s="28" t="s">
        <v>225</v>
      </c>
    </row>
    <row r="20" spans="1:19" ht="15">
      <c r="A20" s="32" t="s">
        <v>13</v>
      </c>
      <c r="B20" s="1">
        <v>38</v>
      </c>
      <c r="C20" s="1">
        <v>14</v>
      </c>
      <c r="D20" s="1">
        <v>17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525</v>
      </c>
      <c r="L20" s="1" t="s">
        <v>682</v>
      </c>
      <c r="M20" s="1" t="s">
        <v>257</v>
      </c>
      <c r="N20" s="1" t="s">
        <v>683</v>
      </c>
      <c r="O20" s="31">
        <v>102</v>
      </c>
      <c r="P20" s="20">
        <v>122</v>
      </c>
      <c r="Q20" s="30">
        <v>-20</v>
      </c>
      <c r="R20" s="29" t="s">
        <v>102</v>
      </c>
      <c r="S20" s="28" t="s">
        <v>244</v>
      </c>
    </row>
    <row r="21" spans="1:19" ht="15.75" thickBot="1">
      <c r="A21" s="27" t="s">
        <v>12</v>
      </c>
      <c r="B21" s="26">
        <v>36</v>
      </c>
      <c r="C21" s="26">
        <v>16</v>
      </c>
      <c r="D21" s="26">
        <v>19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664</v>
      </c>
      <c r="M21" s="26" t="s">
        <v>256</v>
      </c>
      <c r="N21" s="26" t="s">
        <v>665</v>
      </c>
      <c r="O21" s="25">
        <v>101</v>
      </c>
      <c r="P21" s="24">
        <v>113</v>
      </c>
      <c r="Q21" s="23">
        <v>-12</v>
      </c>
      <c r="R21" s="22" t="s">
        <v>140</v>
      </c>
      <c r="S21" s="21" t="s">
        <v>453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39</v>
      </c>
      <c r="C25" s="40">
        <v>27</v>
      </c>
      <c r="D25" s="40">
        <v>11</v>
      </c>
      <c r="E25" s="38">
        <v>1</v>
      </c>
      <c r="F25" s="33">
        <v>55</v>
      </c>
      <c r="G25" s="38">
        <v>23</v>
      </c>
      <c r="H25" s="38">
        <v>27</v>
      </c>
      <c r="I25" s="38">
        <v>0</v>
      </c>
      <c r="J25" s="38">
        <v>0</v>
      </c>
      <c r="K25" s="37" t="s">
        <v>668</v>
      </c>
      <c r="L25" s="40" t="s">
        <v>623</v>
      </c>
      <c r="M25" s="40" t="s">
        <v>113</v>
      </c>
      <c r="N25" s="40" t="s">
        <v>680</v>
      </c>
      <c r="O25" s="39">
        <v>142</v>
      </c>
      <c r="P25" s="38">
        <v>96</v>
      </c>
      <c r="Q25" s="33">
        <v>46</v>
      </c>
      <c r="R25" s="37" t="s">
        <v>98</v>
      </c>
      <c r="S25" s="36" t="s">
        <v>230</v>
      </c>
    </row>
    <row r="26" spans="1:19" ht="15">
      <c r="A26" s="32" t="s">
        <v>17</v>
      </c>
      <c r="B26" s="1">
        <v>38</v>
      </c>
      <c r="C26" s="1">
        <v>23</v>
      </c>
      <c r="D26" s="1">
        <v>11</v>
      </c>
      <c r="E26" s="20">
        <v>4</v>
      </c>
      <c r="F26" s="30">
        <v>50</v>
      </c>
      <c r="G26" s="20">
        <v>17</v>
      </c>
      <c r="H26" s="20">
        <v>22</v>
      </c>
      <c r="I26" s="20">
        <v>1</v>
      </c>
      <c r="J26" s="20">
        <v>2</v>
      </c>
      <c r="K26" s="29" t="s">
        <v>512</v>
      </c>
      <c r="L26" s="1" t="s">
        <v>624</v>
      </c>
      <c r="M26" s="1" t="s">
        <v>294</v>
      </c>
      <c r="N26" s="1" t="s">
        <v>677</v>
      </c>
      <c r="O26" s="31">
        <v>113</v>
      </c>
      <c r="P26" s="20">
        <v>104</v>
      </c>
      <c r="Q26" s="30">
        <v>9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38</v>
      </c>
      <c r="C27" s="1">
        <v>23</v>
      </c>
      <c r="D27" s="1">
        <v>15</v>
      </c>
      <c r="E27" s="20">
        <v>0</v>
      </c>
      <c r="F27" s="30">
        <v>46</v>
      </c>
      <c r="G27" s="20">
        <v>19</v>
      </c>
      <c r="H27" s="20">
        <v>22</v>
      </c>
      <c r="I27" s="20">
        <v>1</v>
      </c>
      <c r="J27" s="20">
        <v>0</v>
      </c>
      <c r="K27" s="29" t="s">
        <v>540</v>
      </c>
      <c r="L27" s="1" t="s">
        <v>603</v>
      </c>
      <c r="M27" s="1" t="s">
        <v>225</v>
      </c>
      <c r="N27" s="1" t="s">
        <v>676</v>
      </c>
      <c r="O27" s="31">
        <v>130</v>
      </c>
      <c r="P27" s="20">
        <v>123</v>
      </c>
      <c r="Q27" s="30">
        <v>7</v>
      </c>
      <c r="R27" s="29" t="s">
        <v>169</v>
      </c>
      <c r="S27" s="28" t="s">
        <v>253</v>
      </c>
    </row>
    <row r="28" spans="1:19" ht="15">
      <c r="A28" s="32" t="s">
        <v>22</v>
      </c>
      <c r="B28" s="1">
        <v>36</v>
      </c>
      <c r="C28" s="1">
        <v>22</v>
      </c>
      <c r="D28" s="1">
        <v>13</v>
      </c>
      <c r="E28" s="20">
        <v>1</v>
      </c>
      <c r="F28" s="30">
        <v>45</v>
      </c>
      <c r="G28" s="20">
        <v>19</v>
      </c>
      <c r="H28" s="20">
        <v>21</v>
      </c>
      <c r="I28" s="20">
        <v>1</v>
      </c>
      <c r="J28" s="20">
        <v>0</v>
      </c>
      <c r="K28" s="29" t="s">
        <v>571</v>
      </c>
      <c r="L28" s="1" t="s">
        <v>433</v>
      </c>
      <c r="M28" s="1" t="s">
        <v>418</v>
      </c>
      <c r="N28" s="1" t="s">
        <v>609</v>
      </c>
      <c r="O28" s="31">
        <v>116</v>
      </c>
      <c r="P28" s="20">
        <v>91</v>
      </c>
      <c r="Q28" s="30">
        <v>25</v>
      </c>
      <c r="R28" s="29" t="s">
        <v>104</v>
      </c>
      <c r="S28" s="28" t="s">
        <v>205</v>
      </c>
    </row>
    <row r="29" spans="1:19" ht="15">
      <c r="A29" s="32" t="s">
        <v>6</v>
      </c>
      <c r="B29" s="1">
        <v>39</v>
      </c>
      <c r="C29" s="1">
        <v>18</v>
      </c>
      <c r="D29" s="1">
        <v>17</v>
      </c>
      <c r="E29" s="20">
        <v>4</v>
      </c>
      <c r="F29" s="30">
        <v>40</v>
      </c>
      <c r="G29" s="20">
        <v>11</v>
      </c>
      <c r="H29" s="20">
        <v>17</v>
      </c>
      <c r="I29" s="20">
        <v>1</v>
      </c>
      <c r="J29" s="20">
        <v>0</v>
      </c>
      <c r="K29" s="29" t="s">
        <v>347</v>
      </c>
      <c r="L29" s="1" t="s">
        <v>679</v>
      </c>
      <c r="M29" s="1" t="s">
        <v>173</v>
      </c>
      <c r="N29" s="1" t="s">
        <v>441</v>
      </c>
      <c r="O29" s="31">
        <v>106</v>
      </c>
      <c r="P29" s="20">
        <v>117</v>
      </c>
      <c r="Q29" s="30">
        <v>-11</v>
      </c>
      <c r="R29" s="29" t="s">
        <v>100</v>
      </c>
      <c r="S29" s="28" t="s">
        <v>203</v>
      </c>
    </row>
    <row r="30" spans="1:19" ht="15">
      <c r="A30" s="32" t="s">
        <v>105</v>
      </c>
      <c r="B30" s="1">
        <v>37</v>
      </c>
      <c r="C30" s="1">
        <v>16</v>
      </c>
      <c r="D30" s="1">
        <v>15</v>
      </c>
      <c r="E30" s="20">
        <v>6</v>
      </c>
      <c r="F30" s="30">
        <v>38</v>
      </c>
      <c r="G30" s="20">
        <v>11</v>
      </c>
      <c r="H30" s="20">
        <v>16</v>
      </c>
      <c r="I30" s="20">
        <v>0</v>
      </c>
      <c r="J30" s="20">
        <v>2</v>
      </c>
      <c r="K30" s="29" t="s">
        <v>502</v>
      </c>
      <c r="L30" s="1" t="s">
        <v>673</v>
      </c>
      <c r="M30" s="1" t="s">
        <v>263</v>
      </c>
      <c r="N30" s="1" t="s">
        <v>674</v>
      </c>
      <c r="O30" s="31">
        <v>106</v>
      </c>
      <c r="P30" s="20">
        <v>112</v>
      </c>
      <c r="Q30" s="30">
        <v>-6</v>
      </c>
      <c r="R30" s="29" t="s">
        <v>155</v>
      </c>
      <c r="S30" s="28" t="s">
        <v>203</v>
      </c>
    </row>
    <row r="31" spans="1:19" ht="15">
      <c r="A31" s="32" t="s">
        <v>15</v>
      </c>
      <c r="B31" s="1">
        <v>38</v>
      </c>
      <c r="C31" s="1">
        <v>11</v>
      </c>
      <c r="D31" s="1">
        <v>20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678</v>
      </c>
      <c r="M31" s="1" t="s">
        <v>289</v>
      </c>
      <c r="N31" s="1" t="s">
        <v>518</v>
      </c>
      <c r="O31" s="31">
        <v>91</v>
      </c>
      <c r="P31" s="20">
        <v>122</v>
      </c>
      <c r="Q31" s="30">
        <v>-31</v>
      </c>
      <c r="R31" s="29" t="s">
        <v>114</v>
      </c>
      <c r="S31" s="28" t="s">
        <v>222</v>
      </c>
    </row>
    <row r="32" spans="1:19" ht="15.75" thickBot="1">
      <c r="A32" s="32" t="s">
        <v>25</v>
      </c>
      <c r="B32" s="1">
        <v>38</v>
      </c>
      <c r="C32" s="1">
        <v>12</v>
      </c>
      <c r="D32" s="1">
        <v>24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561</v>
      </c>
      <c r="L32" s="1" t="s">
        <v>622</v>
      </c>
      <c r="M32" s="1" t="s">
        <v>400</v>
      </c>
      <c r="N32" s="1" t="s">
        <v>675</v>
      </c>
      <c r="O32" s="31">
        <v>96</v>
      </c>
      <c r="P32" s="20">
        <v>129</v>
      </c>
      <c r="Q32" s="30">
        <v>-33</v>
      </c>
      <c r="R32" s="29" t="s">
        <v>155</v>
      </c>
      <c r="S32" s="28" t="s">
        <v>248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37</v>
      </c>
      <c r="C35" s="1">
        <v>25</v>
      </c>
      <c r="D35" s="1">
        <v>9</v>
      </c>
      <c r="E35" s="20">
        <v>3</v>
      </c>
      <c r="F35" s="33">
        <v>53</v>
      </c>
      <c r="G35" s="20">
        <v>21</v>
      </c>
      <c r="H35" s="20">
        <v>24</v>
      </c>
      <c r="I35" s="20">
        <v>1</v>
      </c>
      <c r="J35" s="20">
        <v>1</v>
      </c>
      <c r="K35" s="29" t="s">
        <v>672</v>
      </c>
      <c r="L35" s="1" t="s">
        <v>629</v>
      </c>
      <c r="M35" s="1" t="s">
        <v>661</v>
      </c>
      <c r="N35" s="1" t="s">
        <v>662</v>
      </c>
      <c r="O35" s="31">
        <v>131</v>
      </c>
      <c r="P35" s="20">
        <v>102</v>
      </c>
      <c r="Q35" s="30">
        <v>29</v>
      </c>
      <c r="R35" s="29" t="s">
        <v>98</v>
      </c>
      <c r="S35" s="28" t="s">
        <v>253</v>
      </c>
    </row>
    <row r="36" spans="1:19" ht="15">
      <c r="A36" s="32" t="s">
        <v>20</v>
      </c>
      <c r="B36" s="1">
        <v>37</v>
      </c>
      <c r="C36" s="1">
        <v>22</v>
      </c>
      <c r="D36" s="1">
        <v>12</v>
      </c>
      <c r="E36" s="20">
        <v>3</v>
      </c>
      <c r="F36" s="30">
        <v>47</v>
      </c>
      <c r="G36" s="20">
        <v>15</v>
      </c>
      <c r="H36" s="20">
        <v>22</v>
      </c>
      <c r="I36" s="20">
        <v>0</v>
      </c>
      <c r="J36" s="20">
        <v>0</v>
      </c>
      <c r="K36" s="29" t="s">
        <v>663</v>
      </c>
      <c r="L36" s="1" t="s">
        <v>320</v>
      </c>
      <c r="M36" s="1" t="s">
        <v>189</v>
      </c>
      <c r="N36" s="1" t="s">
        <v>618</v>
      </c>
      <c r="O36" s="31">
        <v>121</v>
      </c>
      <c r="P36" s="20">
        <v>105</v>
      </c>
      <c r="Q36" s="30">
        <v>16</v>
      </c>
      <c r="R36" s="29" t="s">
        <v>100</v>
      </c>
      <c r="S36" s="28" t="s">
        <v>230</v>
      </c>
    </row>
    <row r="37" spans="1:19" ht="15">
      <c r="A37" s="32" t="s">
        <v>18</v>
      </c>
      <c r="B37" s="1">
        <v>36</v>
      </c>
      <c r="C37" s="1">
        <v>21</v>
      </c>
      <c r="D37" s="1">
        <v>10</v>
      </c>
      <c r="E37" s="20">
        <v>5</v>
      </c>
      <c r="F37" s="30">
        <v>47</v>
      </c>
      <c r="G37" s="20">
        <v>20</v>
      </c>
      <c r="H37" s="20">
        <v>21</v>
      </c>
      <c r="I37" s="20">
        <v>0</v>
      </c>
      <c r="J37" s="20">
        <v>1</v>
      </c>
      <c r="K37" s="29" t="s">
        <v>630</v>
      </c>
      <c r="L37" s="1" t="s">
        <v>589</v>
      </c>
      <c r="M37" s="1" t="s">
        <v>287</v>
      </c>
      <c r="N37" s="1" t="s">
        <v>401</v>
      </c>
      <c r="O37" s="31">
        <v>113</v>
      </c>
      <c r="P37" s="20">
        <v>95</v>
      </c>
      <c r="Q37" s="30">
        <v>18</v>
      </c>
      <c r="R37" s="29" t="s">
        <v>104</v>
      </c>
      <c r="S37" s="28" t="s">
        <v>262</v>
      </c>
    </row>
    <row r="38" spans="1:19" ht="15">
      <c r="A38" s="32" t="s">
        <v>27</v>
      </c>
      <c r="B38" s="1">
        <v>37</v>
      </c>
      <c r="C38" s="1">
        <v>18</v>
      </c>
      <c r="D38" s="1">
        <v>12</v>
      </c>
      <c r="E38" s="20">
        <v>7</v>
      </c>
      <c r="F38" s="30">
        <v>43</v>
      </c>
      <c r="G38" s="20">
        <v>10</v>
      </c>
      <c r="H38" s="20">
        <v>15</v>
      </c>
      <c r="I38" s="20">
        <v>3</v>
      </c>
      <c r="J38" s="20">
        <v>1</v>
      </c>
      <c r="K38" s="29" t="s">
        <v>669</v>
      </c>
      <c r="L38" s="1" t="s">
        <v>659</v>
      </c>
      <c r="M38" s="1" t="s">
        <v>190</v>
      </c>
      <c r="N38" s="1" t="s">
        <v>575</v>
      </c>
      <c r="O38" s="31">
        <v>101</v>
      </c>
      <c r="P38" s="20">
        <v>111</v>
      </c>
      <c r="Q38" s="30">
        <v>-10</v>
      </c>
      <c r="R38" s="29" t="s">
        <v>100</v>
      </c>
      <c r="S38" s="28" t="s">
        <v>231</v>
      </c>
    </row>
    <row r="39" spans="1:19" ht="15">
      <c r="A39" s="32" t="s">
        <v>3</v>
      </c>
      <c r="B39" s="1">
        <v>36</v>
      </c>
      <c r="C39" s="1">
        <v>17</v>
      </c>
      <c r="D39" s="1">
        <v>11</v>
      </c>
      <c r="E39" s="20">
        <v>8</v>
      </c>
      <c r="F39" s="30">
        <v>42</v>
      </c>
      <c r="G39" s="20">
        <v>14</v>
      </c>
      <c r="H39" s="20">
        <v>17</v>
      </c>
      <c r="I39" s="20">
        <v>0</v>
      </c>
      <c r="J39" s="20">
        <v>1</v>
      </c>
      <c r="K39" s="29" t="s">
        <v>635</v>
      </c>
      <c r="L39" s="1" t="s">
        <v>551</v>
      </c>
      <c r="M39" s="1" t="s">
        <v>231</v>
      </c>
      <c r="N39" s="1" t="s">
        <v>671</v>
      </c>
      <c r="O39" s="31">
        <v>112</v>
      </c>
      <c r="P39" s="20">
        <v>115</v>
      </c>
      <c r="Q39" s="30">
        <v>-3</v>
      </c>
      <c r="R39" s="29" t="s">
        <v>102</v>
      </c>
      <c r="S39" s="28" t="s">
        <v>366</v>
      </c>
    </row>
    <row r="40" spans="1:19" ht="15">
      <c r="A40" s="32" t="s">
        <v>7</v>
      </c>
      <c r="B40" s="1">
        <v>38</v>
      </c>
      <c r="C40" s="1">
        <v>17</v>
      </c>
      <c r="D40" s="1">
        <v>19</v>
      </c>
      <c r="E40" s="20">
        <v>2</v>
      </c>
      <c r="F40" s="30">
        <v>36</v>
      </c>
      <c r="G40" s="20">
        <v>12</v>
      </c>
      <c r="H40" s="20">
        <v>16</v>
      </c>
      <c r="I40" s="20">
        <v>1</v>
      </c>
      <c r="J40" s="20">
        <v>1</v>
      </c>
      <c r="K40" s="29" t="s">
        <v>542</v>
      </c>
      <c r="L40" s="1" t="s">
        <v>634</v>
      </c>
      <c r="M40" s="1" t="s">
        <v>275</v>
      </c>
      <c r="N40" s="1" t="s">
        <v>548</v>
      </c>
      <c r="O40" s="31">
        <v>111</v>
      </c>
      <c r="P40" s="20">
        <v>119</v>
      </c>
      <c r="Q40" s="30">
        <v>-8</v>
      </c>
      <c r="R40" s="29" t="s">
        <v>104</v>
      </c>
      <c r="S40" s="28" t="s">
        <v>222</v>
      </c>
    </row>
    <row r="41" spans="1:19" ht="15">
      <c r="A41" s="32" t="s">
        <v>31</v>
      </c>
      <c r="B41" s="1">
        <v>36</v>
      </c>
      <c r="C41" s="1">
        <v>15</v>
      </c>
      <c r="D41" s="1">
        <v>17</v>
      </c>
      <c r="E41" s="20">
        <v>4</v>
      </c>
      <c r="F41" s="30">
        <v>34</v>
      </c>
      <c r="G41" s="20">
        <v>9</v>
      </c>
      <c r="H41" s="20">
        <v>13</v>
      </c>
      <c r="I41" s="20">
        <v>2</v>
      </c>
      <c r="J41" s="20">
        <v>1</v>
      </c>
      <c r="K41" s="29" t="s">
        <v>523</v>
      </c>
      <c r="L41" s="1" t="s">
        <v>426</v>
      </c>
      <c r="M41" s="1" t="s">
        <v>436</v>
      </c>
      <c r="N41" s="1" t="s">
        <v>574</v>
      </c>
      <c r="O41" s="31">
        <v>91</v>
      </c>
      <c r="P41" s="20">
        <v>111</v>
      </c>
      <c r="Q41" s="30">
        <v>-20</v>
      </c>
      <c r="R41" s="29" t="s">
        <v>104</v>
      </c>
      <c r="S41" s="28" t="s">
        <v>225</v>
      </c>
    </row>
    <row r="42" spans="1:19" ht="15.75" thickBot="1">
      <c r="A42" s="27" t="s">
        <v>8</v>
      </c>
      <c r="B42" s="26">
        <v>40</v>
      </c>
      <c r="C42" s="26">
        <v>11</v>
      </c>
      <c r="D42" s="26">
        <v>23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670</v>
      </c>
      <c r="L42" s="26" t="s">
        <v>592</v>
      </c>
      <c r="M42" s="26" t="s">
        <v>305</v>
      </c>
      <c r="N42" s="26" t="s">
        <v>633</v>
      </c>
      <c r="O42" s="25">
        <v>105</v>
      </c>
      <c r="P42" s="24">
        <v>146</v>
      </c>
      <c r="Q42" s="23">
        <v>-41</v>
      </c>
      <c r="R42" s="22" t="s">
        <v>200</v>
      </c>
      <c r="S42" s="21" t="s">
        <v>628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0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38</v>
      </c>
      <c r="C4" s="40">
        <v>23</v>
      </c>
      <c r="D4" s="40">
        <v>13</v>
      </c>
      <c r="E4" s="38">
        <v>2</v>
      </c>
      <c r="F4" s="33">
        <v>48</v>
      </c>
      <c r="G4" s="39">
        <v>17</v>
      </c>
      <c r="H4" s="38">
        <v>21</v>
      </c>
      <c r="I4" s="38">
        <v>2</v>
      </c>
      <c r="J4" s="33">
        <v>0</v>
      </c>
      <c r="K4" s="37" t="s">
        <v>586</v>
      </c>
      <c r="L4" s="40" t="s">
        <v>434</v>
      </c>
      <c r="M4" s="40" t="s">
        <v>213</v>
      </c>
      <c r="N4" s="40" t="s">
        <v>663</v>
      </c>
      <c r="O4" s="39">
        <v>131</v>
      </c>
      <c r="P4" s="38">
        <v>119</v>
      </c>
      <c r="Q4" s="33">
        <v>12</v>
      </c>
      <c r="R4" s="37" t="s">
        <v>100</v>
      </c>
      <c r="S4" s="36" t="s">
        <v>245</v>
      </c>
    </row>
    <row r="5" spans="1:20" ht="15">
      <c r="A5" s="32" t="s">
        <v>4</v>
      </c>
      <c r="B5" s="1">
        <v>38</v>
      </c>
      <c r="C5" s="1">
        <v>23</v>
      </c>
      <c r="D5" s="1">
        <v>13</v>
      </c>
      <c r="E5" s="20">
        <v>2</v>
      </c>
      <c r="F5" s="30">
        <v>48</v>
      </c>
      <c r="G5" s="31">
        <v>20</v>
      </c>
      <c r="H5" s="20">
        <v>23</v>
      </c>
      <c r="I5" s="20">
        <v>0</v>
      </c>
      <c r="J5" s="30">
        <v>0</v>
      </c>
      <c r="K5" s="29" t="s">
        <v>689</v>
      </c>
      <c r="L5" s="1" t="s">
        <v>412</v>
      </c>
      <c r="M5" s="1" t="s">
        <v>376</v>
      </c>
      <c r="N5" s="1" t="s">
        <v>690</v>
      </c>
      <c r="O5" s="31">
        <v>118</v>
      </c>
      <c r="P5" s="20">
        <v>106</v>
      </c>
      <c r="Q5" s="30">
        <v>12</v>
      </c>
      <c r="R5" s="29" t="s">
        <v>100</v>
      </c>
      <c r="S5" s="28" t="s">
        <v>245</v>
      </c>
    </row>
    <row r="6" spans="1:20" ht="15">
      <c r="A6" s="32" t="s">
        <v>29</v>
      </c>
      <c r="B6" s="1">
        <v>39</v>
      </c>
      <c r="C6" s="1">
        <v>20</v>
      </c>
      <c r="D6" s="1">
        <v>15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608</v>
      </c>
      <c r="M6" s="1" t="s">
        <v>205</v>
      </c>
      <c r="N6" s="1" t="s">
        <v>578</v>
      </c>
      <c r="O6" s="31">
        <v>102</v>
      </c>
      <c r="P6" s="20">
        <v>118</v>
      </c>
      <c r="Q6" s="30">
        <v>-16</v>
      </c>
      <c r="R6" s="29" t="s">
        <v>98</v>
      </c>
      <c r="S6" s="28" t="s">
        <v>190</v>
      </c>
    </row>
    <row r="7" spans="1:20" ht="15">
      <c r="A7" s="32" t="s">
        <v>5</v>
      </c>
      <c r="B7" s="1">
        <v>34</v>
      </c>
      <c r="C7" s="1">
        <v>20</v>
      </c>
      <c r="D7" s="1">
        <v>12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357</v>
      </c>
      <c r="M7" s="1" t="s">
        <v>180</v>
      </c>
      <c r="N7" s="1" t="s">
        <v>412</v>
      </c>
      <c r="O7" s="31">
        <v>134</v>
      </c>
      <c r="P7" s="20">
        <v>97</v>
      </c>
      <c r="Q7" s="30">
        <v>37</v>
      </c>
      <c r="R7" s="29" t="s">
        <v>98</v>
      </c>
      <c r="S7" s="28" t="s">
        <v>236</v>
      </c>
    </row>
    <row r="8" spans="1:20" ht="15">
      <c r="A8" s="32" t="s">
        <v>11</v>
      </c>
      <c r="B8" s="1">
        <v>36</v>
      </c>
      <c r="C8" s="1">
        <v>19</v>
      </c>
      <c r="D8" s="1">
        <v>15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652</v>
      </c>
      <c r="M8" s="1" t="s">
        <v>147</v>
      </c>
      <c r="N8" s="1" t="s">
        <v>360</v>
      </c>
      <c r="O8" s="31">
        <v>110</v>
      </c>
      <c r="P8" s="20">
        <v>103</v>
      </c>
      <c r="Q8" s="30">
        <v>7</v>
      </c>
      <c r="R8" s="29" t="s">
        <v>100</v>
      </c>
      <c r="S8" s="28" t="s">
        <v>236</v>
      </c>
    </row>
    <row r="9" spans="1:20" ht="15">
      <c r="A9" s="32" t="s">
        <v>16</v>
      </c>
      <c r="B9" s="1">
        <v>37</v>
      </c>
      <c r="C9" s="1">
        <v>17</v>
      </c>
      <c r="D9" s="1">
        <v>17</v>
      </c>
      <c r="E9" s="20">
        <v>3</v>
      </c>
      <c r="F9" s="30">
        <v>37</v>
      </c>
      <c r="G9" s="31">
        <v>13</v>
      </c>
      <c r="H9" s="20">
        <v>16</v>
      </c>
      <c r="I9" s="20">
        <v>1</v>
      </c>
      <c r="J9" s="30">
        <v>1</v>
      </c>
      <c r="K9" s="29" t="s">
        <v>575</v>
      </c>
      <c r="L9" s="1" t="s">
        <v>364</v>
      </c>
      <c r="M9" s="1" t="s">
        <v>274</v>
      </c>
      <c r="N9" s="1" t="s">
        <v>651</v>
      </c>
      <c r="O9" s="31">
        <v>113</v>
      </c>
      <c r="P9" s="20">
        <v>127</v>
      </c>
      <c r="Q9" s="30">
        <v>-14</v>
      </c>
      <c r="R9" s="29" t="s">
        <v>123</v>
      </c>
      <c r="S9" s="28" t="s">
        <v>236</v>
      </c>
    </row>
    <row r="10" spans="1:20" ht="15">
      <c r="A10" s="32" t="s">
        <v>21</v>
      </c>
      <c r="B10" s="1">
        <v>37</v>
      </c>
      <c r="C10" s="1">
        <v>15</v>
      </c>
      <c r="D10" s="1">
        <v>18</v>
      </c>
      <c r="E10" s="20">
        <v>4</v>
      </c>
      <c r="F10" s="30">
        <v>34</v>
      </c>
      <c r="G10" s="31">
        <v>11</v>
      </c>
      <c r="H10" s="20">
        <v>14</v>
      </c>
      <c r="I10" s="20">
        <v>1</v>
      </c>
      <c r="J10" s="30">
        <v>0</v>
      </c>
      <c r="K10" s="29" t="s">
        <v>687</v>
      </c>
      <c r="L10" s="1" t="s">
        <v>447</v>
      </c>
      <c r="M10" s="1" t="s">
        <v>272</v>
      </c>
      <c r="N10" s="1" t="s">
        <v>688</v>
      </c>
      <c r="O10" s="31">
        <v>98</v>
      </c>
      <c r="P10" s="20">
        <v>120</v>
      </c>
      <c r="Q10" s="30">
        <v>-22</v>
      </c>
      <c r="R10" s="29" t="s">
        <v>104</v>
      </c>
      <c r="S10" s="28" t="s">
        <v>225</v>
      </c>
    </row>
    <row r="11" spans="1:20" ht="15.75" thickBot="1">
      <c r="A11" s="32" t="s">
        <v>28</v>
      </c>
      <c r="B11" s="1">
        <v>38</v>
      </c>
      <c r="C11" s="1">
        <v>14</v>
      </c>
      <c r="D11" s="1">
        <v>20</v>
      </c>
      <c r="E11" s="24">
        <v>4</v>
      </c>
      <c r="F11" s="23">
        <v>32</v>
      </c>
      <c r="G11" s="25">
        <v>10</v>
      </c>
      <c r="H11" s="24">
        <v>13</v>
      </c>
      <c r="I11" s="24">
        <v>1</v>
      </c>
      <c r="J11" s="23">
        <v>1</v>
      </c>
      <c r="K11" s="29" t="s">
        <v>480</v>
      </c>
      <c r="L11" s="1" t="s">
        <v>364</v>
      </c>
      <c r="M11" s="1" t="s">
        <v>272</v>
      </c>
      <c r="N11" s="1" t="s">
        <v>610</v>
      </c>
      <c r="O11" s="31">
        <v>116</v>
      </c>
      <c r="P11" s="20">
        <v>128</v>
      </c>
      <c r="Q11" s="30">
        <v>-12</v>
      </c>
      <c r="R11" s="29" t="s">
        <v>98</v>
      </c>
      <c r="S11" s="28" t="s">
        <v>248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37</v>
      </c>
      <c r="C14" s="1">
        <v>25</v>
      </c>
      <c r="D14" s="1">
        <v>10</v>
      </c>
      <c r="E14" s="20">
        <v>2</v>
      </c>
      <c r="F14" s="33">
        <v>52</v>
      </c>
      <c r="G14" s="20">
        <v>22</v>
      </c>
      <c r="H14" s="20">
        <v>25</v>
      </c>
      <c r="I14" s="20">
        <v>0</v>
      </c>
      <c r="J14" s="20">
        <v>0</v>
      </c>
      <c r="K14" s="29" t="s">
        <v>685</v>
      </c>
      <c r="L14" s="1" t="s">
        <v>495</v>
      </c>
      <c r="M14" s="1" t="s">
        <v>327</v>
      </c>
      <c r="N14" s="1" t="s">
        <v>686</v>
      </c>
      <c r="O14" s="31">
        <v>135</v>
      </c>
      <c r="P14" s="20">
        <v>96</v>
      </c>
      <c r="Q14" s="30">
        <v>39</v>
      </c>
      <c r="R14" s="29" t="s">
        <v>100</v>
      </c>
      <c r="S14" s="28" t="s">
        <v>245</v>
      </c>
    </row>
    <row r="15" spans="1:20" ht="15">
      <c r="A15" s="32" t="s">
        <v>14</v>
      </c>
      <c r="B15" s="1">
        <v>41</v>
      </c>
      <c r="C15" s="1">
        <v>24</v>
      </c>
      <c r="D15" s="1">
        <v>14</v>
      </c>
      <c r="E15" s="20">
        <v>3</v>
      </c>
      <c r="F15" s="30">
        <v>51</v>
      </c>
      <c r="G15" s="20">
        <v>23</v>
      </c>
      <c r="H15" s="20">
        <v>24</v>
      </c>
      <c r="I15" s="20">
        <v>0</v>
      </c>
      <c r="J15" s="20">
        <v>0</v>
      </c>
      <c r="K15" s="29" t="s">
        <v>456</v>
      </c>
      <c r="L15" s="1" t="s">
        <v>588</v>
      </c>
      <c r="M15" s="1" t="s">
        <v>294</v>
      </c>
      <c r="N15" s="1" t="s">
        <v>641</v>
      </c>
      <c r="O15" s="31">
        <v>132</v>
      </c>
      <c r="P15" s="20">
        <v>104</v>
      </c>
      <c r="Q15" s="30">
        <v>28</v>
      </c>
      <c r="R15" s="29" t="s">
        <v>114</v>
      </c>
      <c r="S15" s="28" t="s">
        <v>245</v>
      </c>
    </row>
    <row r="16" spans="1:20" ht="15">
      <c r="A16" s="32" t="s">
        <v>26</v>
      </c>
      <c r="B16" s="1">
        <v>37</v>
      </c>
      <c r="C16" s="1">
        <v>22</v>
      </c>
      <c r="D16" s="1">
        <v>13</v>
      </c>
      <c r="E16" s="20">
        <v>2</v>
      </c>
      <c r="F16" s="30">
        <v>46</v>
      </c>
      <c r="G16" s="20">
        <v>20</v>
      </c>
      <c r="H16" s="20">
        <v>22</v>
      </c>
      <c r="I16" s="20">
        <v>0</v>
      </c>
      <c r="J16" s="20">
        <v>2</v>
      </c>
      <c r="K16" s="29" t="s">
        <v>511</v>
      </c>
      <c r="L16" s="1" t="s">
        <v>608</v>
      </c>
      <c r="M16" s="1" t="s">
        <v>499</v>
      </c>
      <c r="N16" s="1" t="s">
        <v>638</v>
      </c>
      <c r="O16" s="31">
        <v>128</v>
      </c>
      <c r="P16" s="20">
        <v>106</v>
      </c>
      <c r="Q16" s="30">
        <v>22</v>
      </c>
      <c r="R16" s="29" t="s">
        <v>98</v>
      </c>
      <c r="S16" s="28" t="s">
        <v>190</v>
      </c>
    </row>
    <row r="17" spans="1:19" ht="15">
      <c r="A17" s="32" t="s">
        <v>9</v>
      </c>
      <c r="B17" s="1">
        <v>39</v>
      </c>
      <c r="C17" s="1">
        <v>17</v>
      </c>
      <c r="D17" s="1">
        <v>17</v>
      </c>
      <c r="E17" s="20">
        <v>5</v>
      </c>
      <c r="F17" s="30">
        <v>39</v>
      </c>
      <c r="G17" s="20">
        <v>10</v>
      </c>
      <c r="H17" s="20">
        <v>16</v>
      </c>
      <c r="I17" s="20">
        <v>1</v>
      </c>
      <c r="J17" s="20">
        <v>2</v>
      </c>
      <c r="K17" s="29" t="s">
        <v>656</v>
      </c>
      <c r="L17" s="1" t="s">
        <v>393</v>
      </c>
      <c r="M17" s="1" t="s">
        <v>272</v>
      </c>
      <c r="N17" s="1" t="s">
        <v>684</v>
      </c>
      <c r="O17" s="31">
        <v>120</v>
      </c>
      <c r="P17" s="20">
        <v>145</v>
      </c>
      <c r="Q17" s="30">
        <v>-25</v>
      </c>
      <c r="R17" s="29" t="s">
        <v>98</v>
      </c>
      <c r="S17" s="28" t="s">
        <v>190</v>
      </c>
    </row>
    <row r="18" spans="1:19" ht="15">
      <c r="A18" s="32" t="s">
        <v>23</v>
      </c>
      <c r="B18" s="1">
        <v>38</v>
      </c>
      <c r="C18" s="1">
        <v>16</v>
      </c>
      <c r="D18" s="1">
        <v>16</v>
      </c>
      <c r="E18" s="20">
        <v>6</v>
      </c>
      <c r="F18" s="30">
        <v>38</v>
      </c>
      <c r="G18" s="20">
        <v>11</v>
      </c>
      <c r="H18" s="20">
        <v>14</v>
      </c>
      <c r="I18" s="20">
        <v>2</v>
      </c>
      <c r="J18" s="20">
        <v>0</v>
      </c>
      <c r="K18" s="29" t="s">
        <v>557</v>
      </c>
      <c r="L18" s="1" t="s">
        <v>639</v>
      </c>
      <c r="M18" s="1" t="s">
        <v>231</v>
      </c>
      <c r="N18" s="1" t="s">
        <v>681</v>
      </c>
      <c r="O18" s="31">
        <v>127</v>
      </c>
      <c r="P18" s="20">
        <v>136</v>
      </c>
      <c r="Q18" s="30">
        <v>-9</v>
      </c>
      <c r="R18" s="29" t="s">
        <v>100</v>
      </c>
      <c r="S18" s="28" t="s">
        <v>311</v>
      </c>
    </row>
    <row r="19" spans="1:19" ht="15">
      <c r="A19" s="32" t="s">
        <v>10</v>
      </c>
      <c r="B19" s="1">
        <v>38</v>
      </c>
      <c r="C19" s="1">
        <v>17</v>
      </c>
      <c r="D19" s="1">
        <v>17</v>
      </c>
      <c r="E19" s="20">
        <v>4</v>
      </c>
      <c r="F19" s="30">
        <v>38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556</v>
      </c>
      <c r="M19" s="1" t="s">
        <v>212</v>
      </c>
      <c r="N19" s="1" t="s">
        <v>608</v>
      </c>
      <c r="O19" s="31">
        <v>119</v>
      </c>
      <c r="P19" s="20">
        <v>136</v>
      </c>
      <c r="Q19" s="30">
        <v>-17</v>
      </c>
      <c r="R19" s="29" t="s">
        <v>100</v>
      </c>
      <c r="S19" s="28" t="s">
        <v>225</v>
      </c>
    </row>
    <row r="20" spans="1:19" ht="15">
      <c r="A20" s="32" t="s">
        <v>13</v>
      </c>
      <c r="B20" s="1">
        <v>38</v>
      </c>
      <c r="C20" s="1">
        <v>14</v>
      </c>
      <c r="D20" s="1">
        <v>17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525</v>
      </c>
      <c r="L20" s="1" t="s">
        <v>682</v>
      </c>
      <c r="M20" s="1" t="s">
        <v>257</v>
      </c>
      <c r="N20" s="1" t="s">
        <v>683</v>
      </c>
      <c r="O20" s="31">
        <v>102</v>
      </c>
      <c r="P20" s="20">
        <v>122</v>
      </c>
      <c r="Q20" s="30">
        <v>-20</v>
      </c>
      <c r="R20" s="29" t="s">
        <v>102</v>
      </c>
      <c r="S20" s="28" t="s">
        <v>244</v>
      </c>
    </row>
    <row r="21" spans="1:19" ht="15.75" thickBot="1">
      <c r="A21" s="27" t="s">
        <v>12</v>
      </c>
      <c r="B21" s="26">
        <v>36</v>
      </c>
      <c r="C21" s="26">
        <v>16</v>
      </c>
      <c r="D21" s="26">
        <v>19</v>
      </c>
      <c r="E21" s="24">
        <v>1</v>
      </c>
      <c r="F21" s="23">
        <v>33</v>
      </c>
      <c r="G21" s="24">
        <v>16</v>
      </c>
      <c r="H21" s="24">
        <v>16</v>
      </c>
      <c r="I21" s="24">
        <v>0</v>
      </c>
      <c r="J21" s="24">
        <v>0</v>
      </c>
      <c r="K21" s="22" t="s">
        <v>347</v>
      </c>
      <c r="L21" s="26" t="s">
        <v>664</v>
      </c>
      <c r="M21" s="26" t="s">
        <v>256</v>
      </c>
      <c r="N21" s="26" t="s">
        <v>665</v>
      </c>
      <c r="O21" s="25">
        <v>101</v>
      </c>
      <c r="P21" s="24">
        <v>113</v>
      </c>
      <c r="Q21" s="23">
        <v>-12</v>
      </c>
      <c r="R21" s="22" t="s">
        <v>140</v>
      </c>
      <c r="S21" s="21" t="s">
        <v>453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39</v>
      </c>
      <c r="C25" s="40">
        <v>27</v>
      </c>
      <c r="D25" s="40">
        <v>11</v>
      </c>
      <c r="E25" s="38">
        <v>1</v>
      </c>
      <c r="F25" s="33">
        <v>55</v>
      </c>
      <c r="G25" s="38">
        <v>23</v>
      </c>
      <c r="H25" s="38">
        <v>27</v>
      </c>
      <c r="I25" s="38">
        <v>0</v>
      </c>
      <c r="J25" s="38">
        <v>0</v>
      </c>
      <c r="K25" s="37" t="s">
        <v>668</v>
      </c>
      <c r="L25" s="40" t="s">
        <v>623</v>
      </c>
      <c r="M25" s="40" t="s">
        <v>113</v>
      </c>
      <c r="N25" s="40" t="s">
        <v>680</v>
      </c>
      <c r="O25" s="39">
        <v>142</v>
      </c>
      <c r="P25" s="38">
        <v>96</v>
      </c>
      <c r="Q25" s="33">
        <v>46</v>
      </c>
      <c r="R25" s="37" t="s">
        <v>98</v>
      </c>
      <c r="S25" s="36" t="s">
        <v>230</v>
      </c>
    </row>
    <row r="26" spans="1:19" ht="15">
      <c r="A26" s="32" t="s">
        <v>17</v>
      </c>
      <c r="B26" s="1">
        <v>38</v>
      </c>
      <c r="C26" s="1">
        <v>23</v>
      </c>
      <c r="D26" s="1">
        <v>11</v>
      </c>
      <c r="E26" s="20">
        <v>4</v>
      </c>
      <c r="F26" s="30">
        <v>50</v>
      </c>
      <c r="G26" s="20">
        <v>17</v>
      </c>
      <c r="H26" s="20">
        <v>22</v>
      </c>
      <c r="I26" s="20">
        <v>1</v>
      </c>
      <c r="J26" s="20">
        <v>2</v>
      </c>
      <c r="K26" s="29" t="s">
        <v>512</v>
      </c>
      <c r="L26" s="1" t="s">
        <v>624</v>
      </c>
      <c r="M26" s="1" t="s">
        <v>294</v>
      </c>
      <c r="N26" s="1" t="s">
        <v>677</v>
      </c>
      <c r="O26" s="31">
        <v>113</v>
      </c>
      <c r="P26" s="20">
        <v>104</v>
      </c>
      <c r="Q26" s="30">
        <v>9</v>
      </c>
      <c r="R26" s="29" t="s">
        <v>100</v>
      </c>
      <c r="S26" s="28" t="s">
        <v>244</v>
      </c>
    </row>
    <row r="27" spans="1:19" ht="15">
      <c r="A27" s="32" t="s">
        <v>24</v>
      </c>
      <c r="B27" s="1">
        <v>38</v>
      </c>
      <c r="C27" s="1">
        <v>23</v>
      </c>
      <c r="D27" s="1">
        <v>15</v>
      </c>
      <c r="E27" s="20">
        <v>0</v>
      </c>
      <c r="F27" s="30">
        <v>46</v>
      </c>
      <c r="G27" s="20">
        <v>19</v>
      </c>
      <c r="H27" s="20">
        <v>22</v>
      </c>
      <c r="I27" s="20">
        <v>1</v>
      </c>
      <c r="J27" s="20">
        <v>0</v>
      </c>
      <c r="K27" s="29" t="s">
        <v>540</v>
      </c>
      <c r="L27" s="1" t="s">
        <v>603</v>
      </c>
      <c r="M27" s="1" t="s">
        <v>225</v>
      </c>
      <c r="N27" s="1" t="s">
        <v>676</v>
      </c>
      <c r="O27" s="31">
        <v>130</v>
      </c>
      <c r="P27" s="20">
        <v>123</v>
      </c>
      <c r="Q27" s="30">
        <v>7</v>
      </c>
      <c r="R27" s="29" t="s">
        <v>169</v>
      </c>
      <c r="S27" s="28" t="s">
        <v>253</v>
      </c>
    </row>
    <row r="28" spans="1:19" ht="15">
      <c r="A28" s="32" t="s">
        <v>22</v>
      </c>
      <c r="B28" s="1">
        <v>36</v>
      </c>
      <c r="C28" s="1">
        <v>22</v>
      </c>
      <c r="D28" s="1">
        <v>13</v>
      </c>
      <c r="E28" s="20">
        <v>1</v>
      </c>
      <c r="F28" s="30">
        <v>45</v>
      </c>
      <c r="G28" s="20">
        <v>19</v>
      </c>
      <c r="H28" s="20">
        <v>21</v>
      </c>
      <c r="I28" s="20">
        <v>1</v>
      </c>
      <c r="J28" s="20">
        <v>0</v>
      </c>
      <c r="K28" s="29" t="s">
        <v>571</v>
      </c>
      <c r="L28" s="1" t="s">
        <v>433</v>
      </c>
      <c r="M28" s="1" t="s">
        <v>418</v>
      </c>
      <c r="N28" s="1" t="s">
        <v>609</v>
      </c>
      <c r="O28" s="31">
        <v>116</v>
      </c>
      <c r="P28" s="20">
        <v>91</v>
      </c>
      <c r="Q28" s="30">
        <v>25</v>
      </c>
      <c r="R28" s="29" t="s">
        <v>104</v>
      </c>
      <c r="S28" s="28" t="s">
        <v>205</v>
      </c>
    </row>
    <row r="29" spans="1:19" ht="15">
      <c r="A29" s="32" t="s">
        <v>6</v>
      </c>
      <c r="B29" s="1">
        <v>39</v>
      </c>
      <c r="C29" s="1">
        <v>18</v>
      </c>
      <c r="D29" s="1">
        <v>17</v>
      </c>
      <c r="E29" s="20">
        <v>4</v>
      </c>
      <c r="F29" s="30">
        <v>40</v>
      </c>
      <c r="G29" s="20">
        <v>11</v>
      </c>
      <c r="H29" s="20">
        <v>17</v>
      </c>
      <c r="I29" s="20">
        <v>1</v>
      </c>
      <c r="J29" s="20">
        <v>0</v>
      </c>
      <c r="K29" s="29" t="s">
        <v>347</v>
      </c>
      <c r="L29" s="1" t="s">
        <v>679</v>
      </c>
      <c r="M29" s="1" t="s">
        <v>173</v>
      </c>
      <c r="N29" s="1" t="s">
        <v>441</v>
      </c>
      <c r="O29" s="31">
        <v>106</v>
      </c>
      <c r="P29" s="20">
        <v>117</v>
      </c>
      <c r="Q29" s="30">
        <v>-11</v>
      </c>
      <c r="R29" s="29" t="s">
        <v>100</v>
      </c>
      <c r="S29" s="28" t="s">
        <v>203</v>
      </c>
    </row>
    <row r="30" spans="1:19" ht="15">
      <c r="A30" s="32" t="s">
        <v>105</v>
      </c>
      <c r="B30" s="1">
        <v>37</v>
      </c>
      <c r="C30" s="1">
        <v>16</v>
      </c>
      <c r="D30" s="1">
        <v>15</v>
      </c>
      <c r="E30" s="20">
        <v>6</v>
      </c>
      <c r="F30" s="30">
        <v>38</v>
      </c>
      <c r="G30" s="20">
        <v>11</v>
      </c>
      <c r="H30" s="20">
        <v>16</v>
      </c>
      <c r="I30" s="20">
        <v>0</v>
      </c>
      <c r="J30" s="20">
        <v>2</v>
      </c>
      <c r="K30" s="29" t="s">
        <v>502</v>
      </c>
      <c r="L30" s="1" t="s">
        <v>673</v>
      </c>
      <c r="M30" s="1" t="s">
        <v>263</v>
      </c>
      <c r="N30" s="1" t="s">
        <v>674</v>
      </c>
      <c r="O30" s="31">
        <v>106</v>
      </c>
      <c r="P30" s="20">
        <v>112</v>
      </c>
      <c r="Q30" s="30">
        <v>-6</v>
      </c>
      <c r="R30" s="29" t="s">
        <v>155</v>
      </c>
      <c r="S30" s="28" t="s">
        <v>203</v>
      </c>
    </row>
    <row r="31" spans="1:19" ht="15">
      <c r="A31" s="32" t="s">
        <v>15</v>
      </c>
      <c r="B31" s="1">
        <v>38</v>
      </c>
      <c r="C31" s="1">
        <v>11</v>
      </c>
      <c r="D31" s="1">
        <v>20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678</v>
      </c>
      <c r="M31" s="1" t="s">
        <v>289</v>
      </c>
      <c r="N31" s="1" t="s">
        <v>518</v>
      </c>
      <c r="O31" s="31">
        <v>91</v>
      </c>
      <c r="P31" s="20">
        <v>122</v>
      </c>
      <c r="Q31" s="30">
        <v>-31</v>
      </c>
      <c r="R31" s="29" t="s">
        <v>114</v>
      </c>
      <c r="S31" s="28" t="s">
        <v>222</v>
      </c>
    </row>
    <row r="32" spans="1:19" ht="15.75" thickBot="1">
      <c r="A32" s="32" t="s">
        <v>25</v>
      </c>
      <c r="B32" s="1">
        <v>38</v>
      </c>
      <c r="C32" s="1">
        <v>12</v>
      </c>
      <c r="D32" s="1">
        <v>24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561</v>
      </c>
      <c r="L32" s="1" t="s">
        <v>622</v>
      </c>
      <c r="M32" s="1" t="s">
        <v>400</v>
      </c>
      <c r="N32" s="1" t="s">
        <v>675</v>
      </c>
      <c r="O32" s="31">
        <v>96</v>
      </c>
      <c r="P32" s="20">
        <v>129</v>
      </c>
      <c r="Q32" s="30">
        <v>-33</v>
      </c>
      <c r="R32" s="29" t="s">
        <v>155</v>
      </c>
      <c r="S32" s="28" t="s">
        <v>248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37</v>
      </c>
      <c r="C35" s="1">
        <v>25</v>
      </c>
      <c r="D35" s="1">
        <v>9</v>
      </c>
      <c r="E35" s="20">
        <v>3</v>
      </c>
      <c r="F35" s="33">
        <v>53</v>
      </c>
      <c r="G35" s="20">
        <v>21</v>
      </c>
      <c r="H35" s="20">
        <v>24</v>
      </c>
      <c r="I35" s="20">
        <v>1</v>
      </c>
      <c r="J35" s="20">
        <v>1</v>
      </c>
      <c r="K35" s="29" t="s">
        <v>672</v>
      </c>
      <c r="L35" s="1" t="s">
        <v>629</v>
      </c>
      <c r="M35" s="1" t="s">
        <v>661</v>
      </c>
      <c r="N35" s="1" t="s">
        <v>662</v>
      </c>
      <c r="O35" s="31">
        <v>131</v>
      </c>
      <c r="P35" s="20">
        <v>102</v>
      </c>
      <c r="Q35" s="30">
        <v>29</v>
      </c>
      <c r="R35" s="29" t="s">
        <v>98</v>
      </c>
      <c r="S35" s="28" t="s">
        <v>253</v>
      </c>
    </row>
    <row r="36" spans="1:19" ht="15">
      <c r="A36" s="32" t="s">
        <v>18</v>
      </c>
      <c r="B36" s="1">
        <v>37</v>
      </c>
      <c r="C36" s="1">
        <v>22</v>
      </c>
      <c r="D36" s="1">
        <v>10</v>
      </c>
      <c r="E36" s="20">
        <v>5</v>
      </c>
      <c r="F36" s="30">
        <v>49</v>
      </c>
      <c r="G36" s="20">
        <v>21</v>
      </c>
      <c r="H36" s="20">
        <v>22</v>
      </c>
      <c r="I36" s="20">
        <v>0</v>
      </c>
      <c r="J36" s="20">
        <v>1</v>
      </c>
      <c r="K36" s="29" t="s">
        <v>661</v>
      </c>
      <c r="L36" s="1" t="s">
        <v>589</v>
      </c>
      <c r="M36" s="1" t="s">
        <v>287</v>
      </c>
      <c r="N36" s="1" t="s">
        <v>401</v>
      </c>
      <c r="O36" s="31">
        <v>116</v>
      </c>
      <c r="P36" s="20">
        <v>95</v>
      </c>
      <c r="Q36" s="30">
        <v>21</v>
      </c>
      <c r="R36" s="29" t="s">
        <v>123</v>
      </c>
      <c r="S36" s="28" t="s">
        <v>262</v>
      </c>
    </row>
    <row r="37" spans="1:19" ht="15">
      <c r="A37" s="32" t="s">
        <v>20</v>
      </c>
      <c r="B37" s="1">
        <v>37</v>
      </c>
      <c r="C37" s="1">
        <v>22</v>
      </c>
      <c r="D37" s="1">
        <v>12</v>
      </c>
      <c r="E37" s="20">
        <v>3</v>
      </c>
      <c r="F37" s="30">
        <v>47</v>
      </c>
      <c r="G37" s="20">
        <v>15</v>
      </c>
      <c r="H37" s="20">
        <v>22</v>
      </c>
      <c r="I37" s="20">
        <v>0</v>
      </c>
      <c r="J37" s="20">
        <v>0</v>
      </c>
      <c r="K37" s="29" t="s">
        <v>663</v>
      </c>
      <c r="L37" s="1" t="s">
        <v>320</v>
      </c>
      <c r="M37" s="1" t="s">
        <v>189</v>
      </c>
      <c r="N37" s="1" t="s">
        <v>618</v>
      </c>
      <c r="O37" s="31">
        <v>121</v>
      </c>
      <c r="P37" s="20">
        <v>105</v>
      </c>
      <c r="Q37" s="30">
        <v>16</v>
      </c>
      <c r="R37" s="29" t="s">
        <v>100</v>
      </c>
      <c r="S37" s="28" t="s">
        <v>230</v>
      </c>
    </row>
    <row r="38" spans="1:19" ht="15">
      <c r="A38" s="32" t="s">
        <v>27</v>
      </c>
      <c r="B38" s="1">
        <v>37</v>
      </c>
      <c r="C38" s="1">
        <v>18</v>
      </c>
      <c r="D38" s="1">
        <v>12</v>
      </c>
      <c r="E38" s="20">
        <v>7</v>
      </c>
      <c r="F38" s="30">
        <v>43</v>
      </c>
      <c r="G38" s="20">
        <v>10</v>
      </c>
      <c r="H38" s="20">
        <v>15</v>
      </c>
      <c r="I38" s="20">
        <v>3</v>
      </c>
      <c r="J38" s="20">
        <v>1</v>
      </c>
      <c r="K38" s="29" t="s">
        <v>669</v>
      </c>
      <c r="L38" s="1" t="s">
        <v>659</v>
      </c>
      <c r="M38" s="1" t="s">
        <v>190</v>
      </c>
      <c r="N38" s="1" t="s">
        <v>575</v>
      </c>
      <c r="O38" s="31">
        <v>101</v>
      </c>
      <c r="P38" s="20">
        <v>111</v>
      </c>
      <c r="Q38" s="30">
        <v>-10</v>
      </c>
      <c r="R38" s="29" t="s">
        <v>100</v>
      </c>
      <c r="S38" s="28" t="s">
        <v>231</v>
      </c>
    </row>
    <row r="39" spans="1:19" ht="15">
      <c r="A39" s="32" t="s">
        <v>3</v>
      </c>
      <c r="B39" s="1">
        <v>36</v>
      </c>
      <c r="C39" s="1">
        <v>17</v>
      </c>
      <c r="D39" s="1">
        <v>11</v>
      </c>
      <c r="E39" s="20">
        <v>8</v>
      </c>
      <c r="F39" s="30">
        <v>42</v>
      </c>
      <c r="G39" s="20">
        <v>14</v>
      </c>
      <c r="H39" s="20">
        <v>17</v>
      </c>
      <c r="I39" s="20">
        <v>0</v>
      </c>
      <c r="J39" s="20">
        <v>1</v>
      </c>
      <c r="K39" s="29" t="s">
        <v>635</v>
      </c>
      <c r="L39" s="1" t="s">
        <v>551</v>
      </c>
      <c r="M39" s="1" t="s">
        <v>231</v>
      </c>
      <c r="N39" s="1" t="s">
        <v>671</v>
      </c>
      <c r="O39" s="31">
        <v>112</v>
      </c>
      <c r="P39" s="20">
        <v>115</v>
      </c>
      <c r="Q39" s="30">
        <v>-3</v>
      </c>
      <c r="R39" s="29" t="s">
        <v>102</v>
      </c>
      <c r="S39" s="28" t="s">
        <v>366</v>
      </c>
    </row>
    <row r="40" spans="1:19" ht="15">
      <c r="A40" s="32" t="s">
        <v>7</v>
      </c>
      <c r="B40" s="1">
        <v>38</v>
      </c>
      <c r="C40" s="1">
        <v>17</v>
      </c>
      <c r="D40" s="1">
        <v>19</v>
      </c>
      <c r="E40" s="20">
        <v>2</v>
      </c>
      <c r="F40" s="30">
        <v>36</v>
      </c>
      <c r="G40" s="20">
        <v>12</v>
      </c>
      <c r="H40" s="20">
        <v>16</v>
      </c>
      <c r="I40" s="20">
        <v>1</v>
      </c>
      <c r="J40" s="20">
        <v>1</v>
      </c>
      <c r="K40" s="29" t="s">
        <v>542</v>
      </c>
      <c r="L40" s="1" t="s">
        <v>634</v>
      </c>
      <c r="M40" s="1" t="s">
        <v>275</v>
      </c>
      <c r="N40" s="1" t="s">
        <v>548</v>
      </c>
      <c r="O40" s="31">
        <v>111</v>
      </c>
      <c r="P40" s="20">
        <v>119</v>
      </c>
      <c r="Q40" s="30">
        <v>-8</v>
      </c>
      <c r="R40" s="29" t="s">
        <v>104</v>
      </c>
      <c r="S40" s="28" t="s">
        <v>222</v>
      </c>
    </row>
    <row r="41" spans="1:19" ht="15">
      <c r="A41" s="32" t="s">
        <v>31</v>
      </c>
      <c r="B41" s="1">
        <v>36</v>
      </c>
      <c r="C41" s="1">
        <v>15</v>
      </c>
      <c r="D41" s="1">
        <v>17</v>
      </c>
      <c r="E41" s="20">
        <v>4</v>
      </c>
      <c r="F41" s="30">
        <v>34</v>
      </c>
      <c r="G41" s="20">
        <v>9</v>
      </c>
      <c r="H41" s="20">
        <v>13</v>
      </c>
      <c r="I41" s="20">
        <v>2</v>
      </c>
      <c r="J41" s="20">
        <v>1</v>
      </c>
      <c r="K41" s="29" t="s">
        <v>523</v>
      </c>
      <c r="L41" s="1" t="s">
        <v>426</v>
      </c>
      <c r="M41" s="1" t="s">
        <v>436</v>
      </c>
      <c r="N41" s="1" t="s">
        <v>574</v>
      </c>
      <c r="O41" s="31">
        <v>91</v>
      </c>
      <c r="P41" s="20">
        <v>111</v>
      </c>
      <c r="Q41" s="30">
        <v>-20</v>
      </c>
      <c r="R41" s="29" t="s">
        <v>104</v>
      </c>
      <c r="S41" s="28" t="s">
        <v>225</v>
      </c>
    </row>
    <row r="42" spans="1:19" ht="15.75" thickBot="1">
      <c r="A42" s="27" t="s">
        <v>8</v>
      </c>
      <c r="B42" s="26">
        <v>40</v>
      </c>
      <c r="C42" s="26">
        <v>11</v>
      </c>
      <c r="D42" s="26">
        <v>23</v>
      </c>
      <c r="E42" s="24">
        <v>6</v>
      </c>
      <c r="F42" s="23">
        <v>28</v>
      </c>
      <c r="G42" s="24">
        <v>7</v>
      </c>
      <c r="H42" s="24">
        <v>11</v>
      </c>
      <c r="I42" s="24">
        <v>0</v>
      </c>
      <c r="J42" s="24">
        <v>4</v>
      </c>
      <c r="K42" s="22" t="s">
        <v>670</v>
      </c>
      <c r="L42" s="26" t="s">
        <v>592</v>
      </c>
      <c r="M42" s="26" t="s">
        <v>305</v>
      </c>
      <c r="N42" s="26" t="s">
        <v>633</v>
      </c>
      <c r="O42" s="25">
        <v>105</v>
      </c>
      <c r="P42" s="24">
        <v>146</v>
      </c>
      <c r="Q42" s="23">
        <v>-41</v>
      </c>
      <c r="R42" s="22" t="s">
        <v>200</v>
      </c>
      <c r="S42" s="21" t="s">
        <v>628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39</v>
      </c>
      <c r="C4" s="40">
        <v>24</v>
      </c>
      <c r="D4" s="40">
        <v>13</v>
      </c>
      <c r="E4" s="38">
        <v>2</v>
      </c>
      <c r="F4" s="33">
        <v>50</v>
      </c>
      <c r="G4" s="39">
        <v>21</v>
      </c>
      <c r="H4" s="38">
        <v>24</v>
      </c>
      <c r="I4" s="38">
        <v>0</v>
      </c>
      <c r="J4" s="33">
        <v>0</v>
      </c>
      <c r="K4" s="37" t="s">
        <v>689</v>
      </c>
      <c r="L4" s="40" t="s">
        <v>446</v>
      </c>
      <c r="M4" s="40" t="s">
        <v>376</v>
      </c>
      <c r="N4" s="40" t="s">
        <v>710</v>
      </c>
      <c r="O4" s="39">
        <v>120</v>
      </c>
      <c r="P4" s="38">
        <v>107</v>
      </c>
      <c r="Q4" s="33">
        <v>13</v>
      </c>
      <c r="R4" s="37" t="s">
        <v>104</v>
      </c>
      <c r="S4" s="36" t="s">
        <v>245</v>
      </c>
    </row>
    <row r="5" spans="1:20" ht="15">
      <c r="A5" s="32" t="s">
        <v>19</v>
      </c>
      <c r="B5" s="1">
        <v>39</v>
      </c>
      <c r="C5" s="1">
        <v>23</v>
      </c>
      <c r="D5" s="1">
        <v>14</v>
      </c>
      <c r="E5" s="20">
        <v>2</v>
      </c>
      <c r="F5" s="30">
        <v>48</v>
      </c>
      <c r="G5" s="31">
        <v>17</v>
      </c>
      <c r="H5" s="20">
        <v>21</v>
      </c>
      <c r="I5" s="20">
        <v>2</v>
      </c>
      <c r="J5" s="30">
        <v>0</v>
      </c>
      <c r="K5" s="29" t="s">
        <v>618</v>
      </c>
      <c r="L5" s="1" t="s">
        <v>434</v>
      </c>
      <c r="M5" s="1" t="s">
        <v>213</v>
      </c>
      <c r="N5" s="1" t="s">
        <v>638</v>
      </c>
      <c r="O5" s="31">
        <v>132</v>
      </c>
      <c r="P5" s="20">
        <v>122</v>
      </c>
      <c r="Q5" s="30">
        <v>10</v>
      </c>
      <c r="R5" s="29" t="s">
        <v>98</v>
      </c>
      <c r="S5" s="28" t="s">
        <v>225</v>
      </c>
    </row>
    <row r="6" spans="1:20" ht="15">
      <c r="A6" s="32" t="s">
        <v>29</v>
      </c>
      <c r="B6" s="1">
        <v>40</v>
      </c>
      <c r="C6" s="1">
        <v>20</v>
      </c>
      <c r="D6" s="1">
        <v>16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649</v>
      </c>
      <c r="M6" s="1" t="s">
        <v>205</v>
      </c>
      <c r="N6" s="1" t="s">
        <v>708</v>
      </c>
      <c r="O6" s="31">
        <v>103</v>
      </c>
      <c r="P6" s="20">
        <v>120</v>
      </c>
      <c r="Q6" s="30">
        <v>-17</v>
      </c>
      <c r="R6" s="29" t="s">
        <v>102</v>
      </c>
      <c r="S6" s="28" t="s">
        <v>190</v>
      </c>
    </row>
    <row r="7" spans="1:20" ht="15">
      <c r="A7" s="32" t="s">
        <v>5</v>
      </c>
      <c r="B7" s="1">
        <v>35</v>
      </c>
      <c r="C7" s="1">
        <v>20</v>
      </c>
      <c r="D7" s="1">
        <v>13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455</v>
      </c>
      <c r="M7" s="1" t="s">
        <v>180</v>
      </c>
      <c r="N7" s="1" t="s">
        <v>412</v>
      </c>
      <c r="O7" s="31">
        <v>135</v>
      </c>
      <c r="P7" s="20">
        <v>99</v>
      </c>
      <c r="Q7" s="30">
        <v>36</v>
      </c>
      <c r="R7" s="29" t="s">
        <v>102</v>
      </c>
      <c r="S7" s="28" t="s">
        <v>245</v>
      </c>
    </row>
    <row r="8" spans="1:20" ht="15">
      <c r="A8" s="32" t="s">
        <v>11</v>
      </c>
      <c r="B8" s="1">
        <v>37</v>
      </c>
      <c r="C8" s="1">
        <v>19</v>
      </c>
      <c r="D8" s="1">
        <v>16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524</v>
      </c>
      <c r="M8" s="1" t="s">
        <v>147</v>
      </c>
      <c r="N8" s="1" t="s">
        <v>360</v>
      </c>
      <c r="O8" s="31">
        <v>112</v>
      </c>
      <c r="P8" s="20">
        <v>107</v>
      </c>
      <c r="Q8" s="30">
        <v>5</v>
      </c>
      <c r="R8" s="29" t="s">
        <v>98</v>
      </c>
      <c r="S8" s="28" t="s">
        <v>236</v>
      </c>
    </row>
    <row r="9" spans="1:20" ht="15">
      <c r="A9" s="32" t="s">
        <v>16</v>
      </c>
      <c r="B9" s="1">
        <v>37</v>
      </c>
      <c r="C9" s="1">
        <v>17</v>
      </c>
      <c r="D9" s="1">
        <v>17</v>
      </c>
      <c r="E9" s="20">
        <v>3</v>
      </c>
      <c r="F9" s="30">
        <v>37</v>
      </c>
      <c r="G9" s="31">
        <v>13</v>
      </c>
      <c r="H9" s="20">
        <v>16</v>
      </c>
      <c r="I9" s="20">
        <v>1</v>
      </c>
      <c r="J9" s="30">
        <v>1</v>
      </c>
      <c r="K9" s="29" t="s">
        <v>575</v>
      </c>
      <c r="L9" s="1" t="s">
        <v>364</v>
      </c>
      <c r="M9" s="1" t="s">
        <v>274</v>
      </c>
      <c r="N9" s="1" t="s">
        <v>651</v>
      </c>
      <c r="O9" s="31">
        <v>113</v>
      </c>
      <c r="P9" s="20">
        <v>127</v>
      </c>
      <c r="Q9" s="30">
        <v>-14</v>
      </c>
      <c r="R9" s="29" t="s">
        <v>123</v>
      </c>
      <c r="S9" s="28" t="s">
        <v>236</v>
      </c>
    </row>
    <row r="10" spans="1:20" ht="15">
      <c r="A10" s="32" t="s">
        <v>21</v>
      </c>
      <c r="B10" s="1">
        <v>38</v>
      </c>
      <c r="C10" s="1">
        <v>16</v>
      </c>
      <c r="D10" s="1">
        <v>18</v>
      </c>
      <c r="E10" s="20">
        <v>4</v>
      </c>
      <c r="F10" s="30">
        <v>36</v>
      </c>
      <c r="G10" s="31">
        <v>12</v>
      </c>
      <c r="H10" s="20">
        <v>15</v>
      </c>
      <c r="I10" s="20">
        <v>1</v>
      </c>
      <c r="J10" s="30">
        <v>0</v>
      </c>
      <c r="K10" s="29" t="s">
        <v>687</v>
      </c>
      <c r="L10" s="1" t="s">
        <v>525</v>
      </c>
      <c r="M10" s="1" t="s">
        <v>272</v>
      </c>
      <c r="N10" s="1" t="s">
        <v>709</v>
      </c>
      <c r="O10" s="31">
        <v>103</v>
      </c>
      <c r="P10" s="20">
        <v>124</v>
      </c>
      <c r="Q10" s="30">
        <v>-21</v>
      </c>
      <c r="R10" s="29" t="s">
        <v>123</v>
      </c>
      <c r="S10" s="28" t="s">
        <v>225</v>
      </c>
    </row>
    <row r="11" spans="1:20" ht="15.75" thickBot="1">
      <c r="A11" s="32" t="s">
        <v>28</v>
      </c>
      <c r="B11" s="1">
        <v>39</v>
      </c>
      <c r="C11" s="1">
        <v>14</v>
      </c>
      <c r="D11" s="1">
        <v>20</v>
      </c>
      <c r="E11" s="24">
        <v>5</v>
      </c>
      <c r="F11" s="23">
        <v>33</v>
      </c>
      <c r="G11" s="25">
        <v>10</v>
      </c>
      <c r="H11" s="24">
        <v>13</v>
      </c>
      <c r="I11" s="24">
        <v>1</v>
      </c>
      <c r="J11" s="23">
        <v>1</v>
      </c>
      <c r="K11" s="29" t="s">
        <v>480</v>
      </c>
      <c r="L11" s="1" t="s">
        <v>615</v>
      </c>
      <c r="M11" s="1" t="s">
        <v>272</v>
      </c>
      <c r="N11" s="1" t="s">
        <v>610</v>
      </c>
      <c r="O11" s="31">
        <v>121</v>
      </c>
      <c r="P11" s="20">
        <v>134</v>
      </c>
      <c r="Q11" s="30">
        <v>-13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38</v>
      </c>
      <c r="C14" s="1">
        <v>25</v>
      </c>
      <c r="D14" s="1">
        <v>10</v>
      </c>
      <c r="E14" s="20">
        <v>3</v>
      </c>
      <c r="F14" s="33">
        <v>53</v>
      </c>
      <c r="G14" s="20">
        <v>22</v>
      </c>
      <c r="H14" s="20">
        <v>25</v>
      </c>
      <c r="I14" s="20">
        <v>0</v>
      </c>
      <c r="J14" s="20">
        <v>1</v>
      </c>
      <c r="K14" s="29" t="s">
        <v>557</v>
      </c>
      <c r="L14" s="1" t="s">
        <v>495</v>
      </c>
      <c r="M14" s="1" t="s">
        <v>327</v>
      </c>
      <c r="N14" s="1" t="s">
        <v>686</v>
      </c>
      <c r="O14" s="31">
        <v>138</v>
      </c>
      <c r="P14" s="20">
        <v>100</v>
      </c>
      <c r="Q14" s="30">
        <v>38</v>
      </c>
      <c r="R14" s="29" t="s">
        <v>98</v>
      </c>
      <c r="S14" s="28" t="s">
        <v>190</v>
      </c>
    </row>
    <row r="15" spans="1:20" ht="15">
      <c r="A15" s="32" t="s">
        <v>14</v>
      </c>
      <c r="B15" s="1">
        <v>41</v>
      </c>
      <c r="C15" s="1">
        <v>24</v>
      </c>
      <c r="D15" s="1">
        <v>14</v>
      </c>
      <c r="E15" s="20">
        <v>3</v>
      </c>
      <c r="F15" s="30">
        <v>51</v>
      </c>
      <c r="G15" s="20">
        <v>23</v>
      </c>
      <c r="H15" s="20">
        <v>24</v>
      </c>
      <c r="I15" s="20">
        <v>0</v>
      </c>
      <c r="J15" s="20">
        <v>0</v>
      </c>
      <c r="K15" s="29" t="s">
        <v>456</v>
      </c>
      <c r="L15" s="1" t="s">
        <v>588</v>
      </c>
      <c r="M15" s="1" t="s">
        <v>294</v>
      </c>
      <c r="N15" s="1" t="s">
        <v>641</v>
      </c>
      <c r="O15" s="31">
        <v>132</v>
      </c>
      <c r="P15" s="20">
        <v>104</v>
      </c>
      <c r="Q15" s="30">
        <v>28</v>
      </c>
      <c r="R15" s="29" t="s">
        <v>114</v>
      </c>
      <c r="S15" s="28" t="s">
        <v>245</v>
      </c>
    </row>
    <row r="16" spans="1:20" ht="15">
      <c r="A16" s="32" t="s">
        <v>26</v>
      </c>
      <c r="B16" s="1">
        <v>38</v>
      </c>
      <c r="C16" s="1">
        <v>23</v>
      </c>
      <c r="D16" s="1">
        <v>13</v>
      </c>
      <c r="E16" s="20">
        <v>2</v>
      </c>
      <c r="F16" s="30">
        <v>48</v>
      </c>
      <c r="G16" s="20">
        <v>21</v>
      </c>
      <c r="H16" s="20">
        <v>23</v>
      </c>
      <c r="I16" s="20">
        <v>0</v>
      </c>
      <c r="J16" s="20">
        <v>2</v>
      </c>
      <c r="K16" s="29" t="s">
        <v>511</v>
      </c>
      <c r="L16" s="1" t="s">
        <v>702</v>
      </c>
      <c r="M16" s="1" t="s">
        <v>499</v>
      </c>
      <c r="N16" s="1" t="s">
        <v>703</v>
      </c>
      <c r="O16" s="31">
        <v>131</v>
      </c>
      <c r="P16" s="20">
        <v>107</v>
      </c>
      <c r="Q16" s="30">
        <v>24</v>
      </c>
      <c r="R16" s="29" t="s">
        <v>100</v>
      </c>
      <c r="S16" s="28" t="s">
        <v>190</v>
      </c>
    </row>
    <row r="17" spans="1:19" ht="15">
      <c r="A17" s="32" t="s">
        <v>9</v>
      </c>
      <c r="B17" s="1">
        <v>39</v>
      </c>
      <c r="C17" s="1">
        <v>17</v>
      </c>
      <c r="D17" s="1">
        <v>17</v>
      </c>
      <c r="E17" s="20">
        <v>5</v>
      </c>
      <c r="F17" s="30">
        <v>39</v>
      </c>
      <c r="G17" s="20">
        <v>10</v>
      </c>
      <c r="H17" s="20">
        <v>16</v>
      </c>
      <c r="I17" s="20">
        <v>1</v>
      </c>
      <c r="J17" s="20">
        <v>2</v>
      </c>
      <c r="K17" s="29" t="s">
        <v>656</v>
      </c>
      <c r="L17" s="1" t="s">
        <v>393</v>
      </c>
      <c r="M17" s="1" t="s">
        <v>272</v>
      </c>
      <c r="N17" s="1" t="s">
        <v>684</v>
      </c>
      <c r="O17" s="31">
        <v>120</v>
      </c>
      <c r="P17" s="20">
        <v>145</v>
      </c>
      <c r="Q17" s="30">
        <v>-25</v>
      </c>
      <c r="R17" s="29" t="s">
        <v>98</v>
      </c>
      <c r="S17" s="28" t="s">
        <v>190</v>
      </c>
    </row>
    <row r="18" spans="1:19" ht="15">
      <c r="A18" s="32" t="s">
        <v>23</v>
      </c>
      <c r="B18" s="1">
        <v>39</v>
      </c>
      <c r="C18" s="1">
        <v>16</v>
      </c>
      <c r="D18" s="1">
        <v>17</v>
      </c>
      <c r="E18" s="20">
        <v>6</v>
      </c>
      <c r="F18" s="30">
        <v>38</v>
      </c>
      <c r="G18" s="20">
        <v>11</v>
      </c>
      <c r="H18" s="20">
        <v>14</v>
      </c>
      <c r="I18" s="20">
        <v>2</v>
      </c>
      <c r="J18" s="20">
        <v>0</v>
      </c>
      <c r="K18" s="29" t="s">
        <v>704</v>
      </c>
      <c r="L18" s="1" t="s">
        <v>639</v>
      </c>
      <c r="M18" s="1" t="s">
        <v>231</v>
      </c>
      <c r="N18" s="1" t="s">
        <v>679</v>
      </c>
      <c r="O18" s="31">
        <v>131</v>
      </c>
      <c r="P18" s="20">
        <v>141</v>
      </c>
      <c r="Q18" s="30">
        <v>-10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39</v>
      </c>
      <c r="C19" s="1">
        <v>17</v>
      </c>
      <c r="D19" s="1">
        <v>18</v>
      </c>
      <c r="E19" s="20">
        <v>4</v>
      </c>
      <c r="F19" s="30">
        <v>38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707</v>
      </c>
      <c r="M19" s="1" t="s">
        <v>212</v>
      </c>
      <c r="N19" s="1" t="s">
        <v>608</v>
      </c>
      <c r="O19" s="31">
        <v>121</v>
      </c>
      <c r="P19" s="20">
        <v>141</v>
      </c>
      <c r="Q19" s="30">
        <v>-20</v>
      </c>
      <c r="R19" s="29" t="s">
        <v>98</v>
      </c>
      <c r="S19" s="28" t="s">
        <v>244</v>
      </c>
    </row>
    <row r="20" spans="1:19" ht="15">
      <c r="A20" s="32" t="s">
        <v>13</v>
      </c>
      <c r="B20" s="1">
        <v>39</v>
      </c>
      <c r="C20" s="1">
        <v>14</v>
      </c>
      <c r="D20" s="1">
        <v>18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611</v>
      </c>
      <c r="L20" s="1" t="s">
        <v>682</v>
      </c>
      <c r="M20" s="1" t="s">
        <v>257</v>
      </c>
      <c r="N20" s="1" t="s">
        <v>705</v>
      </c>
      <c r="O20" s="31">
        <v>103</v>
      </c>
      <c r="P20" s="20">
        <v>124</v>
      </c>
      <c r="Q20" s="30">
        <v>-21</v>
      </c>
      <c r="R20" s="29" t="s">
        <v>114</v>
      </c>
      <c r="S20" s="28" t="s">
        <v>248</v>
      </c>
    </row>
    <row r="21" spans="1:19" ht="15.75" thickBot="1">
      <c r="A21" s="27" t="s">
        <v>12</v>
      </c>
      <c r="B21" s="26">
        <v>37</v>
      </c>
      <c r="C21" s="26">
        <v>17</v>
      </c>
      <c r="D21" s="26">
        <v>19</v>
      </c>
      <c r="E21" s="24">
        <v>1</v>
      </c>
      <c r="F21" s="23">
        <v>35</v>
      </c>
      <c r="G21" s="24">
        <v>17</v>
      </c>
      <c r="H21" s="24">
        <v>17</v>
      </c>
      <c r="I21" s="24">
        <v>0</v>
      </c>
      <c r="J21" s="24">
        <v>0</v>
      </c>
      <c r="K21" s="22" t="s">
        <v>583</v>
      </c>
      <c r="L21" s="26" t="s">
        <v>664</v>
      </c>
      <c r="M21" s="26" t="s">
        <v>256</v>
      </c>
      <c r="N21" s="26" t="s">
        <v>706</v>
      </c>
      <c r="O21" s="25">
        <v>103</v>
      </c>
      <c r="P21" s="24">
        <v>114</v>
      </c>
      <c r="Q21" s="23">
        <v>-11</v>
      </c>
      <c r="R21" s="22" t="s">
        <v>100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40</v>
      </c>
      <c r="C25" s="40">
        <v>27</v>
      </c>
      <c r="D25" s="40">
        <v>11</v>
      </c>
      <c r="E25" s="38">
        <v>2</v>
      </c>
      <c r="F25" s="33">
        <v>56</v>
      </c>
      <c r="G25" s="38">
        <v>23</v>
      </c>
      <c r="H25" s="38">
        <v>27</v>
      </c>
      <c r="I25" s="38">
        <v>0</v>
      </c>
      <c r="J25" s="38">
        <v>0</v>
      </c>
      <c r="K25" s="37" t="s">
        <v>700</v>
      </c>
      <c r="L25" s="40" t="s">
        <v>623</v>
      </c>
      <c r="M25" s="40" t="s">
        <v>113</v>
      </c>
      <c r="N25" s="40" t="s">
        <v>701</v>
      </c>
      <c r="O25" s="39">
        <v>145</v>
      </c>
      <c r="P25" s="38">
        <v>100</v>
      </c>
      <c r="Q25" s="33">
        <v>45</v>
      </c>
      <c r="R25" s="37" t="s">
        <v>102</v>
      </c>
      <c r="S25" s="36" t="s">
        <v>262</v>
      </c>
    </row>
    <row r="26" spans="1:19" ht="15">
      <c r="A26" s="32" t="s">
        <v>17</v>
      </c>
      <c r="B26" s="1">
        <v>39</v>
      </c>
      <c r="C26" s="1">
        <v>24</v>
      </c>
      <c r="D26" s="1">
        <v>11</v>
      </c>
      <c r="E26" s="20">
        <v>4</v>
      </c>
      <c r="F26" s="30">
        <v>52</v>
      </c>
      <c r="G26" s="20">
        <v>16</v>
      </c>
      <c r="H26" s="20">
        <v>22</v>
      </c>
      <c r="I26" s="20">
        <v>2</v>
      </c>
      <c r="J26" s="20">
        <v>2</v>
      </c>
      <c r="K26" s="29" t="s">
        <v>512</v>
      </c>
      <c r="L26" s="1" t="s">
        <v>699</v>
      </c>
      <c r="M26" s="1" t="s">
        <v>294</v>
      </c>
      <c r="N26" s="1" t="s">
        <v>677</v>
      </c>
      <c r="O26" s="31">
        <v>117</v>
      </c>
      <c r="P26" s="20">
        <v>107</v>
      </c>
      <c r="Q26" s="30">
        <v>10</v>
      </c>
      <c r="R26" s="29" t="s">
        <v>104</v>
      </c>
      <c r="S26" s="28" t="s">
        <v>225</v>
      </c>
    </row>
    <row r="27" spans="1:19" ht="15">
      <c r="A27" s="32" t="s">
        <v>24</v>
      </c>
      <c r="B27" s="1">
        <v>39</v>
      </c>
      <c r="C27" s="1">
        <v>24</v>
      </c>
      <c r="D27" s="1">
        <v>15</v>
      </c>
      <c r="E27" s="20">
        <v>0</v>
      </c>
      <c r="F27" s="30">
        <v>48</v>
      </c>
      <c r="G27" s="20">
        <v>19</v>
      </c>
      <c r="H27" s="20">
        <v>23</v>
      </c>
      <c r="I27" s="20">
        <v>1</v>
      </c>
      <c r="J27" s="20">
        <v>0</v>
      </c>
      <c r="K27" s="29" t="s">
        <v>554</v>
      </c>
      <c r="L27" s="1" t="s">
        <v>603</v>
      </c>
      <c r="M27" s="1" t="s">
        <v>225</v>
      </c>
      <c r="N27" s="1" t="s">
        <v>676</v>
      </c>
      <c r="O27" s="31">
        <v>136</v>
      </c>
      <c r="P27" s="20">
        <v>128</v>
      </c>
      <c r="Q27" s="30">
        <v>8</v>
      </c>
      <c r="R27" s="29" t="s">
        <v>181</v>
      </c>
      <c r="S27" s="28" t="s">
        <v>253</v>
      </c>
    </row>
    <row r="28" spans="1:19" ht="15">
      <c r="A28" s="32" t="s">
        <v>22</v>
      </c>
      <c r="B28" s="1">
        <v>37</v>
      </c>
      <c r="C28" s="1">
        <v>23</v>
      </c>
      <c r="D28" s="1">
        <v>13</v>
      </c>
      <c r="E28" s="20">
        <v>1</v>
      </c>
      <c r="F28" s="30">
        <v>47</v>
      </c>
      <c r="G28" s="20">
        <v>20</v>
      </c>
      <c r="H28" s="20">
        <v>22</v>
      </c>
      <c r="I28" s="20">
        <v>1</v>
      </c>
      <c r="J28" s="20">
        <v>0</v>
      </c>
      <c r="K28" s="29" t="s">
        <v>609</v>
      </c>
      <c r="L28" s="1" t="s">
        <v>433</v>
      </c>
      <c r="M28" s="1" t="s">
        <v>418</v>
      </c>
      <c r="N28" s="1" t="s">
        <v>609</v>
      </c>
      <c r="O28" s="31">
        <v>120</v>
      </c>
      <c r="P28" s="20">
        <v>93</v>
      </c>
      <c r="Q28" s="30">
        <v>27</v>
      </c>
      <c r="R28" s="29" t="s">
        <v>123</v>
      </c>
      <c r="S28" s="28" t="s">
        <v>205</v>
      </c>
    </row>
    <row r="29" spans="1:19" ht="15">
      <c r="A29" s="32" t="s">
        <v>105</v>
      </c>
      <c r="B29" s="1">
        <v>38</v>
      </c>
      <c r="C29" s="1">
        <v>17</v>
      </c>
      <c r="D29" s="1">
        <v>15</v>
      </c>
      <c r="E29" s="20">
        <v>6</v>
      </c>
      <c r="F29" s="30">
        <v>40</v>
      </c>
      <c r="G29" s="20">
        <v>12</v>
      </c>
      <c r="H29" s="20">
        <v>17</v>
      </c>
      <c r="I29" s="20">
        <v>0</v>
      </c>
      <c r="J29" s="20">
        <v>2</v>
      </c>
      <c r="K29" s="29" t="s">
        <v>502</v>
      </c>
      <c r="L29" s="1" t="s">
        <v>697</v>
      </c>
      <c r="M29" s="1" t="s">
        <v>263</v>
      </c>
      <c r="N29" s="1" t="s">
        <v>698</v>
      </c>
      <c r="O29" s="31">
        <v>111</v>
      </c>
      <c r="P29" s="20">
        <v>115</v>
      </c>
      <c r="Q29" s="30">
        <v>-4</v>
      </c>
      <c r="R29" s="29" t="s">
        <v>100</v>
      </c>
      <c r="S29" s="28" t="s">
        <v>190</v>
      </c>
    </row>
    <row r="30" spans="1:19" ht="15">
      <c r="A30" s="32" t="s">
        <v>6</v>
      </c>
      <c r="B30" s="1">
        <v>39</v>
      </c>
      <c r="C30" s="1">
        <v>18</v>
      </c>
      <c r="D30" s="1">
        <v>17</v>
      </c>
      <c r="E30" s="20">
        <v>4</v>
      </c>
      <c r="F30" s="30">
        <v>40</v>
      </c>
      <c r="G30" s="20">
        <v>11</v>
      </c>
      <c r="H30" s="20">
        <v>17</v>
      </c>
      <c r="I30" s="20">
        <v>1</v>
      </c>
      <c r="J30" s="20">
        <v>0</v>
      </c>
      <c r="K30" s="29" t="s">
        <v>347</v>
      </c>
      <c r="L30" s="1" t="s">
        <v>679</v>
      </c>
      <c r="M30" s="1" t="s">
        <v>173</v>
      </c>
      <c r="N30" s="1" t="s">
        <v>441</v>
      </c>
      <c r="O30" s="31">
        <v>106</v>
      </c>
      <c r="P30" s="20">
        <v>117</v>
      </c>
      <c r="Q30" s="30">
        <v>-11</v>
      </c>
      <c r="R30" s="29" t="s">
        <v>100</v>
      </c>
      <c r="S30" s="28" t="s">
        <v>203</v>
      </c>
    </row>
    <row r="31" spans="1:19" ht="15">
      <c r="A31" s="32" t="s">
        <v>15</v>
      </c>
      <c r="B31" s="1">
        <v>38</v>
      </c>
      <c r="C31" s="1">
        <v>11</v>
      </c>
      <c r="D31" s="1">
        <v>20</v>
      </c>
      <c r="E31" s="20">
        <v>7</v>
      </c>
      <c r="F31" s="30">
        <v>29</v>
      </c>
      <c r="G31" s="20">
        <v>9</v>
      </c>
      <c r="H31" s="20">
        <v>11</v>
      </c>
      <c r="I31" s="20">
        <v>0</v>
      </c>
      <c r="J31" s="20">
        <v>0</v>
      </c>
      <c r="K31" s="29" t="s">
        <v>517</v>
      </c>
      <c r="L31" s="1" t="s">
        <v>678</v>
      </c>
      <c r="M31" s="1" t="s">
        <v>289</v>
      </c>
      <c r="N31" s="1" t="s">
        <v>518</v>
      </c>
      <c r="O31" s="31">
        <v>91</v>
      </c>
      <c r="P31" s="20">
        <v>122</v>
      </c>
      <c r="Q31" s="30">
        <v>-31</v>
      </c>
      <c r="R31" s="29" t="s">
        <v>114</v>
      </c>
      <c r="S31" s="28" t="s">
        <v>222</v>
      </c>
    </row>
    <row r="32" spans="1:19" ht="15.75" thickBot="1">
      <c r="A32" s="32" t="s">
        <v>25</v>
      </c>
      <c r="B32" s="1">
        <v>38</v>
      </c>
      <c r="C32" s="1">
        <v>12</v>
      </c>
      <c r="D32" s="1">
        <v>24</v>
      </c>
      <c r="E32" s="20">
        <v>2</v>
      </c>
      <c r="F32" s="23">
        <v>26</v>
      </c>
      <c r="G32" s="20">
        <v>9</v>
      </c>
      <c r="H32" s="20">
        <v>11</v>
      </c>
      <c r="I32" s="20">
        <v>1</v>
      </c>
      <c r="J32" s="20">
        <v>0</v>
      </c>
      <c r="K32" s="29" t="s">
        <v>561</v>
      </c>
      <c r="L32" s="1" t="s">
        <v>622</v>
      </c>
      <c r="M32" s="1" t="s">
        <v>400</v>
      </c>
      <c r="N32" s="1" t="s">
        <v>675</v>
      </c>
      <c r="O32" s="31">
        <v>96</v>
      </c>
      <c r="P32" s="20">
        <v>129</v>
      </c>
      <c r="Q32" s="30">
        <v>-33</v>
      </c>
      <c r="R32" s="29" t="s">
        <v>155</v>
      </c>
      <c r="S32" s="28" t="s">
        <v>248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38</v>
      </c>
      <c r="C35" s="1">
        <v>26</v>
      </c>
      <c r="D35" s="1">
        <v>9</v>
      </c>
      <c r="E35" s="20">
        <v>3</v>
      </c>
      <c r="F35" s="33">
        <v>55</v>
      </c>
      <c r="G35" s="20">
        <v>22</v>
      </c>
      <c r="H35" s="20">
        <v>25</v>
      </c>
      <c r="I35" s="20">
        <v>1</v>
      </c>
      <c r="J35" s="20">
        <v>1</v>
      </c>
      <c r="K35" s="29" t="s">
        <v>696</v>
      </c>
      <c r="L35" s="1" t="s">
        <v>629</v>
      </c>
      <c r="M35" s="1" t="s">
        <v>661</v>
      </c>
      <c r="N35" s="1" t="s">
        <v>662</v>
      </c>
      <c r="O35" s="31">
        <v>136</v>
      </c>
      <c r="P35" s="20">
        <v>104</v>
      </c>
      <c r="Q35" s="30">
        <v>32</v>
      </c>
      <c r="R35" s="29" t="s">
        <v>100</v>
      </c>
      <c r="S35" s="28" t="s">
        <v>253</v>
      </c>
    </row>
    <row r="36" spans="1:19" ht="15">
      <c r="A36" s="32" t="s">
        <v>18</v>
      </c>
      <c r="B36" s="1">
        <v>37</v>
      </c>
      <c r="C36" s="1">
        <v>22</v>
      </c>
      <c r="D36" s="1">
        <v>10</v>
      </c>
      <c r="E36" s="20">
        <v>5</v>
      </c>
      <c r="F36" s="30">
        <v>49</v>
      </c>
      <c r="G36" s="20">
        <v>21</v>
      </c>
      <c r="H36" s="20">
        <v>22</v>
      </c>
      <c r="I36" s="20">
        <v>0</v>
      </c>
      <c r="J36" s="20">
        <v>1</v>
      </c>
      <c r="K36" s="29" t="s">
        <v>661</v>
      </c>
      <c r="L36" s="1" t="s">
        <v>589</v>
      </c>
      <c r="M36" s="1" t="s">
        <v>287</v>
      </c>
      <c r="N36" s="1" t="s">
        <v>401</v>
      </c>
      <c r="O36" s="31">
        <v>116</v>
      </c>
      <c r="P36" s="20">
        <v>95</v>
      </c>
      <c r="Q36" s="30">
        <v>21</v>
      </c>
      <c r="R36" s="29" t="s">
        <v>123</v>
      </c>
      <c r="S36" s="28" t="s">
        <v>262</v>
      </c>
    </row>
    <row r="37" spans="1:19" ht="15">
      <c r="A37" s="32" t="s">
        <v>20</v>
      </c>
      <c r="B37" s="1">
        <v>37</v>
      </c>
      <c r="C37" s="1">
        <v>22</v>
      </c>
      <c r="D37" s="1">
        <v>12</v>
      </c>
      <c r="E37" s="20">
        <v>3</v>
      </c>
      <c r="F37" s="30">
        <v>47</v>
      </c>
      <c r="G37" s="20">
        <v>15</v>
      </c>
      <c r="H37" s="20">
        <v>22</v>
      </c>
      <c r="I37" s="20">
        <v>0</v>
      </c>
      <c r="J37" s="20">
        <v>0</v>
      </c>
      <c r="K37" s="29" t="s">
        <v>663</v>
      </c>
      <c r="L37" s="1" t="s">
        <v>320</v>
      </c>
      <c r="M37" s="1" t="s">
        <v>189</v>
      </c>
      <c r="N37" s="1" t="s">
        <v>618</v>
      </c>
      <c r="O37" s="31">
        <v>121</v>
      </c>
      <c r="P37" s="20">
        <v>105</v>
      </c>
      <c r="Q37" s="30">
        <v>16</v>
      </c>
      <c r="R37" s="29" t="s">
        <v>100</v>
      </c>
      <c r="S37" s="28" t="s">
        <v>230</v>
      </c>
    </row>
    <row r="38" spans="1:19" ht="15">
      <c r="A38" s="32" t="s">
        <v>3</v>
      </c>
      <c r="B38" s="1">
        <v>37</v>
      </c>
      <c r="C38" s="1">
        <v>18</v>
      </c>
      <c r="D38" s="1">
        <v>11</v>
      </c>
      <c r="E38" s="20">
        <v>8</v>
      </c>
      <c r="F38" s="30">
        <v>44</v>
      </c>
      <c r="G38" s="20">
        <v>13</v>
      </c>
      <c r="H38" s="20">
        <v>17</v>
      </c>
      <c r="I38" s="20">
        <v>1</v>
      </c>
      <c r="J38" s="20">
        <v>1</v>
      </c>
      <c r="K38" s="29" t="s">
        <v>635</v>
      </c>
      <c r="L38" s="1" t="s">
        <v>516</v>
      </c>
      <c r="M38" s="1" t="s">
        <v>337</v>
      </c>
      <c r="N38" s="1" t="s">
        <v>695</v>
      </c>
      <c r="O38" s="31">
        <v>116</v>
      </c>
      <c r="P38" s="20">
        <v>118</v>
      </c>
      <c r="Q38" s="30">
        <v>-2</v>
      </c>
      <c r="R38" s="29" t="s">
        <v>100</v>
      </c>
      <c r="S38" s="28" t="s">
        <v>311</v>
      </c>
    </row>
    <row r="39" spans="1:19" ht="15">
      <c r="A39" s="32" t="s">
        <v>27</v>
      </c>
      <c r="B39" s="1">
        <v>38</v>
      </c>
      <c r="C39" s="1">
        <v>18</v>
      </c>
      <c r="D39" s="1">
        <v>13</v>
      </c>
      <c r="E39" s="20">
        <v>7</v>
      </c>
      <c r="F39" s="30">
        <v>43</v>
      </c>
      <c r="G39" s="20">
        <v>10</v>
      </c>
      <c r="H39" s="20">
        <v>15</v>
      </c>
      <c r="I39" s="20">
        <v>3</v>
      </c>
      <c r="J39" s="20">
        <v>1</v>
      </c>
      <c r="K39" s="29" t="s">
        <v>691</v>
      </c>
      <c r="L39" s="1" t="s">
        <v>659</v>
      </c>
      <c r="M39" s="1" t="s">
        <v>190</v>
      </c>
      <c r="N39" s="1" t="s">
        <v>692</v>
      </c>
      <c r="O39" s="31">
        <v>104</v>
      </c>
      <c r="P39" s="20">
        <v>116</v>
      </c>
      <c r="Q39" s="30">
        <v>-12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39</v>
      </c>
      <c r="C40" s="1">
        <v>17</v>
      </c>
      <c r="D40" s="1">
        <v>19</v>
      </c>
      <c r="E40" s="20">
        <v>3</v>
      </c>
      <c r="F40" s="30">
        <v>37</v>
      </c>
      <c r="G40" s="20">
        <v>12</v>
      </c>
      <c r="H40" s="20">
        <v>16</v>
      </c>
      <c r="I40" s="20">
        <v>1</v>
      </c>
      <c r="J40" s="20">
        <v>2</v>
      </c>
      <c r="K40" s="29" t="s">
        <v>556</v>
      </c>
      <c r="L40" s="1" t="s">
        <v>634</v>
      </c>
      <c r="M40" s="1" t="s">
        <v>222</v>
      </c>
      <c r="N40" s="1" t="s">
        <v>694</v>
      </c>
      <c r="O40" s="31">
        <v>114</v>
      </c>
      <c r="P40" s="20">
        <v>123</v>
      </c>
      <c r="Q40" s="30">
        <v>-9</v>
      </c>
      <c r="R40" s="29" t="s">
        <v>98</v>
      </c>
      <c r="S40" s="28" t="s">
        <v>237</v>
      </c>
    </row>
    <row r="41" spans="1:19" ht="15">
      <c r="A41" s="32" t="s">
        <v>31</v>
      </c>
      <c r="B41" s="1">
        <v>37</v>
      </c>
      <c r="C41" s="1">
        <v>16</v>
      </c>
      <c r="D41" s="1">
        <v>17</v>
      </c>
      <c r="E41" s="20">
        <v>4</v>
      </c>
      <c r="F41" s="30">
        <v>36</v>
      </c>
      <c r="G41" s="20">
        <v>9</v>
      </c>
      <c r="H41" s="20">
        <v>14</v>
      </c>
      <c r="I41" s="20">
        <v>2</v>
      </c>
      <c r="J41" s="20">
        <v>1</v>
      </c>
      <c r="K41" s="29" t="s">
        <v>523</v>
      </c>
      <c r="L41" s="1" t="s">
        <v>444</v>
      </c>
      <c r="M41" s="1" t="s">
        <v>436</v>
      </c>
      <c r="N41" s="1" t="s">
        <v>614</v>
      </c>
      <c r="O41" s="31">
        <v>95</v>
      </c>
      <c r="P41" s="20">
        <v>114</v>
      </c>
      <c r="Q41" s="30">
        <v>-19</v>
      </c>
      <c r="R41" s="29" t="s">
        <v>123</v>
      </c>
      <c r="S41" s="28" t="s">
        <v>245</v>
      </c>
    </row>
    <row r="42" spans="1:19" ht="15.75" thickBot="1">
      <c r="A42" s="27" t="s">
        <v>8</v>
      </c>
      <c r="B42" s="26">
        <v>41</v>
      </c>
      <c r="C42" s="26">
        <v>12</v>
      </c>
      <c r="D42" s="26">
        <v>23</v>
      </c>
      <c r="E42" s="24">
        <v>6</v>
      </c>
      <c r="F42" s="23">
        <v>30</v>
      </c>
      <c r="G42" s="24">
        <v>8</v>
      </c>
      <c r="H42" s="24">
        <v>12</v>
      </c>
      <c r="I42" s="24">
        <v>0</v>
      </c>
      <c r="J42" s="24">
        <v>4</v>
      </c>
      <c r="K42" s="22" t="s">
        <v>693</v>
      </c>
      <c r="L42" s="26" t="s">
        <v>592</v>
      </c>
      <c r="M42" s="26" t="s">
        <v>305</v>
      </c>
      <c r="N42" s="26" t="s">
        <v>633</v>
      </c>
      <c r="O42" s="25">
        <v>107</v>
      </c>
      <c r="P42" s="24">
        <v>147</v>
      </c>
      <c r="Q42" s="23">
        <v>-40</v>
      </c>
      <c r="R42" s="22" t="s">
        <v>100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40</v>
      </c>
      <c r="C4" s="40">
        <v>24</v>
      </c>
      <c r="D4" s="40">
        <v>14</v>
      </c>
      <c r="E4" s="38">
        <v>2</v>
      </c>
      <c r="F4" s="33">
        <v>50</v>
      </c>
      <c r="G4" s="39">
        <v>16</v>
      </c>
      <c r="H4" s="38">
        <v>21</v>
      </c>
      <c r="I4" s="38">
        <v>3</v>
      </c>
      <c r="J4" s="33">
        <v>0</v>
      </c>
      <c r="K4" s="37" t="s">
        <v>638</v>
      </c>
      <c r="L4" s="40" t="s">
        <v>434</v>
      </c>
      <c r="M4" s="40" t="s">
        <v>213</v>
      </c>
      <c r="N4" s="40" t="s">
        <v>703</v>
      </c>
      <c r="O4" s="39">
        <v>135</v>
      </c>
      <c r="P4" s="38">
        <v>124</v>
      </c>
      <c r="Q4" s="33">
        <v>11</v>
      </c>
      <c r="R4" s="37" t="s">
        <v>100</v>
      </c>
      <c r="S4" s="36" t="s">
        <v>245</v>
      </c>
    </row>
    <row r="5" spans="1:20" ht="15">
      <c r="A5" s="32" t="s">
        <v>4</v>
      </c>
      <c r="B5" s="1">
        <v>39</v>
      </c>
      <c r="C5" s="1">
        <v>24</v>
      </c>
      <c r="D5" s="1">
        <v>13</v>
      </c>
      <c r="E5" s="20">
        <v>2</v>
      </c>
      <c r="F5" s="30">
        <v>50</v>
      </c>
      <c r="G5" s="31">
        <v>21</v>
      </c>
      <c r="H5" s="20">
        <v>24</v>
      </c>
      <c r="I5" s="20">
        <v>0</v>
      </c>
      <c r="J5" s="30">
        <v>0</v>
      </c>
      <c r="K5" s="29" t="s">
        <v>689</v>
      </c>
      <c r="L5" s="1" t="s">
        <v>446</v>
      </c>
      <c r="M5" s="1" t="s">
        <v>376</v>
      </c>
      <c r="N5" s="1" t="s">
        <v>710</v>
      </c>
      <c r="O5" s="31">
        <v>120</v>
      </c>
      <c r="P5" s="20">
        <v>107</v>
      </c>
      <c r="Q5" s="30">
        <v>13</v>
      </c>
      <c r="R5" s="29" t="s">
        <v>104</v>
      </c>
      <c r="S5" s="28" t="s">
        <v>245</v>
      </c>
    </row>
    <row r="6" spans="1:20" ht="15">
      <c r="A6" s="32" t="s">
        <v>29</v>
      </c>
      <c r="B6" s="1">
        <v>40</v>
      </c>
      <c r="C6" s="1">
        <v>20</v>
      </c>
      <c r="D6" s="1">
        <v>16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649</v>
      </c>
      <c r="M6" s="1" t="s">
        <v>205</v>
      </c>
      <c r="N6" s="1" t="s">
        <v>708</v>
      </c>
      <c r="O6" s="31">
        <v>103</v>
      </c>
      <c r="P6" s="20">
        <v>120</v>
      </c>
      <c r="Q6" s="30">
        <v>-17</v>
      </c>
      <c r="R6" s="29" t="s">
        <v>102</v>
      </c>
      <c r="S6" s="28" t="s">
        <v>190</v>
      </c>
    </row>
    <row r="7" spans="1:20" ht="15">
      <c r="A7" s="32" t="s">
        <v>5</v>
      </c>
      <c r="B7" s="1">
        <v>35</v>
      </c>
      <c r="C7" s="1">
        <v>20</v>
      </c>
      <c r="D7" s="1">
        <v>13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455</v>
      </c>
      <c r="M7" s="1" t="s">
        <v>180</v>
      </c>
      <c r="N7" s="1" t="s">
        <v>412</v>
      </c>
      <c r="O7" s="31">
        <v>135</v>
      </c>
      <c r="P7" s="20">
        <v>99</v>
      </c>
      <c r="Q7" s="30">
        <v>36</v>
      </c>
      <c r="R7" s="29" t="s">
        <v>102</v>
      </c>
      <c r="S7" s="28" t="s">
        <v>245</v>
      </c>
    </row>
    <row r="8" spans="1:20" ht="15">
      <c r="A8" s="32" t="s">
        <v>11</v>
      </c>
      <c r="B8" s="1">
        <v>38</v>
      </c>
      <c r="C8" s="1">
        <v>19</v>
      </c>
      <c r="D8" s="1">
        <v>17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548</v>
      </c>
      <c r="M8" s="1" t="s">
        <v>147</v>
      </c>
      <c r="N8" s="1" t="s">
        <v>360</v>
      </c>
      <c r="O8" s="31">
        <v>112</v>
      </c>
      <c r="P8" s="20">
        <v>111</v>
      </c>
      <c r="Q8" s="30">
        <v>1</v>
      </c>
      <c r="R8" s="29" t="s">
        <v>102</v>
      </c>
      <c r="S8" s="28" t="s">
        <v>245</v>
      </c>
    </row>
    <row r="9" spans="1:20" ht="15">
      <c r="A9" s="32" t="s">
        <v>16</v>
      </c>
      <c r="B9" s="1">
        <v>38</v>
      </c>
      <c r="C9" s="1">
        <v>17</v>
      </c>
      <c r="D9" s="1">
        <v>18</v>
      </c>
      <c r="E9" s="20">
        <v>3</v>
      </c>
      <c r="F9" s="30">
        <v>37</v>
      </c>
      <c r="G9" s="31">
        <v>13</v>
      </c>
      <c r="H9" s="20">
        <v>16</v>
      </c>
      <c r="I9" s="20">
        <v>1</v>
      </c>
      <c r="J9" s="30">
        <v>1</v>
      </c>
      <c r="K9" s="29" t="s">
        <v>575</v>
      </c>
      <c r="L9" s="1" t="s">
        <v>437</v>
      </c>
      <c r="M9" s="1" t="s">
        <v>274</v>
      </c>
      <c r="N9" s="1" t="s">
        <v>651</v>
      </c>
      <c r="O9" s="31">
        <v>115</v>
      </c>
      <c r="P9" s="20">
        <v>131</v>
      </c>
      <c r="Q9" s="30">
        <v>-16</v>
      </c>
      <c r="R9" s="29" t="s">
        <v>98</v>
      </c>
      <c r="S9" s="28" t="s">
        <v>245</v>
      </c>
    </row>
    <row r="10" spans="1:20" ht="15">
      <c r="A10" s="32" t="s">
        <v>21</v>
      </c>
      <c r="B10" s="1">
        <v>38</v>
      </c>
      <c r="C10" s="1">
        <v>16</v>
      </c>
      <c r="D10" s="1">
        <v>18</v>
      </c>
      <c r="E10" s="20">
        <v>4</v>
      </c>
      <c r="F10" s="30">
        <v>36</v>
      </c>
      <c r="G10" s="31">
        <v>12</v>
      </c>
      <c r="H10" s="20">
        <v>15</v>
      </c>
      <c r="I10" s="20">
        <v>1</v>
      </c>
      <c r="J10" s="30">
        <v>0</v>
      </c>
      <c r="K10" s="29" t="s">
        <v>687</v>
      </c>
      <c r="L10" s="1" t="s">
        <v>525</v>
      </c>
      <c r="M10" s="1" t="s">
        <v>272</v>
      </c>
      <c r="N10" s="1" t="s">
        <v>709</v>
      </c>
      <c r="O10" s="31">
        <v>103</v>
      </c>
      <c r="P10" s="20">
        <v>124</v>
      </c>
      <c r="Q10" s="30">
        <v>-21</v>
      </c>
      <c r="R10" s="29" t="s">
        <v>123</v>
      </c>
      <c r="S10" s="28" t="s">
        <v>225</v>
      </c>
    </row>
    <row r="11" spans="1:20" ht="15.75" thickBot="1">
      <c r="A11" s="32" t="s">
        <v>28</v>
      </c>
      <c r="B11" s="1">
        <v>39</v>
      </c>
      <c r="C11" s="1">
        <v>14</v>
      </c>
      <c r="D11" s="1">
        <v>20</v>
      </c>
      <c r="E11" s="24">
        <v>5</v>
      </c>
      <c r="F11" s="23">
        <v>33</v>
      </c>
      <c r="G11" s="25">
        <v>10</v>
      </c>
      <c r="H11" s="24">
        <v>13</v>
      </c>
      <c r="I11" s="24">
        <v>1</v>
      </c>
      <c r="J11" s="23">
        <v>1</v>
      </c>
      <c r="K11" s="29" t="s">
        <v>480</v>
      </c>
      <c r="L11" s="1" t="s">
        <v>615</v>
      </c>
      <c r="M11" s="1" t="s">
        <v>272</v>
      </c>
      <c r="N11" s="1" t="s">
        <v>610</v>
      </c>
      <c r="O11" s="31">
        <v>121</v>
      </c>
      <c r="P11" s="20">
        <v>134</v>
      </c>
      <c r="Q11" s="30">
        <v>-13</v>
      </c>
      <c r="R11" s="29" t="s">
        <v>102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38</v>
      </c>
      <c r="C14" s="1">
        <v>25</v>
      </c>
      <c r="D14" s="1">
        <v>10</v>
      </c>
      <c r="E14" s="20">
        <v>3</v>
      </c>
      <c r="F14" s="33">
        <v>53</v>
      </c>
      <c r="G14" s="20">
        <v>22</v>
      </c>
      <c r="H14" s="20">
        <v>25</v>
      </c>
      <c r="I14" s="20">
        <v>0</v>
      </c>
      <c r="J14" s="20">
        <v>1</v>
      </c>
      <c r="K14" s="29" t="s">
        <v>557</v>
      </c>
      <c r="L14" s="1" t="s">
        <v>495</v>
      </c>
      <c r="M14" s="1" t="s">
        <v>327</v>
      </c>
      <c r="N14" s="1" t="s">
        <v>686</v>
      </c>
      <c r="O14" s="31">
        <v>138</v>
      </c>
      <c r="P14" s="20">
        <v>100</v>
      </c>
      <c r="Q14" s="30">
        <v>38</v>
      </c>
      <c r="R14" s="29" t="s">
        <v>98</v>
      </c>
      <c r="S14" s="28" t="s">
        <v>190</v>
      </c>
    </row>
    <row r="15" spans="1:20" ht="15">
      <c r="A15" s="32" t="s">
        <v>14</v>
      </c>
      <c r="B15" s="1">
        <v>41</v>
      </c>
      <c r="C15" s="1">
        <v>24</v>
      </c>
      <c r="D15" s="1">
        <v>14</v>
      </c>
      <c r="E15" s="20">
        <v>3</v>
      </c>
      <c r="F15" s="30">
        <v>51</v>
      </c>
      <c r="G15" s="20">
        <v>23</v>
      </c>
      <c r="H15" s="20">
        <v>24</v>
      </c>
      <c r="I15" s="20">
        <v>0</v>
      </c>
      <c r="J15" s="20">
        <v>0</v>
      </c>
      <c r="K15" s="29" t="s">
        <v>456</v>
      </c>
      <c r="L15" s="1" t="s">
        <v>588</v>
      </c>
      <c r="M15" s="1" t="s">
        <v>294</v>
      </c>
      <c r="N15" s="1" t="s">
        <v>641</v>
      </c>
      <c r="O15" s="31">
        <v>132</v>
      </c>
      <c r="P15" s="20">
        <v>104</v>
      </c>
      <c r="Q15" s="30">
        <v>28</v>
      </c>
      <c r="R15" s="29" t="s">
        <v>114</v>
      </c>
      <c r="S15" s="28" t="s">
        <v>245</v>
      </c>
    </row>
    <row r="16" spans="1:20" ht="15">
      <c r="A16" s="32" t="s">
        <v>26</v>
      </c>
      <c r="B16" s="1">
        <v>38</v>
      </c>
      <c r="C16" s="1">
        <v>23</v>
      </c>
      <c r="D16" s="1">
        <v>13</v>
      </c>
      <c r="E16" s="20">
        <v>2</v>
      </c>
      <c r="F16" s="30">
        <v>48</v>
      </c>
      <c r="G16" s="20">
        <v>21</v>
      </c>
      <c r="H16" s="20">
        <v>23</v>
      </c>
      <c r="I16" s="20">
        <v>0</v>
      </c>
      <c r="J16" s="20">
        <v>2</v>
      </c>
      <c r="K16" s="29" t="s">
        <v>511</v>
      </c>
      <c r="L16" s="1" t="s">
        <v>702</v>
      </c>
      <c r="M16" s="1" t="s">
        <v>499</v>
      </c>
      <c r="N16" s="1" t="s">
        <v>703</v>
      </c>
      <c r="O16" s="31">
        <v>131</v>
      </c>
      <c r="P16" s="20">
        <v>107</v>
      </c>
      <c r="Q16" s="30">
        <v>24</v>
      </c>
      <c r="R16" s="29" t="s">
        <v>100</v>
      </c>
      <c r="S16" s="28" t="s">
        <v>190</v>
      </c>
    </row>
    <row r="17" spans="1:19" ht="15">
      <c r="A17" s="32" t="s">
        <v>9</v>
      </c>
      <c r="B17" s="1">
        <v>40</v>
      </c>
      <c r="C17" s="1">
        <v>17</v>
      </c>
      <c r="D17" s="1">
        <v>17</v>
      </c>
      <c r="E17" s="20">
        <v>6</v>
      </c>
      <c r="F17" s="30">
        <v>40</v>
      </c>
      <c r="G17" s="20">
        <v>10</v>
      </c>
      <c r="H17" s="20">
        <v>16</v>
      </c>
      <c r="I17" s="20">
        <v>1</v>
      </c>
      <c r="J17" s="20">
        <v>3</v>
      </c>
      <c r="K17" s="29" t="s">
        <v>656</v>
      </c>
      <c r="L17" s="1" t="s">
        <v>711</v>
      </c>
      <c r="M17" s="1" t="s">
        <v>272</v>
      </c>
      <c r="N17" s="1" t="s">
        <v>712</v>
      </c>
      <c r="O17" s="31">
        <v>122</v>
      </c>
      <c r="P17" s="20">
        <v>148</v>
      </c>
      <c r="Q17" s="30">
        <v>-26</v>
      </c>
      <c r="R17" s="29" t="s">
        <v>102</v>
      </c>
      <c r="S17" s="28" t="s">
        <v>231</v>
      </c>
    </row>
    <row r="18" spans="1:19" ht="15">
      <c r="A18" s="32" t="s">
        <v>23</v>
      </c>
      <c r="B18" s="1">
        <v>39</v>
      </c>
      <c r="C18" s="1">
        <v>16</v>
      </c>
      <c r="D18" s="1">
        <v>17</v>
      </c>
      <c r="E18" s="20">
        <v>6</v>
      </c>
      <c r="F18" s="30">
        <v>38</v>
      </c>
      <c r="G18" s="20">
        <v>11</v>
      </c>
      <c r="H18" s="20">
        <v>14</v>
      </c>
      <c r="I18" s="20">
        <v>2</v>
      </c>
      <c r="J18" s="20">
        <v>0</v>
      </c>
      <c r="K18" s="29" t="s">
        <v>704</v>
      </c>
      <c r="L18" s="1" t="s">
        <v>639</v>
      </c>
      <c r="M18" s="1" t="s">
        <v>231</v>
      </c>
      <c r="N18" s="1" t="s">
        <v>679</v>
      </c>
      <c r="O18" s="31">
        <v>131</v>
      </c>
      <c r="P18" s="20">
        <v>141</v>
      </c>
      <c r="Q18" s="30">
        <v>-10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39</v>
      </c>
      <c r="C19" s="1">
        <v>17</v>
      </c>
      <c r="D19" s="1">
        <v>18</v>
      </c>
      <c r="E19" s="20">
        <v>4</v>
      </c>
      <c r="F19" s="30">
        <v>38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707</v>
      </c>
      <c r="M19" s="1" t="s">
        <v>212</v>
      </c>
      <c r="N19" s="1" t="s">
        <v>608</v>
      </c>
      <c r="O19" s="31">
        <v>121</v>
      </c>
      <c r="P19" s="20">
        <v>141</v>
      </c>
      <c r="Q19" s="30">
        <v>-20</v>
      </c>
      <c r="R19" s="29" t="s">
        <v>98</v>
      </c>
      <c r="S19" s="28" t="s">
        <v>244</v>
      </c>
    </row>
    <row r="20" spans="1:19" ht="15">
      <c r="A20" s="32" t="s">
        <v>13</v>
      </c>
      <c r="B20" s="1">
        <v>39</v>
      </c>
      <c r="C20" s="1">
        <v>14</v>
      </c>
      <c r="D20" s="1">
        <v>18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611</v>
      </c>
      <c r="L20" s="1" t="s">
        <v>682</v>
      </c>
      <c r="M20" s="1" t="s">
        <v>257</v>
      </c>
      <c r="N20" s="1" t="s">
        <v>705</v>
      </c>
      <c r="O20" s="31">
        <v>103</v>
      </c>
      <c r="P20" s="20">
        <v>124</v>
      </c>
      <c r="Q20" s="30">
        <v>-21</v>
      </c>
      <c r="R20" s="29" t="s">
        <v>114</v>
      </c>
      <c r="S20" s="28" t="s">
        <v>248</v>
      </c>
    </row>
    <row r="21" spans="1:19" ht="15.75" thickBot="1">
      <c r="A21" s="27" t="s">
        <v>12</v>
      </c>
      <c r="B21" s="26">
        <v>37</v>
      </c>
      <c r="C21" s="26">
        <v>17</v>
      </c>
      <c r="D21" s="26">
        <v>19</v>
      </c>
      <c r="E21" s="24">
        <v>1</v>
      </c>
      <c r="F21" s="23">
        <v>35</v>
      </c>
      <c r="G21" s="24">
        <v>17</v>
      </c>
      <c r="H21" s="24">
        <v>17</v>
      </c>
      <c r="I21" s="24">
        <v>0</v>
      </c>
      <c r="J21" s="24">
        <v>0</v>
      </c>
      <c r="K21" s="22" t="s">
        <v>583</v>
      </c>
      <c r="L21" s="26" t="s">
        <v>664</v>
      </c>
      <c r="M21" s="26" t="s">
        <v>256</v>
      </c>
      <c r="N21" s="26" t="s">
        <v>706</v>
      </c>
      <c r="O21" s="25">
        <v>103</v>
      </c>
      <c r="P21" s="24">
        <v>114</v>
      </c>
      <c r="Q21" s="23">
        <v>-11</v>
      </c>
      <c r="R21" s="22" t="s">
        <v>100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40</v>
      </c>
      <c r="C25" s="40">
        <v>27</v>
      </c>
      <c r="D25" s="40">
        <v>11</v>
      </c>
      <c r="E25" s="38">
        <v>2</v>
      </c>
      <c r="F25" s="33">
        <v>56</v>
      </c>
      <c r="G25" s="38">
        <v>23</v>
      </c>
      <c r="H25" s="38">
        <v>27</v>
      </c>
      <c r="I25" s="38">
        <v>0</v>
      </c>
      <c r="J25" s="38">
        <v>0</v>
      </c>
      <c r="K25" s="37" t="s">
        <v>700</v>
      </c>
      <c r="L25" s="40" t="s">
        <v>623</v>
      </c>
      <c r="M25" s="40" t="s">
        <v>113</v>
      </c>
      <c r="N25" s="40" t="s">
        <v>701</v>
      </c>
      <c r="O25" s="39">
        <v>145</v>
      </c>
      <c r="P25" s="38">
        <v>100</v>
      </c>
      <c r="Q25" s="33">
        <v>45</v>
      </c>
      <c r="R25" s="37" t="s">
        <v>102</v>
      </c>
      <c r="S25" s="36" t="s">
        <v>262</v>
      </c>
    </row>
    <row r="26" spans="1:19" ht="15">
      <c r="A26" s="32" t="s">
        <v>17</v>
      </c>
      <c r="B26" s="1">
        <v>39</v>
      </c>
      <c r="C26" s="1">
        <v>24</v>
      </c>
      <c r="D26" s="1">
        <v>11</v>
      </c>
      <c r="E26" s="20">
        <v>4</v>
      </c>
      <c r="F26" s="30">
        <v>52</v>
      </c>
      <c r="G26" s="20">
        <v>16</v>
      </c>
      <c r="H26" s="20">
        <v>22</v>
      </c>
      <c r="I26" s="20">
        <v>2</v>
      </c>
      <c r="J26" s="20">
        <v>2</v>
      </c>
      <c r="K26" s="29" t="s">
        <v>512</v>
      </c>
      <c r="L26" s="1" t="s">
        <v>699</v>
      </c>
      <c r="M26" s="1" t="s">
        <v>294</v>
      </c>
      <c r="N26" s="1" t="s">
        <v>677</v>
      </c>
      <c r="O26" s="31">
        <v>117</v>
      </c>
      <c r="P26" s="20">
        <v>107</v>
      </c>
      <c r="Q26" s="30">
        <v>10</v>
      </c>
      <c r="R26" s="29" t="s">
        <v>104</v>
      </c>
      <c r="S26" s="28" t="s">
        <v>225</v>
      </c>
    </row>
    <row r="27" spans="1:19" ht="15">
      <c r="A27" s="32" t="s">
        <v>24</v>
      </c>
      <c r="B27" s="1">
        <v>39</v>
      </c>
      <c r="C27" s="1">
        <v>24</v>
      </c>
      <c r="D27" s="1">
        <v>15</v>
      </c>
      <c r="E27" s="20">
        <v>0</v>
      </c>
      <c r="F27" s="30">
        <v>48</v>
      </c>
      <c r="G27" s="20">
        <v>19</v>
      </c>
      <c r="H27" s="20">
        <v>23</v>
      </c>
      <c r="I27" s="20">
        <v>1</v>
      </c>
      <c r="J27" s="20">
        <v>0</v>
      </c>
      <c r="K27" s="29" t="s">
        <v>554</v>
      </c>
      <c r="L27" s="1" t="s">
        <v>603</v>
      </c>
      <c r="M27" s="1" t="s">
        <v>225</v>
      </c>
      <c r="N27" s="1" t="s">
        <v>676</v>
      </c>
      <c r="O27" s="31">
        <v>136</v>
      </c>
      <c r="P27" s="20">
        <v>128</v>
      </c>
      <c r="Q27" s="30">
        <v>8</v>
      </c>
      <c r="R27" s="29" t="s">
        <v>181</v>
      </c>
      <c r="S27" s="28" t="s">
        <v>253</v>
      </c>
    </row>
    <row r="28" spans="1:19" ht="15">
      <c r="A28" s="32" t="s">
        <v>22</v>
      </c>
      <c r="B28" s="1">
        <v>37</v>
      </c>
      <c r="C28" s="1">
        <v>23</v>
      </c>
      <c r="D28" s="1">
        <v>13</v>
      </c>
      <c r="E28" s="20">
        <v>1</v>
      </c>
      <c r="F28" s="30">
        <v>47</v>
      </c>
      <c r="G28" s="20">
        <v>20</v>
      </c>
      <c r="H28" s="20">
        <v>22</v>
      </c>
      <c r="I28" s="20">
        <v>1</v>
      </c>
      <c r="J28" s="20">
        <v>0</v>
      </c>
      <c r="K28" s="29" t="s">
        <v>609</v>
      </c>
      <c r="L28" s="1" t="s">
        <v>433</v>
      </c>
      <c r="M28" s="1" t="s">
        <v>418</v>
      </c>
      <c r="N28" s="1" t="s">
        <v>609</v>
      </c>
      <c r="O28" s="31">
        <v>120</v>
      </c>
      <c r="P28" s="20">
        <v>93</v>
      </c>
      <c r="Q28" s="30">
        <v>27</v>
      </c>
      <c r="R28" s="29" t="s">
        <v>123</v>
      </c>
      <c r="S28" s="28" t="s">
        <v>205</v>
      </c>
    </row>
    <row r="29" spans="1:19" ht="15">
      <c r="A29" s="32" t="s">
        <v>6</v>
      </c>
      <c r="B29" s="1">
        <v>40</v>
      </c>
      <c r="C29" s="1">
        <v>19</v>
      </c>
      <c r="D29" s="1">
        <v>17</v>
      </c>
      <c r="E29" s="20">
        <v>4</v>
      </c>
      <c r="F29" s="30">
        <v>42</v>
      </c>
      <c r="G29" s="20">
        <v>12</v>
      </c>
      <c r="H29" s="20">
        <v>18</v>
      </c>
      <c r="I29" s="20">
        <v>1</v>
      </c>
      <c r="J29" s="20">
        <v>0</v>
      </c>
      <c r="K29" s="29" t="s">
        <v>583</v>
      </c>
      <c r="L29" s="1" t="s">
        <v>679</v>
      </c>
      <c r="M29" s="1" t="s">
        <v>173</v>
      </c>
      <c r="N29" s="1" t="s">
        <v>441</v>
      </c>
      <c r="O29" s="31">
        <v>110</v>
      </c>
      <c r="P29" s="20">
        <v>117</v>
      </c>
      <c r="Q29" s="30">
        <v>-7</v>
      </c>
      <c r="R29" s="29" t="s">
        <v>104</v>
      </c>
      <c r="S29" s="28" t="s">
        <v>231</v>
      </c>
    </row>
    <row r="30" spans="1:19" ht="15">
      <c r="A30" s="32" t="s">
        <v>105</v>
      </c>
      <c r="B30" s="1">
        <v>38</v>
      </c>
      <c r="C30" s="1">
        <v>17</v>
      </c>
      <c r="D30" s="1">
        <v>15</v>
      </c>
      <c r="E30" s="20">
        <v>6</v>
      </c>
      <c r="F30" s="30">
        <v>40</v>
      </c>
      <c r="G30" s="20">
        <v>12</v>
      </c>
      <c r="H30" s="20">
        <v>17</v>
      </c>
      <c r="I30" s="20">
        <v>0</v>
      </c>
      <c r="J30" s="20">
        <v>2</v>
      </c>
      <c r="K30" s="29" t="s">
        <v>502</v>
      </c>
      <c r="L30" s="1" t="s">
        <v>697</v>
      </c>
      <c r="M30" s="1" t="s">
        <v>263</v>
      </c>
      <c r="N30" s="1" t="s">
        <v>698</v>
      </c>
      <c r="O30" s="31">
        <v>111</v>
      </c>
      <c r="P30" s="20">
        <v>115</v>
      </c>
      <c r="Q30" s="30">
        <v>-4</v>
      </c>
      <c r="R30" s="29" t="s">
        <v>100</v>
      </c>
      <c r="S30" s="28" t="s">
        <v>190</v>
      </c>
    </row>
    <row r="31" spans="1:19" ht="15">
      <c r="A31" s="32" t="s">
        <v>15</v>
      </c>
      <c r="B31" s="1">
        <v>39</v>
      </c>
      <c r="C31" s="1">
        <v>12</v>
      </c>
      <c r="D31" s="1">
        <v>20</v>
      </c>
      <c r="E31" s="20">
        <v>7</v>
      </c>
      <c r="F31" s="30">
        <v>31</v>
      </c>
      <c r="G31" s="20">
        <v>10</v>
      </c>
      <c r="H31" s="20">
        <v>12</v>
      </c>
      <c r="I31" s="20">
        <v>0</v>
      </c>
      <c r="J31" s="20">
        <v>0</v>
      </c>
      <c r="K31" s="29" t="s">
        <v>517</v>
      </c>
      <c r="L31" s="1" t="s">
        <v>714</v>
      </c>
      <c r="M31" s="1" t="s">
        <v>289</v>
      </c>
      <c r="N31" s="1" t="s">
        <v>715</v>
      </c>
      <c r="O31" s="31">
        <v>94</v>
      </c>
      <c r="P31" s="20">
        <v>122</v>
      </c>
      <c r="Q31" s="30">
        <v>-28</v>
      </c>
      <c r="R31" s="29" t="s">
        <v>100</v>
      </c>
      <c r="S31" s="28" t="s">
        <v>190</v>
      </c>
    </row>
    <row r="32" spans="1:19" ht="15.75" thickBot="1">
      <c r="A32" s="32" t="s">
        <v>25</v>
      </c>
      <c r="B32" s="1">
        <v>39</v>
      </c>
      <c r="C32" s="1">
        <v>13</v>
      </c>
      <c r="D32" s="1">
        <v>24</v>
      </c>
      <c r="E32" s="20">
        <v>2</v>
      </c>
      <c r="F32" s="23">
        <v>28</v>
      </c>
      <c r="G32" s="20">
        <v>10</v>
      </c>
      <c r="H32" s="20">
        <v>12</v>
      </c>
      <c r="I32" s="20">
        <v>1</v>
      </c>
      <c r="J32" s="20">
        <v>0</v>
      </c>
      <c r="K32" s="29" t="s">
        <v>713</v>
      </c>
      <c r="L32" s="1" t="s">
        <v>622</v>
      </c>
      <c r="M32" s="1" t="s">
        <v>400</v>
      </c>
      <c r="N32" s="1" t="s">
        <v>675</v>
      </c>
      <c r="O32" s="31">
        <v>100</v>
      </c>
      <c r="P32" s="20">
        <v>131</v>
      </c>
      <c r="Q32" s="30">
        <v>-31</v>
      </c>
      <c r="R32" s="29" t="s">
        <v>100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38</v>
      </c>
      <c r="C35" s="1">
        <v>26</v>
      </c>
      <c r="D35" s="1">
        <v>9</v>
      </c>
      <c r="E35" s="20">
        <v>3</v>
      </c>
      <c r="F35" s="33">
        <v>55</v>
      </c>
      <c r="G35" s="20">
        <v>22</v>
      </c>
      <c r="H35" s="20">
        <v>25</v>
      </c>
      <c r="I35" s="20">
        <v>1</v>
      </c>
      <c r="J35" s="20">
        <v>1</v>
      </c>
      <c r="K35" s="29" t="s">
        <v>696</v>
      </c>
      <c r="L35" s="1" t="s">
        <v>629</v>
      </c>
      <c r="M35" s="1" t="s">
        <v>661</v>
      </c>
      <c r="N35" s="1" t="s">
        <v>662</v>
      </c>
      <c r="O35" s="31">
        <v>136</v>
      </c>
      <c r="P35" s="20">
        <v>104</v>
      </c>
      <c r="Q35" s="30">
        <v>32</v>
      </c>
      <c r="R35" s="29" t="s">
        <v>100</v>
      </c>
      <c r="S35" s="28" t="s">
        <v>253</v>
      </c>
    </row>
    <row r="36" spans="1:19" ht="15">
      <c r="A36" s="32" t="s">
        <v>20</v>
      </c>
      <c r="B36" s="1">
        <v>38</v>
      </c>
      <c r="C36" s="1">
        <v>23</v>
      </c>
      <c r="D36" s="1">
        <v>12</v>
      </c>
      <c r="E36" s="20">
        <v>3</v>
      </c>
      <c r="F36" s="30">
        <v>49</v>
      </c>
      <c r="G36" s="20">
        <v>16</v>
      </c>
      <c r="H36" s="20">
        <v>23</v>
      </c>
      <c r="I36" s="20">
        <v>0</v>
      </c>
      <c r="J36" s="20">
        <v>0</v>
      </c>
      <c r="K36" s="29" t="s">
        <v>717</v>
      </c>
      <c r="L36" s="1" t="s">
        <v>320</v>
      </c>
      <c r="M36" s="1" t="s">
        <v>190</v>
      </c>
      <c r="N36" s="1" t="s">
        <v>638</v>
      </c>
      <c r="O36" s="31">
        <v>124</v>
      </c>
      <c r="P36" s="20">
        <v>107</v>
      </c>
      <c r="Q36" s="30">
        <v>17</v>
      </c>
      <c r="R36" s="29" t="s">
        <v>104</v>
      </c>
      <c r="S36" s="28" t="s">
        <v>230</v>
      </c>
    </row>
    <row r="37" spans="1:19" ht="15">
      <c r="A37" s="32" t="s">
        <v>18</v>
      </c>
      <c r="B37" s="1">
        <v>37</v>
      </c>
      <c r="C37" s="1">
        <v>22</v>
      </c>
      <c r="D37" s="1">
        <v>10</v>
      </c>
      <c r="E37" s="20">
        <v>5</v>
      </c>
      <c r="F37" s="30">
        <v>49</v>
      </c>
      <c r="G37" s="20">
        <v>21</v>
      </c>
      <c r="H37" s="20">
        <v>22</v>
      </c>
      <c r="I37" s="20">
        <v>0</v>
      </c>
      <c r="J37" s="20">
        <v>1</v>
      </c>
      <c r="K37" s="29" t="s">
        <v>661</v>
      </c>
      <c r="L37" s="1" t="s">
        <v>589</v>
      </c>
      <c r="M37" s="1" t="s">
        <v>287</v>
      </c>
      <c r="N37" s="1" t="s">
        <v>401</v>
      </c>
      <c r="O37" s="31">
        <v>116</v>
      </c>
      <c r="P37" s="20">
        <v>95</v>
      </c>
      <c r="Q37" s="30">
        <v>21</v>
      </c>
      <c r="R37" s="29" t="s">
        <v>123</v>
      </c>
      <c r="S37" s="28" t="s">
        <v>262</v>
      </c>
    </row>
    <row r="38" spans="1:19" ht="15">
      <c r="A38" s="32" t="s">
        <v>3</v>
      </c>
      <c r="B38" s="1">
        <v>38</v>
      </c>
      <c r="C38" s="1">
        <v>18</v>
      </c>
      <c r="D38" s="1">
        <v>12</v>
      </c>
      <c r="E38" s="20">
        <v>8</v>
      </c>
      <c r="F38" s="30">
        <v>44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516</v>
      </c>
      <c r="M38" s="1" t="s">
        <v>337</v>
      </c>
      <c r="N38" s="1" t="s">
        <v>719</v>
      </c>
      <c r="O38" s="31">
        <v>116</v>
      </c>
      <c r="P38" s="20">
        <v>121</v>
      </c>
      <c r="Q38" s="30">
        <v>-5</v>
      </c>
      <c r="R38" s="29" t="s">
        <v>98</v>
      </c>
      <c r="S38" s="28" t="s">
        <v>252</v>
      </c>
    </row>
    <row r="39" spans="1:19" ht="15">
      <c r="A39" s="32" t="s">
        <v>27</v>
      </c>
      <c r="B39" s="1">
        <v>38</v>
      </c>
      <c r="C39" s="1">
        <v>18</v>
      </c>
      <c r="D39" s="1">
        <v>13</v>
      </c>
      <c r="E39" s="20">
        <v>7</v>
      </c>
      <c r="F39" s="30">
        <v>43</v>
      </c>
      <c r="G39" s="20">
        <v>10</v>
      </c>
      <c r="H39" s="20">
        <v>15</v>
      </c>
      <c r="I39" s="20">
        <v>3</v>
      </c>
      <c r="J39" s="20">
        <v>1</v>
      </c>
      <c r="K39" s="29" t="s">
        <v>691</v>
      </c>
      <c r="L39" s="1" t="s">
        <v>659</v>
      </c>
      <c r="M39" s="1" t="s">
        <v>190</v>
      </c>
      <c r="N39" s="1" t="s">
        <v>692</v>
      </c>
      <c r="O39" s="31">
        <v>104</v>
      </c>
      <c r="P39" s="20">
        <v>116</v>
      </c>
      <c r="Q39" s="30">
        <v>-12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39</v>
      </c>
      <c r="C40" s="1">
        <v>17</v>
      </c>
      <c r="D40" s="1">
        <v>19</v>
      </c>
      <c r="E40" s="20">
        <v>3</v>
      </c>
      <c r="F40" s="30">
        <v>37</v>
      </c>
      <c r="G40" s="20">
        <v>12</v>
      </c>
      <c r="H40" s="20">
        <v>16</v>
      </c>
      <c r="I40" s="20">
        <v>1</v>
      </c>
      <c r="J40" s="20">
        <v>2</v>
      </c>
      <c r="K40" s="29" t="s">
        <v>556</v>
      </c>
      <c r="L40" s="1" t="s">
        <v>634</v>
      </c>
      <c r="M40" s="1" t="s">
        <v>222</v>
      </c>
      <c r="N40" s="1" t="s">
        <v>694</v>
      </c>
      <c r="O40" s="31">
        <v>114</v>
      </c>
      <c r="P40" s="20">
        <v>123</v>
      </c>
      <c r="Q40" s="30">
        <v>-9</v>
      </c>
      <c r="R40" s="29" t="s">
        <v>98</v>
      </c>
      <c r="S40" s="28" t="s">
        <v>237</v>
      </c>
    </row>
    <row r="41" spans="1:19" ht="15">
      <c r="A41" s="32" t="s">
        <v>31</v>
      </c>
      <c r="B41" s="1">
        <v>38</v>
      </c>
      <c r="C41" s="1">
        <v>16</v>
      </c>
      <c r="D41" s="1">
        <v>18</v>
      </c>
      <c r="E41" s="20">
        <v>4</v>
      </c>
      <c r="F41" s="30">
        <v>36</v>
      </c>
      <c r="G41" s="20">
        <v>9</v>
      </c>
      <c r="H41" s="20">
        <v>14</v>
      </c>
      <c r="I41" s="20">
        <v>2</v>
      </c>
      <c r="J41" s="20">
        <v>1</v>
      </c>
      <c r="K41" s="29" t="s">
        <v>523</v>
      </c>
      <c r="L41" s="1" t="s">
        <v>517</v>
      </c>
      <c r="M41" s="1" t="s">
        <v>716</v>
      </c>
      <c r="N41" s="1" t="s">
        <v>650</v>
      </c>
      <c r="O41" s="31">
        <v>97</v>
      </c>
      <c r="P41" s="20">
        <v>117</v>
      </c>
      <c r="Q41" s="30">
        <v>-20</v>
      </c>
      <c r="R41" s="29" t="s">
        <v>98</v>
      </c>
      <c r="S41" s="28" t="s">
        <v>245</v>
      </c>
    </row>
    <row r="42" spans="1:19" ht="15.75" thickBot="1">
      <c r="A42" s="27" t="s">
        <v>8</v>
      </c>
      <c r="B42" s="26">
        <v>41</v>
      </c>
      <c r="C42" s="26">
        <v>12</v>
      </c>
      <c r="D42" s="26">
        <v>23</v>
      </c>
      <c r="E42" s="24">
        <v>6</v>
      </c>
      <c r="F42" s="23">
        <v>30</v>
      </c>
      <c r="G42" s="24">
        <v>8</v>
      </c>
      <c r="H42" s="24">
        <v>12</v>
      </c>
      <c r="I42" s="24">
        <v>0</v>
      </c>
      <c r="J42" s="24">
        <v>4</v>
      </c>
      <c r="K42" s="22" t="s">
        <v>693</v>
      </c>
      <c r="L42" s="26" t="s">
        <v>592</v>
      </c>
      <c r="M42" s="26" t="s">
        <v>305</v>
      </c>
      <c r="N42" s="26" t="s">
        <v>633</v>
      </c>
      <c r="O42" s="25">
        <v>107</v>
      </c>
      <c r="P42" s="24">
        <v>147</v>
      </c>
      <c r="Q42" s="23">
        <v>-40</v>
      </c>
      <c r="R42" s="22" t="s">
        <v>100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40</v>
      </c>
      <c r="C4" s="40">
        <v>25</v>
      </c>
      <c r="D4" s="40">
        <v>13</v>
      </c>
      <c r="E4" s="38">
        <v>2</v>
      </c>
      <c r="F4" s="33">
        <v>52</v>
      </c>
      <c r="G4" s="39">
        <v>22</v>
      </c>
      <c r="H4" s="38">
        <v>25</v>
      </c>
      <c r="I4" s="38">
        <v>0</v>
      </c>
      <c r="J4" s="33">
        <v>0</v>
      </c>
      <c r="K4" s="37" t="s">
        <v>739</v>
      </c>
      <c r="L4" s="40" t="s">
        <v>446</v>
      </c>
      <c r="M4" s="40" t="s">
        <v>381</v>
      </c>
      <c r="N4" s="40" t="s">
        <v>740</v>
      </c>
      <c r="O4" s="39">
        <v>126</v>
      </c>
      <c r="P4" s="38">
        <v>111</v>
      </c>
      <c r="Q4" s="33">
        <v>15</v>
      </c>
      <c r="R4" s="37" t="s">
        <v>123</v>
      </c>
      <c r="S4" s="36" t="s">
        <v>236</v>
      </c>
    </row>
    <row r="5" spans="1:20" ht="15">
      <c r="A5" s="32" t="s">
        <v>19</v>
      </c>
      <c r="B5" s="1">
        <v>40</v>
      </c>
      <c r="C5" s="1">
        <v>24</v>
      </c>
      <c r="D5" s="1">
        <v>14</v>
      </c>
      <c r="E5" s="20">
        <v>2</v>
      </c>
      <c r="F5" s="30">
        <v>50</v>
      </c>
      <c r="G5" s="31">
        <v>16</v>
      </c>
      <c r="H5" s="20">
        <v>21</v>
      </c>
      <c r="I5" s="20">
        <v>3</v>
      </c>
      <c r="J5" s="30">
        <v>0</v>
      </c>
      <c r="K5" s="29" t="s">
        <v>638</v>
      </c>
      <c r="L5" s="1" t="s">
        <v>434</v>
      </c>
      <c r="M5" s="1" t="s">
        <v>213</v>
      </c>
      <c r="N5" s="1" t="s">
        <v>703</v>
      </c>
      <c r="O5" s="31">
        <v>135</v>
      </c>
      <c r="P5" s="20">
        <v>124</v>
      </c>
      <c r="Q5" s="30">
        <v>11</v>
      </c>
      <c r="R5" s="29" t="s">
        <v>100</v>
      </c>
      <c r="S5" s="28" t="s">
        <v>245</v>
      </c>
    </row>
    <row r="6" spans="1:20" ht="15">
      <c r="A6" s="32" t="s">
        <v>29</v>
      </c>
      <c r="B6" s="1">
        <v>41</v>
      </c>
      <c r="C6" s="1">
        <v>20</v>
      </c>
      <c r="D6" s="1">
        <v>17</v>
      </c>
      <c r="E6" s="20">
        <v>4</v>
      </c>
      <c r="F6" s="30">
        <v>44</v>
      </c>
      <c r="G6" s="31">
        <v>14</v>
      </c>
      <c r="H6" s="20">
        <v>20</v>
      </c>
      <c r="I6" s="20">
        <v>0</v>
      </c>
      <c r="J6" s="30">
        <v>0</v>
      </c>
      <c r="K6" s="29" t="s">
        <v>401</v>
      </c>
      <c r="L6" s="1" t="s">
        <v>736</v>
      </c>
      <c r="M6" s="1" t="s">
        <v>283</v>
      </c>
      <c r="N6" s="1" t="s">
        <v>737</v>
      </c>
      <c r="O6" s="31">
        <v>107</v>
      </c>
      <c r="P6" s="20">
        <v>126</v>
      </c>
      <c r="Q6" s="30">
        <v>-19</v>
      </c>
      <c r="R6" s="29" t="s">
        <v>114</v>
      </c>
      <c r="S6" s="28" t="s">
        <v>190</v>
      </c>
    </row>
    <row r="7" spans="1:20" ht="15">
      <c r="A7" s="32" t="s">
        <v>5</v>
      </c>
      <c r="B7" s="1">
        <v>36</v>
      </c>
      <c r="C7" s="1">
        <v>20</v>
      </c>
      <c r="D7" s="1">
        <v>14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487</v>
      </c>
      <c r="M7" s="1" t="s">
        <v>180</v>
      </c>
      <c r="N7" s="1" t="s">
        <v>412</v>
      </c>
      <c r="O7" s="31">
        <v>136</v>
      </c>
      <c r="P7" s="20">
        <v>101</v>
      </c>
      <c r="Q7" s="30">
        <v>35</v>
      </c>
      <c r="R7" s="29" t="s">
        <v>114</v>
      </c>
      <c r="S7" s="28" t="s">
        <v>245</v>
      </c>
    </row>
    <row r="8" spans="1:20" ht="15">
      <c r="A8" s="32" t="s">
        <v>11</v>
      </c>
      <c r="B8" s="1">
        <v>38</v>
      </c>
      <c r="C8" s="1">
        <v>19</v>
      </c>
      <c r="D8" s="1">
        <v>17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548</v>
      </c>
      <c r="M8" s="1" t="s">
        <v>147</v>
      </c>
      <c r="N8" s="1" t="s">
        <v>360</v>
      </c>
      <c r="O8" s="31">
        <v>112</v>
      </c>
      <c r="P8" s="20">
        <v>111</v>
      </c>
      <c r="Q8" s="30">
        <v>1</v>
      </c>
      <c r="R8" s="29" t="s">
        <v>102</v>
      </c>
      <c r="S8" s="28" t="s">
        <v>245</v>
      </c>
    </row>
    <row r="9" spans="1:20" ht="15">
      <c r="A9" s="32" t="s">
        <v>16</v>
      </c>
      <c r="B9" s="1">
        <v>39</v>
      </c>
      <c r="C9" s="1">
        <v>18</v>
      </c>
      <c r="D9" s="1">
        <v>18</v>
      </c>
      <c r="E9" s="20">
        <v>3</v>
      </c>
      <c r="F9" s="30">
        <v>39</v>
      </c>
      <c r="G9" s="31">
        <v>12</v>
      </c>
      <c r="H9" s="20">
        <v>16</v>
      </c>
      <c r="I9" s="20">
        <v>2</v>
      </c>
      <c r="J9" s="30">
        <v>1</v>
      </c>
      <c r="K9" s="29" t="s">
        <v>575</v>
      </c>
      <c r="L9" s="1" t="s">
        <v>523</v>
      </c>
      <c r="M9" s="1" t="s">
        <v>274</v>
      </c>
      <c r="N9" s="1" t="s">
        <v>651</v>
      </c>
      <c r="O9" s="31">
        <v>117</v>
      </c>
      <c r="P9" s="20">
        <v>132</v>
      </c>
      <c r="Q9" s="30">
        <v>-15</v>
      </c>
      <c r="R9" s="29" t="s">
        <v>100</v>
      </c>
      <c r="S9" s="28" t="s">
        <v>236</v>
      </c>
    </row>
    <row r="10" spans="1:20" ht="15">
      <c r="A10" s="32" t="s">
        <v>21</v>
      </c>
      <c r="B10" s="1">
        <v>39</v>
      </c>
      <c r="C10" s="1">
        <v>17</v>
      </c>
      <c r="D10" s="1">
        <v>18</v>
      </c>
      <c r="E10" s="20">
        <v>4</v>
      </c>
      <c r="F10" s="30">
        <v>38</v>
      </c>
      <c r="G10" s="31">
        <v>13</v>
      </c>
      <c r="H10" s="20">
        <v>16</v>
      </c>
      <c r="I10" s="20">
        <v>1</v>
      </c>
      <c r="J10" s="30">
        <v>0</v>
      </c>
      <c r="K10" s="29" t="s">
        <v>687</v>
      </c>
      <c r="L10" s="1" t="s">
        <v>519</v>
      </c>
      <c r="M10" s="1" t="s">
        <v>272</v>
      </c>
      <c r="N10" s="1" t="s">
        <v>709</v>
      </c>
      <c r="O10" s="31">
        <v>107</v>
      </c>
      <c r="P10" s="20">
        <v>126</v>
      </c>
      <c r="Q10" s="30">
        <v>-19</v>
      </c>
      <c r="R10" s="29" t="s">
        <v>130</v>
      </c>
      <c r="S10" s="28" t="s">
        <v>245</v>
      </c>
    </row>
    <row r="11" spans="1:20" ht="15.75" thickBot="1">
      <c r="A11" s="32" t="s">
        <v>28</v>
      </c>
      <c r="B11" s="1">
        <v>40</v>
      </c>
      <c r="C11" s="1">
        <v>14</v>
      </c>
      <c r="D11" s="1">
        <v>21</v>
      </c>
      <c r="E11" s="24">
        <v>5</v>
      </c>
      <c r="F11" s="23">
        <v>33</v>
      </c>
      <c r="G11" s="25">
        <v>10</v>
      </c>
      <c r="H11" s="24">
        <v>13</v>
      </c>
      <c r="I11" s="24">
        <v>1</v>
      </c>
      <c r="J11" s="23">
        <v>1</v>
      </c>
      <c r="K11" s="29" t="s">
        <v>480</v>
      </c>
      <c r="L11" s="1" t="s">
        <v>738</v>
      </c>
      <c r="M11" s="1" t="s">
        <v>272</v>
      </c>
      <c r="N11" s="1" t="s">
        <v>610</v>
      </c>
      <c r="O11" s="31">
        <v>122</v>
      </c>
      <c r="P11" s="20">
        <v>137</v>
      </c>
      <c r="Q11" s="30">
        <v>-15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39</v>
      </c>
      <c r="C14" s="1">
        <v>26</v>
      </c>
      <c r="D14" s="1">
        <v>10</v>
      </c>
      <c r="E14" s="20">
        <v>3</v>
      </c>
      <c r="F14" s="33">
        <v>55</v>
      </c>
      <c r="G14" s="20">
        <v>23</v>
      </c>
      <c r="H14" s="20">
        <v>26</v>
      </c>
      <c r="I14" s="20">
        <v>0</v>
      </c>
      <c r="J14" s="20">
        <v>1</v>
      </c>
      <c r="K14" s="29" t="s">
        <v>669</v>
      </c>
      <c r="L14" s="1" t="s">
        <v>495</v>
      </c>
      <c r="M14" s="1" t="s">
        <v>371</v>
      </c>
      <c r="N14" s="1" t="s">
        <v>735</v>
      </c>
      <c r="O14" s="31">
        <v>145</v>
      </c>
      <c r="P14" s="20">
        <v>104</v>
      </c>
      <c r="Q14" s="30">
        <v>41</v>
      </c>
      <c r="R14" s="29" t="s">
        <v>100</v>
      </c>
      <c r="S14" s="28" t="s">
        <v>190</v>
      </c>
    </row>
    <row r="15" spans="1:20" ht="15">
      <c r="A15" s="32" t="s">
        <v>14</v>
      </c>
      <c r="B15" s="1">
        <v>42</v>
      </c>
      <c r="C15" s="1">
        <v>24</v>
      </c>
      <c r="D15" s="1">
        <v>15</v>
      </c>
      <c r="E15" s="20">
        <v>3</v>
      </c>
      <c r="F15" s="30">
        <v>51</v>
      </c>
      <c r="G15" s="20">
        <v>23</v>
      </c>
      <c r="H15" s="20">
        <v>24</v>
      </c>
      <c r="I15" s="20">
        <v>0</v>
      </c>
      <c r="J15" s="20">
        <v>0</v>
      </c>
      <c r="K15" s="29" t="s">
        <v>456</v>
      </c>
      <c r="L15" s="1" t="s">
        <v>732</v>
      </c>
      <c r="M15" s="1" t="s">
        <v>294</v>
      </c>
      <c r="N15" s="1" t="s">
        <v>641</v>
      </c>
      <c r="O15" s="31">
        <v>134</v>
      </c>
      <c r="P15" s="20">
        <v>107</v>
      </c>
      <c r="Q15" s="30">
        <v>27</v>
      </c>
      <c r="R15" s="29" t="s">
        <v>140</v>
      </c>
      <c r="S15" s="28" t="s">
        <v>225</v>
      </c>
    </row>
    <row r="16" spans="1:20" ht="15">
      <c r="A16" s="32" t="s">
        <v>26</v>
      </c>
      <c r="B16" s="1">
        <v>39</v>
      </c>
      <c r="C16" s="1">
        <v>23</v>
      </c>
      <c r="D16" s="1">
        <v>14</v>
      </c>
      <c r="E16" s="20">
        <v>2</v>
      </c>
      <c r="F16" s="30">
        <v>48</v>
      </c>
      <c r="G16" s="20">
        <v>21</v>
      </c>
      <c r="H16" s="20">
        <v>23</v>
      </c>
      <c r="I16" s="20">
        <v>0</v>
      </c>
      <c r="J16" s="20">
        <v>2</v>
      </c>
      <c r="K16" s="29" t="s">
        <v>577</v>
      </c>
      <c r="L16" s="1" t="s">
        <v>702</v>
      </c>
      <c r="M16" s="1" t="s">
        <v>499</v>
      </c>
      <c r="N16" s="1" t="s">
        <v>703</v>
      </c>
      <c r="O16" s="31">
        <v>131</v>
      </c>
      <c r="P16" s="20">
        <v>111</v>
      </c>
      <c r="Q16" s="30">
        <v>20</v>
      </c>
      <c r="R16" s="29" t="s">
        <v>98</v>
      </c>
      <c r="S16" s="28" t="s">
        <v>190</v>
      </c>
    </row>
    <row r="17" spans="1:19" ht="15">
      <c r="A17" s="32" t="s">
        <v>23</v>
      </c>
      <c r="B17" s="1">
        <v>40</v>
      </c>
      <c r="C17" s="1">
        <v>17</v>
      </c>
      <c r="D17" s="1">
        <v>17</v>
      </c>
      <c r="E17" s="20">
        <v>6</v>
      </c>
      <c r="F17" s="30">
        <v>40</v>
      </c>
      <c r="G17" s="20">
        <v>12</v>
      </c>
      <c r="H17" s="20">
        <v>15</v>
      </c>
      <c r="I17" s="20">
        <v>2</v>
      </c>
      <c r="J17" s="20">
        <v>0</v>
      </c>
      <c r="K17" s="29" t="s">
        <v>691</v>
      </c>
      <c r="L17" s="1" t="s">
        <v>639</v>
      </c>
      <c r="M17" s="1" t="s">
        <v>231</v>
      </c>
      <c r="N17" s="1" t="s">
        <v>679</v>
      </c>
      <c r="O17" s="31">
        <v>137</v>
      </c>
      <c r="P17" s="20">
        <v>145</v>
      </c>
      <c r="Q17" s="30">
        <v>-8</v>
      </c>
      <c r="R17" s="29" t="s">
        <v>100</v>
      </c>
      <c r="S17" s="28" t="s">
        <v>190</v>
      </c>
    </row>
    <row r="18" spans="1:19" ht="15">
      <c r="A18" s="32" t="s">
        <v>9</v>
      </c>
      <c r="B18" s="1">
        <v>40</v>
      </c>
      <c r="C18" s="1">
        <v>17</v>
      </c>
      <c r="D18" s="1">
        <v>17</v>
      </c>
      <c r="E18" s="20">
        <v>6</v>
      </c>
      <c r="F18" s="30">
        <v>40</v>
      </c>
      <c r="G18" s="20">
        <v>10</v>
      </c>
      <c r="H18" s="20">
        <v>16</v>
      </c>
      <c r="I18" s="20">
        <v>1</v>
      </c>
      <c r="J18" s="20">
        <v>3</v>
      </c>
      <c r="K18" s="29" t="s">
        <v>656</v>
      </c>
      <c r="L18" s="1" t="s">
        <v>711</v>
      </c>
      <c r="M18" s="1" t="s">
        <v>272</v>
      </c>
      <c r="N18" s="1" t="s">
        <v>712</v>
      </c>
      <c r="O18" s="31">
        <v>122</v>
      </c>
      <c r="P18" s="20">
        <v>148</v>
      </c>
      <c r="Q18" s="30">
        <v>-26</v>
      </c>
      <c r="R18" s="29" t="s">
        <v>102</v>
      </c>
      <c r="S18" s="28" t="s">
        <v>231</v>
      </c>
    </row>
    <row r="19" spans="1:19" ht="15">
      <c r="A19" s="32" t="s">
        <v>10</v>
      </c>
      <c r="B19" s="1">
        <v>39</v>
      </c>
      <c r="C19" s="1">
        <v>17</v>
      </c>
      <c r="D19" s="1">
        <v>18</v>
      </c>
      <c r="E19" s="20">
        <v>4</v>
      </c>
      <c r="F19" s="30">
        <v>38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707</v>
      </c>
      <c r="M19" s="1" t="s">
        <v>212</v>
      </c>
      <c r="N19" s="1" t="s">
        <v>608</v>
      </c>
      <c r="O19" s="31">
        <v>121</v>
      </c>
      <c r="P19" s="20">
        <v>141</v>
      </c>
      <c r="Q19" s="30">
        <v>-20</v>
      </c>
      <c r="R19" s="29" t="s">
        <v>98</v>
      </c>
      <c r="S19" s="28" t="s">
        <v>244</v>
      </c>
    </row>
    <row r="20" spans="1:19" ht="15">
      <c r="A20" s="32" t="s">
        <v>13</v>
      </c>
      <c r="B20" s="1">
        <v>39</v>
      </c>
      <c r="C20" s="1">
        <v>14</v>
      </c>
      <c r="D20" s="1">
        <v>18</v>
      </c>
      <c r="E20" s="20">
        <v>7</v>
      </c>
      <c r="F20" s="30">
        <v>35</v>
      </c>
      <c r="G20" s="20">
        <v>9</v>
      </c>
      <c r="H20" s="20">
        <v>12</v>
      </c>
      <c r="I20" s="20">
        <v>2</v>
      </c>
      <c r="J20" s="20">
        <v>1</v>
      </c>
      <c r="K20" s="29" t="s">
        <v>611</v>
      </c>
      <c r="L20" s="1" t="s">
        <v>682</v>
      </c>
      <c r="M20" s="1" t="s">
        <v>257</v>
      </c>
      <c r="N20" s="1" t="s">
        <v>705</v>
      </c>
      <c r="O20" s="31">
        <v>103</v>
      </c>
      <c r="P20" s="20">
        <v>124</v>
      </c>
      <c r="Q20" s="30">
        <v>-21</v>
      </c>
      <c r="R20" s="29" t="s">
        <v>114</v>
      </c>
      <c r="S20" s="28" t="s">
        <v>248</v>
      </c>
    </row>
    <row r="21" spans="1:19" ht="15.75" thickBot="1">
      <c r="A21" s="27" t="s">
        <v>12</v>
      </c>
      <c r="B21" s="26">
        <v>38</v>
      </c>
      <c r="C21" s="26">
        <v>17</v>
      </c>
      <c r="D21" s="26">
        <v>20</v>
      </c>
      <c r="E21" s="24">
        <v>1</v>
      </c>
      <c r="F21" s="23">
        <v>35</v>
      </c>
      <c r="G21" s="24">
        <v>17</v>
      </c>
      <c r="H21" s="24">
        <v>17</v>
      </c>
      <c r="I21" s="24">
        <v>0</v>
      </c>
      <c r="J21" s="24">
        <v>0</v>
      </c>
      <c r="K21" s="22" t="s">
        <v>583</v>
      </c>
      <c r="L21" s="26" t="s">
        <v>733</v>
      </c>
      <c r="M21" s="26" t="s">
        <v>248</v>
      </c>
      <c r="N21" s="26" t="s">
        <v>734</v>
      </c>
      <c r="O21" s="25">
        <v>107</v>
      </c>
      <c r="P21" s="24">
        <v>121</v>
      </c>
      <c r="Q21" s="23">
        <v>-14</v>
      </c>
      <c r="R21" s="22" t="s">
        <v>98</v>
      </c>
      <c r="S21" s="21" t="s">
        <v>453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41</v>
      </c>
      <c r="C25" s="40">
        <v>27</v>
      </c>
      <c r="D25" s="40">
        <v>12</v>
      </c>
      <c r="E25" s="38">
        <v>2</v>
      </c>
      <c r="F25" s="33">
        <v>56</v>
      </c>
      <c r="G25" s="38">
        <v>23</v>
      </c>
      <c r="H25" s="38">
        <v>27</v>
      </c>
      <c r="I25" s="38">
        <v>0</v>
      </c>
      <c r="J25" s="38">
        <v>0</v>
      </c>
      <c r="K25" s="37" t="s">
        <v>731</v>
      </c>
      <c r="L25" s="40" t="s">
        <v>623</v>
      </c>
      <c r="M25" s="40" t="s">
        <v>113</v>
      </c>
      <c r="N25" s="40" t="s">
        <v>701</v>
      </c>
      <c r="O25" s="39">
        <v>147</v>
      </c>
      <c r="P25" s="38">
        <v>104</v>
      </c>
      <c r="Q25" s="33">
        <v>43</v>
      </c>
      <c r="R25" s="37" t="s">
        <v>114</v>
      </c>
      <c r="S25" s="36" t="s">
        <v>205</v>
      </c>
    </row>
    <row r="26" spans="1:19" ht="15">
      <c r="A26" s="32" t="s">
        <v>17</v>
      </c>
      <c r="B26" s="1">
        <v>40</v>
      </c>
      <c r="C26" s="1">
        <v>25</v>
      </c>
      <c r="D26" s="1">
        <v>11</v>
      </c>
      <c r="E26" s="20">
        <v>4</v>
      </c>
      <c r="F26" s="30">
        <v>54</v>
      </c>
      <c r="G26" s="20">
        <v>17</v>
      </c>
      <c r="H26" s="20">
        <v>23</v>
      </c>
      <c r="I26" s="20">
        <v>2</v>
      </c>
      <c r="J26" s="20">
        <v>2</v>
      </c>
      <c r="K26" s="29" t="s">
        <v>512</v>
      </c>
      <c r="L26" s="1" t="s">
        <v>727</v>
      </c>
      <c r="M26" s="1" t="s">
        <v>294</v>
      </c>
      <c r="N26" s="1" t="s">
        <v>677</v>
      </c>
      <c r="O26" s="31">
        <v>121</v>
      </c>
      <c r="P26" s="20">
        <v>107</v>
      </c>
      <c r="Q26" s="30">
        <v>14</v>
      </c>
      <c r="R26" s="29" t="s">
        <v>123</v>
      </c>
      <c r="S26" s="28" t="s">
        <v>225</v>
      </c>
    </row>
    <row r="27" spans="1:19" ht="15">
      <c r="A27" s="32" t="s">
        <v>24</v>
      </c>
      <c r="B27" s="1">
        <v>40</v>
      </c>
      <c r="C27" s="1">
        <v>24</v>
      </c>
      <c r="D27" s="1">
        <v>15</v>
      </c>
      <c r="E27" s="20">
        <v>1</v>
      </c>
      <c r="F27" s="30">
        <v>49</v>
      </c>
      <c r="G27" s="20">
        <v>19</v>
      </c>
      <c r="H27" s="20">
        <v>23</v>
      </c>
      <c r="I27" s="20">
        <v>1</v>
      </c>
      <c r="J27" s="20">
        <v>1</v>
      </c>
      <c r="K27" s="29" t="s">
        <v>549</v>
      </c>
      <c r="L27" s="1" t="s">
        <v>603</v>
      </c>
      <c r="M27" s="1" t="s">
        <v>225</v>
      </c>
      <c r="N27" s="1" t="s">
        <v>676</v>
      </c>
      <c r="O27" s="31">
        <v>137</v>
      </c>
      <c r="P27" s="20">
        <v>130</v>
      </c>
      <c r="Q27" s="30">
        <v>7</v>
      </c>
      <c r="R27" s="29" t="s">
        <v>98</v>
      </c>
      <c r="S27" s="28" t="s">
        <v>230</v>
      </c>
    </row>
    <row r="28" spans="1:19" ht="15">
      <c r="A28" s="32" t="s">
        <v>22</v>
      </c>
      <c r="B28" s="1">
        <v>38</v>
      </c>
      <c r="C28" s="1">
        <v>24</v>
      </c>
      <c r="D28" s="1">
        <v>13</v>
      </c>
      <c r="E28" s="20">
        <v>1</v>
      </c>
      <c r="F28" s="30">
        <v>49</v>
      </c>
      <c r="G28" s="20">
        <v>20</v>
      </c>
      <c r="H28" s="20">
        <v>23</v>
      </c>
      <c r="I28" s="20">
        <v>1</v>
      </c>
      <c r="J28" s="20">
        <v>0</v>
      </c>
      <c r="K28" s="29" t="s">
        <v>644</v>
      </c>
      <c r="L28" s="1" t="s">
        <v>433</v>
      </c>
      <c r="M28" s="1" t="s">
        <v>498</v>
      </c>
      <c r="N28" s="1" t="s">
        <v>644</v>
      </c>
      <c r="O28" s="31">
        <v>123</v>
      </c>
      <c r="P28" s="20">
        <v>95</v>
      </c>
      <c r="Q28" s="30">
        <v>28</v>
      </c>
      <c r="R28" s="29" t="s">
        <v>130</v>
      </c>
      <c r="S28" s="28" t="s">
        <v>230</v>
      </c>
    </row>
    <row r="29" spans="1:19" ht="15">
      <c r="A29" s="32" t="s">
        <v>6</v>
      </c>
      <c r="B29" s="1">
        <v>41</v>
      </c>
      <c r="C29" s="1">
        <v>19</v>
      </c>
      <c r="D29" s="1">
        <v>18</v>
      </c>
      <c r="E29" s="20">
        <v>4</v>
      </c>
      <c r="F29" s="30">
        <v>42</v>
      </c>
      <c r="G29" s="20">
        <v>12</v>
      </c>
      <c r="H29" s="20">
        <v>18</v>
      </c>
      <c r="I29" s="20">
        <v>1</v>
      </c>
      <c r="J29" s="20">
        <v>0</v>
      </c>
      <c r="K29" s="29" t="s">
        <v>583</v>
      </c>
      <c r="L29" s="1" t="s">
        <v>730</v>
      </c>
      <c r="M29" s="1" t="s">
        <v>173</v>
      </c>
      <c r="N29" s="1" t="s">
        <v>441</v>
      </c>
      <c r="O29" s="31">
        <v>114</v>
      </c>
      <c r="P29" s="20">
        <v>123</v>
      </c>
      <c r="Q29" s="30">
        <v>-9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39</v>
      </c>
      <c r="C30" s="1">
        <v>17</v>
      </c>
      <c r="D30" s="1">
        <v>15</v>
      </c>
      <c r="E30" s="20">
        <v>7</v>
      </c>
      <c r="F30" s="30">
        <v>41</v>
      </c>
      <c r="G30" s="20">
        <v>12</v>
      </c>
      <c r="H30" s="20">
        <v>17</v>
      </c>
      <c r="I30" s="20">
        <v>0</v>
      </c>
      <c r="J30" s="20">
        <v>2</v>
      </c>
      <c r="K30" s="29" t="s">
        <v>502</v>
      </c>
      <c r="L30" s="1" t="s">
        <v>725</v>
      </c>
      <c r="M30" s="1" t="s">
        <v>309</v>
      </c>
      <c r="N30" s="1" t="s">
        <v>726</v>
      </c>
      <c r="O30" s="31">
        <v>113</v>
      </c>
      <c r="P30" s="20">
        <v>118</v>
      </c>
      <c r="Q30" s="30">
        <v>-5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40</v>
      </c>
      <c r="C31" s="1">
        <v>13</v>
      </c>
      <c r="D31" s="1">
        <v>20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728</v>
      </c>
      <c r="M31" s="1" t="s">
        <v>289</v>
      </c>
      <c r="N31" s="1" t="s">
        <v>729</v>
      </c>
      <c r="O31" s="31">
        <v>98</v>
      </c>
      <c r="P31" s="20">
        <v>123</v>
      </c>
      <c r="Q31" s="30">
        <v>-25</v>
      </c>
      <c r="R31" s="29" t="s">
        <v>104</v>
      </c>
      <c r="S31" s="28" t="s">
        <v>190</v>
      </c>
    </row>
    <row r="32" spans="1:19" ht="15.75" thickBot="1">
      <c r="A32" s="32" t="s">
        <v>25</v>
      </c>
      <c r="B32" s="1">
        <v>39</v>
      </c>
      <c r="C32" s="1">
        <v>13</v>
      </c>
      <c r="D32" s="1">
        <v>24</v>
      </c>
      <c r="E32" s="20">
        <v>2</v>
      </c>
      <c r="F32" s="23">
        <v>28</v>
      </c>
      <c r="G32" s="20">
        <v>10</v>
      </c>
      <c r="H32" s="20">
        <v>12</v>
      </c>
      <c r="I32" s="20">
        <v>1</v>
      </c>
      <c r="J32" s="20">
        <v>0</v>
      </c>
      <c r="K32" s="29" t="s">
        <v>713</v>
      </c>
      <c r="L32" s="1" t="s">
        <v>622</v>
      </c>
      <c r="M32" s="1" t="s">
        <v>400</v>
      </c>
      <c r="N32" s="1" t="s">
        <v>675</v>
      </c>
      <c r="O32" s="31">
        <v>100</v>
      </c>
      <c r="P32" s="20">
        <v>131</v>
      </c>
      <c r="Q32" s="30">
        <v>-31</v>
      </c>
      <c r="R32" s="29" t="s">
        <v>100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39</v>
      </c>
      <c r="C35" s="1">
        <v>27</v>
      </c>
      <c r="D35" s="1">
        <v>9</v>
      </c>
      <c r="E35" s="20">
        <v>3</v>
      </c>
      <c r="F35" s="33">
        <v>57</v>
      </c>
      <c r="G35" s="20">
        <v>23</v>
      </c>
      <c r="H35" s="20">
        <v>26</v>
      </c>
      <c r="I35" s="20">
        <v>1</v>
      </c>
      <c r="J35" s="20">
        <v>1</v>
      </c>
      <c r="K35" s="29" t="s">
        <v>724</v>
      </c>
      <c r="L35" s="1" t="s">
        <v>629</v>
      </c>
      <c r="M35" s="1" t="s">
        <v>661</v>
      </c>
      <c r="N35" s="1" t="s">
        <v>662</v>
      </c>
      <c r="O35" s="31">
        <v>139</v>
      </c>
      <c r="P35" s="20">
        <v>105</v>
      </c>
      <c r="Q35" s="30">
        <v>34</v>
      </c>
      <c r="R35" s="29" t="s">
        <v>104</v>
      </c>
      <c r="S35" s="28" t="s">
        <v>253</v>
      </c>
    </row>
    <row r="36" spans="1:19" ht="15">
      <c r="A36" s="32" t="s">
        <v>20</v>
      </c>
      <c r="B36" s="1">
        <v>39</v>
      </c>
      <c r="C36" s="1">
        <v>24</v>
      </c>
      <c r="D36" s="1">
        <v>12</v>
      </c>
      <c r="E36" s="20">
        <v>3</v>
      </c>
      <c r="F36" s="30">
        <v>51</v>
      </c>
      <c r="G36" s="20">
        <v>17</v>
      </c>
      <c r="H36" s="20">
        <v>24</v>
      </c>
      <c r="I36" s="20">
        <v>0</v>
      </c>
      <c r="J36" s="20">
        <v>0</v>
      </c>
      <c r="K36" s="29" t="s">
        <v>717</v>
      </c>
      <c r="L36" s="1" t="s">
        <v>328</v>
      </c>
      <c r="M36" s="1" t="s">
        <v>283</v>
      </c>
      <c r="N36" s="1" t="s">
        <v>703</v>
      </c>
      <c r="O36" s="31">
        <v>128</v>
      </c>
      <c r="P36" s="20">
        <v>109</v>
      </c>
      <c r="Q36" s="30">
        <v>19</v>
      </c>
      <c r="R36" s="29" t="s">
        <v>123</v>
      </c>
      <c r="S36" s="28" t="s">
        <v>230</v>
      </c>
    </row>
    <row r="37" spans="1:19" ht="15">
      <c r="A37" s="32" t="s">
        <v>18</v>
      </c>
      <c r="B37" s="1">
        <v>38</v>
      </c>
      <c r="C37" s="1">
        <v>23</v>
      </c>
      <c r="D37" s="1">
        <v>10</v>
      </c>
      <c r="E37" s="20">
        <v>5</v>
      </c>
      <c r="F37" s="30">
        <v>51</v>
      </c>
      <c r="G37" s="20">
        <v>22</v>
      </c>
      <c r="H37" s="20">
        <v>23</v>
      </c>
      <c r="I37" s="20">
        <v>0</v>
      </c>
      <c r="J37" s="20">
        <v>1</v>
      </c>
      <c r="K37" s="29" t="s">
        <v>722</v>
      </c>
      <c r="L37" s="1" t="s">
        <v>589</v>
      </c>
      <c r="M37" s="1" t="s">
        <v>287</v>
      </c>
      <c r="N37" s="1" t="s">
        <v>401</v>
      </c>
      <c r="O37" s="31">
        <v>118</v>
      </c>
      <c r="P37" s="20">
        <v>96</v>
      </c>
      <c r="Q37" s="30">
        <v>22</v>
      </c>
      <c r="R37" s="29" t="s">
        <v>130</v>
      </c>
      <c r="S37" s="28" t="s">
        <v>262</v>
      </c>
    </row>
    <row r="38" spans="1:19" ht="15">
      <c r="A38" s="32" t="s">
        <v>3</v>
      </c>
      <c r="B38" s="1">
        <v>38</v>
      </c>
      <c r="C38" s="1">
        <v>18</v>
      </c>
      <c r="D38" s="1">
        <v>12</v>
      </c>
      <c r="E38" s="20">
        <v>8</v>
      </c>
      <c r="F38" s="30">
        <v>44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516</v>
      </c>
      <c r="M38" s="1" t="s">
        <v>337</v>
      </c>
      <c r="N38" s="1" t="s">
        <v>719</v>
      </c>
      <c r="O38" s="31">
        <v>116</v>
      </c>
      <c r="P38" s="20">
        <v>121</v>
      </c>
      <c r="Q38" s="30">
        <v>-5</v>
      </c>
      <c r="R38" s="29" t="s">
        <v>98</v>
      </c>
      <c r="S38" s="28" t="s">
        <v>252</v>
      </c>
    </row>
    <row r="39" spans="1:19" ht="15">
      <c r="A39" s="32" t="s">
        <v>27</v>
      </c>
      <c r="B39" s="1">
        <v>39</v>
      </c>
      <c r="C39" s="1">
        <v>18</v>
      </c>
      <c r="D39" s="1">
        <v>14</v>
      </c>
      <c r="E39" s="20">
        <v>7</v>
      </c>
      <c r="F39" s="30">
        <v>43</v>
      </c>
      <c r="G39" s="20">
        <v>10</v>
      </c>
      <c r="H39" s="20">
        <v>15</v>
      </c>
      <c r="I39" s="20">
        <v>3</v>
      </c>
      <c r="J39" s="20">
        <v>1</v>
      </c>
      <c r="K39" s="29" t="s">
        <v>720</v>
      </c>
      <c r="L39" s="1" t="s">
        <v>659</v>
      </c>
      <c r="M39" s="1" t="s">
        <v>190</v>
      </c>
      <c r="N39" s="1" t="s">
        <v>721</v>
      </c>
      <c r="O39" s="31">
        <v>105</v>
      </c>
      <c r="P39" s="20">
        <v>120</v>
      </c>
      <c r="Q39" s="30">
        <v>-15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40</v>
      </c>
      <c r="C40" s="1">
        <v>17</v>
      </c>
      <c r="D40" s="1">
        <v>20</v>
      </c>
      <c r="E40" s="20">
        <v>3</v>
      </c>
      <c r="F40" s="30">
        <v>37</v>
      </c>
      <c r="G40" s="20">
        <v>12</v>
      </c>
      <c r="H40" s="20">
        <v>16</v>
      </c>
      <c r="I40" s="20">
        <v>1</v>
      </c>
      <c r="J40" s="20">
        <v>2</v>
      </c>
      <c r="K40" s="29" t="s">
        <v>707</v>
      </c>
      <c r="L40" s="1" t="s">
        <v>634</v>
      </c>
      <c r="M40" s="1" t="s">
        <v>263</v>
      </c>
      <c r="N40" s="1" t="s">
        <v>723</v>
      </c>
      <c r="O40" s="31">
        <v>116</v>
      </c>
      <c r="P40" s="20">
        <v>127</v>
      </c>
      <c r="Q40" s="30">
        <v>-11</v>
      </c>
      <c r="R40" s="29" t="s">
        <v>102</v>
      </c>
      <c r="S40" s="28" t="s">
        <v>208</v>
      </c>
    </row>
    <row r="41" spans="1:19" ht="15">
      <c r="A41" s="32" t="s">
        <v>31</v>
      </c>
      <c r="B41" s="1">
        <v>38</v>
      </c>
      <c r="C41" s="1">
        <v>16</v>
      </c>
      <c r="D41" s="1">
        <v>18</v>
      </c>
      <c r="E41" s="20">
        <v>4</v>
      </c>
      <c r="F41" s="30">
        <v>36</v>
      </c>
      <c r="G41" s="20">
        <v>9</v>
      </c>
      <c r="H41" s="20">
        <v>14</v>
      </c>
      <c r="I41" s="20">
        <v>2</v>
      </c>
      <c r="J41" s="20">
        <v>1</v>
      </c>
      <c r="K41" s="29" t="s">
        <v>523</v>
      </c>
      <c r="L41" s="1" t="s">
        <v>517</v>
      </c>
      <c r="M41" s="1" t="s">
        <v>716</v>
      </c>
      <c r="N41" s="1" t="s">
        <v>650</v>
      </c>
      <c r="O41" s="31">
        <v>97</v>
      </c>
      <c r="P41" s="20">
        <v>117</v>
      </c>
      <c r="Q41" s="30">
        <v>-20</v>
      </c>
      <c r="R41" s="29" t="s">
        <v>98</v>
      </c>
      <c r="S41" s="28" t="s">
        <v>245</v>
      </c>
    </row>
    <row r="42" spans="1:19" ht="15.75" thickBot="1">
      <c r="A42" s="27" t="s">
        <v>8</v>
      </c>
      <c r="B42" s="26">
        <v>42</v>
      </c>
      <c r="C42" s="26">
        <v>13</v>
      </c>
      <c r="D42" s="26">
        <v>23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565</v>
      </c>
      <c r="L42" s="26" t="s">
        <v>592</v>
      </c>
      <c r="M42" s="26" t="s">
        <v>305</v>
      </c>
      <c r="N42" s="26" t="s">
        <v>633</v>
      </c>
      <c r="O42" s="25">
        <v>110</v>
      </c>
      <c r="P42" s="24">
        <v>149</v>
      </c>
      <c r="Q42" s="23">
        <v>-39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41</v>
      </c>
      <c r="C4" s="40">
        <v>26</v>
      </c>
      <c r="D4" s="40">
        <v>13</v>
      </c>
      <c r="E4" s="38">
        <v>2</v>
      </c>
      <c r="F4" s="33">
        <v>54</v>
      </c>
      <c r="G4" s="39">
        <v>22</v>
      </c>
      <c r="H4" s="38">
        <v>26</v>
      </c>
      <c r="I4" s="38">
        <v>0</v>
      </c>
      <c r="J4" s="33">
        <v>0</v>
      </c>
      <c r="K4" s="37" t="s">
        <v>742</v>
      </c>
      <c r="L4" s="40" t="s">
        <v>446</v>
      </c>
      <c r="M4" s="40" t="s">
        <v>381</v>
      </c>
      <c r="N4" s="40" t="s">
        <v>743</v>
      </c>
      <c r="O4" s="39">
        <v>129</v>
      </c>
      <c r="P4" s="38">
        <v>113</v>
      </c>
      <c r="Q4" s="33">
        <v>16</v>
      </c>
      <c r="R4" s="37" t="s">
        <v>130</v>
      </c>
      <c r="S4" s="36" t="s">
        <v>236</v>
      </c>
    </row>
    <row r="5" spans="1:20" ht="15">
      <c r="A5" s="32" t="s">
        <v>19</v>
      </c>
      <c r="B5" s="1">
        <v>40</v>
      </c>
      <c r="C5" s="1">
        <v>24</v>
      </c>
      <c r="D5" s="1">
        <v>14</v>
      </c>
      <c r="E5" s="20">
        <v>2</v>
      </c>
      <c r="F5" s="30">
        <v>50</v>
      </c>
      <c r="G5" s="31">
        <v>16</v>
      </c>
      <c r="H5" s="20">
        <v>21</v>
      </c>
      <c r="I5" s="20">
        <v>3</v>
      </c>
      <c r="J5" s="30">
        <v>0</v>
      </c>
      <c r="K5" s="29" t="s">
        <v>638</v>
      </c>
      <c r="L5" s="1" t="s">
        <v>434</v>
      </c>
      <c r="M5" s="1" t="s">
        <v>213</v>
      </c>
      <c r="N5" s="1" t="s">
        <v>703</v>
      </c>
      <c r="O5" s="31">
        <v>135</v>
      </c>
      <c r="P5" s="20">
        <v>124</v>
      </c>
      <c r="Q5" s="30">
        <v>11</v>
      </c>
      <c r="R5" s="29" t="s">
        <v>100</v>
      </c>
      <c r="S5" s="28" t="s">
        <v>245</v>
      </c>
    </row>
    <row r="6" spans="1:20" ht="15">
      <c r="A6" s="32" t="s">
        <v>29</v>
      </c>
      <c r="B6" s="1">
        <v>42</v>
      </c>
      <c r="C6" s="1">
        <v>20</v>
      </c>
      <c r="D6" s="1">
        <v>17</v>
      </c>
      <c r="E6" s="20">
        <v>5</v>
      </c>
      <c r="F6" s="30">
        <v>45</v>
      </c>
      <c r="G6" s="31">
        <v>14</v>
      </c>
      <c r="H6" s="20">
        <v>20</v>
      </c>
      <c r="I6" s="20">
        <v>0</v>
      </c>
      <c r="J6" s="30">
        <v>0</v>
      </c>
      <c r="K6" s="29" t="s">
        <v>456</v>
      </c>
      <c r="L6" s="1" t="s">
        <v>736</v>
      </c>
      <c r="M6" s="1" t="s">
        <v>283</v>
      </c>
      <c r="N6" s="1" t="s">
        <v>741</v>
      </c>
      <c r="O6" s="31">
        <v>111</v>
      </c>
      <c r="P6" s="20">
        <v>131</v>
      </c>
      <c r="Q6" s="30">
        <v>-20</v>
      </c>
      <c r="R6" s="29" t="s">
        <v>140</v>
      </c>
      <c r="S6" s="28" t="s">
        <v>203</v>
      </c>
    </row>
    <row r="7" spans="1:20" ht="15">
      <c r="A7" s="32" t="s">
        <v>5</v>
      </c>
      <c r="B7" s="1">
        <v>37</v>
      </c>
      <c r="C7" s="1">
        <v>20</v>
      </c>
      <c r="D7" s="1">
        <v>15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652</v>
      </c>
      <c r="M7" s="1" t="s">
        <v>180</v>
      </c>
      <c r="N7" s="1" t="s">
        <v>412</v>
      </c>
      <c r="O7" s="31">
        <v>137</v>
      </c>
      <c r="P7" s="20">
        <v>105</v>
      </c>
      <c r="Q7" s="30">
        <v>32</v>
      </c>
      <c r="R7" s="29" t="s">
        <v>140</v>
      </c>
      <c r="S7" s="28" t="s">
        <v>225</v>
      </c>
    </row>
    <row r="8" spans="1:20" ht="15">
      <c r="A8" s="32" t="s">
        <v>11</v>
      </c>
      <c r="B8" s="1">
        <v>38</v>
      </c>
      <c r="C8" s="1">
        <v>19</v>
      </c>
      <c r="D8" s="1">
        <v>17</v>
      </c>
      <c r="E8" s="20">
        <v>2</v>
      </c>
      <c r="F8" s="30">
        <v>40</v>
      </c>
      <c r="G8" s="31">
        <v>14</v>
      </c>
      <c r="H8" s="20">
        <v>19</v>
      </c>
      <c r="I8" s="20">
        <v>0</v>
      </c>
      <c r="J8" s="30">
        <v>1</v>
      </c>
      <c r="K8" s="29" t="s">
        <v>415</v>
      </c>
      <c r="L8" s="1" t="s">
        <v>548</v>
      </c>
      <c r="M8" s="1" t="s">
        <v>147</v>
      </c>
      <c r="N8" s="1" t="s">
        <v>360</v>
      </c>
      <c r="O8" s="31">
        <v>112</v>
      </c>
      <c r="P8" s="20">
        <v>111</v>
      </c>
      <c r="Q8" s="30">
        <v>1</v>
      </c>
      <c r="R8" s="29" t="s">
        <v>102</v>
      </c>
      <c r="S8" s="28" t="s">
        <v>245</v>
      </c>
    </row>
    <row r="9" spans="1:20" ht="15">
      <c r="A9" s="32" t="s">
        <v>16</v>
      </c>
      <c r="B9" s="1">
        <v>39</v>
      </c>
      <c r="C9" s="1">
        <v>18</v>
      </c>
      <c r="D9" s="1">
        <v>18</v>
      </c>
      <c r="E9" s="20">
        <v>3</v>
      </c>
      <c r="F9" s="30">
        <v>39</v>
      </c>
      <c r="G9" s="31">
        <v>12</v>
      </c>
      <c r="H9" s="20">
        <v>16</v>
      </c>
      <c r="I9" s="20">
        <v>2</v>
      </c>
      <c r="J9" s="30">
        <v>1</v>
      </c>
      <c r="K9" s="29" t="s">
        <v>575</v>
      </c>
      <c r="L9" s="1" t="s">
        <v>523</v>
      </c>
      <c r="M9" s="1" t="s">
        <v>274</v>
      </c>
      <c r="N9" s="1" t="s">
        <v>651</v>
      </c>
      <c r="O9" s="31">
        <v>117</v>
      </c>
      <c r="P9" s="20">
        <v>132</v>
      </c>
      <c r="Q9" s="30">
        <v>-15</v>
      </c>
      <c r="R9" s="29" t="s">
        <v>100</v>
      </c>
      <c r="S9" s="28" t="s">
        <v>236</v>
      </c>
    </row>
    <row r="10" spans="1:20" ht="15">
      <c r="A10" s="32" t="s">
        <v>21</v>
      </c>
      <c r="B10" s="1">
        <v>39</v>
      </c>
      <c r="C10" s="1">
        <v>17</v>
      </c>
      <c r="D10" s="1">
        <v>18</v>
      </c>
      <c r="E10" s="20">
        <v>4</v>
      </c>
      <c r="F10" s="30">
        <v>38</v>
      </c>
      <c r="G10" s="31">
        <v>13</v>
      </c>
      <c r="H10" s="20">
        <v>16</v>
      </c>
      <c r="I10" s="20">
        <v>1</v>
      </c>
      <c r="J10" s="30">
        <v>0</v>
      </c>
      <c r="K10" s="29" t="s">
        <v>687</v>
      </c>
      <c r="L10" s="1" t="s">
        <v>519</v>
      </c>
      <c r="M10" s="1" t="s">
        <v>272</v>
      </c>
      <c r="N10" s="1" t="s">
        <v>709</v>
      </c>
      <c r="O10" s="31">
        <v>107</v>
      </c>
      <c r="P10" s="20">
        <v>126</v>
      </c>
      <c r="Q10" s="30">
        <v>-19</v>
      </c>
      <c r="R10" s="29" t="s">
        <v>130</v>
      </c>
      <c r="S10" s="28" t="s">
        <v>245</v>
      </c>
    </row>
    <row r="11" spans="1:20" ht="15.75" thickBot="1">
      <c r="A11" s="32" t="s">
        <v>28</v>
      </c>
      <c r="B11" s="1">
        <v>40</v>
      </c>
      <c r="C11" s="1">
        <v>14</v>
      </c>
      <c r="D11" s="1">
        <v>21</v>
      </c>
      <c r="E11" s="24">
        <v>5</v>
      </c>
      <c r="F11" s="23">
        <v>33</v>
      </c>
      <c r="G11" s="25">
        <v>10</v>
      </c>
      <c r="H11" s="24">
        <v>13</v>
      </c>
      <c r="I11" s="24">
        <v>1</v>
      </c>
      <c r="J11" s="23">
        <v>1</v>
      </c>
      <c r="K11" s="29" t="s">
        <v>480</v>
      </c>
      <c r="L11" s="1" t="s">
        <v>738</v>
      </c>
      <c r="M11" s="1" t="s">
        <v>272</v>
      </c>
      <c r="N11" s="1" t="s">
        <v>610</v>
      </c>
      <c r="O11" s="31">
        <v>122</v>
      </c>
      <c r="P11" s="20">
        <v>137</v>
      </c>
      <c r="Q11" s="30">
        <v>-15</v>
      </c>
      <c r="R11" s="29" t="s">
        <v>114</v>
      </c>
      <c r="S11" s="28" t="s">
        <v>208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39</v>
      </c>
      <c r="C14" s="1">
        <v>26</v>
      </c>
      <c r="D14" s="1">
        <v>10</v>
      </c>
      <c r="E14" s="20">
        <v>3</v>
      </c>
      <c r="F14" s="33">
        <v>55</v>
      </c>
      <c r="G14" s="20">
        <v>23</v>
      </c>
      <c r="H14" s="20">
        <v>26</v>
      </c>
      <c r="I14" s="20">
        <v>0</v>
      </c>
      <c r="J14" s="20">
        <v>1</v>
      </c>
      <c r="K14" s="29" t="s">
        <v>669</v>
      </c>
      <c r="L14" s="1" t="s">
        <v>495</v>
      </c>
      <c r="M14" s="1" t="s">
        <v>371</v>
      </c>
      <c r="N14" s="1" t="s">
        <v>735</v>
      </c>
      <c r="O14" s="31">
        <v>145</v>
      </c>
      <c r="P14" s="20">
        <v>104</v>
      </c>
      <c r="Q14" s="30">
        <v>41</v>
      </c>
      <c r="R14" s="29" t="s">
        <v>100</v>
      </c>
      <c r="S14" s="28" t="s">
        <v>190</v>
      </c>
    </row>
    <row r="15" spans="1:20" ht="15">
      <c r="A15" s="32" t="s">
        <v>14</v>
      </c>
      <c r="B15" s="1">
        <v>42</v>
      </c>
      <c r="C15" s="1">
        <v>24</v>
      </c>
      <c r="D15" s="1">
        <v>15</v>
      </c>
      <c r="E15" s="20">
        <v>3</v>
      </c>
      <c r="F15" s="30">
        <v>51</v>
      </c>
      <c r="G15" s="20">
        <v>23</v>
      </c>
      <c r="H15" s="20">
        <v>24</v>
      </c>
      <c r="I15" s="20">
        <v>0</v>
      </c>
      <c r="J15" s="20">
        <v>0</v>
      </c>
      <c r="K15" s="29" t="s">
        <v>456</v>
      </c>
      <c r="L15" s="1" t="s">
        <v>732</v>
      </c>
      <c r="M15" s="1" t="s">
        <v>294</v>
      </c>
      <c r="N15" s="1" t="s">
        <v>641</v>
      </c>
      <c r="O15" s="31">
        <v>134</v>
      </c>
      <c r="P15" s="20">
        <v>107</v>
      </c>
      <c r="Q15" s="30">
        <v>27</v>
      </c>
      <c r="R15" s="29" t="s">
        <v>140</v>
      </c>
      <c r="S15" s="28" t="s">
        <v>225</v>
      </c>
    </row>
    <row r="16" spans="1:20" ht="15">
      <c r="A16" s="32" t="s">
        <v>26</v>
      </c>
      <c r="B16" s="1">
        <v>40</v>
      </c>
      <c r="C16" s="1">
        <v>24</v>
      </c>
      <c r="D16" s="1">
        <v>14</v>
      </c>
      <c r="E16" s="20">
        <v>2</v>
      </c>
      <c r="F16" s="30">
        <v>50</v>
      </c>
      <c r="G16" s="20">
        <v>21</v>
      </c>
      <c r="H16" s="20">
        <v>24</v>
      </c>
      <c r="I16" s="20">
        <v>0</v>
      </c>
      <c r="J16" s="20">
        <v>2</v>
      </c>
      <c r="K16" s="29" t="s">
        <v>744</v>
      </c>
      <c r="L16" s="1" t="s">
        <v>702</v>
      </c>
      <c r="M16" s="1" t="s">
        <v>745</v>
      </c>
      <c r="N16" s="1" t="s">
        <v>746</v>
      </c>
      <c r="O16" s="31">
        <v>135</v>
      </c>
      <c r="P16" s="20">
        <v>114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9</v>
      </c>
      <c r="B17" s="1">
        <v>41</v>
      </c>
      <c r="C17" s="1">
        <v>17</v>
      </c>
      <c r="D17" s="1">
        <v>17</v>
      </c>
      <c r="E17" s="20">
        <v>7</v>
      </c>
      <c r="F17" s="30">
        <v>41</v>
      </c>
      <c r="G17" s="20">
        <v>10</v>
      </c>
      <c r="H17" s="20">
        <v>16</v>
      </c>
      <c r="I17" s="20">
        <v>1</v>
      </c>
      <c r="J17" s="20">
        <v>3</v>
      </c>
      <c r="K17" s="29" t="s">
        <v>656</v>
      </c>
      <c r="L17" s="1" t="s">
        <v>752</v>
      </c>
      <c r="M17" s="1" t="s">
        <v>243</v>
      </c>
      <c r="N17" s="1" t="s">
        <v>753</v>
      </c>
      <c r="O17" s="31">
        <v>125</v>
      </c>
      <c r="P17" s="20">
        <v>152</v>
      </c>
      <c r="Q17" s="30">
        <v>-27</v>
      </c>
      <c r="R17" s="29" t="s">
        <v>114</v>
      </c>
      <c r="S17" s="28" t="s">
        <v>311</v>
      </c>
    </row>
    <row r="18" spans="1:19" ht="15">
      <c r="A18" s="32" t="s">
        <v>23</v>
      </c>
      <c r="B18" s="1">
        <v>40</v>
      </c>
      <c r="C18" s="1">
        <v>17</v>
      </c>
      <c r="D18" s="1">
        <v>17</v>
      </c>
      <c r="E18" s="20">
        <v>6</v>
      </c>
      <c r="F18" s="30">
        <v>40</v>
      </c>
      <c r="G18" s="20">
        <v>12</v>
      </c>
      <c r="H18" s="20">
        <v>15</v>
      </c>
      <c r="I18" s="20">
        <v>2</v>
      </c>
      <c r="J18" s="20">
        <v>0</v>
      </c>
      <c r="K18" s="29" t="s">
        <v>691</v>
      </c>
      <c r="L18" s="1" t="s">
        <v>639</v>
      </c>
      <c r="M18" s="1" t="s">
        <v>231</v>
      </c>
      <c r="N18" s="1" t="s">
        <v>679</v>
      </c>
      <c r="O18" s="31">
        <v>137</v>
      </c>
      <c r="P18" s="20">
        <v>145</v>
      </c>
      <c r="Q18" s="30">
        <v>-8</v>
      </c>
      <c r="R18" s="29" t="s">
        <v>100</v>
      </c>
      <c r="S18" s="28" t="s">
        <v>190</v>
      </c>
    </row>
    <row r="19" spans="1:19" ht="15">
      <c r="A19" s="32" t="s">
        <v>10</v>
      </c>
      <c r="B19" s="1">
        <v>40</v>
      </c>
      <c r="C19" s="1">
        <v>17</v>
      </c>
      <c r="D19" s="1">
        <v>18</v>
      </c>
      <c r="E19" s="20">
        <v>5</v>
      </c>
      <c r="F19" s="30">
        <v>39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750</v>
      </c>
      <c r="M19" s="1" t="s">
        <v>212</v>
      </c>
      <c r="N19" s="1" t="s">
        <v>751</v>
      </c>
      <c r="O19" s="31">
        <v>123</v>
      </c>
      <c r="P19" s="20">
        <v>144</v>
      </c>
      <c r="Q19" s="30">
        <v>-21</v>
      </c>
      <c r="R19" s="29" t="s">
        <v>102</v>
      </c>
      <c r="S19" s="28" t="s">
        <v>208</v>
      </c>
    </row>
    <row r="20" spans="1:19" ht="15">
      <c r="A20" s="32" t="s">
        <v>13</v>
      </c>
      <c r="B20" s="1">
        <v>40</v>
      </c>
      <c r="C20" s="1">
        <v>15</v>
      </c>
      <c r="D20" s="1">
        <v>18</v>
      </c>
      <c r="E20" s="20">
        <v>7</v>
      </c>
      <c r="F20" s="30">
        <v>37</v>
      </c>
      <c r="G20" s="20">
        <v>9</v>
      </c>
      <c r="H20" s="20">
        <v>13</v>
      </c>
      <c r="I20" s="20">
        <v>2</v>
      </c>
      <c r="J20" s="20">
        <v>1</v>
      </c>
      <c r="K20" s="29" t="s">
        <v>611</v>
      </c>
      <c r="L20" s="1" t="s">
        <v>747</v>
      </c>
      <c r="M20" s="1" t="s">
        <v>257</v>
      </c>
      <c r="N20" s="1" t="s">
        <v>748</v>
      </c>
      <c r="O20" s="31">
        <v>108</v>
      </c>
      <c r="P20" s="20">
        <v>128</v>
      </c>
      <c r="Q20" s="30">
        <v>-20</v>
      </c>
      <c r="R20" s="29" t="s">
        <v>100</v>
      </c>
      <c r="S20" s="28" t="s">
        <v>244</v>
      </c>
    </row>
    <row r="21" spans="1:19" ht="15.75" thickBot="1">
      <c r="A21" s="27" t="s">
        <v>12</v>
      </c>
      <c r="B21" s="26">
        <v>39</v>
      </c>
      <c r="C21" s="26">
        <v>18</v>
      </c>
      <c r="D21" s="26">
        <v>20</v>
      </c>
      <c r="E21" s="24">
        <v>1</v>
      </c>
      <c r="F21" s="23">
        <v>37</v>
      </c>
      <c r="G21" s="24">
        <v>18</v>
      </c>
      <c r="H21" s="24">
        <v>18</v>
      </c>
      <c r="I21" s="24">
        <v>0</v>
      </c>
      <c r="J21" s="24">
        <v>0</v>
      </c>
      <c r="K21" s="22" t="s">
        <v>583</v>
      </c>
      <c r="L21" s="26" t="s">
        <v>749</v>
      </c>
      <c r="M21" s="26" t="s">
        <v>248</v>
      </c>
      <c r="N21" s="26" t="s">
        <v>734</v>
      </c>
      <c r="O21" s="25">
        <v>113</v>
      </c>
      <c r="P21" s="24">
        <v>123</v>
      </c>
      <c r="Q21" s="23">
        <v>-10</v>
      </c>
      <c r="R21" s="22" t="s">
        <v>100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41</v>
      </c>
      <c r="C25" s="40">
        <v>27</v>
      </c>
      <c r="D25" s="40">
        <v>12</v>
      </c>
      <c r="E25" s="38">
        <v>2</v>
      </c>
      <c r="F25" s="33">
        <v>56</v>
      </c>
      <c r="G25" s="38">
        <v>23</v>
      </c>
      <c r="H25" s="38">
        <v>27</v>
      </c>
      <c r="I25" s="38">
        <v>0</v>
      </c>
      <c r="J25" s="38">
        <v>0</v>
      </c>
      <c r="K25" s="37" t="s">
        <v>731</v>
      </c>
      <c r="L25" s="40" t="s">
        <v>623</v>
      </c>
      <c r="M25" s="40" t="s">
        <v>113</v>
      </c>
      <c r="N25" s="40" t="s">
        <v>701</v>
      </c>
      <c r="O25" s="39">
        <v>147</v>
      </c>
      <c r="P25" s="38">
        <v>104</v>
      </c>
      <c r="Q25" s="33">
        <v>43</v>
      </c>
      <c r="R25" s="37" t="s">
        <v>114</v>
      </c>
      <c r="S25" s="36" t="s">
        <v>205</v>
      </c>
    </row>
    <row r="26" spans="1:19" ht="15">
      <c r="A26" s="32" t="s">
        <v>17</v>
      </c>
      <c r="B26" s="1">
        <v>40</v>
      </c>
      <c r="C26" s="1">
        <v>25</v>
      </c>
      <c r="D26" s="1">
        <v>11</v>
      </c>
      <c r="E26" s="20">
        <v>4</v>
      </c>
      <c r="F26" s="30">
        <v>54</v>
      </c>
      <c r="G26" s="20">
        <v>17</v>
      </c>
      <c r="H26" s="20">
        <v>23</v>
      </c>
      <c r="I26" s="20">
        <v>2</v>
      </c>
      <c r="J26" s="20">
        <v>2</v>
      </c>
      <c r="K26" s="29" t="s">
        <v>512</v>
      </c>
      <c r="L26" s="1" t="s">
        <v>727</v>
      </c>
      <c r="M26" s="1" t="s">
        <v>294</v>
      </c>
      <c r="N26" s="1" t="s">
        <v>677</v>
      </c>
      <c r="O26" s="31">
        <v>121</v>
      </c>
      <c r="P26" s="20">
        <v>107</v>
      </c>
      <c r="Q26" s="30">
        <v>14</v>
      </c>
      <c r="R26" s="29" t="s">
        <v>123</v>
      </c>
      <c r="S26" s="28" t="s">
        <v>225</v>
      </c>
    </row>
    <row r="27" spans="1:19" ht="15">
      <c r="A27" s="32" t="s">
        <v>24</v>
      </c>
      <c r="B27" s="1">
        <v>40</v>
      </c>
      <c r="C27" s="1">
        <v>24</v>
      </c>
      <c r="D27" s="1">
        <v>15</v>
      </c>
      <c r="E27" s="20">
        <v>1</v>
      </c>
      <c r="F27" s="30">
        <v>49</v>
      </c>
      <c r="G27" s="20">
        <v>19</v>
      </c>
      <c r="H27" s="20">
        <v>23</v>
      </c>
      <c r="I27" s="20">
        <v>1</v>
      </c>
      <c r="J27" s="20">
        <v>1</v>
      </c>
      <c r="K27" s="29" t="s">
        <v>549</v>
      </c>
      <c r="L27" s="1" t="s">
        <v>603</v>
      </c>
      <c r="M27" s="1" t="s">
        <v>225</v>
      </c>
      <c r="N27" s="1" t="s">
        <v>676</v>
      </c>
      <c r="O27" s="31">
        <v>137</v>
      </c>
      <c r="P27" s="20">
        <v>130</v>
      </c>
      <c r="Q27" s="30">
        <v>7</v>
      </c>
      <c r="R27" s="29" t="s">
        <v>98</v>
      </c>
      <c r="S27" s="28" t="s">
        <v>230</v>
      </c>
    </row>
    <row r="28" spans="1:19" ht="15">
      <c r="A28" s="32" t="s">
        <v>22</v>
      </c>
      <c r="B28" s="1">
        <v>38</v>
      </c>
      <c r="C28" s="1">
        <v>24</v>
      </c>
      <c r="D28" s="1">
        <v>13</v>
      </c>
      <c r="E28" s="20">
        <v>1</v>
      </c>
      <c r="F28" s="30">
        <v>49</v>
      </c>
      <c r="G28" s="20">
        <v>20</v>
      </c>
      <c r="H28" s="20">
        <v>23</v>
      </c>
      <c r="I28" s="20">
        <v>1</v>
      </c>
      <c r="J28" s="20">
        <v>0</v>
      </c>
      <c r="K28" s="29" t="s">
        <v>644</v>
      </c>
      <c r="L28" s="1" t="s">
        <v>433</v>
      </c>
      <c r="M28" s="1" t="s">
        <v>498</v>
      </c>
      <c r="N28" s="1" t="s">
        <v>644</v>
      </c>
      <c r="O28" s="31">
        <v>123</v>
      </c>
      <c r="P28" s="20">
        <v>95</v>
      </c>
      <c r="Q28" s="30">
        <v>28</v>
      </c>
      <c r="R28" s="29" t="s">
        <v>130</v>
      </c>
      <c r="S28" s="28" t="s">
        <v>230</v>
      </c>
    </row>
    <row r="29" spans="1:19" ht="15">
      <c r="A29" s="32" t="s">
        <v>6</v>
      </c>
      <c r="B29" s="1">
        <v>41</v>
      </c>
      <c r="C29" s="1">
        <v>19</v>
      </c>
      <c r="D29" s="1">
        <v>18</v>
      </c>
      <c r="E29" s="20">
        <v>4</v>
      </c>
      <c r="F29" s="30">
        <v>42</v>
      </c>
      <c r="G29" s="20">
        <v>12</v>
      </c>
      <c r="H29" s="20">
        <v>18</v>
      </c>
      <c r="I29" s="20">
        <v>1</v>
      </c>
      <c r="J29" s="20">
        <v>0</v>
      </c>
      <c r="K29" s="29" t="s">
        <v>583</v>
      </c>
      <c r="L29" s="1" t="s">
        <v>730</v>
      </c>
      <c r="M29" s="1" t="s">
        <v>173</v>
      </c>
      <c r="N29" s="1" t="s">
        <v>441</v>
      </c>
      <c r="O29" s="31">
        <v>114</v>
      </c>
      <c r="P29" s="20">
        <v>123</v>
      </c>
      <c r="Q29" s="30">
        <v>-9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39</v>
      </c>
      <c r="C30" s="1">
        <v>17</v>
      </c>
      <c r="D30" s="1">
        <v>15</v>
      </c>
      <c r="E30" s="20">
        <v>7</v>
      </c>
      <c r="F30" s="30">
        <v>41</v>
      </c>
      <c r="G30" s="20">
        <v>12</v>
      </c>
      <c r="H30" s="20">
        <v>17</v>
      </c>
      <c r="I30" s="20">
        <v>0</v>
      </c>
      <c r="J30" s="20">
        <v>2</v>
      </c>
      <c r="K30" s="29" t="s">
        <v>502</v>
      </c>
      <c r="L30" s="1" t="s">
        <v>725</v>
      </c>
      <c r="M30" s="1" t="s">
        <v>309</v>
      </c>
      <c r="N30" s="1" t="s">
        <v>726</v>
      </c>
      <c r="O30" s="31">
        <v>113</v>
      </c>
      <c r="P30" s="20">
        <v>118</v>
      </c>
      <c r="Q30" s="30">
        <v>-5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40</v>
      </c>
      <c r="C31" s="1">
        <v>13</v>
      </c>
      <c r="D31" s="1">
        <v>20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728</v>
      </c>
      <c r="M31" s="1" t="s">
        <v>289</v>
      </c>
      <c r="N31" s="1" t="s">
        <v>729</v>
      </c>
      <c r="O31" s="31">
        <v>98</v>
      </c>
      <c r="P31" s="20">
        <v>123</v>
      </c>
      <c r="Q31" s="30">
        <v>-25</v>
      </c>
      <c r="R31" s="29" t="s">
        <v>104</v>
      </c>
      <c r="S31" s="28" t="s">
        <v>190</v>
      </c>
    </row>
    <row r="32" spans="1:19" ht="15.75" thickBot="1">
      <c r="A32" s="32" t="s">
        <v>25</v>
      </c>
      <c r="B32" s="1">
        <v>40</v>
      </c>
      <c r="C32" s="1">
        <v>13</v>
      </c>
      <c r="D32" s="1">
        <v>25</v>
      </c>
      <c r="E32" s="20">
        <v>2</v>
      </c>
      <c r="F32" s="23">
        <v>28</v>
      </c>
      <c r="G32" s="20">
        <v>10</v>
      </c>
      <c r="H32" s="20">
        <v>12</v>
      </c>
      <c r="I32" s="20">
        <v>1</v>
      </c>
      <c r="J32" s="20">
        <v>0</v>
      </c>
      <c r="K32" s="29" t="s">
        <v>634</v>
      </c>
      <c r="L32" s="1" t="s">
        <v>622</v>
      </c>
      <c r="M32" s="1" t="s">
        <v>400</v>
      </c>
      <c r="N32" s="1" t="s">
        <v>675</v>
      </c>
      <c r="O32" s="31">
        <v>102</v>
      </c>
      <c r="P32" s="20">
        <v>137</v>
      </c>
      <c r="Q32" s="30">
        <v>-35</v>
      </c>
      <c r="R32" s="29" t="s">
        <v>98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39</v>
      </c>
      <c r="C35" s="1">
        <v>27</v>
      </c>
      <c r="D35" s="1">
        <v>9</v>
      </c>
      <c r="E35" s="20">
        <v>3</v>
      </c>
      <c r="F35" s="33">
        <v>57</v>
      </c>
      <c r="G35" s="20">
        <v>23</v>
      </c>
      <c r="H35" s="20">
        <v>26</v>
      </c>
      <c r="I35" s="20">
        <v>1</v>
      </c>
      <c r="J35" s="20">
        <v>1</v>
      </c>
      <c r="K35" s="29" t="s">
        <v>724</v>
      </c>
      <c r="L35" s="1" t="s">
        <v>629</v>
      </c>
      <c r="M35" s="1" t="s">
        <v>661</v>
      </c>
      <c r="N35" s="1" t="s">
        <v>662</v>
      </c>
      <c r="O35" s="31">
        <v>139</v>
      </c>
      <c r="P35" s="20">
        <v>105</v>
      </c>
      <c r="Q35" s="30">
        <v>34</v>
      </c>
      <c r="R35" s="29" t="s">
        <v>104</v>
      </c>
      <c r="S35" s="28" t="s">
        <v>253</v>
      </c>
    </row>
    <row r="36" spans="1:19" ht="15">
      <c r="A36" s="32" t="s">
        <v>20</v>
      </c>
      <c r="B36" s="1">
        <v>39</v>
      </c>
      <c r="C36" s="1">
        <v>24</v>
      </c>
      <c r="D36" s="1">
        <v>12</v>
      </c>
      <c r="E36" s="20">
        <v>3</v>
      </c>
      <c r="F36" s="30">
        <v>51</v>
      </c>
      <c r="G36" s="20">
        <v>17</v>
      </c>
      <c r="H36" s="20">
        <v>24</v>
      </c>
      <c r="I36" s="20">
        <v>0</v>
      </c>
      <c r="J36" s="20">
        <v>0</v>
      </c>
      <c r="K36" s="29" t="s">
        <v>717</v>
      </c>
      <c r="L36" s="1" t="s">
        <v>328</v>
      </c>
      <c r="M36" s="1" t="s">
        <v>283</v>
      </c>
      <c r="N36" s="1" t="s">
        <v>703</v>
      </c>
      <c r="O36" s="31">
        <v>128</v>
      </c>
      <c r="P36" s="20">
        <v>109</v>
      </c>
      <c r="Q36" s="30">
        <v>19</v>
      </c>
      <c r="R36" s="29" t="s">
        <v>123</v>
      </c>
      <c r="S36" s="28" t="s">
        <v>230</v>
      </c>
    </row>
    <row r="37" spans="1:19" ht="15">
      <c r="A37" s="32" t="s">
        <v>18</v>
      </c>
      <c r="B37" s="1">
        <v>38</v>
      </c>
      <c r="C37" s="1">
        <v>23</v>
      </c>
      <c r="D37" s="1">
        <v>10</v>
      </c>
      <c r="E37" s="20">
        <v>5</v>
      </c>
      <c r="F37" s="30">
        <v>51</v>
      </c>
      <c r="G37" s="20">
        <v>22</v>
      </c>
      <c r="H37" s="20">
        <v>23</v>
      </c>
      <c r="I37" s="20">
        <v>0</v>
      </c>
      <c r="J37" s="20">
        <v>1</v>
      </c>
      <c r="K37" s="29" t="s">
        <v>722</v>
      </c>
      <c r="L37" s="1" t="s">
        <v>589</v>
      </c>
      <c r="M37" s="1" t="s">
        <v>287</v>
      </c>
      <c r="N37" s="1" t="s">
        <v>401</v>
      </c>
      <c r="O37" s="31">
        <v>118</v>
      </c>
      <c r="P37" s="20">
        <v>96</v>
      </c>
      <c r="Q37" s="30">
        <v>22</v>
      </c>
      <c r="R37" s="29" t="s">
        <v>130</v>
      </c>
      <c r="S37" s="28" t="s">
        <v>262</v>
      </c>
    </row>
    <row r="38" spans="1:19" ht="15">
      <c r="A38" s="32" t="s">
        <v>3</v>
      </c>
      <c r="B38" s="1">
        <v>38</v>
      </c>
      <c r="C38" s="1">
        <v>18</v>
      </c>
      <c r="D38" s="1">
        <v>12</v>
      </c>
      <c r="E38" s="20">
        <v>8</v>
      </c>
      <c r="F38" s="30">
        <v>44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516</v>
      </c>
      <c r="M38" s="1" t="s">
        <v>337</v>
      </c>
      <c r="N38" s="1" t="s">
        <v>719</v>
      </c>
      <c r="O38" s="31">
        <v>116</v>
      </c>
      <c r="P38" s="20">
        <v>121</v>
      </c>
      <c r="Q38" s="30">
        <v>-5</v>
      </c>
      <c r="R38" s="29" t="s">
        <v>98</v>
      </c>
      <c r="S38" s="28" t="s">
        <v>252</v>
      </c>
    </row>
    <row r="39" spans="1:19" ht="15">
      <c r="A39" s="32" t="s">
        <v>27</v>
      </c>
      <c r="B39" s="1">
        <v>39</v>
      </c>
      <c r="C39" s="1">
        <v>18</v>
      </c>
      <c r="D39" s="1">
        <v>14</v>
      </c>
      <c r="E39" s="20">
        <v>7</v>
      </c>
      <c r="F39" s="30">
        <v>43</v>
      </c>
      <c r="G39" s="20">
        <v>10</v>
      </c>
      <c r="H39" s="20">
        <v>15</v>
      </c>
      <c r="I39" s="20">
        <v>3</v>
      </c>
      <c r="J39" s="20">
        <v>1</v>
      </c>
      <c r="K39" s="29" t="s">
        <v>720</v>
      </c>
      <c r="L39" s="1" t="s">
        <v>659</v>
      </c>
      <c r="M39" s="1" t="s">
        <v>190</v>
      </c>
      <c r="N39" s="1" t="s">
        <v>721</v>
      </c>
      <c r="O39" s="31">
        <v>105</v>
      </c>
      <c r="P39" s="20">
        <v>120</v>
      </c>
      <c r="Q39" s="30">
        <v>-15</v>
      </c>
      <c r="R39" s="29" t="s">
        <v>102</v>
      </c>
      <c r="S39" s="28" t="s">
        <v>203</v>
      </c>
    </row>
    <row r="40" spans="1:19" ht="15">
      <c r="A40" s="32" t="s">
        <v>31</v>
      </c>
      <c r="B40" s="1">
        <v>39</v>
      </c>
      <c r="C40" s="1">
        <v>17</v>
      </c>
      <c r="D40" s="1">
        <v>18</v>
      </c>
      <c r="E40" s="20">
        <v>4</v>
      </c>
      <c r="F40" s="30">
        <v>38</v>
      </c>
      <c r="G40" s="20">
        <v>10</v>
      </c>
      <c r="H40" s="20">
        <v>15</v>
      </c>
      <c r="I40" s="20">
        <v>2</v>
      </c>
      <c r="J40" s="20">
        <v>1</v>
      </c>
      <c r="K40" s="29" t="s">
        <v>548</v>
      </c>
      <c r="L40" s="1" t="s">
        <v>517</v>
      </c>
      <c r="M40" s="1" t="s">
        <v>716</v>
      </c>
      <c r="N40" s="1" t="s">
        <v>650</v>
      </c>
      <c r="O40" s="31">
        <v>101</v>
      </c>
      <c r="P40" s="20">
        <v>118</v>
      </c>
      <c r="Q40" s="30">
        <v>-17</v>
      </c>
      <c r="R40" s="29" t="s">
        <v>100</v>
      </c>
      <c r="S40" s="28" t="s">
        <v>245</v>
      </c>
    </row>
    <row r="41" spans="1:19" ht="15">
      <c r="A41" s="32" t="s">
        <v>7</v>
      </c>
      <c r="B41" s="1">
        <v>40</v>
      </c>
      <c r="C41" s="1">
        <v>17</v>
      </c>
      <c r="D41" s="1">
        <v>20</v>
      </c>
      <c r="E41" s="20">
        <v>3</v>
      </c>
      <c r="F41" s="30">
        <v>37</v>
      </c>
      <c r="G41" s="20">
        <v>12</v>
      </c>
      <c r="H41" s="20">
        <v>16</v>
      </c>
      <c r="I41" s="20">
        <v>1</v>
      </c>
      <c r="J41" s="20">
        <v>2</v>
      </c>
      <c r="K41" s="29" t="s">
        <v>707</v>
      </c>
      <c r="L41" s="1" t="s">
        <v>634</v>
      </c>
      <c r="M41" s="1" t="s">
        <v>263</v>
      </c>
      <c r="N41" s="1" t="s">
        <v>723</v>
      </c>
      <c r="O41" s="31">
        <v>116</v>
      </c>
      <c r="P41" s="20">
        <v>127</v>
      </c>
      <c r="Q41" s="30">
        <v>-11</v>
      </c>
      <c r="R41" s="29" t="s">
        <v>102</v>
      </c>
      <c r="S41" s="28" t="s">
        <v>208</v>
      </c>
    </row>
    <row r="42" spans="1:19" ht="15.75" thickBot="1">
      <c r="A42" s="27" t="s">
        <v>8</v>
      </c>
      <c r="B42" s="26">
        <v>42</v>
      </c>
      <c r="C42" s="26">
        <v>13</v>
      </c>
      <c r="D42" s="26">
        <v>23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565</v>
      </c>
      <c r="L42" s="26" t="s">
        <v>592</v>
      </c>
      <c r="M42" s="26" t="s">
        <v>305</v>
      </c>
      <c r="N42" s="26" t="s">
        <v>633</v>
      </c>
      <c r="O42" s="25">
        <v>110</v>
      </c>
      <c r="P42" s="24">
        <v>149</v>
      </c>
      <c r="Q42" s="23">
        <v>-39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41</v>
      </c>
      <c r="C4" s="40">
        <v>26</v>
      </c>
      <c r="D4" s="40">
        <v>13</v>
      </c>
      <c r="E4" s="38">
        <v>2</v>
      </c>
      <c r="F4" s="33">
        <v>54</v>
      </c>
      <c r="G4" s="39">
        <v>22</v>
      </c>
      <c r="H4" s="38">
        <v>26</v>
      </c>
      <c r="I4" s="38">
        <v>0</v>
      </c>
      <c r="J4" s="33">
        <v>0</v>
      </c>
      <c r="K4" s="37" t="s">
        <v>742</v>
      </c>
      <c r="L4" s="40" t="s">
        <v>446</v>
      </c>
      <c r="M4" s="40" t="s">
        <v>381</v>
      </c>
      <c r="N4" s="40" t="s">
        <v>743</v>
      </c>
      <c r="O4" s="39">
        <v>129</v>
      </c>
      <c r="P4" s="38">
        <v>113</v>
      </c>
      <c r="Q4" s="33">
        <v>16</v>
      </c>
      <c r="R4" s="37" t="s">
        <v>130</v>
      </c>
      <c r="S4" s="36" t="s">
        <v>236</v>
      </c>
    </row>
    <row r="5" spans="1:20" ht="15">
      <c r="A5" s="32" t="s">
        <v>19</v>
      </c>
      <c r="B5" s="1">
        <v>41</v>
      </c>
      <c r="C5" s="1">
        <v>24</v>
      </c>
      <c r="D5" s="1">
        <v>15</v>
      </c>
      <c r="E5" s="20">
        <v>2</v>
      </c>
      <c r="F5" s="30">
        <v>50</v>
      </c>
      <c r="G5" s="31">
        <v>16</v>
      </c>
      <c r="H5" s="20">
        <v>21</v>
      </c>
      <c r="I5" s="20">
        <v>3</v>
      </c>
      <c r="J5" s="30">
        <v>0</v>
      </c>
      <c r="K5" s="29" t="s">
        <v>638</v>
      </c>
      <c r="L5" s="1" t="s">
        <v>550</v>
      </c>
      <c r="M5" s="1" t="s">
        <v>213</v>
      </c>
      <c r="N5" s="1" t="s">
        <v>703</v>
      </c>
      <c r="O5" s="31">
        <v>136</v>
      </c>
      <c r="P5" s="20">
        <v>127</v>
      </c>
      <c r="Q5" s="30">
        <v>9</v>
      </c>
      <c r="R5" s="29" t="s">
        <v>98</v>
      </c>
      <c r="S5" s="28" t="s">
        <v>245</v>
      </c>
    </row>
    <row r="6" spans="1:20" ht="15">
      <c r="A6" s="32" t="s">
        <v>29</v>
      </c>
      <c r="B6" s="1">
        <v>42</v>
      </c>
      <c r="C6" s="1">
        <v>20</v>
      </c>
      <c r="D6" s="1">
        <v>17</v>
      </c>
      <c r="E6" s="20">
        <v>5</v>
      </c>
      <c r="F6" s="30">
        <v>45</v>
      </c>
      <c r="G6" s="31">
        <v>14</v>
      </c>
      <c r="H6" s="20">
        <v>20</v>
      </c>
      <c r="I6" s="20">
        <v>0</v>
      </c>
      <c r="J6" s="30">
        <v>0</v>
      </c>
      <c r="K6" s="29" t="s">
        <v>456</v>
      </c>
      <c r="L6" s="1" t="s">
        <v>736</v>
      </c>
      <c r="M6" s="1" t="s">
        <v>283</v>
      </c>
      <c r="N6" s="1" t="s">
        <v>741</v>
      </c>
      <c r="O6" s="31">
        <v>111</v>
      </c>
      <c r="P6" s="20">
        <v>131</v>
      </c>
      <c r="Q6" s="30">
        <v>-20</v>
      </c>
      <c r="R6" s="29" t="s">
        <v>140</v>
      </c>
      <c r="S6" s="28" t="s">
        <v>203</v>
      </c>
    </row>
    <row r="7" spans="1:20" ht="15">
      <c r="A7" s="32" t="s">
        <v>5</v>
      </c>
      <c r="B7" s="1">
        <v>37</v>
      </c>
      <c r="C7" s="1">
        <v>20</v>
      </c>
      <c r="D7" s="1">
        <v>15</v>
      </c>
      <c r="E7" s="20">
        <v>2</v>
      </c>
      <c r="F7" s="30">
        <v>42</v>
      </c>
      <c r="G7" s="31">
        <v>17</v>
      </c>
      <c r="H7" s="20">
        <v>20</v>
      </c>
      <c r="I7" s="20">
        <v>0</v>
      </c>
      <c r="J7" s="30">
        <v>1</v>
      </c>
      <c r="K7" s="29" t="s">
        <v>434</v>
      </c>
      <c r="L7" s="1" t="s">
        <v>652</v>
      </c>
      <c r="M7" s="1" t="s">
        <v>180</v>
      </c>
      <c r="N7" s="1" t="s">
        <v>412</v>
      </c>
      <c r="O7" s="31">
        <v>137</v>
      </c>
      <c r="P7" s="20">
        <v>105</v>
      </c>
      <c r="Q7" s="30">
        <v>32</v>
      </c>
      <c r="R7" s="29" t="s">
        <v>140</v>
      </c>
      <c r="S7" s="28" t="s">
        <v>225</v>
      </c>
    </row>
    <row r="8" spans="1:20" ht="15">
      <c r="A8" s="32" t="s">
        <v>16</v>
      </c>
      <c r="B8" s="1">
        <v>40</v>
      </c>
      <c r="C8" s="1">
        <v>19</v>
      </c>
      <c r="D8" s="1">
        <v>18</v>
      </c>
      <c r="E8" s="20">
        <v>3</v>
      </c>
      <c r="F8" s="30">
        <v>41</v>
      </c>
      <c r="G8" s="31">
        <v>12</v>
      </c>
      <c r="H8" s="20">
        <v>17</v>
      </c>
      <c r="I8" s="20">
        <v>2</v>
      </c>
      <c r="J8" s="30">
        <v>1</v>
      </c>
      <c r="K8" s="29" t="s">
        <v>656</v>
      </c>
      <c r="L8" s="1" t="s">
        <v>523</v>
      </c>
      <c r="M8" s="1" t="s">
        <v>274</v>
      </c>
      <c r="N8" s="1" t="s">
        <v>651</v>
      </c>
      <c r="O8" s="31">
        <v>122</v>
      </c>
      <c r="P8" s="20">
        <v>136</v>
      </c>
      <c r="Q8" s="30">
        <v>-14</v>
      </c>
      <c r="R8" s="29" t="s">
        <v>104</v>
      </c>
      <c r="S8" s="28" t="s">
        <v>253</v>
      </c>
    </row>
    <row r="9" spans="1:20" ht="15">
      <c r="A9" s="32" t="s">
        <v>11</v>
      </c>
      <c r="B9" s="1">
        <v>38</v>
      </c>
      <c r="C9" s="1">
        <v>19</v>
      </c>
      <c r="D9" s="1">
        <v>17</v>
      </c>
      <c r="E9" s="20">
        <v>2</v>
      </c>
      <c r="F9" s="30">
        <v>40</v>
      </c>
      <c r="G9" s="31">
        <v>14</v>
      </c>
      <c r="H9" s="20">
        <v>19</v>
      </c>
      <c r="I9" s="20">
        <v>0</v>
      </c>
      <c r="J9" s="30">
        <v>1</v>
      </c>
      <c r="K9" s="29" t="s">
        <v>415</v>
      </c>
      <c r="L9" s="1" t="s">
        <v>548</v>
      </c>
      <c r="M9" s="1" t="s">
        <v>147</v>
      </c>
      <c r="N9" s="1" t="s">
        <v>360</v>
      </c>
      <c r="O9" s="31">
        <v>112</v>
      </c>
      <c r="P9" s="20">
        <v>111</v>
      </c>
      <c r="Q9" s="30">
        <v>1</v>
      </c>
      <c r="R9" s="29" t="s">
        <v>102</v>
      </c>
      <c r="S9" s="28" t="s">
        <v>245</v>
      </c>
    </row>
    <row r="10" spans="1:20" ht="15">
      <c r="A10" s="32" t="s">
        <v>21</v>
      </c>
      <c r="B10" s="1">
        <v>39</v>
      </c>
      <c r="C10" s="1">
        <v>17</v>
      </c>
      <c r="D10" s="1">
        <v>18</v>
      </c>
      <c r="E10" s="20">
        <v>4</v>
      </c>
      <c r="F10" s="30">
        <v>38</v>
      </c>
      <c r="G10" s="31">
        <v>13</v>
      </c>
      <c r="H10" s="20">
        <v>16</v>
      </c>
      <c r="I10" s="20">
        <v>1</v>
      </c>
      <c r="J10" s="30">
        <v>0</v>
      </c>
      <c r="K10" s="29" t="s">
        <v>687</v>
      </c>
      <c r="L10" s="1" t="s">
        <v>519</v>
      </c>
      <c r="M10" s="1" t="s">
        <v>272</v>
      </c>
      <c r="N10" s="1" t="s">
        <v>709</v>
      </c>
      <c r="O10" s="31">
        <v>107</v>
      </c>
      <c r="P10" s="20">
        <v>126</v>
      </c>
      <c r="Q10" s="30">
        <v>-19</v>
      </c>
      <c r="R10" s="29" t="s">
        <v>130</v>
      </c>
      <c r="S10" s="28" t="s">
        <v>245</v>
      </c>
    </row>
    <row r="11" spans="1:20" ht="15.75" thickBot="1">
      <c r="A11" s="32" t="s">
        <v>28</v>
      </c>
      <c r="B11" s="1">
        <v>41</v>
      </c>
      <c r="C11" s="1">
        <v>15</v>
      </c>
      <c r="D11" s="1">
        <v>21</v>
      </c>
      <c r="E11" s="24">
        <v>5</v>
      </c>
      <c r="F11" s="23">
        <v>35</v>
      </c>
      <c r="G11" s="25">
        <v>9</v>
      </c>
      <c r="H11" s="24">
        <v>13</v>
      </c>
      <c r="I11" s="24">
        <v>2</v>
      </c>
      <c r="J11" s="23">
        <v>1</v>
      </c>
      <c r="K11" s="29" t="s">
        <v>757</v>
      </c>
      <c r="L11" s="1" t="s">
        <v>738</v>
      </c>
      <c r="M11" s="1" t="s">
        <v>272</v>
      </c>
      <c r="N11" s="1" t="s">
        <v>758</v>
      </c>
      <c r="O11" s="31">
        <v>126</v>
      </c>
      <c r="P11" s="20">
        <v>140</v>
      </c>
      <c r="Q11" s="30">
        <v>-14</v>
      </c>
      <c r="R11" s="29" t="s">
        <v>100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40</v>
      </c>
      <c r="C14" s="1">
        <v>26</v>
      </c>
      <c r="D14" s="1">
        <v>10</v>
      </c>
      <c r="E14" s="20">
        <v>4</v>
      </c>
      <c r="F14" s="33">
        <v>56</v>
      </c>
      <c r="G14" s="20">
        <v>23</v>
      </c>
      <c r="H14" s="20">
        <v>26</v>
      </c>
      <c r="I14" s="20">
        <v>0</v>
      </c>
      <c r="J14" s="20">
        <v>2</v>
      </c>
      <c r="K14" s="29" t="s">
        <v>669</v>
      </c>
      <c r="L14" s="1" t="s">
        <v>529</v>
      </c>
      <c r="M14" s="1" t="s">
        <v>371</v>
      </c>
      <c r="N14" s="1" t="s">
        <v>756</v>
      </c>
      <c r="O14" s="31">
        <v>148</v>
      </c>
      <c r="P14" s="20">
        <v>108</v>
      </c>
      <c r="Q14" s="30">
        <v>40</v>
      </c>
      <c r="R14" s="29" t="s">
        <v>98</v>
      </c>
      <c r="S14" s="28" t="s">
        <v>231</v>
      </c>
    </row>
    <row r="15" spans="1:20" ht="15">
      <c r="A15" s="32" t="s">
        <v>14</v>
      </c>
      <c r="B15" s="1">
        <v>43</v>
      </c>
      <c r="C15" s="1">
        <v>25</v>
      </c>
      <c r="D15" s="1">
        <v>15</v>
      </c>
      <c r="E15" s="20">
        <v>3</v>
      </c>
      <c r="F15" s="30">
        <v>53</v>
      </c>
      <c r="G15" s="20">
        <v>24</v>
      </c>
      <c r="H15" s="20">
        <v>25</v>
      </c>
      <c r="I15" s="20">
        <v>0</v>
      </c>
      <c r="J15" s="20">
        <v>0</v>
      </c>
      <c r="K15" s="29" t="s">
        <v>456</v>
      </c>
      <c r="L15" s="1" t="s">
        <v>755</v>
      </c>
      <c r="M15" s="1" t="s">
        <v>294</v>
      </c>
      <c r="N15" s="1" t="s">
        <v>641</v>
      </c>
      <c r="O15" s="31">
        <v>137</v>
      </c>
      <c r="P15" s="20">
        <v>109</v>
      </c>
      <c r="Q15" s="30">
        <v>28</v>
      </c>
      <c r="R15" s="29" t="s">
        <v>100</v>
      </c>
      <c r="S15" s="28" t="s">
        <v>225</v>
      </c>
    </row>
    <row r="16" spans="1:20" ht="15">
      <c r="A16" s="32" t="s">
        <v>26</v>
      </c>
      <c r="B16" s="1">
        <v>40</v>
      </c>
      <c r="C16" s="1">
        <v>24</v>
      </c>
      <c r="D16" s="1">
        <v>14</v>
      </c>
      <c r="E16" s="20">
        <v>2</v>
      </c>
      <c r="F16" s="30">
        <v>50</v>
      </c>
      <c r="G16" s="20">
        <v>21</v>
      </c>
      <c r="H16" s="20">
        <v>24</v>
      </c>
      <c r="I16" s="20">
        <v>0</v>
      </c>
      <c r="J16" s="20">
        <v>2</v>
      </c>
      <c r="K16" s="29" t="s">
        <v>744</v>
      </c>
      <c r="L16" s="1" t="s">
        <v>702</v>
      </c>
      <c r="M16" s="1" t="s">
        <v>745</v>
      </c>
      <c r="N16" s="1" t="s">
        <v>746</v>
      </c>
      <c r="O16" s="31">
        <v>135</v>
      </c>
      <c r="P16" s="20">
        <v>114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9</v>
      </c>
      <c r="B17" s="1">
        <v>41</v>
      </c>
      <c r="C17" s="1">
        <v>17</v>
      </c>
      <c r="D17" s="1">
        <v>17</v>
      </c>
      <c r="E17" s="20">
        <v>7</v>
      </c>
      <c r="F17" s="30">
        <v>41</v>
      </c>
      <c r="G17" s="20">
        <v>10</v>
      </c>
      <c r="H17" s="20">
        <v>16</v>
      </c>
      <c r="I17" s="20">
        <v>1</v>
      </c>
      <c r="J17" s="20">
        <v>3</v>
      </c>
      <c r="K17" s="29" t="s">
        <v>656</v>
      </c>
      <c r="L17" s="1" t="s">
        <v>752</v>
      </c>
      <c r="M17" s="1" t="s">
        <v>243</v>
      </c>
      <c r="N17" s="1" t="s">
        <v>753</v>
      </c>
      <c r="O17" s="31">
        <v>125</v>
      </c>
      <c r="P17" s="20">
        <v>152</v>
      </c>
      <c r="Q17" s="30">
        <v>-27</v>
      </c>
      <c r="R17" s="29" t="s">
        <v>114</v>
      </c>
      <c r="S17" s="28" t="s">
        <v>311</v>
      </c>
    </row>
    <row r="18" spans="1:19" ht="15">
      <c r="A18" s="32" t="s">
        <v>23</v>
      </c>
      <c r="B18" s="1">
        <v>40</v>
      </c>
      <c r="C18" s="1">
        <v>17</v>
      </c>
      <c r="D18" s="1">
        <v>17</v>
      </c>
      <c r="E18" s="20">
        <v>6</v>
      </c>
      <c r="F18" s="30">
        <v>40</v>
      </c>
      <c r="G18" s="20">
        <v>12</v>
      </c>
      <c r="H18" s="20">
        <v>15</v>
      </c>
      <c r="I18" s="20">
        <v>2</v>
      </c>
      <c r="J18" s="20">
        <v>0</v>
      </c>
      <c r="K18" s="29" t="s">
        <v>691</v>
      </c>
      <c r="L18" s="1" t="s">
        <v>639</v>
      </c>
      <c r="M18" s="1" t="s">
        <v>231</v>
      </c>
      <c r="N18" s="1" t="s">
        <v>679</v>
      </c>
      <c r="O18" s="31">
        <v>137</v>
      </c>
      <c r="P18" s="20">
        <v>145</v>
      </c>
      <c r="Q18" s="30">
        <v>-8</v>
      </c>
      <c r="R18" s="29" t="s">
        <v>100</v>
      </c>
      <c r="S18" s="28" t="s">
        <v>190</v>
      </c>
    </row>
    <row r="19" spans="1:19" ht="15">
      <c r="A19" s="32" t="s">
        <v>10</v>
      </c>
      <c r="B19" s="1">
        <v>40</v>
      </c>
      <c r="C19" s="1">
        <v>17</v>
      </c>
      <c r="D19" s="1">
        <v>18</v>
      </c>
      <c r="E19" s="20">
        <v>5</v>
      </c>
      <c r="F19" s="30">
        <v>39</v>
      </c>
      <c r="G19" s="20">
        <v>6</v>
      </c>
      <c r="H19" s="20">
        <v>14</v>
      </c>
      <c r="I19" s="20">
        <v>3</v>
      </c>
      <c r="J19" s="20">
        <v>2</v>
      </c>
      <c r="K19" s="29" t="s">
        <v>583</v>
      </c>
      <c r="L19" s="1" t="s">
        <v>750</v>
      </c>
      <c r="M19" s="1" t="s">
        <v>212</v>
      </c>
      <c r="N19" s="1" t="s">
        <v>751</v>
      </c>
      <c r="O19" s="31">
        <v>123</v>
      </c>
      <c r="P19" s="20">
        <v>144</v>
      </c>
      <c r="Q19" s="30">
        <v>-21</v>
      </c>
      <c r="R19" s="29" t="s">
        <v>102</v>
      </c>
      <c r="S19" s="28" t="s">
        <v>208</v>
      </c>
    </row>
    <row r="20" spans="1:19" ht="15">
      <c r="A20" s="32" t="s">
        <v>13</v>
      </c>
      <c r="B20" s="1">
        <v>40</v>
      </c>
      <c r="C20" s="1">
        <v>15</v>
      </c>
      <c r="D20" s="1">
        <v>18</v>
      </c>
      <c r="E20" s="20">
        <v>7</v>
      </c>
      <c r="F20" s="30">
        <v>37</v>
      </c>
      <c r="G20" s="20">
        <v>9</v>
      </c>
      <c r="H20" s="20">
        <v>13</v>
      </c>
      <c r="I20" s="20">
        <v>2</v>
      </c>
      <c r="J20" s="20">
        <v>1</v>
      </c>
      <c r="K20" s="29" t="s">
        <v>611</v>
      </c>
      <c r="L20" s="1" t="s">
        <v>747</v>
      </c>
      <c r="M20" s="1" t="s">
        <v>257</v>
      </c>
      <c r="N20" s="1" t="s">
        <v>748</v>
      </c>
      <c r="O20" s="31">
        <v>108</v>
      </c>
      <c r="P20" s="20">
        <v>128</v>
      </c>
      <c r="Q20" s="30">
        <v>-20</v>
      </c>
      <c r="R20" s="29" t="s">
        <v>100</v>
      </c>
      <c r="S20" s="28" t="s">
        <v>244</v>
      </c>
    </row>
    <row r="21" spans="1:19" ht="15.75" thickBot="1">
      <c r="A21" s="27" t="s">
        <v>12</v>
      </c>
      <c r="B21" s="26">
        <v>39</v>
      </c>
      <c r="C21" s="26">
        <v>18</v>
      </c>
      <c r="D21" s="26">
        <v>20</v>
      </c>
      <c r="E21" s="24">
        <v>1</v>
      </c>
      <c r="F21" s="23">
        <v>37</v>
      </c>
      <c r="G21" s="24">
        <v>18</v>
      </c>
      <c r="H21" s="24">
        <v>18</v>
      </c>
      <c r="I21" s="24">
        <v>0</v>
      </c>
      <c r="J21" s="24">
        <v>0</v>
      </c>
      <c r="K21" s="22" t="s">
        <v>583</v>
      </c>
      <c r="L21" s="26" t="s">
        <v>749</v>
      </c>
      <c r="M21" s="26" t="s">
        <v>248</v>
      </c>
      <c r="N21" s="26" t="s">
        <v>734</v>
      </c>
      <c r="O21" s="25">
        <v>113</v>
      </c>
      <c r="P21" s="24">
        <v>123</v>
      </c>
      <c r="Q21" s="23">
        <v>-10</v>
      </c>
      <c r="R21" s="22" t="s">
        <v>100</v>
      </c>
      <c r="S21" s="21" t="s">
        <v>248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41</v>
      </c>
      <c r="C25" s="40">
        <v>27</v>
      </c>
      <c r="D25" s="40">
        <v>12</v>
      </c>
      <c r="E25" s="38">
        <v>2</v>
      </c>
      <c r="F25" s="33">
        <v>56</v>
      </c>
      <c r="G25" s="38">
        <v>23</v>
      </c>
      <c r="H25" s="38">
        <v>27</v>
      </c>
      <c r="I25" s="38">
        <v>0</v>
      </c>
      <c r="J25" s="38">
        <v>0</v>
      </c>
      <c r="K25" s="37" t="s">
        <v>731</v>
      </c>
      <c r="L25" s="40" t="s">
        <v>623</v>
      </c>
      <c r="M25" s="40" t="s">
        <v>113</v>
      </c>
      <c r="N25" s="40" t="s">
        <v>701</v>
      </c>
      <c r="O25" s="39">
        <v>147</v>
      </c>
      <c r="P25" s="38">
        <v>104</v>
      </c>
      <c r="Q25" s="33">
        <v>43</v>
      </c>
      <c r="R25" s="37" t="s">
        <v>114</v>
      </c>
      <c r="S25" s="36" t="s">
        <v>205</v>
      </c>
    </row>
    <row r="26" spans="1:19" ht="15">
      <c r="A26" s="32" t="s">
        <v>17</v>
      </c>
      <c r="B26" s="1">
        <v>40</v>
      </c>
      <c r="C26" s="1">
        <v>25</v>
      </c>
      <c r="D26" s="1">
        <v>11</v>
      </c>
      <c r="E26" s="20">
        <v>4</v>
      </c>
      <c r="F26" s="30">
        <v>54</v>
      </c>
      <c r="G26" s="20">
        <v>17</v>
      </c>
      <c r="H26" s="20">
        <v>23</v>
      </c>
      <c r="I26" s="20">
        <v>2</v>
      </c>
      <c r="J26" s="20">
        <v>2</v>
      </c>
      <c r="K26" s="29" t="s">
        <v>512</v>
      </c>
      <c r="L26" s="1" t="s">
        <v>727</v>
      </c>
      <c r="M26" s="1" t="s">
        <v>294</v>
      </c>
      <c r="N26" s="1" t="s">
        <v>677</v>
      </c>
      <c r="O26" s="31">
        <v>121</v>
      </c>
      <c r="P26" s="20">
        <v>107</v>
      </c>
      <c r="Q26" s="30">
        <v>14</v>
      </c>
      <c r="R26" s="29" t="s">
        <v>123</v>
      </c>
      <c r="S26" s="28" t="s">
        <v>225</v>
      </c>
    </row>
    <row r="27" spans="1:19" ht="15">
      <c r="A27" s="32" t="s">
        <v>24</v>
      </c>
      <c r="B27" s="1">
        <v>41</v>
      </c>
      <c r="C27" s="1">
        <v>25</v>
      </c>
      <c r="D27" s="1">
        <v>15</v>
      </c>
      <c r="E27" s="20">
        <v>1</v>
      </c>
      <c r="F27" s="30">
        <v>51</v>
      </c>
      <c r="G27" s="20">
        <v>20</v>
      </c>
      <c r="H27" s="20">
        <v>24</v>
      </c>
      <c r="I27" s="20">
        <v>1</v>
      </c>
      <c r="J27" s="20">
        <v>1</v>
      </c>
      <c r="K27" s="29" t="s">
        <v>618</v>
      </c>
      <c r="L27" s="1" t="s">
        <v>603</v>
      </c>
      <c r="M27" s="1" t="s">
        <v>225</v>
      </c>
      <c r="N27" s="1" t="s">
        <v>676</v>
      </c>
      <c r="O27" s="31">
        <v>140</v>
      </c>
      <c r="P27" s="20">
        <v>131</v>
      </c>
      <c r="Q27" s="30">
        <v>9</v>
      </c>
      <c r="R27" s="29" t="s">
        <v>100</v>
      </c>
      <c r="S27" s="28" t="s">
        <v>254</v>
      </c>
    </row>
    <row r="28" spans="1:19" ht="15">
      <c r="A28" s="32" t="s">
        <v>22</v>
      </c>
      <c r="B28" s="1">
        <v>38</v>
      </c>
      <c r="C28" s="1">
        <v>24</v>
      </c>
      <c r="D28" s="1">
        <v>13</v>
      </c>
      <c r="E28" s="20">
        <v>1</v>
      </c>
      <c r="F28" s="30">
        <v>49</v>
      </c>
      <c r="G28" s="20">
        <v>20</v>
      </c>
      <c r="H28" s="20">
        <v>23</v>
      </c>
      <c r="I28" s="20">
        <v>1</v>
      </c>
      <c r="J28" s="20">
        <v>0</v>
      </c>
      <c r="K28" s="29" t="s">
        <v>644</v>
      </c>
      <c r="L28" s="1" t="s">
        <v>433</v>
      </c>
      <c r="M28" s="1" t="s">
        <v>498</v>
      </c>
      <c r="N28" s="1" t="s">
        <v>644</v>
      </c>
      <c r="O28" s="31">
        <v>123</v>
      </c>
      <c r="P28" s="20">
        <v>95</v>
      </c>
      <c r="Q28" s="30">
        <v>28</v>
      </c>
      <c r="R28" s="29" t="s">
        <v>130</v>
      </c>
      <c r="S28" s="28" t="s">
        <v>230</v>
      </c>
    </row>
    <row r="29" spans="1:19" ht="15">
      <c r="A29" s="32" t="s">
        <v>6</v>
      </c>
      <c r="B29" s="1">
        <v>41</v>
      </c>
      <c r="C29" s="1">
        <v>19</v>
      </c>
      <c r="D29" s="1">
        <v>18</v>
      </c>
      <c r="E29" s="20">
        <v>4</v>
      </c>
      <c r="F29" s="30">
        <v>42</v>
      </c>
      <c r="G29" s="20">
        <v>12</v>
      </c>
      <c r="H29" s="20">
        <v>18</v>
      </c>
      <c r="I29" s="20">
        <v>1</v>
      </c>
      <c r="J29" s="20">
        <v>0</v>
      </c>
      <c r="K29" s="29" t="s">
        <v>583</v>
      </c>
      <c r="L29" s="1" t="s">
        <v>730</v>
      </c>
      <c r="M29" s="1" t="s">
        <v>173</v>
      </c>
      <c r="N29" s="1" t="s">
        <v>441</v>
      </c>
      <c r="O29" s="31">
        <v>114</v>
      </c>
      <c r="P29" s="20">
        <v>123</v>
      </c>
      <c r="Q29" s="30">
        <v>-9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39</v>
      </c>
      <c r="C30" s="1">
        <v>17</v>
      </c>
      <c r="D30" s="1">
        <v>15</v>
      </c>
      <c r="E30" s="20">
        <v>7</v>
      </c>
      <c r="F30" s="30">
        <v>41</v>
      </c>
      <c r="G30" s="20">
        <v>12</v>
      </c>
      <c r="H30" s="20">
        <v>17</v>
      </c>
      <c r="I30" s="20">
        <v>0</v>
      </c>
      <c r="J30" s="20">
        <v>2</v>
      </c>
      <c r="K30" s="29" t="s">
        <v>502</v>
      </c>
      <c r="L30" s="1" t="s">
        <v>725</v>
      </c>
      <c r="M30" s="1" t="s">
        <v>309</v>
      </c>
      <c r="N30" s="1" t="s">
        <v>726</v>
      </c>
      <c r="O30" s="31">
        <v>113</v>
      </c>
      <c r="P30" s="20">
        <v>118</v>
      </c>
      <c r="Q30" s="30">
        <v>-5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40</v>
      </c>
      <c r="C31" s="1">
        <v>13</v>
      </c>
      <c r="D31" s="1">
        <v>20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728</v>
      </c>
      <c r="M31" s="1" t="s">
        <v>289</v>
      </c>
      <c r="N31" s="1" t="s">
        <v>729</v>
      </c>
      <c r="O31" s="31">
        <v>98</v>
      </c>
      <c r="P31" s="20">
        <v>123</v>
      </c>
      <c r="Q31" s="30">
        <v>-25</v>
      </c>
      <c r="R31" s="29" t="s">
        <v>104</v>
      </c>
      <c r="S31" s="28" t="s">
        <v>190</v>
      </c>
    </row>
    <row r="32" spans="1:19" ht="15.75" thickBot="1">
      <c r="A32" s="32" t="s">
        <v>25</v>
      </c>
      <c r="B32" s="1">
        <v>40</v>
      </c>
      <c r="C32" s="1">
        <v>13</v>
      </c>
      <c r="D32" s="1">
        <v>25</v>
      </c>
      <c r="E32" s="20">
        <v>2</v>
      </c>
      <c r="F32" s="23">
        <v>28</v>
      </c>
      <c r="G32" s="20">
        <v>10</v>
      </c>
      <c r="H32" s="20">
        <v>12</v>
      </c>
      <c r="I32" s="20">
        <v>1</v>
      </c>
      <c r="J32" s="20">
        <v>0</v>
      </c>
      <c r="K32" s="29" t="s">
        <v>634</v>
      </c>
      <c r="L32" s="1" t="s">
        <v>622</v>
      </c>
      <c r="M32" s="1" t="s">
        <v>400</v>
      </c>
      <c r="N32" s="1" t="s">
        <v>675</v>
      </c>
      <c r="O32" s="31">
        <v>102</v>
      </c>
      <c r="P32" s="20">
        <v>137</v>
      </c>
      <c r="Q32" s="30">
        <v>-35</v>
      </c>
      <c r="R32" s="29" t="s">
        <v>98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39</v>
      </c>
      <c r="C35" s="1">
        <v>27</v>
      </c>
      <c r="D35" s="1">
        <v>9</v>
      </c>
      <c r="E35" s="20">
        <v>3</v>
      </c>
      <c r="F35" s="33">
        <v>57</v>
      </c>
      <c r="G35" s="20">
        <v>23</v>
      </c>
      <c r="H35" s="20">
        <v>26</v>
      </c>
      <c r="I35" s="20">
        <v>1</v>
      </c>
      <c r="J35" s="20">
        <v>1</v>
      </c>
      <c r="K35" s="29" t="s">
        <v>724</v>
      </c>
      <c r="L35" s="1" t="s">
        <v>629</v>
      </c>
      <c r="M35" s="1" t="s">
        <v>661</v>
      </c>
      <c r="N35" s="1" t="s">
        <v>662</v>
      </c>
      <c r="O35" s="31">
        <v>139</v>
      </c>
      <c r="P35" s="20">
        <v>105</v>
      </c>
      <c r="Q35" s="30">
        <v>34</v>
      </c>
      <c r="R35" s="29" t="s">
        <v>104</v>
      </c>
      <c r="S35" s="28" t="s">
        <v>253</v>
      </c>
    </row>
    <row r="36" spans="1:19" ht="15">
      <c r="A36" s="32" t="s">
        <v>20</v>
      </c>
      <c r="B36" s="1">
        <v>39</v>
      </c>
      <c r="C36" s="1">
        <v>24</v>
      </c>
      <c r="D36" s="1">
        <v>12</v>
      </c>
      <c r="E36" s="20">
        <v>3</v>
      </c>
      <c r="F36" s="30">
        <v>51</v>
      </c>
      <c r="G36" s="20">
        <v>17</v>
      </c>
      <c r="H36" s="20">
        <v>24</v>
      </c>
      <c r="I36" s="20">
        <v>0</v>
      </c>
      <c r="J36" s="20">
        <v>0</v>
      </c>
      <c r="K36" s="29" t="s">
        <v>717</v>
      </c>
      <c r="L36" s="1" t="s">
        <v>328</v>
      </c>
      <c r="M36" s="1" t="s">
        <v>283</v>
      </c>
      <c r="N36" s="1" t="s">
        <v>703</v>
      </c>
      <c r="O36" s="31">
        <v>128</v>
      </c>
      <c r="P36" s="20">
        <v>109</v>
      </c>
      <c r="Q36" s="30">
        <v>19</v>
      </c>
      <c r="R36" s="29" t="s">
        <v>123</v>
      </c>
      <c r="S36" s="28" t="s">
        <v>230</v>
      </c>
    </row>
    <row r="37" spans="1:19" ht="15">
      <c r="A37" s="32" t="s">
        <v>18</v>
      </c>
      <c r="B37" s="1">
        <v>38</v>
      </c>
      <c r="C37" s="1">
        <v>23</v>
      </c>
      <c r="D37" s="1">
        <v>10</v>
      </c>
      <c r="E37" s="20">
        <v>5</v>
      </c>
      <c r="F37" s="30">
        <v>51</v>
      </c>
      <c r="G37" s="20">
        <v>22</v>
      </c>
      <c r="H37" s="20">
        <v>23</v>
      </c>
      <c r="I37" s="20">
        <v>0</v>
      </c>
      <c r="J37" s="20">
        <v>1</v>
      </c>
      <c r="K37" s="29" t="s">
        <v>722</v>
      </c>
      <c r="L37" s="1" t="s">
        <v>589</v>
      </c>
      <c r="M37" s="1" t="s">
        <v>287</v>
      </c>
      <c r="N37" s="1" t="s">
        <v>401</v>
      </c>
      <c r="O37" s="31">
        <v>118</v>
      </c>
      <c r="P37" s="20">
        <v>96</v>
      </c>
      <c r="Q37" s="30">
        <v>22</v>
      </c>
      <c r="R37" s="29" t="s">
        <v>130</v>
      </c>
      <c r="S37" s="28" t="s">
        <v>262</v>
      </c>
    </row>
    <row r="38" spans="1:19" ht="15">
      <c r="A38" s="32" t="s">
        <v>3</v>
      </c>
      <c r="B38" s="1">
        <v>39</v>
      </c>
      <c r="C38" s="1">
        <v>18</v>
      </c>
      <c r="D38" s="1">
        <v>12</v>
      </c>
      <c r="E38" s="20">
        <v>9</v>
      </c>
      <c r="F38" s="30">
        <v>45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532</v>
      </c>
      <c r="M38" s="1" t="s">
        <v>337</v>
      </c>
      <c r="N38" s="1" t="s">
        <v>719</v>
      </c>
      <c r="O38" s="31">
        <v>120</v>
      </c>
      <c r="P38" s="20">
        <v>126</v>
      </c>
      <c r="Q38" s="30">
        <v>-6</v>
      </c>
      <c r="R38" s="29" t="s">
        <v>102</v>
      </c>
      <c r="S38" s="28" t="s">
        <v>366</v>
      </c>
    </row>
    <row r="39" spans="1:19" ht="15">
      <c r="A39" s="32" t="s">
        <v>27</v>
      </c>
      <c r="B39" s="1">
        <v>39</v>
      </c>
      <c r="C39" s="1">
        <v>18</v>
      </c>
      <c r="D39" s="1">
        <v>14</v>
      </c>
      <c r="E39" s="20">
        <v>7</v>
      </c>
      <c r="F39" s="30">
        <v>43</v>
      </c>
      <c r="G39" s="20">
        <v>10</v>
      </c>
      <c r="H39" s="20">
        <v>15</v>
      </c>
      <c r="I39" s="20">
        <v>3</v>
      </c>
      <c r="J39" s="20">
        <v>1</v>
      </c>
      <c r="K39" s="29" t="s">
        <v>720</v>
      </c>
      <c r="L39" s="1" t="s">
        <v>659</v>
      </c>
      <c r="M39" s="1" t="s">
        <v>190</v>
      </c>
      <c r="N39" s="1" t="s">
        <v>721</v>
      </c>
      <c r="O39" s="31">
        <v>105</v>
      </c>
      <c r="P39" s="20">
        <v>120</v>
      </c>
      <c r="Q39" s="30">
        <v>-15</v>
      </c>
      <c r="R39" s="29" t="s">
        <v>102</v>
      </c>
      <c r="S39" s="28" t="s">
        <v>203</v>
      </c>
    </row>
    <row r="40" spans="1:19" ht="15">
      <c r="A40" s="32" t="s">
        <v>31</v>
      </c>
      <c r="B40" s="1">
        <v>39</v>
      </c>
      <c r="C40" s="1">
        <v>17</v>
      </c>
      <c r="D40" s="1">
        <v>18</v>
      </c>
      <c r="E40" s="20">
        <v>4</v>
      </c>
      <c r="F40" s="30">
        <v>38</v>
      </c>
      <c r="G40" s="20">
        <v>10</v>
      </c>
      <c r="H40" s="20">
        <v>15</v>
      </c>
      <c r="I40" s="20">
        <v>2</v>
      </c>
      <c r="J40" s="20">
        <v>1</v>
      </c>
      <c r="K40" s="29" t="s">
        <v>548</v>
      </c>
      <c r="L40" s="1" t="s">
        <v>517</v>
      </c>
      <c r="M40" s="1" t="s">
        <v>716</v>
      </c>
      <c r="N40" s="1" t="s">
        <v>650</v>
      </c>
      <c r="O40" s="31">
        <v>101</v>
      </c>
      <c r="P40" s="20">
        <v>118</v>
      </c>
      <c r="Q40" s="30">
        <v>-17</v>
      </c>
      <c r="R40" s="29" t="s">
        <v>100</v>
      </c>
      <c r="S40" s="28" t="s">
        <v>245</v>
      </c>
    </row>
    <row r="41" spans="1:19" ht="15">
      <c r="A41" s="32" t="s">
        <v>7</v>
      </c>
      <c r="B41" s="1">
        <v>41</v>
      </c>
      <c r="C41" s="1">
        <v>17</v>
      </c>
      <c r="D41" s="1">
        <v>21</v>
      </c>
      <c r="E41" s="20">
        <v>3</v>
      </c>
      <c r="F41" s="30">
        <v>37</v>
      </c>
      <c r="G41" s="20">
        <v>12</v>
      </c>
      <c r="H41" s="20">
        <v>16</v>
      </c>
      <c r="I41" s="20">
        <v>1</v>
      </c>
      <c r="J41" s="20">
        <v>2</v>
      </c>
      <c r="K41" s="29" t="s">
        <v>754</v>
      </c>
      <c r="L41" s="1" t="s">
        <v>634</v>
      </c>
      <c r="M41" s="1" t="s">
        <v>263</v>
      </c>
      <c r="N41" s="1" t="s">
        <v>723</v>
      </c>
      <c r="O41" s="31">
        <v>118</v>
      </c>
      <c r="P41" s="20">
        <v>130</v>
      </c>
      <c r="Q41" s="30">
        <v>-12</v>
      </c>
      <c r="R41" s="29" t="s">
        <v>114</v>
      </c>
      <c r="S41" s="28" t="s">
        <v>233</v>
      </c>
    </row>
    <row r="42" spans="1:19" ht="15.75" thickBot="1">
      <c r="A42" s="27" t="s">
        <v>8</v>
      </c>
      <c r="B42" s="26">
        <v>42</v>
      </c>
      <c r="C42" s="26">
        <v>13</v>
      </c>
      <c r="D42" s="26">
        <v>23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565</v>
      </c>
      <c r="L42" s="26" t="s">
        <v>592</v>
      </c>
      <c r="M42" s="26" t="s">
        <v>305</v>
      </c>
      <c r="N42" s="26" t="s">
        <v>633</v>
      </c>
      <c r="O42" s="25">
        <v>110</v>
      </c>
      <c r="P42" s="24">
        <v>149</v>
      </c>
      <c r="Q42" s="23">
        <v>-39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42</v>
      </c>
      <c r="C4" s="40">
        <v>27</v>
      </c>
      <c r="D4" s="40">
        <v>13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742</v>
      </c>
      <c r="L4" s="40" t="s">
        <v>491</v>
      </c>
      <c r="M4" s="40" t="s">
        <v>381</v>
      </c>
      <c r="N4" s="40" t="s">
        <v>761</v>
      </c>
      <c r="O4" s="39">
        <v>132</v>
      </c>
      <c r="P4" s="38">
        <v>115</v>
      </c>
      <c r="Q4" s="33">
        <v>17</v>
      </c>
      <c r="R4" s="37" t="s">
        <v>169</v>
      </c>
      <c r="S4" s="36" t="s">
        <v>236</v>
      </c>
    </row>
    <row r="5" spans="1:20" ht="15">
      <c r="A5" s="32" t="s">
        <v>19</v>
      </c>
      <c r="B5" s="1">
        <v>41</v>
      </c>
      <c r="C5" s="1">
        <v>24</v>
      </c>
      <c r="D5" s="1">
        <v>15</v>
      </c>
      <c r="E5" s="20">
        <v>2</v>
      </c>
      <c r="F5" s="30">
        <v>50</v>
      </c>
      <c r="G5" s="31">
        <v>16</v>
      </c>
      <c r="H5" s="20">
        <v>21</v>
      </c>
      <c r="I5" s="20">
        <v>3</v>
      </c>
      <c r="J5" s="30">
        <v>0</v>
      </c>
      <c r="K5" s="29" t="s">
        <v>638</v>
      </c>
      <c r="L5" s="1" t="s">
        <v>550</v>
      </c>
      <c r="M5" s="1" t="s">
        <v>213</v>
      </c>
      <c r="N5" s="1" t="s">
        <v>703</v>
      </c>
      <c r="O5" s="31">
        <v>136</v>
      </c>
      <c r="P5" s="20">
        <v>127</v>
      </c>
      <c r="Q5" s="30">
        <v>9</v>
      </c>
      <c r="R5" s="29" t="s">
        <v>98</v>
      </c>
      <c r="S5" s="28" t="s">
        <v>245</v>
      </c>
    </row>
    <row r="6" spans="1:20" ht="15">
      <c r="A6" s="32" t="s">
        <v>29</v>
      </c>
      <c r="B6" s="1">
        <v>43</v>
      </c>
      <c r="C6" s="1">
        <v>20</v>
      </c>
      <c r="D6" s="1">
        <v>18</v>
      </c>
      <c r="E6" s="20">
        <v>5</v>
      </c>
      <c r="F6" s="30">
        <v>45</v>
      </c>
      <c r="G6" s="31">
        <v>14</v>
      </c>
      <c r="H6" s="20">
        <v>20</v>
      </c>
      <c r="I6" s="20">
        <v>0</v>
      </c>
      <c r="J6" s="30">
        <v>0</v>
      </c>
      <c r="K6" s="29" t="s">
        <v>544</v>
      </c>
      <c r="L6" s="1" t="s">
        <v>736</v>
      </c>
      <c r="M6" s="1" t="s">
        <v>283</v>
      </c>
      <c r="N6" s="1" t="s">
        <v>741</v>
      </c>
      <c r="O6" s="31">
        <v>111</v>
      </c>
      <c r="P6" s="20">
        <v>135</v>
      </c>
      <c r="Q6" s="30">
        <v>-24</v>
      </c>
      <c r="R6" s="29" t="s">
        <v>155</v>
      </c>
      <c r="S6" s="28" t="s">
        <v>237</v>
      </c>
    </row>
    <row r="7" spans="1:20" ht="15">
      <c r="A7" s="32" t="s">
        <v>5</v>
      </c>
      <c r="B7" s="1">
        <v>38</v>
      </c>
      <c r="C7" s="1">
        <v>21</v>
      </c>
      <c r="D7" s="1">
        <v>15</v>
      </c>
      <c r="E7" s="20">
        <v>2</v>
      </c>
      <c r="F7" s="30">
        <v>44</v>
      </c>
      <c r="G7" s="31">
        <v>18</v>
      </c>
      <c r="H7" s="20">
        <v>21</v>
      </c>
      <c r="I7" s="20">
        <v>0</v>
      </c>
      <c r="J7" s="30">
        <v>1</v>
      </c>
      <c r="K7" s="29" t="s">
        <v>612</v>
      </c>
      <c r="L7" s="1" t="s">
        <v>652</v>
      </c>
      <c r="M7" s="1" t="s">
        <v>180</v>
      </c>
      <c r="N7" s="1" t="s">
        <v>446</v>
      </c>
      <c r="O7" s="31">
        <v>140</v>
      </c>
      <c r="P7" s="20">
        <v>107</v>
      </c>
      <c r="Q7" s="30">
        <v>33</v>
      </c>
      <c r="R7" s="29" t="s">
        <v>100</v>
      </c>
      <c r="S7" s="28" t="s">
        <v>225</v>
      </c>
    </row>
    <row r="8" spans="1:20" ht="15">
      <c r="A8" s="32" t="s">
        <v>16</v>
      </c>
      <c r="B8" s="1">
        <v>40</v>
      </c>
      <c r="C8" s="1">
        <v>19</v>
      </c>
      <c r="D8" s="1">
        <v>18</v>
      </c>
      <c r="E8" s="20">
        <v>3</v>
      </c>
      <c r="F8" s="30">
        <v>41</v>
      </c>
      <c r="G8" s="31">
        <v>12</v>
      </c>
      <c r="H8" s="20">
        <v>17</v>
      </c>
      <c r="I8" s="20">
        <v>2</v>
      </c>
      <c r="J8" s="30">
        <v>1</v>
      </c>
      <c r="K8" s="29" t="s">
        <v>656</v>
      </c>
      <c r="L8" s="1" t="s">
        <v>523</v>
      </c>
      <c r="M8" s="1" t="s">
        <v>274</v>
      </c>
      <c r="N8" s="1" t="s">
        <v>651</v>
      </c>
      <c r="O8" s="31">
        <v>122</v>
      </c>
      <c r="P8" s="20">
        <v>136</v>
      </c>
      <c r="Q8" s="30">
        <v>-14</v>
      </c>
      <c r="R8" s="29" t="s">
        <v>104</v>
      </c>
      <c r="S8" s="28" t="s">
        <v>253</v>
      </c>
    </row>
    <row r="9" spans="1:20" ht="15">
      <c r="A9" s="32" t="s">
        <v>11</v>
      </c>
      <c r="B9" s="1">
        <v>39</v>
      </c>
      <c r="C9" s="1">
        <v>19</v>
      </c>
      <c r="D9" s="1">
        <v>17</v>
      </c>
      <c r="E9" s="20">
        <v>3</v>
      </c>
      <c r="F9" s="30">
        <v>41</v>
      </c>
      <c r="G9" s="31">
        <v>14</v>
      </c>
      <c r="H9" s="20">
        <v>19</v>
      </c>
      <c r="I9" s="20">
        <v>0</v>
      </c>
      <c r="J9" s="30">
        <v>1</v>
      </c>
      <c r="K9" s="29" t="s">
        <v>415</v>
      </c>
      <c r="L9" s="1" t="s">
        <v>694</v>
      </c>
      <c r="M9" s="1" t="s">
        <v>159</v>
      </c>
      <c r="N9" s="1" t="s">
        <v>468</v>
      </c>
      <c r="O9" s="31">
        <v>114</v>
      </c>
      <c r="P9" s="20">
        <v>114</v>
      </c>
      <c r="Q9" s="30">
        <v>0</v>
      </c>
      <c r="R9" s="29" t="s">
        <v>114</v>
      </c>
      <c r="S9" s="28" t="s">
        <v>190</v>
      </c>
    </row>
    <row r="10" spans="1:20" ht="15">
      <c r="A10" s="32" t="s">
        <v>21</v>
      </c>
      <c r="B10" s="1">
        <v>40</v>
      </c>
      <c r="C10" s="1">
        <v>18</v>
      </c>
      <c r="D10" s="1">
        <v>18</v>
      </c>
      <c r="E10" s="20">
        <v>4</v>
      </c>
      <c r="F10" s="30">
        <v>40</v>
      </c>
      <c r="G10" s="31">
        <v>13</v>
      </c>
      <c r="H10" s="20">
        <v>17</v>
      </c>
      <c r="I10" s="20">
        <v>1</v>
      </c>
      <c r="J10" s="30">
        <v>0</v>
      </c>
      <c r="K10" s="29" t="s">
        <v>759</v>
      </c>
      <c r="L10" s="1" t="s">
        <v>519</v>
      </c>
      <c r="M10" s="1" t="s">
        <v>282</v>
      </c>
      <c r="N10" s="1" t="s">
        <v>760</v>
      </c>
      <c r="O10" s="31">
        <v>110</v>
      </c>
      <c r="P10" s="20">
        <v>128</v>
      </c>
      <c r="Q10" s="30">
        <v>-18</v>
      </c>
      <c r="R10" s="29" t="s">
        <v>169</v>
      </c>
      <c r="S10" s="28" t="s">
        <v>245</v>
      </c>
    </row>
    <row r="11" spans="1:20" ht="15.75" thickBot="1">
      <c r="A11" s="32" t="s">
        <v>28</v>
      </c>
      <c r="B11" s="1">
        <v>41</v>
      </c>
      <c r="C11" s="1">
        <v>15</v>
      </c>
      <c r="D11" s="1">
        <v>21</v>
      </c>
      <c r="E11" s="24">
        <v>5</v>
      </c>
      <c r="F11" s="23">
        <v>35</v>
      </c>
      <c r="G11" s="25">
        <v>9</v>
      </c>
      <c r="H11" s="24">
        <v>13</v>
      </c>
      <c r="I11" s="24">
        <v>2</v>
      </c>
      <c r="J11" s="23">
        <v>1</v>
      </c>
      <c r="K11" s="29" t="s">
        <v>757</v>
      </c>
      <c r="L11" s="1" t="s">
        <v>738</v>
      </c>
      <c r="M11" s="1" t="s">
        <v>272</v>
      </c>
      <c r="N11" s="1" t="s">
        <v>758</v>
      </c>
      <c r="O11" s="31">
        <v>126</v>
      </c>
      <c r="P11" s="20">
        <v>140</v>
      </c>
      <c r="Q11" s="30">
        <v>-14</v>
      </c>
      <c r="R11" s="29" t="s">
        <v>100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40</v>
      </c>
      <c r="C14" s="1">
        <v>26</v>
      </c>
      <c r="D14" s="1">
        <v>10</v>
      </c>
      <c r="E14" s="20">
        <v>4</v>
      </c>
      <c r="F14" s="33">
        <v>56</v>
      </c>
      <c r="G14" s="20">
        <v>23</v>
      </c>
      <c r="H14" s="20">
        <v>26</v>
      </c>
      <c r="I14" s="20">
        <v>0</v>
      </c>
      <c r="J14" s="20">
        <v>2</v>
      </c>
      <c r="K14" s="29" t="s">
        <v>669</v>
      </c>
      <c r="L14" s="1" t="s">
        <v>529</v>
      </c>
      <c r="M14" s="1" t="s">
        <v>371</v>
      </c>
      <c r="N14" s="1" t="s">
        <v>756</v>
      </c>
      <c r="O14" s="31">
        <v>148</v>
      </c>
      <c r="P14" s="20">
        <v>108</v>
      </c>
      <c r="Q14" s="30">
        <v>40</v>
      </c>
      <c r="R14" s="29" t="s">
        <v>98</v>
      </c>
      <c r="S14" s="28" t="s">
        <v>231</v>
      </c>
    </row>
    <row r="15" spans="1:20" ht="15">
      <c r="A15" s="32" t="s">
        <v>14</v>
      </c>
      <c r="B15" s="1">
        <v>43</v>
      </c>
      <c r="C15" s="1">
        <v>25</v>
      </c>
      <c r="D15" s="1">
        <v>15</v>
      </c>
      <c r="E15" s="20">
        <v>3</v>
      </c>
      <c r="F15" s="30">
        <v>53</v>
      </c>
      <c r="G15" s="20">
        <v>24</v>
      </c>
      <c r="H15" s="20">
        <v>25</v>
      </c>
      <c r="I15" s="20">
        <v>0</v>
      </c>
      <c r="J15" s="20">
        <v>0</v>
      </c>
      <c r="K15" s="29" t="s">
        <v>456</v>
      </c>
      <c r="L15" s="1" t="s">
        <v>755</v>
      </c>
      <c r="M15" s="1" t="s">
        <v>294</v>
      </c>
      <c r="N15" s="1" t="s">
        <v>641</v>
      </c>
      <c r="O15" s="31">
        <v>137</v>
      </c>
      <c r="P15" s="20">
        <v>109</v>
      </c>
      <c r="Q15" s="30">
        <v>28</v>
      </c>
      <c r="R15" s="29" t="s">
        <v>100</v>
      </c>
      <c r="S15" s="28" t="s">
        <v>225</v>
      </c>
    </row>
    <row r="16" spans="1:20" ht="15">
      <c r="A16" s="32" t="s">
        <v>26</v>
      </c>
      <c r="B16" s="1">
        <v>41</v>
      </c>
      <c r="C16" s="1">
        <v>24</v>
      </c>
      <c r="D16" s="1">
        <v>15</v>
      </c>
      <c r="E16" s="20">
        <v>2</v>
      </c>
      <c r="F16" s="30">
        <v>50</v>
      </c>
      <c r="G16" s="20">
        <v>21</v>
      </c>
      <c r="H16" s="20">
        <v>24</v>
      </c>
      <c r="I16" s="20">
        <v>0</v>
      </c>
      <c r="J16" s="20">
        <v>2</v>
      </c>
      <c r="K16" s="29" t="s">
        <v>762</v>
      </c>
      <c r="L16" s="1" t="s">
        <v>702</v>
      </c>
      <c r="M16" s="1" t="s">
        <v>745</v>
      </c>
      <c r="N16" s="1" t="s">
        <v>763</v>
      </c>
      <c r="O16" s="31">
        <v>137</v>
      </c>
      <c r="P16" s="20">
        <v>117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23</v>
      </c>
      <c r="B17" s="1">
        <v>41</v>
      </c>
      <c r="C17" s="1">
        <v>18</v>
      </c>
      <c r="D17" s="1">
        <v>17</v>
      </c>
      <c r="E17" s="20">
        <v>6</v>
      </c>
      <c r="F17" s="30">
        <v>42</v>
      </c>
      <c r="G17" s="20">
        <v>11</v>
      </c>
      <c r="H17" s="20">
        <v>15</v>
      </c>
      <c r="I17" s="20">
        <v>3</v>
      </c>
      <c r="J17" s="20">
        <v>0</v>
      </c>
      <c r="K17" s="29" t="s">
        <v>691</v>
      </c>
      <c r="L17" s="1" t="s">
        <v>764</v>
      </c>
      <c r="M17" s="1" t="s">
        <v>337</v>
      </c>
      <c r="N17" s="1" t="s">
        <v>725</v>
      </c>
      <c r="O17" s="31">
        <v>141</v>
      </c>
      <c r="P17" s="20">
        <v>148</v>
      </c>
      <c r="Q17" s="30">
        <v>-7</v>
      </c>
      <c r="R17" s="29" t="s">
        <v>104</v>
      </c>
      <c r="S17" s="28" t="s">
        <v>205</v>
      </c>
    </row>
    <row r="18" spans="1:19" ht="15">
      <c r="A18" s="32" t="s">
        <v>9</v>
      </c>
      <c r="B18" s="1">
        <v>42</v>
      </c>
      <c r="C18" s="1">
        <v>17</v>
      </c>
      <c r="D18" s="1">
        <v>17</v>
      </c>
      <c r="E18" s="20">
        <v>8</v>
      </c>
      <c r="F18" s="30">
        <v>42</v>
      </c>
      <c r="G18" s="20">
        <v>10</v>
      </c>
      <c r="H18" s="20">
        <v>16</v>
      </c>
      <c r="I18" s="20">
        <v>1</v>
      </c>
      <c r="J18" s="20">
        <v>4</v>
      </c>
      <c r="K18" s="29" t="s">
        <v>681</v>
      </c>
      <c r="L18" s="1" t="s">
        <v>752</v>
      </c>
      <c r="M18" s="1" t="s">
        <v>765</v>
      </c>
      <c r="N18" s="1" t="s">
        <v>766</v>
      </c>
      <c r="O18" s="31">
        <v>128</v>
      </c>
      <c r="P18" s="20">
        <v>156</v>
      </c>
      <c r="Q18" s="30">
        <v>-28</v>
      </c>
      <c r="R18" s="29" t="s">
        <v>140</v>
      </c>
      <c r="S18" s="28" t="s">
        <v>311</v>
      </c>
    </row>
    <row r="19" spans="1:19" ht="15">
      <c r="A19" s="32" t="s">
        <v>10</v>
      </c>
      <c r="B19" s="1">
        <v>41</v>
      </c>
      <c r="C19" s="1">
        <v>17</v>
      </c>
      <c r="D19" s="1">
        <v>19</v>
      </c>
      <c r="E19" s="20">
        <v>5</v>
      </c>
      <c r="F19" s="30">
        <v>39</v>
      </c>
      <c r="G19" s="20">
        <v>6</v>
      </c>
      <c r="H19" s="20">
        <v>14</v>
      </c>
      <c r="I19" s="20">
        <v>3</v>
      </c>
      <c r="J19" s="20">
        <v>2</v>
      </c>
      <c r="K19" s="29" t="s">
        <v>485</v>
      </c>
      <c r="L19" s="1" t="s">
        <v>750</v>
      </c>
      <c r="M19" s="1" t="s">
        <v>212</v>
      </c>
      <c r="N19" s="1" t="s">
        <v>757</v>
      </c>
      <c r="O19" s="31">
        <v>125</v>
      </c>
      <c r="P19" s="20">
        <v>147</v>
      </c>
      <c r="Q19" s="30">
        <v>-22</v>
      </c>
      <c r="R19" s="29" t="s">
        <v>114</v>
      </c>
      <c r="S19" s="28" t="s">
        <v>208</v>
      </c>
    </row>
    <row r="20" spans="1:19" ht="15">
      <c r="A20" s="32" t="s">
        <v>12</v>
      </c>
      <c r="B20" s="1">
        <v>40</v>
      </c>
      <c r="C20" s="1">
        <v>18</v>
      </c>
      <c r="D20" s="1">
        <v>20</v>
      </c>
      <c r="E20" s="20">
        <v>2</v>
      </c>
      <c r="F20" s="30">
        <v>38</v>
      </c>
      <c r="G20" s="20">
        <v>18</v>
      </c>
      <c r="H20" s="20">
        <v>18</v>
      </c>
      <c r="I20" s="20">
        <v>0</v>
      </c>
      <c r="J20" s="20">
        <v>0</v>
      </c>
      <c r="K20" s="29" t="s">
        <v>608</v>
      </c>
      <c r="L20" s="1" t="s">
        <v>749</v>
      </c>
      <c r="M20" s="1" t="s">
        <v>248</v>
      </c>
      <c r="N20" s="1" t="s">
        <v>734</v>
      </c>
      <c r="O20" s="31">
        <v>117</v>
      </c>
      <c r="P20" s="20">
        <v>128</v>
      </c>
      <c r="Q20" s="30">
        <v>-11</v>
      </c>
      <c r="R20" s="29" t="s">
        <v>98</v>
      </c>
      <c r="S20" s="28" t="s">
        <v>208</v>
      </c>
    </row>
    <row r="21" spans="1:19" ht="15.75" thickBot="1">
      <c r="A21" s="27" t="s">
        <v>13</v>
      </c>
      <c r="B21" s="26">
        <v>40</v>
      </c>
      <c r="C21" s="26">
        <v>15</v>
      </c>
      <c r="D21" s="26">
        <v>18</v>
      </c>
      <c r="E21" s="24">
        <v>7</v>
      </c>
      <c r="F21" s="23">
        <v>37</v>
      </c>
      <c r="G21" s="24">
        <v>9</v>
      </c>
      <c r="H21" s="24">
        <v>13</v>
      </c>
      <c r="I21" s="24">
        <v>2</v>
      </c>
      <c r="J21" s="24">
        <v>1</v>
      </c>
      <c r="K21" s="22" t="s">
        <v>611</v>
      </c>
      <c r="L21" s="26" t="s">
        <v>747</v>
      </c>
      <c r="M21" s="26" t="s">
        <v>257</v>
      </c>
      <c r="N21" s="26" t="s">
        <v>748</v>
      </c>
      <c r="O21" s="25">
        <v>108</v>
      </c>
      <c r="P21" s="24">
        <v>128</v>
      </c>
      <c r="Q21" s="23">
        <v>-20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42</v>
      </c>
      <c r="C25" s="40">
        <v>28</v>
      </c>
      <c r="D25" s="40">
        <v>12</v>
      </c>
      <c r="E25" s="38">
        <v>2</v>
      </c>
      <c r="F25" s="33">
        <v>58</v>
      </c>
      <c r="G25" s="38">
        <v>24</v>
      </c>
      <c r="H25" s="38">
        <v>28</v>
      </c>
      <c r="I25" s="38">
        <v>0</v>
      </c>
      <c r="J25" s="38">
        <v>0</v>
      </c>
      <c r="K25" s="37" t="s">
        <v>771</v>
      </c>
      <c r="L25" s="40" t="s">
        <v>623</v>
      </c>
      <c r="M25" s="40" t="s">
        <v>113</v>
      </c>
      <c r="N25" s="40" t="s">
        <v>772</v>
      </c>
      <c r="O25" s="39">
        <v>152</v>
      </c>
      <c r="P25" s="38">
        <v>106</v>
      </c>
      <c r="Q25" s="33">
        <v>46</v>
      </c>
      <c r="R25" s="37" t="s">
        <v>100</v>
      </c>
      <c r="S25" s="36" t="s">
        <v>205</v>
      </c>
    </row>
    <row r="26" spans="1:19" ht="15">
      <c r="A26" s="32" t="s">
        <v>17</v>
      </c>
      <c r="B26" s="1">
        <v>41</v>
      </c>
      <c r="C26" s="1">
        <v>26</v>
      </c>
      <c r="D26" s="1">
        <v>11</v>
      </c>
      <c r="E26" s="20">
        <v>4</v>
      </c>
      <c r="F26" s="30">
        <v>56</v>
      </c>
      <c r="G26" s="20">
        <v>18</v>
      </c>
      <c r="H26" s="20">
        <v>24</v>
      </c>
      <c r="I26" s="20">
        <v>2</v>
      </c>
      <c r="J26" s="20">
        <v>2</v>
      </c>
      <c r="K26" s="29" t="s">
        <v>549</v>
      </c>
      <c r="L26" s="1" t="s">
        <v>727</v>
      </c>
      <c r="M26" s="1" t="s">
        <v>489</v>
      </c>
      <c r="N26" s="1" t="s">
        <v>767</v>
      </c>
      <c r="O26" s="31">
        <v>127</v>
      </c>
      <c r="P26" s="20">
        <v>111</v>
      </c>
      <c r="Q26" s="30">
        <v>16</v>
      </c>
      <c r="R26" s="29" t="s">
        <v>130</v>
      </c>
      <c r="S26" s="28" t="s">
        <v>245</v>
      </c>
    </row>
    <row r="27" spans="1:19" ht="15">
      <c r="A27" s="32" t="s">
        <v>24</v>
      </c>
      <c r="B27" s="1">
        <v>41</v>
      </c>
      <c r="C27" s="1">
        <v>25</v>
      </c>
      <c r="D27" s="1">
        <v>15</v>
      </c>
      <c r="E27" s="20">
        <v>1</v>
      </c>
      <c r="F27" s="30">
        <v>51</v>
      </c>
      <c r="G27" s="20">
        <v>20</v>
      </c>
      <c r="H27" s="20">
        <v>24</v>
      </c>
      <c r="I27" s="20">
        <v>1</v>
      </c>
      <c r="J27" s="20">
        <v>1</v>
      </c>
      <c r="K27" s="29" t="s">
        <v>618</v>
      </c>
      <c r="L27" s="1" t="s">
        <v>603</v>
      </c>
      <c r="M27" s="1" t="s">
        <v>225</v>
      </c>
      <c r="N27" s="1" t="s">
        <v>676</v>
      </c>
      <c r="O27" s="31">
        <v>140</v>
      </c>
      <c r="P27" s="20">
        <v>131</v>
      </c>
      <c r="Q27" s="30">
        <v>9</v>
      </c>
      <c r="R27" s="29" t="s">
        <v>100</v>
      </c>
      <c r="S27" s="28" t="s">
        <v>254</v>
      </c>
    </row>
    <row r="28" spans="1:19" ht="15">
      <c r="A28" s="32" t="s">
        <v>22</v>
      </c>
      <c r="B28" s="1">
        <v>39</v>
      </c>
      <c r="C28" s="1">
        <v>25</v>
      </c>
      <c r="D28" s="1">
        <v>13</v>
      </c>
      <c r="E28" s="20">
        <v>1</v>
      </c>
      <c r="F28" s="30">
        <v>51</v>
      </c>
      <c r="G28" s="20">
        <v>20</v>
      </c>
      <c r="H28" s="20">
        <v>24</v>
      </c>
      <c r="I28" s="20">
        <v>1</v>
      </c>
      <c r="J28" s="20">
        <v>0</v>
      </c>
      <c r="K28" s="29" t="s">
        <v>644</v>
      </c>
      <c r="L28" s="1" t="s">
        <v>478</v>
      </c>
      <c r="M28" s="1" t="s">
        <v>498</v>
      </c>
      <c r="N28" s="1" t="s">
        <v>644</v>
      </c>
      <c r="O28" s="31">
        <v>128</v>
      </c>
      <c r="P28" s="20">
        <v>99</v>
      </c>
      <c r="Q28" s="30">
        <v>29</v>
      </c>
      <c r="R28" s="29" t="s">
        <v>169</v>
      </c>
      <c r="S28" s="28" t="s">
        <v>230</v>
      </c>
    </row>
    <row r="29" spans="1:19" ht="15">
      <c r="A29" s="32" t="s">
        <v>6</v>
      </c>
      <c r="B29" s="1">
        <v>42</v>
      </c>
      <c r="C29" s="1">
        <v>19</v>
      </c>
      <c r="D29" s="1">
        <v>19</v>
      </c>
      <c r="E29" s="20">
        <v>4</v>
      </c>
      <c r="F29" s="30">
        <v>42</v>
      </c>
      <c r="G29" s="20">
        <v>12</v>
      </c>
      <c r="H29" s="20">
        <v>18</v>
      </c>
      <c r="I29" s="20">
        <v>1</v>
      </c>
      <c r="J29" s="20">
        <v>0</v>
      </c>
      <c r="K29" s="29" t="s">
        <v>583</v>
      </c>
      <c r="L29" s="1" t="s">
        <v>770</v>
      </c>
      <c r="M29" s="1" t="s">
        <v>204</v>
      </c>
      <c r="N29" s="1" t="s">
        <v>585</v>
      </c>
      <c r="O29" s="31">
        <v>118</v>
      </c>
      <c r="P29" s="20">
        <v>129</v>
      </c>
      <c r="Q29" s="30">
        <v>-11</v>
      </c>
      <c r="R29" s="29" t="s">
        <v>102</v>
      </c>
      <c r="S29" s="28" t="s">
        <v>222</v>
      </c>
    </row>
    <row r="30" spans="1:19" ht="15">
      <c r="A30" s="32" t="s">
        <v>105</v>
      </c>
      <c r="B30" s="1">
        <v>39</v>
      </c>
      <c r="C30" s="1">
        <v>17</v>
      </c>
      <c r="D30" s="1">
        <v>15</v>
      </c>
      <c r="E30" s="20">
        <v>7</v>
      </c>
      <c r="F30" s="30">
        <v>41</v>
      </c>
      <c r="G30" s="20">
        <v>12</v>
      </c>
      <c r="H30" s="20">
        <v>17</v>
      </c>
      <c r="I30" s="20">
        <v>0</v>
      </c>
      <c r="J30" s="20">
        <v>2</v>
      </c>
      <c r="K30" s="29" t="s">
        <v>502</v>
      </c>
      <c r="L30" s="1" t="s">
        <v>725</v>
      </c>
      <c r="M30" s="1" t="s">
        <v>309</v>
      </c>
      <c r="N30" s="1" t="s">
        <v>726</v>
      </c>
      <c r="O30" s="31">
        <v>113</v>
      </c>
      <c r="P30" s="20">
        <v>118</v>
      </c>
      <c r="Q30" s="30">
        <v>-5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41</v>
      </c>
      <c r="C31" s="1">
        <v>13</v>
      </c>
      <c r="D31" s="1">
        <v>21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768</v>
      </c>
      <c r="M31" s="1" t="s">
        <v>340</v>
      </c>
      <c r="N31" s="1" t="s">
        <v>769</v>
      </c>
      <c r="O31" s="31">
        <v>100</v>
      </c>
      <c r="P31" s="20">
        <v>128</v>
      </c>
      <c r="Q31" s="30">
        <v>-28</v>
      </c>
      <c r="R31" s="29" t="s">
        <v>98</v>
      </c>
      <c r="S31" s="28" t="s">
        <v>190</v>
      </c>
    </row>
    <row r="32" spans="1:19" ht="15.75" thickBot="1">
      <c r="A32" s="32" t="s">
        <v>25</v>
      </c>
      <c r="B32" s="1">
        <v>40</v>
      </c>
      <c r="C32" s="1">
        <v>13</v>
      </c>
      <c r="D32" s="1">
        <v>25</v>
      </c>
      <c r="E32" s="20">
        <v>2</v>
      </c>
      <c r="F32" s="23">
        <v>28</v>
      </c>
      <c r="G32" s="20">
        <v>10</v>
      </c>
      <c r="H32" s="20">
        <v>12</v>
      </c>
      <c r="I32" s="20">
        <v>1</v>
      </c>
      <c r="J32" s="20">
        <v>0</v>
      </c>
      <c r="K32" s="29" t="s">
        <v>634</v>
      </c>
      <c r="L32" s="1" t="s">
        <v>622</v>
      </c>
      <c r="M32" s="1" t="s">
        <v>400</v>
      </c>
      <c r="N32" s="1" t="s">
        <v>675</v>
      </c>
      <c r="O32" s="31">
        <v>102</v>
      </c>
      <c r="P32" s="20">
        <v>137</v>
      </c>
      <c r="Q32" s="30">
        <v>-35</v>
      </c>
      <c r="R32" s="29" t="s">
        <v>98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40</v>
      </c>
      <c r="C35" s="1">
        <v>28</v>
      </c>
      <c r="D35" s="1">
        <v>9</v>
      </c>
      <c r="E35" s="20">
        <v>3</v>
      </c>
      <c r="F35" s="33">
        <v>59</v>
      </c>
      <c r="G35" s="20">
        <v>24</v>
      </c>
      <c r="H35" s="20">
        <v>27</v>
      </c>
      <c r="I35" s="20">
        <v>1</v>
      </c>
      <c r="J35" s="20">
        <v>1</v>
      </c>
      <c r="K35" s="29" t="s">
        <v>724</v>
      </c>
      <c r="L35" s="1" t="s">
        <v>777</v>
      </c>
      <c r="M35" s="1" t="s">
        <v>722</v>
      </c>
      <c r="N35" s="1" t="s">
        <v>778</v>
      </c>
      <c r="O35" s="31">
        <v>143</v>
      </c>
      <c r="P35" s="20">
        <v>107</v>
      </c>
      <c r="Q35" s="30">
        <v>36</v>
      </c>
      <c r="R35" s="29" t="s">
        <v>123</v>
      </c>
      <c r="S35" s="28" t="s">
        <v>238</v>
      </c>
    </row>
    <row r="36" spans="1:19" ht="15">
      <c r="A36" s="32" t="s">
        <v>20</v>
      </c>
      <c r="B36" s="1">
        <v>40</v>
      </c>
      <c r="C36" s="1">
        <v>25</v>
      </c>
      <c r="D36" s="1">
        <v>12</v>
      </c>
      <c r="E36" s="20">
        <v>3</v>
      </c>
      <c r="F36" s="30">
        <v>53</v>
      </c>
      <c r="G36" s="20">
        <v>18</v>
      </c>
      <c r="H36" s="20">
        <v>25</v>
      </c>
      <c r="I36" s="20">
        <v>0</v>
      </c>
      <c r="J36" s="20">
        <v>0</v>
      </c>
      <c r="K36" s="29" t="s">
        <v>717</v>
      </c>
      <c r="L36" s="1" t="s">
        <v>372</v>
      </c>
      <c r="M36" s="1" t="s">
        <v>283</v>
      </c>
      <c r="N36" s="1" t="s">
        <v>703</v>
      </c>
      <c r="O36" s="31">
        <v>132</v>
      </c>
      <c r="P36" s="20">
        <v>109</v>
      </c>
      <c r="Q36" s="30">
        <v>23</v>
      </c>
      <c r="R36" s="29" t="s">
        <v>130</v>
      </c>
      <c r="S36" s="28" t="s">
        <v>230</v>
      </c>
    </row>
    <row r="37" spans="1:19" ht="15">
      <c r="A37" s="32" t="s">
        <v>18</v>
      </c>
      <c r="B37" s="1">
        <v>38</v>
      </c>
      <c r="C37" s="1">
        <v>23</v>
      </c>
      <c r="D37" s="1">
        <v>10</v>
      </c>
      <c r="E37" s="20">
        <v>5</v>
      </c>
      <c r="F37" s="30">
        <v>51</v>
      </c>
      <c r="G37" s="20">
        <v>22</v>
      </c>
      <c r="H37" s="20">
        <v>23</v>
      </c>
      <c r="I37" s="20">
        <v>0</v>
      </c>
      <c r="J37" s="20">
        <v>1</v>
      </c>
      <c r="K37" s="29" t="s">
        <v>722</v>
      </c>
      <c r="L37" s="1" t="s">
        <v>589</v>
      </c>
      <c r="M37" s="1" t="s">
        <v>287</v>
      </c>
      <c r="N37" s="1" t="s">
        <v>401</v>
      </c>
      <c r="O37" s="31">
        <v>118</v>
      </c>
      <c r="P37" s="20">
        <v>96</v>
      </c>
      <c r="Q37" s="30">
        <v>22</v>
      </c>
      <c r="R37" s="29" t="s">
        <v>130</v>
      </c>
      <c r="S37" s="28" t="s">
        <v>262</v>
      </c>
    </row>
    <row r="38" spans="1:19" ht="15">
      <c r="A38" s="32" t="s">
        <v>27</v>
      </c>
      <c r="B38" s="1">
        <v>40</v>
      </c>
      <c r="C38" s="1">
        <v>19</v>
      </c>
      <c r="D38" s="1">
        <v>14</v>
      </c>
      <c r="E38" s="20">
        <v>7</v>
      </c>
      <c r="F38" s="30">
        <v>45</v>
      </c>
      <c r="G38" s="20">
        <v>10</v>
      </c>
      <c r="H38" s="20">
        <v>16</v>
      </c>
      <c r="I38" s="20">
        <v>3</v>
      </c>
      <c r="J38" s="20">
        <v>1</v>
      </c>
      <c r="K38" s="29" t="s">
        <v>720</v>
      </c>
      <c r="L38" s="1" t="s">
        <v>774</v>
      </c>
      <c r="M38" s="1" t="s">
        <v>283</v>
      </c>
      <c r="N38" s="1" t="s">
        <v>775</v>
      </c>
      <c r="O38" s="31">
        <v>108</v>
      </c>
      <c r="P38" s="20">
        <v>122</v>
      </c>
      <c r="Q38" s="30">
        <v>-14</v>
      </c>
      <c r="R38" s="29" t="s">
        <v>100</v>
      </c>
      <c r="S38" s="28" t="s">
        <v>231</v>
      </c>
    </row>
    <row r="39" spans="1:19" ht="15">
      <c r="A39" s="32" t="s">
        <v>3</v>
      </c>
      <c r="B39" s="1">
        <v>39</v>
      </c>
      <c r="C39" s="1">
        <v>18</v>
      </c>
      <c r="D39" s="1">
        <v>12</v>
      </c>
      <c r="E39" s="20">
        <v>9</v>
      </c>
      <c r="F39" s="30">
        <v>45</v>
      </c>
      <c r="G39" s="20">
        <v>13</v>
      </c>
      <c r="H39" s="20">
        <v>17</v>
      </c>
      <c r="I39" s="20">
        <v>1</v>
      </c>
      <c r="J39" s="20">
        <v>1</v>
      </c>
      <c r="K39" s="29" t="s">
        <v>718</v>
      </c>
      <c r="L39" s="1" t="s">
        <v>532</v>
      </c>
      <c r="M39" s="1" t="s">
        <v>337</v>
      </c>
      <c r="N39" s="1" t="s">
        <v>719</v>
      </c>
      <c r="O39" s="31">
        <v>120</v>
      </c>
      <c r="P39" s="20">
        <v>126</v>
      </c>
      <c r="Q39" s="30">
        <v>-6</v>
      </c>
      <c r="R39" s="29" t="s">
        <v>102</v>
      </c>
      <c r="S39" s="28" t="s">
        <v>366</v>
      </c>
    </row>
    <row r="40" spans="1:19" ht="15">
      <c r="A40" s="32" t="s">
        <v>31</v>
      </c>
      <c r="B40" s="1">
        <v>40</v>
      </c>
      <c r="C40" s="1">
        <v>17</v>
      </c>
      <c r="D40" s="1">
        <v>18</v>
      </c>
      <c r="E40" s="20">
        <v>5</v>
      </c>
      <c r="F40" s="30">
        <v>39</v>
      </c>
      <c r="G40" s="20">
        <v>10</v>
      </c>
      <c r="H40" s="20">
        <v>15</v>
      </c>
      <c r="I40" s="20">
        <v>2</v>
      </c>
      <c r="J40" s="20">
        <v>1</v>
      </c>
      <c r="K40" s="29" t="s">
        <v>694</v>
      </c>
      <c r="L40" s="1" t="s">
        <v>517</v>
      </c>
      <c r="M40" s="1" t="s">
        <v>379</v>
      </c>
      <c r="N40" s="1" t="s">
        <v>773</v>
      </c>
      <c r="O40" s="31">
        <v>103</v>
      </c>
      <c r="P40" s="20">
        <v>121</v>
      </c>
      <c r="Q40" s="30">
        <v>-18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41</v>
      </c>
      <c r="C41" s="1">
        <v>17</v>
      </c>
      <c r="D41" s="1">
        <v>21</v>
      </c>
      <c r="E41" s="20">
        <v>3</v>
      </c>
      <c r="F41" s="30">
        <v>37</v>
      </c>
      <c r="G41" s="20">
        <v>12</v>
      </c>
      <c r="H41" s="20">
        <v>16</v>
      </c>
      <c r="I41" s="20">
        <v>1</v>
      </c>
      <c r="J41" s="20">
        <v>2</v>
      </c>
      <c r="K41" s="29" t="s">
        <v>754</v>
      </c>
      <c r="L41" s="1" t="s">
        <v>634</v>
      </c>
      <c r="M41" s="1" t="s">
        <v>263</v>
      </c>
      <c r="N41" s="1" t="s">
        <v>723</v>
      </c>
      <c r="O41" s="31">
        <v>118</v>
      </c>
      <c r="P41" s="20">
        <v>130</v>
      </c>
      <c r="Q41" s="30">
        <v>-12</v>
      </c>
      <c r="R41" s="29" t="s">
        <v>114</v>
      </c>
      <c r="S41" s="28" t="s">
        <v>233</v>
      </c>
    </row>
    <row r="42" spans="1:19" ht="15.75" thickBot="1">
      <c r="A42" s="27" t="s">
        <v>8</v>
      </c>
      <c r="B42" s="26">
        <v>43</v>
      </c>
      <c r="C42" s="26">
        <v>13</v>
      </c>
      <c r="D42" s="26">
        <v>24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599</v>
      </c>
      <c r="L42" s="26" t="s">
        <v>592</v>
      </c>
      <c r="M42" s="26" t="s">
        <v>379</v>
      </c>
      <c r="N42" s="26" t="s">
        <v>776</v>
      </c>
      <c r="O42" s="25">
        <v>112</v>
      </c>
      <c r="P42" s="24">
        <v>153</v>
      </c>
      <c r="Q42" s="23">
        <v>-41</v>
      </c>
      <c r="R42" s="22" t="s">
        <v>98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42</v>
      </c>
      <c r="C4" s="40">
        <v>27</v>
      </c>
      <c r="D4" s="40">
        <v>13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742</v>
      </c>
      <c r="L4" s="40" t="s">
        <v>491</v>
      </c>
      <c r="M4" s="40" t="s">
        <v>381</v>
      </c>
      <c r="N4" s="40" t="s">
        <v>761</v>
      </c>
      <c r="O4" s="39">
        <v>132</v>
      </c>
      <c r="P4" s="38">
        <v>115</v>
      </c>
      <c r="Q4" s="33">
        <v>17</v>
      </c>
      <c r="R4" s="37" t="s">
        <v>169</v>
      </c>
      <c r="S4" s="36" t="s">
        <v>236</v>
      </c>
    </row>
    <row r="5" spans="1:20" ht="15">
      <c r="A5" s="32" t="s">
        <v>19</v>
      </c>
      <c r="B5" s="1">
        <v>42</v>
      </c>
      <c r="C5" s="1">
        <v>25</v>
      </c>
      <c r="D5" s="1">
        <v>15</v>
      </c>
      <c r="E5" s="20">
        <v>2</v>
      </c>
      <c r="F5" s="30">
        <v>52</v>
      </c>
      <c r="G5" s="31">
        <v>17</v>
      </c>
      <c r="H5" s="20">
        <v>22</v>
      </c>
      <c r="I5" s="20">
        <v>3</v>
      </c>
      <c r="J5" s="30">
        <v>0</v>
      </c>
      <c r="K5" s="29" t="s">
        <v>638</v>
      </c>
      <c r="L5" s="1" t="s">
        <v>586</v>
      </c>
      <c r="M5" s="1" t="s">
        <v>213</v>
      </c>
      <c r="N5" s="1" t="s">
        <v>703</v>
      </c>
      <c r="O5" s="31">
        <v>140</v>
      </c>
      <c r="P5" s="20">
        <v>128</v>
      </c>
      <c r="Q5" s="30">
        <v>12</v>
      </c>
      <c r="R5" s="29" t="s">
        <v>100</v>
      </c>
      <c r="S5" s="28" t="s">
        <v>245</v>
      </c>
    </row>
    <row r="6" spans="1:20" ht="15">
      <c r="A6" s="32" t="s">
        <v>29</v>
      </c>
      <c r="B6" s="1">
        <v>43</v>
      </c>
      <c r="C6" s="1">
        <v>20</v>
      </c>
      <c r="D6" s="1">
        <v>18</v>
      </c>
      <c r="E6" s="20">
        <v>5</v>
      </c>
      <c r="F6" s="30">
        <v>45</v>
      </c>
      <c r="G6" s="31">
        <v>14</v>
      </c>
      <c r="H6" s="20">
        <v>20</v>
      </c>
      <c r="I6" s="20">
        <v>0</v>
      </c>
      <c r="J6" s="30">
        <v>0</v>
      </c>
      <c r="K6" s="29" t="s">
        <v>544</v>
      </c>
      <c r="L6" s="1" t="s">
        <v>736</v>
      </c>
      <c r="M6" s="1" t="s">
        <v>283</v>
      </c>
      <c r="N6" s="1" t="s">
        <v>741</v>
      </c>
      <c r="O6" s="31">
        <v>111</v>
      </c>
      <c r="P6" s="20">
        <v>135</v>
      </c>
      <c r="Q6" s="30">
        <v>-24</v>
      </c>
      <c r="R6" s="29" t="s">
        <v>155</v>
      </c>
      <c r="S6" s="28" t="s">
        <v>237</v>
      </c>
    </row>
    <row r="7" spans="1:20" ht="15">
      <c r="A7" s="32" t="s">
        <v>5</v>
      </c>
      <c r="B7" s="1">
        <v>38</v>
      </c>
      <c r="C7" s="1">
        <v>21</v>
      </c>
      <c r="D7" s="1">
        <v>15</v>
      </c>
      <c r="E7" s="20">
        <v>2</v>
      </c>
      <c r="F7" s="30">
        <v>44</v>
      </c>
      <c r="G7" s="31">
        <v>18</v>
      </c>
      <c r="H7" s="20">
        <v>21</v>
      </c>
      <c r="I7" s="20">
        <v>0</v>
      </c>
      <c r="J7" s="30">
        <v>1</v>
      </c>
      <c r="K7" s="29" t="s">
        <v>612</v>
      </c>
      <c r="L7" s="1" t="s">
        <v>652</v>
      </c>
      <c r="M7" s="1" t="s">
        <v>180</v>
      </c>
      <c r="N7" s="1" t="s">
        <v>446</v>
      </c>
      <c r="O7" s="31">
        <v>140</v>
      </c>
      <c r="P7" s="20">
        <v>107</v>
      </c>
      <c r="Q7" s="30">
        <v>33</v>
      </c>
      <c r="R7" s="29" t="s">
        <v>100</v>
      </c>
      <c r="S7" s="28" t="s">
        <v>225</v>
      </c>
    </row>
    <row r="8" spans="1:20" ht="15">
      <c r="A8" s="32" t="s">
        <v>16</v>
      </c>
      <c r="B8" s="1">
        <v>40</v>
      </c>
      <c r="C8" s="1">
        <v>19</v>
      </c>
      <c r="D8" s="1">
        <v>18</v>
      </c>
      <c r="E8" s="20">
        <v>3</v>
      </c>
      <c r="F8" s="30">
        <v>41</v>
      </c>
      <c r="G8" s="31">
        <v>12</v>
      </c>
      <c r="H8" s="20">
        <v>17</v>
      </c>
      <c r="I8" s="20">
        <v>2</v>
      </c>
      <c r="J8" s="30">
        <v>1</v>
      </c>
      <c r="K8" s="29" t="s">
        <v>656</v>
      </c>
      <c r="L8" s="1" t="s">
        <v>523</v>
      </c>
      <c r="M8" s="1" t="s">
        <v>274</v>
      </c>
      <c r="N8" s="1" t="s">
        <v>651</v>
      </c>
      <c r="O8" s="31">
        <v>122</v>
      </c>
      <c r="P8" s="20">
        <v>136</v>
      </c>
      <c r="Q8" s="30">
        <v>-14</v>
      </c>
      <c r="R8" s="29" t="s">
        <v>104</v>
      </c>
      <c r="S8" s="28" t="s">
        <v>253</v>
      </c>
    </row>
    <row r="9" spans="1:20" ht="15">
      <c r="A9" s="32" t="s">
        <v>11</v>
      </c>
      <c r="B9" s="1">
        <v>39</v>
      </c>
      <c r="C9" s="1">
        <v>19</v>
      </c>
      <c r="D9" s="1">
        <v>17</v>
      </c>
      <c r="E9" s="20">
        <v>3</v>
      </c>
      <c r="F9" s="30">
        <v>41</v>
      </c>
      <c r="G9" s="31">
        <v>14</v>
      </c>
      <c r="H9" s="20">
        <v>19</v>
      </c>
      <c r="I9" s="20">
        <v>0</v>
      </c>
      <c r="J9" s="30">
        <v>1</v>
      </c>
      <c r="K9" s="29" t="s">
        <v>415</v>
      </c>
      <c r="L9" s="1" t="s">
        <v>694</v>
      </c>
      <c r="M9" s="1" t="s">
        <v>159</v>
      </c>
      <c r="N9" s="1" t="s">
        <v>468</v>
      </c>
      <c r="O9" s="31">
        <v>114</v>
      </c>
      <c r="P9" s="20">
        <v>114</v>
      </c>
      <c r="Q9" s="30">
        <v>0</v>
      </c>
      <c r="R9" s="29" t="s">
        <v>114</v>
      </c>
      <c r="S9" s="28" t="s">
        <v>190</v>
      </c>
    </row>
    <row r="10" spans="1:20" ht="15">
      <c r="A10" s="32" t="s">
        <v>21</v>
      </c>
      <c r="B10" s="1">
        <v>40</v>
      </c>
      <c r="C10" s="1">
        <v>18</v>
      </c>
      <c r="D10" s="1">
        <v>18</v>
      </c>
      <c r="E10" s="20">
        <v>4</v>
      </c>
      <c r="F10" s="30">
        <v>40</v>
      </c>
      <c r="G10" s="31">
        <v>13</v>
      </c>
      <c r="H10" s="20">
        <v>17</v>
      </c>
      <c r="I10" s="20">
        <v>1</v>
      </c>
      <c r="J10" s="30">
        <v>0</v>
      </c>
      <c r="K10" s="29" t="s">
        <v>759</v>
      </c>
      <c r="L10" s="1" t="s">
        <v>519</v>
      </c>
      <c r="M10" s="1" t="s">
        <v>282</v>
      </c>
      <c r="N10" s="1" t="s">
        <v>760</v>
      </c>
      <c r="O10" s="31">
        <v>110</v>
      </c>
      <c r="P10" s="20">
        <v>128</v>
      </c>
      <c r="Q10" s="30">
        <v>-18</v>
      </c>
      <c r="R10" s="29" t="s">
        <v>169</v>
      </c>
      <c r="S10" s="28" t="s">
        <v>245</v>
      </c>
    </row>
    <row r="11" spans="1:20" ht="15.75" thickBot="1">
      <c r="A11" s="32" t="s">
        <v>28</v>
      </c>
      <c r="B11" s="1">
        <v>41</v>
      </c>
      <c r="C11" s="1">
        <v>15</v>
      </c>
      <c r="D11" s="1">
        <v>21</v>
      </c>
      <c r="E11" s="24">
        <v>5</v>
      </c>
      <c r="F11" s="23">
        <v>35</v>
      </c>
      <c r="G11" s="25">
        <v>9</v>
      </c>
      <c r="H11" s="24">
        <v>13</v>
      </c>
      <c r="I11" s="24">
        <v>2</v>
      </c>
      <c r="J11" s="23">
        <v>1</v>
      </c>
      <c r="K11" s="29" t="s">
        <v>757</v>
      </c>
      <c r="L11" s="1" t="s">
        <v>738</v>
      </c>
      <c r="M11" s="1" t="s">
        <v>272</v>
      </c>
      <c r="N11" s="1" t="s">
        <v>758</v>
      </c>
      <c r="O11" s="31">
        <v>126</v>
      </c>
      <c r="P11" s="20">
        <v>140</v>
      </c>
      <c r="Q11" s="30">
        <v>-14</v>
      </c>
      <c r="R11" s="29" t="s">
        <v>100</v>
      </c>
      <c r="S11" s="28" t="s">
        <v>222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41</v>
      </c>
      <c r="C14" s="1">
        <v>27</v>
      </c>
      <c r="D14" s="1">
        <v>10</v>
      </c>
      <c r="E14" s="20">
        <v>4</v>
      </c>
      <c r="F14" s="33">
        <v>58</v>
      </c>
      <c r="G14" s="20">
        <v>23</v>
      </c>
      <c r="H14" s="20">
        <v>27</v>
      </c>
      <c r="I14" s="20">
        <v>0</v>
      </c>
      <c r="J14" s="20">
        <v>2</v>
      </c>
      <c r="K14" s="29" t="s">
        <v>782</v>
      </c>
      <c r="L14" s="1" t="s">
        <v>529</v>
      </c>
      <c r="M14" s="1" t="s">
        <v>371</v>
      </c>
      <c r="N14" s="1" t="s">
        <v>756</v>
      </c>
      <c r="O14" s="31">
        <v>150</v>
      </c>
      <c r="P14" s="20">
        <v>109</v>
      </c>
      <c r="Q14" s="30">
        <v>41</v>
      </c>
      <c r="R14" s="29" t="s">
        <v>100</v>
      </c>
      <c r="S14" s="28" t="s">
        <v>262</v>
      </c>
    </row>
    <row r="15" spans="1:20" ht="15">
      <c r="A15" s="32" t="s">
        <v>14</v>
      </c>
      <c r="B15" s="1">
        <v>43</v>
      </c>
      <c r="C15" s="1">
        <v>25</v>
      </c>
      <c r="D15" s="1">
        <v>15</v>
      </c>
      <c r="E15" s="20">
        <v>3</v>
      </c>
      <c r="F15" s="30">
        <v>53</v>
      </c>
      <c r="G15" s="20">
        <v>24</v>
      </c>
      <c r="H15" s="20">
        <v>25</v>
      </c>
      <c r="I15" s="20">
        <v>0</v>
      </c>
      <c r="J15" s="20">
        <v>0</v>
      </c>
      <c r="K15" s="29" t="s">
        <v>456</v>
      </c>
      <c r="L15" s="1" t="s">
        <v>755</v>
      </c>
      <c r="M15" s="1" t="s">
        <v>294</v>
      </c>
      <c r="N15" s="1" t="s">
        <v>641</v>
      </c>
      <c r="O15" s="31">
        <v>137</v>
      </c>
      <c r="P15" s="20">
        <v>109</v>
      </c>
      <c r="Q15" s="30">
        <v>28</v>
      </c>
      <c r="R15" s="29" t="s">
        <v>100</v>
      </c>
      <c r="S15" s="28" t="s">
        <v>225</v>
      </c>
    </row>
    <row r="16" spans="1:20" ht="15">
      <c r="A16" s="32" t="s">
        <v>26</v>
      </c>
      <c r="B16" s="1">
        <v>41</v>
      </c>
      <c r="C16" s="1">
        <v>24</v>
      </c>
      <c r="D16" s="1">
        <v>15</v>
      </c>
      <c r="E16" s="20">
        <v>2</v>
      </c>
      <c r="F16" s="30">
        <v>50</v>
      </c>
      <c r="G16" s="20">
        <v>21</v>
      </c>
      <c r="H16" s="20">
        <v>24</v>
      </c>
      <c r="I16" s="20">
        <v>0</v>
      </c>
      <c r="J16" s="20">
        <v>2</v>
      </c>
      <c r="K16" s="29" t="s">
        <v>762</v>
      </c>
      <c r="L16" s="1" t="s">
        <v>702</v>
      </c>
      <c r="M16" s="1" t="s">
        <v>745</v>
      </c>
      <c r="N16" s="1" t="s">
        <v>763</v>
      </c>
      <c r="O16" s="31">
        <v>137</v>
      </c>
      <c r="P16" s="20">
        <v>117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23</v>
      </c>
      <c r="B17" s="1">
        <v>41</v>
      </c>
      <c r="C17" s="1">
        <v>18</v>
      </c>
      <c r="D17" s="1">
        <v>17</v>
      </c>
      <c r="E17" s="20">
        <v>6</v>
      </c>
      <c r="F17" s="30">
        <v>42</v>
      </c>
      <c r="G17" s="20">
        <v>11</v>
      </c>
      <c r="H17" s="20">
        <v>15</v>
      </c>
      <c r="I17" s="20">
        <v>3</v>
      </c>
      <c r="J17" s="20">
        <v>0</v>
      </c>
      <c r="K17" s="29" t="s">
        <v>691</v>
      </c>
      <c r="L17" s="1" t="s">
        <v>764</v>
      </c>
      <c r="M17" s="1" t="s">
        <v>337</v>
      </c>
      <c r="N17" s="1" t="s">
        <v>725</v>
      </c>
      <c r="O17" s="31">
        <v>141</v>
      </c>
      <c r="P17" s="20">
        <v>148</v>
      </c>
      <c r="Q17" s="30">
        <v>-7</v>
      </c>
      <c r="R17" s="29" t="s">
        <v>104</v>
      </c>
      <c r="S17" s="28" t="s">
        <v>205</v>
      </c>
    </row>
    <row r="18" spans="1:19" ht="15">
      <c r="A18" s="32" t="s">
        <v>9</v>
      </c>
      <c r="B18" s="1">
        <v>42</v>
      </c>
      <c r="C18" s="1">
        <v>17</v>
      </c>
      <c r="D18" s="1">
        <v>17</v>
      </c>
      <c r="E18" s="20">
        <v>8</v>
      </c>
      <c r="F18" s="30">
        <v>42</v>
      </c>
      <c r="G18" s="20">
        <v>10</v>
      </c>
      <c r="H18" s="20">
        <v>16</v>
      </c>
      <c r="I18" s="20">
        <v>1</v>
      </c>
      <c r="J18" s="20">
        <v>4</v>
      </c>
      <c r="K18" s="29" t="s">
        <v>681</v>
      </c>
      <c r="L18" s="1" t="s">
        <v>752</v>
      </c>
      <c r="M18" s="1" t="s">
        <v>765</v>
      </c>
      <c r="N18" s="1" t="s">
        <v>766</v>
      </c>
      <c r="O18" s="31">
        <v>128</v>
      </c>
      <c r="P18" s="20">
        <v>156</v>
      </c>
      <c r="Q18" s="30">
        <v>-28</v>
      </c>
      <c r="R18" s="29" t="s">
        <v>140</v>
      </c>
      <c r="S18" s="28" t="s">
        <v>311</v>
      </c>
    </row>
    <row r="19" spans="1:19" ht="15">
      <c r="A19" s="32" t="s">
        <v>10</v>
      </c>
      <c r="B19" s="1">
        <v>41</v>
      </c>
      <c r="C19" s="1">
        <v>17</v>
      </c>
      <c r="D19" s="1">
        <v>19</v>
      </c>
      <c r="E19" s="20">
        <v>5</v>
      </c>
      <c r="F19" s="30">
        <v>39</v>
      </c>
      <c r="G19" s="20">
        <v>6</v>
      </c>
      <c r="H19" s="20">
        <v>14</v>
      </c>
      <c r="I19" s="20">
        <v>3</v>
      </c>
      <c r="J19" s="20">
        <v>2</v>
      </c>
      <c r="K19" s="29" t="s">
        <v>485</v>
      </c>
      <c r="L19" s="1" t="s">
        <v>750</v>
      </c>
      <c r="M19" s="1" t="s">
        <v>212</v>
      </c>
      <c r="N19" s="1" t="s">
        <v>757</v>
      </c>
      <c r="O19" s="31">
        <v>125</v>
      </c>
      <c r="P19" s="20">
        <v>147</v>
      </c>
      <c r="Q19" s="30">
        <v>-22</v>
      </c>
      <c r="R19" s="29" t="s">
        <v>114</v>
      </c>
      <c r="S19" s="28" t="s">
        <v>208</v>
      </c>
    </row>
    <row r="20" spans="1:19" ht="15">
      <c r="A20" s="32" t="s">
        <v>12</v>
      </c>
      <c r="B20" s="1">
        <v>40</v>
      </c>
      <c r="C20" s="1">
        <v>18</v>
      </c>
      <c r="D20" s="1">
        <v>20</v>
      </c>
      <c r="E20" s="20">
        <v>2</v>
      </c>
      <c r="F20" s="30">
        <v>38</v>
      </c>
      <c r="G20" s="20">
        <v>18</v>
      </c>
      <c r="H20" s="20">
        <v>18</v>
      </c>
      <c r="I20" s="20">
        <v>0</v>
      </c>
      <c r="J20" s="20">
        <v>0</v>
      </c>
      <c r="K20" s="29" t="s">
        <v>608</v>
      </c>
      <c r="L20" s="1" t="s">
        <v>749</v>
      </c>
      <c r="M20" s="1" t="s">
        <v>248</v>
      </c>
      <c r="N20" s="1" t="s">
        <v>734</v>
      </c>
      <c r="O20" s="31">
        <v>117</v>
      </c>
      <c r="P20" s="20">
        <v>128</v>
      </c>
      <c r="Q20" s="30">
        <v>-11</v>
      </c>
      <c r="R20" s="29" t="s">
        <v>98</v>
      </c>
      <c r="S20" s="28" t="s">
        <v>208</v>
      </c>
    </row>
    <row r="21" spans="1:19" ht="15.75" thickBot="1">
      <c r="A21" s="27" t="s">
        <v>13</v>
      </c>
      <c r="B21" s="26">
        <v>40</v>
      </c>
      <c r="C21" s="26">
        <v>15</v>
      </c>
      <c r="D21" s="26">
        <v>18</v>
      </c>
      <c r="E21" s="24">
        <v>7</v>
      </c>
      <c r="F21" s="23">
        <v>37</v>
      </c>
      <c r="G21" s="24">
        <v>9</v>
      </c>
      <c r="H21" s="24">
        <v>13</v>
      </c>
      <c r="I21" s="24">
        <v>2</v>
      </c>
      <c r="J21" s="24">
        <v>1</v>
      </c>
      <c r="K21" s="22" t="s">
        <v>611</v>
      </c>
      <c r="L21" s="26" t="s">
        <v>747</v>
      </c>
      <c r="M21" s="26" t="s">
        <v>257</v>
      </c>
      <c r="N21" s="26" t="s">
        <v>748</v>
      </c>
      <c r="O21" s="25">
        <v>108</v>
      </c>
      <c r="P21" s="24">
        <v>128</v>
      </c>
      <c r="Q21" s="23">
        <v>-20</v>
      </c>
      <c r="R21" s="22" t="s">
        <v>100</v>
      </c>
      <c r="S21" s="21" t="s">
        <v>244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42</v>
      </c>
      <c r="C25" s="40">
        <v>28</v>
      </c>
      <c r="D25" s="40">
        <v>12</v>
      </c>
      <c r="E25" s="38">
        <v>2</v>
      </c>
      <c r="F25" s="33">
        <v>58</v>
      </c>
      <c r="G25" s="38">
        <v>24</v>
      </c>
      <c r="H25" s="38">
        <v>28</v>
      </c>
      <c r="I25" s="38">
        <v>0</v>
      </c>
      <c r="J25" s="38">
        <v>0</v>
      </c>
      <c r="K25" s="37" t="s">
        <v>771</v>
      </c>
      <c r="L25" s="40" t="s">
        <v>623</v>
      </c>
      <c r="M25" s="40" t="s">
        <v>113</v>
      </c>
      <c r="N25" s="40" t="s">
        <v>772</v>
      </c>
      <c r="O25" s="39">
        <v>152</v>
      </c>
      <c r="P25" s="38">
        <v>106</v>
      </c>
      <c r="Q25" s="33">
        <v>46</v>
      </c>
      <c r="R25" s="37" t="s">
        <v>100</v>
      </c>
      <c r="S25" s="36" t="s">
        <v>205</v>
      </c>
    </row>
    <row r="26" spans="1:19" ht="15">
      <c r="A26" s="32" t="s">
        <v>17</v>
      </c>
      <c r="B26" s="1">
        <v>41</v>
      </c>
      <c r="C26" s="1">
        <v>26</v>
      </c>
      <c r="D26" s="1">
        <v>11</v>
      </c>
      <c r="E26" s="20">
        <v>4</v>
      </c>
      <c r="F26" s="30">
        <v>56</v>
      </c>
      <c r="G26" s="20">
        <v>18</v>
      </c>
      <c r="H26" s="20">
        <v>24</v>
      </c>
      <c r="I26" s="20">
        <v>2</v>
      </c>
      <c r="J26" s="20">
        <v>2</v>
      </c>
      <c r="K26" s="29" t="s">
        <v>549</v>
      </c>
      <c r="L26" s="1" t="s">
        <v>727</v>
      </c>
      <c r="M26" s="1" t="s">
        <v>489</v>
      </c>
      <c r="N26" s="1" t="s">
        <v>767</v>
      </c>
      <c r="O26" s="31">
        <v>127</v>
      </c>
      <c r="P26" s="20">
        <v>111</v>
      </c>
      <c r="Q26" s="30">
        <v>16</v>
      </c>
      <c r="R26" s="29" t="s">
        <v>130</v>
      </c>
      <c r="S26" s="28" t="s">
        <v>245</v>
      </c>
    </row>
    <row r="27" spans="1:19" ht="15">
      <c r="A27" s="32" t="s">
        <v>24</v>
      </c>
      <c r="B27" s="1">
        <v>42</v>
      </c>
      <c r="C27" s="1">
        <v>25</v>
      </c>
      <c r="D27" s="1">
        <v>16</v>
      </c>
      <c r="E27" s="20">
        <v>1</v>
      </c>
      <c r="F27" s="30">
        <v>51</v>
      </c>
      <c r="G27" s="20">
        <v>20</v>
      </c>
      <c r="H27" s="20">
        <v>24</v>
      </c>
      <c r="I27" s="20">
        <v>1</v>
      </c>
      <c r="J27" s="20">
        <v>1</v>
      </c>
      <c r="K27" s="29" t="s">
        <v>618</v>
      </c>
      <c r="L27" s="1" t="s">
        <v>623</v>
      </c>
      <c r="M27" s="1" t="s">
        <v>319</v>
      </c>
      <c r="N27" s="1" t="s">
        <v>781</v>
      </c>
      <c r="O27" s="31">
        <v>141</v>
      </c>
      <c r="P27" s="20">
        <v>134</v>
      </c>
      <c r="Q27" s="30">
        <v>7</v>
      </c>
      <c r="R27" s="29" t="s">
        <v>98</v>
      </c>
      <c r="S27" s="28" t="s">
        <v>230</v>
      </c>
    </row>
    <row r="28" spans="1:19" ht="15">
      <c r="A28" s="32" t="s">
        <v>22</v>
      </c>
      <c r="B28" s="1">
        <v>39</v>
      </c>
      <c r="C28" s="1">
        <v>25</v>
      </c>
      <c r="D28" s="1">
        <v>13</v>
      </c>
      <c r="E28" s="20">
        <v>1</v>
      </c>
      <c r="F28" s="30">
        <v>51</v>
      </c>
      <c r="G28" s="20">
        <v>20</v>
      </c>
      <c r="H28" s="20">
        <v>24</v>
      </c>
      <c r="I28" s="20">
        <v>1</v>
      </c>
      <c r="J28" s="20">
        <v>0</v>
      </c>
      <c r="K28" s="29" t="s">
        <v>644</v>
      </c>
      <c r="L28" s="1" t="s">
        <v>478</v>
      </c>
      <c r="M28" s="1" t="s">
        <v>498</v>
      </c>
      <c r="N28" s="1" t="s">
        <v>644</v>
      </c>
      <c r="O28" s="31">
        <v>128</v>
      </c>
      <c r="P28" s="20">
        <v>99</v>
      </c>
      <c r="Q28" s="30">
        <v>29</v>
      </c>
      <c r="R28" s="29" t="s">
        <v>169</v>
      </c>
      <c r="S28" s="28" t="s">
        <v>230</v>
      </c>
    </row>
    <row r="29" spans="1:19" ht="15">
      <c r="A29" s="32" t="s">
        <v>6</v>
      </c>
      <c r="B29" s="1">
        <v>42</v>
      </c>
      <c r="C29" s="1">
        <v>19</v>
      </c>
      <c r="D29" s="1">
        <v>19</v>
      </c>
      <c r="E29" s="20">
        <v>4</v>
      </c>
      <c r="F29" s="30">
        <v>42</v>
      </c>
      <c r="G29" s="20">
        <v>12</v>
      </c>
      <c r="H29" s="20">
        <v>18</v>
      </c>
      <c r="I29" s="20">
        <v>1</v>
      </c>
      <c r="J29" s="20">
        <v>0</v>
      </c>
      <c r="K29" s="29" t="s">
        <v>583</v>
      </c>
      <c r="L29" s="1" t="s">
        <v>770</v>
      </c>
      <c r="M29" s="1" t="s">
        <v>204</v>
      </c>
      <c r="N29" s="1" t="s">
        <v>585</v>
      </c>
      <c r="O29" s="31">
        <v>118</v>
      </c>
      <c r="P29" s="20">
        <v>129</v>
      </c>
      <c r="Q29" s="30">
        <v>-11</v>
      </c>
      <c r="R29" s="29" t="s">
        <v>102</v>
      </c>
      <c r="S29" s="28" t="s">
        <v>222</v>
      </c>
    </row>
    <row r="30" spans="1:19" ht="15">
      <c r="A30" s="32" t="s">
        <v>105</v>
      </c>
      <c r="B30" s="1">
        <v>40</v>
      </c>
      <c r="C30" s="1">
        <v>17</v>
      </c>
      <c r="D30" s="1">
        <v>16</v>
      </c>
      <c r="E30" s="20">
        <v>7</v>
      </c>
      <c r="F30" s="30">
        <v>41</v>
      </c>
      <c r="G30" s="20">
        <v>12</v>
      </c>
      <c r="H30" s="20">
        <v>17</v>
      </c>
      <c r="I30" s="20">
        <v>0</v>
      </c>
      <c r="J30" s="20">
        <v>2</v>
      </c>
      <c r="K30" s="29" t="s">
        <v>659</v>
      </c>
      <c r="L30" s="1" t="s">
        <v>725</v>
      </c>
      <c r="M30" s="1" t="s">
        <v>309</v>
      </c>
      <c r="N30" s="1" t="s">
        <v>726</v>
      </c>
      <c r="O30" s="31">
        <v>114</v>
      </c>
      <c r="P30" s="20">
        <v>122</v>
      </c>
      <c r="Q30" s="30">
        <v>-8</v>
      </c>
      <c r="R30" s="29" t="s">
        <v>102</v>
      </c>
      <c r="S30" s="28" t="s">
        <v>237</v>
      </c>
    </row>
    <row r="31" spans="1:19" ht="15">
      <c r="A31" s="32" t="s">
        <v>15</v>
      </c>
      <c r="B31" s="1">
        <v>41</v>
      </c>
      <c r="C31" s="1">
        <v>13</v>
      </c>
      <c r="D31" s="1">
        <v>21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768</v>
      </c>
      <c r="M31" s="1" t="s">
        <v>340</v>
      </c>
      <c r="N31" s="1" t="s">
        <v>769</v>
      </c>
      <c r="O31" s="31">
        <v>100</v>
      </c>
      <c r="P31" s="20">
        <v>128</v>
      </c>
      <c r="Q31" s="30">
        <v>-28</v>
      </c>
      <c r="R31" s="29" t="s">
        <v>98</v>
      </c>
      <c r="S31" s="28" t="s">
        <v>190</v>
      </c>
    </row>
    <row r="32" spans="1:19" ht="15.75" thickBot="1">
      <c r="A32" s="32" t="s">
        <v>25</v>
      </c>
      <c r="B32" s="1">
        <v>41</v>
      </c>
      <c r="C32" s="1">
        <v>14</v>
      </c>
      <c r="D32" s="1">
        <v>25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733</v>
      </c>
      <c r="L32" s="1" t="s">
        <v>622</v>
      </c>
      <c r="M32" s="1" t="s">
        <v>305</v>
      </c>
      <c r="N32" s="1" t="s">
        <v>780</v>
      </c>
      <c r="O32" s="31">
        <v>105</v>
      </c>
      <c r="P32" s="20">
        <v>138</v>
      </c>
      <c r="Q32" s="30">
        <v>-33</v>
      </c>
      <c r="R32" s="29" t="s">
        <v>100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40</v>
      </c>
      <c r="C35" s="1">
        <v>28</v>
      </c>
      <c r="D35" s="1">
        <v>9</v>
      </c>
      <c r="E35" s="20">
        <v>3</v>
      </c>
      <c r="F35" s="33">
        <v>59</v>
      </c>
      <c r="G35" s="20">
        <v>24</v>
      </c>
      <c r="H35" s="20">
        <v>27</v>
      </c>
      <c r="I35" s="20">
        <v>1</v>
      </c>
      <c r="J35" s="20">
        <v>1</v>
      </c>
      <c r="K35" s="29" t="s">
        <v>724</v>
      </c>
      <c r="L35" s="1" t="s">
        <v>777</v>
      </c>
      <c r="M35" s="1" t="s">
        <v>722</v>
      </c>
      <c r="N35" s="1" t="s">
        <v>778</v>
      </c>
      <c r="O35" s="31">
        <v>143</v>
      </c>
      <c r="P35" s="20">
        <v>107</v>
      </c>
      <c r="Q35" s="30">
        <v>36</v>
      </c>
      <c r="R35" s="29" t="s">
        <v>123</v>
      </c>
      <c r="S35" s="28" t="s">
        <v>238</v>
      </c>
    </row>
    <row r="36" spans="1:19" ht="15">
      <c r="A36" s="32" t="s">
        <v>20</v>
      </c>
      <c r="B36" s="1">
        <v>40</v>
      </c>
      <c r="C36" s="1">
        <v>25</v>
      </c>
      <c r="D36" s="1">
        <v>12</v>
      </c>
      <c r="E36" s="20">
        <v>3</v>
      </c>
      <c r="F36" s="30">
        <v>53</v>
      </c>
      <c r="G36" s="20">
        <v>18</v>
      </c>
      <c r="H36" s="20">
        <v>25</v>
      </c>
      <c r="I36" s="20">
        <v>0</v>
      </c>
      <c r="J36" s="20">
        <v>0</v>
      </c>
      <c r="K36" s="29" t="s">
        <v>717</v>
      </c>
      <c r="L36" s="1" t="s">
        <v>372</v>
      </c>
      <c r="M36" s="1" t="s">
        <v>283</v>
      </c>
      <c r="N36" s="1" t="s">
        <v>703</v>
      </c>
      <c r="O36" s="31">
        <v>132</v>
      </c>
      <c r="P36" s="20">
        <v>109</v>
      </c>
      <c r="Q36" s="30">
        <v>23</v>
      </c>
      <c r="R36" s="29" t="s">
        <v>130</v>
      </c>
      <c r="S36" s="28" t="s">
        <v>230</v>
      </c>
    </row>
    <row r="37" spans="1:19" ht="15">
      <c r="A37" s="32" t="s">
        <v>18</v>
      </c>
      <c r="B37" s="1">
        <v>38</v>
      </c>
      <c r="C37" s="1">
        <v>23</v>
      </c>
      <c r="D37" s="1">
        <v>10</v>
      </c>
      <c r="E37" s="20">
        <v>5</v>
      </c>
      <c r="F37" s="30">
        <v>51</v>
      </c>
      <c r="G37" s="20">
        <v>22</v>
      </c>
      <c r="H37" s="20">
        <v>23</v>
      </c>
      <c r="I37" s="20">
        <v>0</v>
      </c>
      <c r="J37" s="20">
        <v>1</v>
      </c>
      <c r="K37" s="29" t="s">
        <v>722</v>
      </c>
      <c r="L37" s="1" t="s">
        <v>589</v>
      </c>
      <c r="M37" s="1" t="s">
        <v>287</v>
      </c>
      <c r="N37" s="1" t="s">
        <v>401</v>
      </c>
      <c r="O37" s="31">
        <v>118</v>
      </c>
      <c r="P37" s="20">
        <v>96</v>
      </c>
      <c r="Q37" s="30">
        <v>22</v>
      </c>
      <c r="R37" s="29" t="s">
        <v>130</v>
      </c>
      <c r="S37" s="28" t="s">
        <v>262</v>
      </c>
    </row>
    <row r="38" spans="1:19" ht="15">
      <c r="A38" s="32" t="s">
        <v>3</v>
      </c>
      <c r="B38" s="1">
        <v>40</v>
      </c>
      <c r="C38" s="1">
        <v>18</v>
      </c>
      <c r="D38" s="1">
        <v>12</v>
      </c>
      <c r="E38" s="20">
        <v>10</v>
      </c>
      <c r="F38" s="30">
        <v>46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779</v>
      </c>
      <c r="M38" s="1" t="s">
        <v>337</v>
      </c>
      <c r="N38" s="1" t="s">
        <v>719</v>
      </c>
      <c r="O38" s="31">
        <v>121</v>
      </c>
      <c r="P38" s="20">
        <v>128</v>
      </c>
      <c r="Q38" s="30">
        <v>-7</v>
      </c>
      <c r="R38" s="29" t="s">
        <v>114</v>
      </c>
      <c r="S38" s="28" t="s">
        <v>390</v>
      </c>
    </row>
    <row r="39" spans="1:19" ht="15">
      <c r="A39" s="32" t="s">
        <v>27</v>
      </c>
      <c r="B39" s="1">
        <v>40</v>
      </c>
      <c r="C39" s="1">
        <v>19</v>
      </c>
      <c r="D39" s="1">
        <v>14</v>
      </c>
      <c r="E39" s="20">
        <v>7</v>
      </c>
      <c r="F39" s="30">
        <v>45</v>
      </c>
      <c r="G39" s="20">
        <v>10</v>
      </c>
      <c r="H39" s="20">
        <v>16</v>
      </c>
      <c r="I39" s="20">
        <v>3</v>
      </c>
      <c r="J39" s="20">
        <v>1</v>
      </c>
      <c r="K39" s="29" t="s">
        <v>720</v>
      </c>
      <c r="L39" s="1" t="s">
        <v>774</v>
      </c>
      <c r="M39" s="1" t="s">
        <v>283</v>
      </c>
      <c r="N39" s="1" t="s">
        <v>775</v>
      </c>
      <c r="O39" s="31">
        <v>108</v>
      </c>
      <c r="P39" s="20">
        <v>122</v>
      </c>
      <c r="Q39" s="30">
        <v>-14</v>
      </c>
      <c r="R39" s="29" t="s">
        <v>100</v>
      </c>
      <c r="S39" s="28" t="s">
        <v>231</v>
      </c>
    </row>
    <row r="40" spans="1:19" ht="15">
      <c r="A40" s="32" t="s">
        <v>31</v>
      </c>
      <c r="B40" s="1">
        <v>40</v>
      </c>
      <c r="C40" s="1">
        <v>17</v>
      </c>
      <c r="D40" s="1">
        <v>18</v>
      </c>
      <c r="E40" s="20">
        <v>5</v>
      </c>
      <c r="F40" s="30">
        <v>39</v>
      </c>
      <c r="G40" s="20">
        <v>10</v>
      </c>
      <c r="H40" s="20">
        <v>15</v>
      </c>
      <c r="I40" s="20">
        <v>2</v>
      </c>
      <c r="J40" s="20">
        <v>1</v>
      </c>
      <c r="K40" s="29" t="s">
        <v>694</v>
      </c>
      <c r="L40" s="1" t="s">
        <v>517</v>
      </c>
      <c r="M40" s="1" t="s">
        <v>379</v>
      </c>
      <c r="N40" s="1" t="s">
        <v>773</v>
      </c>
      <c r="O40" s="31">
        <v>103</v>
      </c>
      <c r="P40" s="20">
        <v>121</v>
      </c>
      <c r="Q40" s="30">
        <v>-18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41</v>
      </c>
      <c r="C41" s="1">
        <v>17</v>
      </c>
      <c r="D41" s="1">
        <v>21</v>
      </c>
      <c r="E41" s="20">
        <v>3</v>
      </c>
      <c r="F41" s="30">
        <v>37</v>
      </c>
      <c r="G41" s="20">
        <v>12</v>
      </c>
      <c r="H41" s="20">
        <v>16</v>
      </c>
      <c r="I41" s="20">
        <v>1</v>
      </c>
      <c r="J41" s="20">
        <v>2</v>
      </c>
      <c r="K41" s="29" t="s">
        <v>754</v>
      </c>
      <c r="L41" s="1" t="s">
        <v>634</v>
      </c>
      <c r="M41" s="1" t="s">
        <v>263</v>
      </c>
      <c r="N41" s="1" t="s">
        <v>723</v>
      </c>
      <c r="O41" s="31">
        <v>118</v>
      </c>
      <c r="P41" s="20">
        <v>130</v>
      </c>
      <c r="Q41" s="30">
        <v>-12</v>
      </c>
      <c r="R41" s="29" t="s">
        <v>114</v>
      </c>
      <c r="S41" s="28" t="s">
        <v>233</v>
      </c>
    </row>
    <row r="42" spans="1:19" ht="15.75" thickBot="1">
      <c r="A42" s="27" t="s">
        <v>8</v>
      </c>
      <c r="B42" s="26">
        <v>43</v>
      </c>
      <c r="C42" s="26">
        <v>13</v>
      </c>
      <c r="D42" s="26">
        <v>24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599</v>
      </c>
      <c r="L42" s="26" t="s">
        <v>592</v>
      </c>
      <c r="M42" s="26" t="s">
        <v>379</v>
      </c>
      <c r="N42" s="26" t="s">
        <v>776</v>
      </c>
      <c r="O42" s="25">
        <v>112</v>
      </c>
      <c r="P42" s="24">
        <v>153</v>
      </c>
      <c r="Q42" s="23">
        <v>-41</v>
      </c>
      <c r="R42" s="22" t="s">
        <v>98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43</v>
      </c>
      <c r="C4" s="40">
        <v>27</v>
      </c>
      <c r="D4" s="40">
        <v>14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742</v>
      </c>
      <c r="L4" s="40" t="s">
        <v>575</v>
      </c>
      <c r="M4" s="40" t="s">
        <v>381</v>
      </c>
      <c r="N4" s="40" t="s">
        <v>787</v>
      </c>
      <c r="O4" s="39">
        <v>135</v>
      </c>
      <c r="P4" s="38">
        <v>121</v>
      </c>
      <c r="Q4" s="33">
        <v>14</v>
      </c>
      <c r="R4" s="37" t="s">
        <v>98</v>
      </c>
      <c r="S4" s="36" t="s">
        <v>245</v>
      </c>
    </row>
    <row r="5" spans="1:20" ht="15">
      <c r="A5" s="32" t="s">
        <v>19</v>
      </c>
      <c r="B5" s="1">
        <v>42</v>
      </c>
      <c r="C5" s="1">
        <v>25</v>
      </c>
      <c r="D5" s="1">
        <v>15</v>
      </c>
      <c r="E5" s="20">
        <v>2</v>
      </c>
      <c r="F5" s="30">
        <v>52</v>
      </c>
      <c r="G5" s="31">
        <v>17</v>
      </c>
      <c r="H5" s="20">
        <v>22</v>
      </c>
      <c r="I5" s="20">
        <v>3</v>
      </c>
      <c r="J5" s="30">
        <v>0</v>
      </c>
      <c r="K5" s="29" t="s">
        <v>638</v>
      </c>
      <c r="L5" s="1" t="s">
        <v>586</v>
      </c>
      <c r="M5" s="1" t="s">
        <v>213</v>
      </c>
      <c r="N5" s="1" t="s">
        <v>703</v>
      </c>
      <c r="O5" s="31">
        <v>140</v>
      </c>
      <c r="P5" s="20">
        <v>128</v>
      </c>
      <c r="Q5" s="30">
        <v>12</v>
      </c>
      <c r="R5" s="29" t="s">
        <v>100</v>
      </c>
      <c r="S5" s="28" t="s">
        <v>245</v>
      </c>
    </row>
    <row r="6" spans="1:20" ht="15">
      <c r="A6" s="32" t="s">
        <v>5</v>
      </c>
      <c r="B6" s="1">
        <v>39</v>
      </c>
      <c r="C6" s="1">
        <v>22</v>
      </c>
      <c r="D6" s="1">
        <v>15</v>
      </c>
      <c r="E6" s="20">
        <v>2</v>
      </c>
      <c r="F6" s="30">
        <v>46</v>
      </c>
      <c r="G6" s="31">
        <v>19</v>
      </c>
      <c r="H6" s="20">
        <v>22</v>
      </c>
      <c r="I6" s="20">
        <v>0</v>
      </c>
      <c r="J6" s="30">
        <v>1</v>
      </c>
      <c r="K6" s="29" t="s">
        <v>612</v>
      </c>
      <c r="L6" s="1" t="s">
        <v>786</v>
      </c>
      <c r="M6" s="1" t="s">
        <v>202</v>
      </c>
      <c r="N6" s="1" t="s">
        <v>491</v>
      </c>
      <c r="O6" s="31">
        <v>144</v>
      </c>
      <c r="P6" s="20">
        <v>108</v>
      </c>
      <c r="Q6" s="30">
        <v>36</v>
      </c>
      <c r="R6" s="29" t="s">
        <v>104</v>
      </c>
      <c r="S6" s="28" t="s">
        <v>225</v>
      </c>
    </row>
    <row r="7" spans="1:20" ht="15">
      <c r="A7" s="32" t="s">
        <v>29</v>
      </c>
      <c r="B7" s="1">
        <v>44</v>
      </c>
      <c r="C7" s="1">
        <v>20</v>
      </c>
      <c r="D7" s="1">
        <v>19</v>
      </c>
      <c r="E7" s="20">
        <v>5</v>
      </c>
      <c r="F7" s="30">
        <v>45</v>
      </c>
      <c r="G7" s="31">
        <v>14</v>
      </c>
      <c r="H7" s="20">
        <v>20</v>
      </c>
      <c r="I7" s="20">
        <v>0</v>
      </c>
      <c r="J7" s="30">
        <v>0</v>
      </c>
      <c r="K7" s="29" t="s">
        <v>544</v>
      </c>
      <c r="L7" s="1" t="s">
        <v>783</v>
      </c>
      <c r="M7" s="1" t="s">
        <v>290</v>
      </c>
      <c r="N7" s="1" t="s">
        <v>784</v>
      </c>
      <c r="O7" s="31">
        <v>112</v>
      </c>
      <c r="P7" s="20">
        <v>139</v>
      </c>
      <c r="Q7" s="30">
        <v>-27</v>
      </c>
      <c r="R7" s="29" t="s">
        <v>168</v>
      </c>
      <c r="S7" s="28" t="s">
        <v>208</v>
      </c>
    </row>
    <row r="8" spans="1:20" ht="15">
      <c r="A8" s="32" t="s">
        <v>16</v>
      </c>
      <c r="B8" s="1">
        <v>40</v>
      </c>
      <c r="C8" s="1">
        <v>19</v>
      </c>
      <c r="D8" s="1">
        <v>18</v>
      </c>
      <c r="E8" s="20">
        <v>3</v>
      </c>
      <c r="F8" s="30">
        <v>41</v>
      </c>
      <c r="G8" s="31">
        <v>12</v>
      </c>
      <c r="H8" s="20">
        <v>17</v>
      </c>
      <c r="I8" s="20">
        <v>2</v>
      </c>
      <c r="J8" s="30">
        <v>1</v>
      </c>
      <c r="K8" s="29" t="s">
        <v>656</v>
      </c>
      <c r="L8" s="1" t="s">
        <v>523</v>
      </c>
      <c r="M8" s="1" t="s">
        <v>274</v>
      </c>
      <c r="N8" s="1" t="s">
        <v>651</v>
      </c>
      <c r="O8" s="31">
        <v>122</v>
      </c>
      <c r="P8" s="20">
        <v>136</v>
      </c>
      <c r="Q8" s="30">
        <v>-14</v>
      </c>
      <c r="R8" s="29" t="s">
        <v>104</v>
      </c>
      <c r="S8" s="28" t="s">
        <v>253</v>
      </c>
    </row>
    <row r="9" spans="1:20" ht="15">
      <c r="A9" s="32" t="s">
        <v>11</v>
      </c>
      <c r="B9" s="1">
        <v>40</v>
      </c>
      <c r="C9" s="1">
        <v>19</v>
      </c>
      <c r="D9" s="1">
        <v>18</v>
      </c>
      <c r="E9" s="20">
        <v>3</v>
      </c>
      <c r="F9" s="30">
        <v>41</v>
      </c>
      <c r="G9" s="31">
        <v>14</v>
      </c>
      <c r="H9" s="20">
        <v>19</v>
      </c>
      <c r="I9" s="20">
        <v>0</v>
      </c>
      <c r="J9" s="30">
        <v>1</v>
      </c>
      <c r="K9" s="29" t="s">
        <v>533</v>
      </c>
      <c r="L9" s="1" t="s">
        <v>694</v>
      </c>
      <c r="M9" s="1" t="s">
        <v>176</v>
      </c>
      <c r="N9" s="1" t="s">
        <v>525</v>
      </c>
      <c r="O9" s="31">
        <v>114</v>
      </c>
      <c r="P9" s="20">
        <v>118</v>
      </c>
      <c r="Q9" s="30">
        <v>-4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40</v>
      </c>
      <c r="C10" s="1">
        <v>18</v>
      </c>
      <c r="D10" s="1">
        <v>18</v>
      </c>
      <c r="E10" s="20">
        <v>4</v>
      </c>
      <c r="F10" s="30">
        <v>40</v>
      </c>
      <c r="G10" s="31">
        <v>13</v>
      </c>
      <c r="H10" s="20">
        <v>17</v>
      </c>
      <c r="I10" s="20">
        <v>1</v>
      </c>
      <c r="J10" s="30">
        <v>0</v>
      </c>
      <c r="K10" s="29" t="s">
        <v>759</v>
      </c>
      <c r="L10" s="1" t="s">
        <v>519</v>
      </c>
      <c r="M10" s="1" t="s">
        <v>282</v>
      </c>
      <c r="N10" s="1" t="s">
        <v>760</v>
      </c>
      <c r="O10" s="31">
        <v>110</v>
      </c>
      <c r="P10" s="20">
        <v>128</v>
      </c>
      <c r="Q10" s="30">
        <v>-18</v>
      </c>
      <c r="R10" s="29" t="s">
        <v>169</v>
      </c>
      <c r="S10" s="28" t="s">
        <v>245</v>
      </c>
    </row>
    <row r="11" spans="1:20" ht="15.75" thickBot="1">
      <c r="A11" s="32" t="s">
        <v>28</v>
      </c>
      <c r="B11" s="1">
        <v>42</v>
      </c>
      <c r="C11" s="1">
        <v>16</v>
      </c>
      <c r="D11" s="1">
        <v>21</v>
      </c>
      <c r="E11" s="24">
        <v>5</v>
      </c>
      <c r="F11" s="23">
        <v>37</v>
      </c>
      <c r="G11" s="25">
        <v>10</v>
      </c>
      <c r="H11" s="24">
        <v>14</v>
      </c>
      <c r="I11" s="24">
        <v>2</v>
      </c>
      <c r="J11" s="23">
        <v>1</v>
      </c>
      <c r="K11" s="29" t="s">
        <v>757</v>
      </c>
      <c r="L11" s="1" t="s">
        <v>736</v>
      </c>
      <c r="M11" s="1" t="s">
        <v>282</v>
      </c>
      <c r="N11" s="1" t="s">
        <v>785</v>
      </c>
      <c r="O11" s="31">
        <v>130</v>
      </c>
      <c r="P11" s="20">
        <v>140</v>
      </c>
      <c r="Q11" s="30">
        <v>-10</v>
      </c>
      <c r="R11" s="29" t="s">
        <v>104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41</v>
      </c>
      <c r="C14" s="1">
        <v>27</v>
      </c>
      <c r="D14" s="1">
        <v>10</v>
      </c>
      <c r="E14" s="20">
        <v>4</v>
      </c>
      <c r="F14" s="33">
        <v>58</v>
      </c>
      <c r="G14" s="20">
        <v>23</v>
      </c>
      <c r="H14" s="20">
        <v>27</v>
      </c>
      <c r="I14" s="20">
        <v>0</v>
      </c>
      <c r="J14" s="20">
        <v>2</v>
      </c>
      <c r="K14" s="29" t="s">
        <v>782</v>
      </c>
      <c r="L14" s="1" t="s">
        <v>529</v>
      </c>
      <c r="M14" s="1" t="s">
        <v>371</v>
      </c>
      <c r="N14" s="1" t="s">
        <v>756</v>
      </c>
      <c r="O14" s="31">
        <v>150</v>
      </c>
      <c r="P14" s="20">
        <v>109</v>
      </c>
      <c r="Q14" s="30">
        <v>41</v>
      </c>
      <c r="R14" s="29" t="s">
        <v>100</v>
      </c>
      <c r="S14" s="28" t="s">
        <v>262</v>
      </c>
    </row>
    <row r="15" spans="1:20" ht="15">
      <c r="A15" s="32" t="s">
        <v>14</v>
      </c>
      <c r="B15" s="1">
        <v>44</v>
      </c>
      <c r="C15" s="1">
        <v>25</v>
      </c>
      <c r="D15" s="1">
        <v>15</v>
      </c>
      <c r="E15" s="20">
        <v>4</v>
      </c>
      <c r="F15" s="30">
        <v>54</v>
      </c>
      <c r="G15" s="20">
        <v>24</v>
      </c>
      <c r="H15" s="20">
        <v>25</v>
      </c>
      <c r="I15" s="20">
        <v>0</v>
      </c>
      <c r="J15" s="20">
        <v>0</v>
      </c>
      <c r="K15" s="29" t="s">
        <v>456</v>
      </c>
      <c r="L15" s="1" t="s">
        <v>790</v>
      </c>
      <c r="M15" s="1" t="s">
        <v>482</v>
      </c>
      <c r="N15" s="1" t="s">
        <v>791</v>
      </c>
      <c r="O15" s="31">
        <v>139</v>
      </c>
      <c r="P15" s="20">
        <v>112</v>
      </c>
      <c r="Q15" s="30">
        <v>27</v>
      </c>
      <c r="R15" s="29" t="s">
        <v>98</v>
      </c>
      <c r="S15" s="28" t="s">
        <v>222</v>
      </c>
    </row>
    <row r="16" spans="1:20" ht="15">
      <c r="A16" s="32" t="s">
        <v>26</v>
      </c>
      <c r="B16" s="1">
        <v>42</v>
      </c>
      <c r="C16" s="1">
        <v>25</v>
      </c>
      <c r="D16" s="1">
        <v>15</v>
      </c>
      <c r="E16" s="20">
        <v>2</v>
      </c>
      <c r="F16" s="30">
        <v>52</v>
      </c>
      <c r="G16" s="20">
        <v>22</v>
      </c>
      <c r="H16" s="20">
        <v>25</v>
      </c>
      <c r="I16" s="20">
        <v>0</v>
      </c>
      <c r="J16" s="20">
        <v>2</v>
      </c>
      <c r="K16" s="29" t="s">
        <v>788</v>
      </c>
      <c r="L16" s="1" t="s">
        <v>702</v>
      </c>
      <c r="M16" s="1" t="s">
        <v>745</v>
      </c>
      <c r="N16" s="1" t="s">
        <v>763</v>
      </c>
      <c r="O16" s="31">
        <v>143</v>
      </c>
      <c r="P16" s="20">
        <v>120</v>
      </c>
      <c r="Q16" s="30">
        <v>23</v>
      </c>
      <c r="R16" s="29" t="s">
        <v>100</v>
      </c>
      <c r="S16" s="28" t="s">
        <v>190</v>
      </c>
    </row>
    <row r="17" spans="1:19" ht="15">
      <c r="A17" s="32" t="s">
        <v>23</v>
      </c>
      <c r="B17" s="1">
        <v>42</v>
      </c>
      <c r="C17" s="1">
        <v>19</v>
      </c>
      <c r="D17" s="1">
        <v>17</v>
      </c>
      <c r="E17" s="20">
        <v>6</v>
      </c>
      <c r="F17" s="30">
        <v>44</v>
      </c>
      <c r="G17" s="20">
        <v>12</v>
      </c>
      <c r="H17" s="20">
        <v>16</v>
      </c>
      <c r="I17" s="20">
        <v>3</v>
      </c>
      <c r="J17" s="20">
        <v>0</v>
      </c>
      <c r="K17" s="29" t="s">
        <v>789</v>
      </c>
      <c r="L17" s="1" t="s">
        <v>764</v>
      </c>
      <c r="M17" s="1" t="s">
        <v>337</v>
      </c>
      <c r="N17" s="1" t="s">
        <v>725</v>
      </c>
      <c r="O17" s="31">
        <v>147</v>
      </c>
      <c r="P17" s="20">
        <v>150</v>
      </c>
      <c r="Q17" s="30">
        <v>-3</v>
      </c>
      <c r="R17" s="29" t="s">
        <v>123</v>
      </c>
      <c r="S17" s="28" t="s">
        <v>230</v>
      </c>
    </row>
    <row r="18" spans="1:19" ht="15">
      <c r="A18" s="32" t="s">
        <v>9</v>
      </c>
      <c r="B18" s="1">
        <v>43</v>
      </c>
      <c r="C18" s="1">
        <v>18</v>
      </c>
      <c r="D18" s="1">
        <v>17</v>
      </c>
      <c r="E18" s="20">
        <v>8</v>
      </c>
      <c r="F18" s="30">
        <v>44</v>
      </c>
      <c r="G18" s="20">
        <v>11</v>
      </c>
      <c r="H18" s="20">
        <v>17</v>
      </c>
      <c r="I18" s="20">
        <v>1</v>
      </c>
      <c r="J18" s="20">
        <v>4</v>
      </c>
      <c r="K18" s="29" t="s">
        <v>544</v>
      </c>
      <c r="L18" s="1" t="s">
        <v>752</v>
      </c>
      <c r="M18" s="1" t="s">
        <v>765</v>
      </c>
      <c r="N18" s="1" t="s">
        <v>766</v>
      </c>
      <c r="O18" s="31">
        <v>133</v>
      </c>
      <c r="P18" s="20">
        <v>159</v>
      </c>
      <c r="Q18" s="30">
        <v>-26</v>
      </c>
      <c r="R18" s="29" t="s">
        <v>100</v>
      </c>
      <c r="S18" s="28" t="s">
        <v>311</v>
      </c>
    </row>
    <row r="19" spans="1:19" ht="15">
      <c r="A19" s="32" t="s">
        <v>12</v>
      </c>
      <c r="B19" s="1">
        <v>41</v>
      </c>
      <c r="C19" s="1">
        <v>19</v>
      </c>
      <c r="D19" s="1">
        <v>20</v>
      </c>
      <c r="E19" s="20">
        <v>2</v>
      </c>
      <c r="F19" s="30">
        <v>40</v>
      </c>
      <c r="G19" s="20">
        <v>18</v>
      </c>
      <c r="H19" s="20">
        <v>19</v>
      </c>
      <c r="I19" s="20">
        <v>0</v>
      </c>
      <c r="J19" s="20">
        <v>0</v>
      </c>
      <c r="K19" s="29" t="s">
        <v>702</v>
      </c>
      <c r="L19" s="1" t="s">
        <v>749</v>
      </c>
      <c r="M19" s="1" t="s">
        <v>359</v>
      </c>
      <c r="N19" s="1" t="s">
        <v>793</v>
      </c>
      <c r="O19" s="31">
        <v>120</v>
      </c>
      <c r="P19" s="20">
        <v>130</v>
      </c>
      <c r="Q19" s="30">
        <v>-10</v>
      </c>
      <c r="R19" s="29" t="s">
        <v>100</v>
      </c>
      <c r="S19" s="28" t="s">
        <v>222</v>
      </c>
    </row>
    <row r="20" spans="1:19" ht="15">
      <c r="A20" s="32" t="s">
        <v>13</v>
      </c>
      <c r="B20" s="1">
        <v>41</v>
      </c>
      <c r="C20" s="1">
        <v>16</v>
      </c>
      <c r="D20" s="1">
        <v>18</v>
      </c>
      <c r="E20" s="20">
        <v>7</v>
      </c>
      <c r="F20" s="30">
        <v>39</v>
      </c>
      <c r="G20" s="20">
        <v>10</v>
      </c>
      <c r="H20" s="20">
        <v>14</v>
      </c>
      <c r="I20" s="20">
        <v>2</v>
      </c>
      <c r="J20" s="20">
        <v>1</v>
      </c>
      <c r="K20" s="29" t="s">
        <v>611</v>
      </c>
      <c r="L20" s="1" t="s">
        <v>792</v>
      </c>
      <c r="M20" s="1" t="s">
        <v>257</v>
      </c>
      <c r="N20" s="1" t="s">
        <v>748</v>
      </c>
      <c r="O20" s="31">
        <v>112</v>
      </c>
      <c r="P20" s="20">
        <v>128</v>
      </c>
      <c r="Q20" s="30">
        <v>-16</v>
      </c>
      <c r="R20" s="29" t="s">
        <v>104</v>
      </c>
      <c r="S20" s="28" t="s">
        <v>244</v>
      </c>
    </row>
    <row r="21" spans="1:19" ht="15.75" thickBot="1">
      <c r="A21" s="27" t="s">
        <v>10</v>
      </c>
      <c r="B21" s="26">
        <v>42</v>
      </c>
      <c r="C21" s="26">
        <v>17</v>
      </c>
      <c r="D21" s="26">
        <v>20</v>
      </c>
      <c r="E21" s="24">
        <v>5</v>
      </c>
      <c r="F21" s="23">
        <v>39</v>
      </c>
      <c r="G21" s="24">
        <v>6</v>
      </c>
      <c r="H21" s="24">
        <v>14</v>
      </c>
      <c r="I21" s="24">
        <v>3</v>
      </c>
      <c r="J21" s="24">
        <v>2</v>
      </c>
      <c r="K21" s="22" t="s">
        <v>523</v>
      </c>
      <c r="L21" s="26" t="s">
        <v>750</v>
      </c>
      <c r="M21" s="26" t="s">
        <v>212</v>
      </c>
      <c r="N21" s="26" t="s">
        <v>757</v>
      </c>
      <c r="O21" s="25">
        <v>126</v>
      </c>
      <c r="P21" s="24">
        <v>151</v>
      </c>
      <c r="Q21" s="23">
        <v>-25</v>
      </c>
      <c r="R21" s="22" t="s">
        <v>140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42</v>
      </c>
      <c r="C25" s="40">
        <v>28</v>
      </c>
      <c r="D25" s="40">
        <v>12</v>
      </c>
      <c r="E25" s="38">
        <v>2</v>
      </c>
      <c r="F25" s="33">
        <v>58</v>
      </c>
      <c r="G25" s="38">
        <v>24</v>
      </c>
      <c r="H25" s="38">
        <v>28</v>
      </c>
      <c r="I25" s="38">
        <v>0</v>
      </c>
      <c r="J25" s="38">
        <v>0</v>
      </c>
      <c r="K25" s="37" t="s">
        <v>771</v>
      </c>
      <c r="L25" s="40" t="s">
        <v>623</v>
      </c>
      <c r="M25" s="40" t="s">
        <v>113</v>
      </c>
      <c r="N25" s="40" t="s">
        <v>772</v>
      </c>
      <c r="O25" s="39">
        <v>152</v>
      </c>
      <c r="P25" s="38">
        <v>106</v>
      </c>
      <c r="Q25" s="33">
        <v>46</v>
      </c>
      <c r="R25" s="37" t="s">
        <v>100</v>
      </c>
      <c r="S25" s="36" t="s">
        <v>205</v>
      </c>
    </row>
    <row r="26" spans="1:19" ht="15">
      <c r="A26" s="32" t="s">
        <v>17</v>
      </c>
      <c r="B26" s="1">
        <v>42</v>
      </c>
      <c r="C26" s="1">
        <v>26</v>
      </c>
      <c r="D26" s="1">
        <v>12</v>
      </c>
      <c r="E26" s="20">
        <v>4</v>
      </c>
      <c r="F26" s="30">
        <v>56</v>
      </c>
      <c r="G26" s="20">
        <v>18</v>
      </c>
      <c r="H26" s="20">
        <v>24</v>
      </c>
      <c r="I26" s="20">
        <v>2</v>
      </c>
      <c r="J26" s="20">
        <v>2</v>
      </c>
      <c r="K26" s="29" t="s">
        <v>578</v>
      </c>
      <c r="L26" s="1" t="s">
        <v>727</v>
      </c>
      <c r="M26" s="1" t="s">
        <v>320</v>
      </c>
      <c r="N26" s="1" t="s">
        <v>795</v>
      </c>
      <c r="O26" s="31">
        <v>128</v>
      </c>
      <c r="P26" s="20">
        <v>117</v>
      </c>
      <c r="Q26" s="30">
        <v>11</v>
      </c>
      <c r="R26" s="29" t="s">
        <v>98</v>
      </c>
      <c r="S26" s="28" t="s">
        <v>245</v>
      </c>
    </row>
    <row r="27" spans="1:19" ht="15">
      <c r="A27" s="32" t="s">
        <v>24</v>
      </c>
      <c r="B27" s="1">
        <v>43</v>
      </c>
      <c r="C27" s="1">
        <v>26</v>
      </c>
      <c r="D27" s="1">
        <v>16</v>
      </c>
      <c r="E27" s="20">
        <v>1</v>
      </c>
      <c r="F27" s="30">
        <v>53</v>
      </c>
      <c r="G27" s="20">
        <v>21</v>
      </c>
      <c r="H27" s="20">
        <v>25</v>
      </c>
      <c r="I27" s="20">
        <v>1</v>
      </c>
      <c r="J27" s="20">
        <v>1</v>
      </c>
      <c r="K27" s="29" t="s">
        <v>618</v>
      </c>
      <c r="L27" s="1" t="s">
        <v>676</v>
      </c>
      <c r="M27" s="1" t="s">
        <v>297</v>
      </c>
      <c r="N27" s="1" t="s">
        <v>794</v>
      </c>
      <c r="O27" s="31">
        <v>147</v>
      </c>
      <c r="P27" s="20">
        <v>135</v>
      </c>
      <c r="Q27" s="30">
        <v>12</v>
      </c>
      <c r="R27" s="29" t="s">
        <v>100</v>
      </c>
      <c r="S27" s="28" t="s">
        <v>254</v>
      </c>
    </row>
    <row r="28" spans="1:19" ht="15">
      <c r="A28" s="32" t="s">
        <v>22</v>
      </c>
      <c r="B28" s="1">
        <v>40</v>
      </c>
      <c r="C28" s="1">
        <v>26</v>
      </c>
      <c r="D28" s="1">
        <v>13</v>
      </c>
      <c r="E28" s="20">
        <v>1</v>
      </c>
      <c r="F28" s="30">
        <v>53</v>
      </c>
      <c r="G28" s="20">
        <v>21</v>
      </c>
      <c r="H28" s="20">
        <v>25</v>
      </c>
      <c r="I28" s="20">
        <v>1</v>
      </c>
      <c r="J28" s="20">
        <v>0</v>
      </c>
      <c r="K28" s="29" t="s">
        <v>644</v>
      </c>
      <c r="L28" s="1" t="s">
        <v>500</v>
      </c>
      <c r="M28" s="1" t="s">
        <v>498</v>
      </c>
      <c r="N28" s="1" t="s">
        <v>644</v>
      </c>
      <c r="O28" s="31">
        <v>132</v>
      </c>
      <c r="P28" s="20">
        <v>100</v>
      </c>
      <c r="Q28" s="30">
        <v>32</v>
      </c>
      <c r="R28" s="29" t="s">
        <v>181</v>
      </c>
      <c r="S28" s="28" t="s">
        <v>230</v>
      </c>
    </row>
    <row r="29" spans="1:19" ht="15">
      <c r="A29" s="32" t="s">
        <v>6</v>
      </c>
      <c r="B29" s="1">
        <v>43</v>
      </c>
      <c r="C29" s="1">
        <v>20</v>
      </c>
      <c r="D29" s="1">
        <v>19</v>
      </c>
      <c r="E29" s="20">
        <v>4</v>
      </c>
      <c r="F29" s="30">
        <v>44</v>
      </c>
      <c r="G29" s="20">
        <v>13</v>
      </c>
      <c r="H29" s="20">
        <v>19</v>
      </c>
      <c r="I29" s="20">
        <v>1</v>
      </c>
      <c r="J29" s="20">
        <v>0</v>
      </c>
      <c r="K29" s="29" t="s">
        <v>652</v>
      </c>
      <c r="L29" s="1" t="s">
        <v>770</v>
      </c>
      <c r="M29" s="1" t="s">
        <v>204</v>
      </c>
      <c r="N29" s="1" t="s">
        <v>487</v>
      </c>
      <c r="O29" s="31">
        <v>124</v>
      </c>
      <c r="P29" s="20">
        <v>131</v>
      </c>
      <c r="Q29" s="30">
        <v>-7</v>
      </c>
      <c r="R29" s="29" t="s">
        <v>100</v>
      </c>
      <c r="S29" s="28" t="s">
        <v>190</v>
      </c>
    </row>
    <row r="30" spans="1:19" ht="15">
      <c r="A30" s="32" t="s">
        <v>105</v>
      </c>
      <c r="B30" s="1">
        <v>40</v>
      </c>
      <c r="C30" s="1">
        <v>17</v>
      </c>
      <c r="D30" s="1">
        <v>16</v>
      </c>
      <c r="E30" s="20">
        <v>7</v>
      </c>
      <c r="F30" s="30">
        <v>41</v>
      </c>
      <c r="G30" s="20">
        <v>12</v>
      </c>
      <c r="H30" s="20">
        <v>17</v>
      </c>
      <c r="I30" s="20">
        <v>0</v>
      </c>
      <c r="J30" s="20">
        <v>2</v>
      </c>
      <c r="K30" s="29" t="s">
        <v>659</v>
      </c>
      <c r="L30" s="1" t="s">
        <v>725</v>
      </c>
      <c r="M30" s="1" t="s">
        <v>309</v>
      </c>
      <c r="N30" s="1" t="s">
        <v>726</v>
      </c>
      <c r="O30" s="31">
        <v>114</v>
      </c>
      <c r="P30" s="20">
        <v>122</v>
      </c>
      <c r="Q30" s="30">
        <v>-8</v>
      </c>
      <c r="R30" s="29" t="s">
        <v>102</v>
      </c>
      <c r="S30" s="28" t="s">
        <v>237</v>
      </c>
    </row>
    <row r="31" spans="1:19" ht="15">
      <c r="A31" s="32" t="s">
        <v>15</v>
      </c>
      <c r="B31" s="1">
        <v>41</v>
      </c>
      <c r="C31" s="1">
        <v>13</v>
      </c>
      <c r="D31" s="1">
        <v>21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768</v>
      </c>
      <c r="M31" s="1" t="s">
        <v>340</v>
      </c>
      <c r="N31" s="1" t="s">
        <v>769</v>
      </c>
      <c r="O31" s="31">
        <v>100</v>
      </c>
      <c r="P31" s="20">
        <v>128</v>
      </c>
      <c r="Q31" s="30">
        <v>-28</v>
      </c>
      <c r="R31" s="29" t="s">
        <v>98</v>
      </c>
      <c r="S31" s="28" t="s">
        <v>190</v>
      </c>
    </row>
    <row r="32" spans="1:19" ht="15.75" thickBot="1">
      <c r="A32" s="32" t="s">
        <v>25</v>
      </c>
      <c r="B32" s="1">
        <v>41</v>
      </c>
      <c r="C32" s="1">
        <v>14</v>
      </c>
      <c r="D32" s="1">
        <v>25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733</v>
      </c>
      <c r="L32" s="1" t="s">
        <v>622</v>
      </c>
      <c r="M32" s="1" t="s">
        <v>305</v>
      </c>
      <c r="N32" s="1" t="s">
        <v>780</v>
      </c>
      <c r="O32" s="31">
        <v>105</v>
      </c>
      <c r="P32" s="20">
        <v>138</v>
      </c>
      <c r="Q32" s="30">
        <v>-33</v>
      </c>
      <c r="R32" s="29" t="s">
        <v>100</v>
      </c>
      <c r="S32" s="28" t="s">
        <v>244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41</v>
      </c>
      <c r="C35" s="1">
        <v>28</v>
      </c>
      <c r="D35" s="1">
        <v>10</v>
      </c>
      <c r="E35" s="20">
        <v>3</v>
      </c>
      <c r="F35" s="33">
        <v>59</v>
      </c>
      <c r="G35" s="20">
        <v>24</v>
      </c>
      <c r="H35" s="20">
        <v>27</v>
      </c>
      <c r="I35" s="20">
        <v>1</v>
      </c>
      <c r="J35" s="20">
        <v>1</v>
      </c>
      <c r="K35" s="29" t="s">
        <v>798</v>
      </c>
      <c r="L35" s="1" t="s">
        <v>777</v>
      </c>
      <c r="M35" s="1" t="s">
        <v>722</v>
      </c>
      <c r="N35" s="1" t="s">
        <v>778</v>
      </c>
      <c r="O35" s="31">
        <v>143</v>
      </c>
      <c r="P35" s="20">
        <v>111</v>
      </c>
      <c r="Q35" s="30">
        <v>32</v>
      </c>
      <c r="R35" s="29" t="s">
        <v>98</v>
      </c>
      <c r="S35" s="28" t="s">
        <v>253</v>
      </c>
    </row>
    <row r="36" spans="1:19" ht="15">
      <c r="A36" s="32" t="s">
        <v>20</v>
      </c>
      <c r="B36" s="1">
        <v>41</v>
      </c>
      <c r="C36" s="1">
        <v>25</v>
      </c>
      <c r="D36" s="1">
        <v>13</v>
      </c>
      <c r="E36" s="20">
        <v>3</v>
      </c>
      <c r="F36" s="30">
        <v>53</v>
      </c>
      <c r="G36" s="20">
        <v>18</v>
      </c>
      <c r="H36" s="20">
        <v>25</v>
      </c>
      <c r="I36" s="20">
        <v>0</v>
      </c>
      <c r="J36" s="20">
        <v>0</v>
      </c>
      <c r="K36" s="29" t="s">
        <v>717</v>
      </c>
      <c r="L36" s="1" t="s">
        <v>382</v>
      </c>
      <c r="M36" s="1" t="s">
        <v>283</v>
      </c>
      <c r="N36" s="1" t="s">
        <v>703</v>
      </c>
      <c r="O36" s="31">
        <v>135</v>
      </c>
      <c r="P36" s="20">
        <v>114</v>
      </c>
      <c r="Q36" s="30">
        <v>21</v>
      </c>
      <c r="R36" s="29" t="s">
        <v>98</v>
      </c>
      <c r="S36" s="28" t="s">
        <v>230</v>
      </c>
    </row>
    <row r="37" spans="1:19" ht="15">
      <c r="A37" s="32" t="s">
        <v>18</v>
      </c>
      <c r="B37" s="1">
        <v>38</v>
      </c>
      <c r="C37" s="1">
        <v>23</v>
      </c>
      <c r="D37" s="1">
        <v>10</v>
      </c>
      <c r="E37" s="20">
        <v>5</v>
      </c>
      <c r="F37" s="30">
        <v>51</v>
      </c>
      <c r="G37" s="20">
        <v>22</v>
      </c>
      <c r="H37" s="20">
        <v>23</v>
      </c>
      <c r="I37" s="20">
        <v>0</v>
      </c>
      <c r="J37" s="20">
        <v>1</v>
      </c>
      <c r="K37" s="29" t="s">
        <v>722</v>
      </c>
      <c r="L37" s="1" t="s">
        <v>589</v>
      </c>
      <c r="M37" s="1" t="s">
        <v>287</v>
      </c>
      <c r="N37" s="1" t="s">
        <v>401</v>
      </c>
      <c r="O37" s="31">
        <v>118</v>
      </c>
      <c r="P37" s="20">
        <v>96</v>
      </c>
      <c r="Q37" s="30">
        <v>22</v>
      </c>
      <c r="R37" s="29" t="s">
        <v>130</v>
      </c>
      <c r="S37" s="28" t="s">
        <v>262</v>
      </c>
    </row>
    <row r="38" spans="1:19" ht="15">
      <c r="A38" s="32" t="s">
        <v>3</v>
      </c>
      <c r="B38" s="1">
        <v>40</v>
      </c>
      <c r="C38" s="1">
        <v>18</v>
      </c>
      <c r="D38" s="1">
        <v>12</v>
      </c>
      <c r="E38" s="20">
        <v>10</v>
      </c>
      <c r="F38" s="30">
        <v>46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779</v>
      </c>
      <c r="M38" s="1" t="s">
        <v>337</v>
      </c>
      <c r="N38" s="1" t="s">
        <v>719</v>
      </c>
      <c r="O38" s="31">
        <v>121</v>
      </c>
      <c r="P38" s="20">
        <v>128</v>
      </c>
      <c r="Q38" s="30">
        <v>-7</v>
      </c>
      <c r="R38" s="29" t="s">
        <v>114</v>
      </c>
      <c r="S38" s="28" t="s">
        <v>390</v>
      </c>
    </row>
    <row r="39" spans="1:19" ht="15">
      <c r="A39" s="32" t="s">
        <v>27</v>
      </c>
      <c r="B39" s="1">
        <v>40</v>
      </c>
      <c r="C39" s="1">
        <v>19</v>
      </c>
      <c r="D39" s="1">
        <v>14</v>
      </c>
      <c r="E39" s="20">
        <v>7</v>
      </c>
      <c r="F39" s="30">
        <v>45</v>
      </c>
      <c r="G39" s="20">
        <v>10</v>
      </c>
      <c r="H39" s="20">
        <v>16</v>
      </c>
      <c r="I39" s="20">
        <v>3</v>
      </c>
      <c r="J39" s="20">
        <v>1</v>
      </c>
      <c r="K39" s="29" t="s">
        <v>720</v>
      </c>
      <c r="L39" s="1" t="s">
        <v>774</v>
      </c>
      <c r="M39" s="1" t="s">
        <v>283</v>
      </c>
      <c r="N39" s="1" t="s">
        <v>775</v>
      </c>
      <c r="O39" s="31">
        <v>108</v>
      </c>
      <c r="P39" s="20">
        <v>122</v>
      </c>
      <c r="Q39" s="30">
        <v>-14</v>
      </c>
      <c r="R39" s="29" t="s">
        <v>100</v>
      </c>
      <c r="S39" s="28" t="s">
        <v>231</v>
      </c>
    </row>
    <row r="40" spans="1:19" ht="15">
      <c r="A40" s="32" t="s">
        <v>31</v>
      </c>
      <c r="B40" s="1">
        <v>41</v>
      </c>
      <c r="C40" s="1">
        <v>17</v>
      </c>
      <c r="D40" s="1">
        <v>19</v>
      </c>
      <c r="E40" s="20">
        <v>5</v>
      </c>
      <c r="F40" s="30">
        <v>39</v>
      </c>
      <c r="G40" s="20">
        <v>10</v>
      </c>
      <c r="H40" s="20">
        <v>15</v>
      </c>
      <c r="I40" s="20">
        <v>2</v>
      </c>
      <c r="J40" s="20">
        <v>1</v>
      </c>
      <c r="K40" s="29" t="s">
        <v>694</v>
      </c>
      <c r="L40" s="1" t="s">
        <v>655</v>
      </c>
      <c r="M40" s="1" t="s">
        <v>379</v>
      </c>
      <c r="N40" s="1" t="s">
        <v>796</v>
      </c>
      <c r="O40" s="31">
        <v>105</v>
      </c>
      <c r="P40" s="20">
        <v>127</v>
      </c>
      <c r="Q40" s="30">
        <v>-22</v>
      </c>
      <c r="R40" s="29" t="s">
        <v>102</v>
      </c>
      <c r="S40" s="28" t="s">
        <v>190</v>
      </c>
    </row>
    <row r="41" spans="1:19" ht="15">
      <c r="A41" s="32" t="s">
        <v>7</v>
      </c>
      <c r="B41" s="1">
        <v>42</v>
      </c>
      <c r="C41" s="1">
        <v>17</v>
      </c>
      <c r="D41" s="1">
        <v>22</v>
      </c>
      <c r="E41" s="20">
        <v>3</v>
      </c>
      <c r="F41" s="30">
        <v>37</v>
      </c>
      <c r="G41" s="20">
        <v>12</v>
      </c>
      <c r="H41" s="20">
        <v>16</v>
      </c>
      <c r="I41" s="20">
        <v>1</v>
      </c>
      <c r="J41" s="20">
        <v>2</v>
      </c>
      <c r="K41" s="29" t="s">
        <v>754</v>
      </c>
      <c r="L41" s="1" t="s">
        <v>797</v>
      </c>
      <c r="M41" s="1" t="s">
        <v>263</v>
      </c>
      <c r="N41" s="1" t="s">
        <v>723</v>
      </c>
      <c r="O41" s="31">
        <v>120</v>
      </c>
      <c r="P41" s="20">
        <v>136</v>
      </c>
      <c r="Q41" s="30">
        <v>-16</v>
      </c>
      <c r="R41" s="29" t="s">
        <v>140</v>
      </c>
      <c r="S41" s="28" t="s">
        <v>233</v>
      </c>
    </row>
    <row r="42" spans="1:19" ht="15.75" thickBot="1">
      <c r="A42" s="27" t="s">
        <v>8</v>
      </c>
      <c r="B42" s="26">
        <v>43</v>
      </c>
      <c r="C42" s="26">
        <v>13</v>
      </c>
      <c r="D42" s="26">
        <v>24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599</v>
      </c>
      <c r="L42" s="26" t="s">
        <v>592</v>
      </c>
      <c r="M42" s="26" t="s">
        <v>379</v>
      </c>
      <c r="N42" s="26" t="s">
        <v>776</v>
      </c>
      <c r="O42" s="25">
        <v>112</v>
      </c>
      <c r="P42" s="24">
        <v>153</v>
      </c>
      <c r="Q42" s="23">
        <v>-41</v>
      </c>
      <c r="R42" s="22" t="s">
        <v>98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43</v>
      </c>
      <c r="C4" s="40">
        <v>27</v>
      </c>
      <c r="D4" s="40">
        <v>14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742</v>
      </c>
      <c r="L4" s="40" t="s">
        <v>575</v>
      </c>
      <c r="M4" s="40" t="s">
        <v>381</v>
      </c>
      <c r="N4" s="40" t="s">
        <v>787</v>
      </c>
      <c r="O4" s="39">
        <v>135</v>
      </c>
      <c r="P4" s="38">
        <v>121</v>
      </c>
      <c r="Q4" s="33">
        <v>14</v>
      </c>
      <c r="R4" s="37" t="s">
        <v>98</v>
      </c>
      <c r="S4" s="36" t="s">
        <v>245</v>
      </c>
    </row>
    <row r="5" spans="1:20" ht="15">
      <c r="A5" s="32" t="s">
        <v>19</v>
      </c>
      <c r="B5" s="1">
        <v>42</v>
      </c>
      <c r="C5" s="1">
        <v>25</v>
      </c>
      <c r="D5" s="1">
        <v>15</v>
      </c>
      <c r="E5" s="20">
        <v>2</v>
      </c>
      <c r="F5" s="30">
        <v>52</v>
      </c>
      <c r="G5" s="31">
        <v>17</v>
      </c>
      <c r="H5" s="20">
        <v>22</v>
      </c>
      <c r="I5" s="20">
        <v>3</v>
      </c>
      <c r="J5" s="30">
        <v>0</v>
      </c>
      <c r="K5" s="29" t="s">
        <v>638</v>
      </c>
      <c r="L5" s="1" t="s">
        <v>586</v>
      </c>
      <c r="M5" s="1" t="s">
        <v>213</v>
      </c>
      <c r="N5" s="1" t="s">
        <v>703</v>
      </c>
      <c r="O5" s="31">
        <v>140</v>
      </c>
      <c r="P5" s="20">
        <v>128</v>
      </c>
      <c r="Q5" s="30">
        <v>12</v>
      </c>
      <c r="R5" s="29" t="s">
        <v>100</v>
      </c>
      <c r="S5" s="28" t="s">
        <v>245</v>
      </c>
    </row>
    <row r="6" spans="1:20" ht="15">
      <c r="A6" s="32" t="s">
        <v>5</v>
      </c>
      <c r="B6" s="1">
        <v>39</v>
      </c>
      <c r="C6" s="1">
        <v>22</v>
      </c>
      <c r="D6" s="1">
        <v>15</v>
      </c>
      <c r="E6" s="20">
        <v>2</v>
      </c>
      <c r="F6" s="30">
        <v>46</v>
      </c>
      <c r="G6" s="31">
        <v>19</v>
      </c>
      <c r="H6" s="20">
        <v>22</v>
      </c>
      <c r="I6" s="20">
        <v>0</v>
      </c>
      <c r="J6" s="30">
        <v>1</v>
      </c>
      <c r="K6" s="29" t="s">
        <v>612</v>
      </c>
      <c r="L6" s="1" t="s">
        <v>786</v>
      </c>
      <c r="M6" s="1" t="s">
        <v>202</v>
      </c>
      <c r="N6" s="1" t="s">
        <v>491</v>
      </c>
      <c r="O6" s="31">
        <v>144</v>
      </c>
      <c r="P6" s="20">
        <v>108</v>
      </c>
      <c r="Q6" s="30">
        <v>36</v>
      </c>
      <c r="R6" s="29" t="s">
        <v>104</v>
      </c>
      <c r="S6" s="28" t="s">
        <v>225</v>
      </c>
    </row>
    <row r="7" spans="1:20" ht="15">
      <c r="A7" s="32" t="s">
        <v>29</v>
      </c>
      <c r="B7" s="1">
        <v>44</v>
      </c>
      <c r="C7" s="1">
        <v>20</v>
      </c>
      <c r="D7" s="1">
        <v>19</v>
      </c>
      <c r="E7" s="20">
        <v>5</v>
      </c>
      <c r="F7" s="30">
        <v>45</v>
      </c>
      <c r="G7" s="31">
        <v>14</v>
      </c>
      <c r="H7" s="20">
        <v>20</v>
      </c>
      <c r="I7" s="20">
        <v>0</v>
      </c>
      <c r="J7" s="30">
        <v>0</v>
      </c>
      <c r="K7" s="29" t="s">
        <v>544</v>
      </c>
      <c r="L7" s="1" t="s">
        <v>783</v>
      </c>
      <c r="M7" s="1" t="s">
        <v>290</v>
      </c>
      <c r="N7" s="1" t="s">
        <v>784</v>
      </c>
      <c r="O7" s="31">
        <v>112</v>
      </c>
      <c r="P7" s="20">
        <v>139</v>
      </c>
      <c r="Q7" s="30">
        <v>-27</v>
      </c>
      <c r="R7" s="29" t="s">
        <v>168</v>
      </c>
      <c r="S7" s="28" t="s">
        <v>208</v>
      </c>
    </row>
    <row r="8" spans="1:20" ht="15">
      <c r="A8" s="32" t="s">
        <v>16</v>
      </c>
      <c r="B8" s="1">
        <v>41</v>
      </c>
      <c r="C8" s="1">
        <v>20</v>
      </c>
      <c r="D8" s="1">
        <v>18</v>
      </c>
      <c r="E8" s="20">
        <v>3</v>
      </c>
      <c r="F8" s="30">
        <v>43</v>
      </c>
      <c r="G8" s="31">
        <v>12</v>
      </c>
      <c r="H8" s="20">
        <v>18</v>
      </c>
      <c r="I8" s="20">
        <v>2</v>
      </c>
      <c r="J8" s="30">
        <v>1</v>
      </c>
      <c r="K8" s="29" t="s">
        <v>656</v>
      </c>
      <c r="L8" s="1" t="s">
        <v>548</v>
      </c>
      <c r="M8" s="1" t="s">
        <v>274</v>
      </c>
      <c r="N8" s="1" t="s">
        <v>810</v>
      </c>
      <c r="O8" s="31">
        <v>125</v>
      </c>
      <c r="P8" s="20">
        <v>138</v>
      </c>
      <c r="Q8" s="30">
        <v>-13</v>
      </c>
      <c r="R8" s="29" t="s">
        <v>123</v>
      </c>
      <c r="S8" s="28" t="s">
        <v>253</v>
      </c>
    </row>
    <row r="9" spans="1:20" ht="15">
      <c r="A9" s="32" t="s">
        <v>21</v>
      </c>
      <c r="B9" s="1">
        <v>41</v>
      </c>
      <c r="C9" s="1">
        <v>19</v>
      </c>
      <c r="D9" s="1">
        <v>18</v>
      </c>
      <c r="E9" s="20">
        <v>4</v>
      </c>
      <c r="F9" s="30">
        <v>42</v>
      </c>
      <c r="G9" s="31">
        <v>14</v>
      </c>
      <c r="H9" s="20">
        <v>18</v>
      </c>
      <c r="I9" s="20">
        <v>1</v>
      </c>
      <c r="J9" s="30">
        <v>0</v>
      </c>
      <c r="K9" s="29" t="s">
        <v>809</v>
      </c>
      <c r="L9" s="1" t="s">
        <v>519</v>
      </c>
      <c r="M9" s="1" t="s">
        <v>282</v>
      </c>
      <c r="N9" s="1" t="s">
        <v>760</v>
      </c>
      <c r="O9" s="31">
        <v>115</v>
      </c>
      <c r="P9" s="20">
        <v>131</v>
      </c>
      <c r="Q9" s="30">
        <v>-16</v>
      </c>
      <c r="R9" s="29" t="s">
        <v>181</v>
      </c>
      <c r="S9" s="28" t="s">
        <v>245</v>
      </c>
    </row>
    <row r="10" spans="1:20" ht="15">
      <c r="A10" s="32" t="s">
        <v>11</v>
      </c>
      <c r="B10" s="1">
        <v>40</v>
      </c>
      <c r="C10" s="1">
        <v>19</v>
      </c>
      <c r="D10" s="1">
        <v>18</v>
      </c>
      <c r="E10" s="20">
        <v>3</v>
      </c>
      <c r="F10" s="30">
        <v>41</v>
      </c>
      <c r="G10" s="31">
        <v>14</v>
      </c>
      <c r="H10" s="20">
        <v>19</v>
      </c>
      <c r="I10" s="20">
        <v>0</v>
      </c>
      <c r="J10" s="30">
        <v>1</v>
      </c>
      <c r="K10" s="29" t="s">
        <v>533</v>
      </c>
      <c r="L10" s="1" t="s">
        <v>694</v>
      </c>
      <c r="M10" s="1" t="s">
        <v>176</v>
      </c>
      <c r="N10" s="1" t="s">
        <v>525</v>
      </c>
      <c r="O10" s="31">
        <v>114</v>
      </c>
      <c r="P10" s="20">
        <v>118</v>
      </c>
      <c r="Q10" s="30">
        <v>-4</v>
      </c>
      <c r="R10" s="29" t="s">
        <v>140</v>
      </c>
      <c r="S10" s="28" t="s">
        <v>222</v>
      </c>
    </row>
    <row r="11" spans="1:20" ht="15.75" thickBot="1">
      <c r="A11" s="32" t="s">
        <v>28</v>
      </c>
      <c r="B11" s="1">
        <v>42</v>
      </c>
      <c r="C11" s="1">
        <v>16</v>
      </c>
      <c r="D11" s="1">
        <v>21</v>
      </c>
      <c r="E11" s="24">
        <v>5</v>
      </c>
      <c r="F11" s="23">
        <v>37</v>
      </c>
      <c r="G11" s="25">
        <v>10</v>
      </c>
      <c r="H11" s="24">
        <v>14</v>
      </c>
      <c r="I11" s="24">
        <v>2</v>
      </c>
      <c r="J11" s="23">
        <v>1</v>
      </c>
      <c r="K11" s="29" t="s">
        <v>757</v>
      </c>
      <c r="L11" s="1" t="s">
        <v>736</v>
      </c>
      <c r="M11" s="1" t="s">
        <v>282</v>
      </c>
      <c r="N11" s="1" t="s">
        <v>785</v>
      </c>
      <c r="O11" s="31">
        <v>130</v>
      </c>
      <c r="P11" s="20">
        <v>140</v>
      </c>
      <c r="Q11" s="30">
        <v>-10</v>
      </c>
      <c r="R11" s="29" t="s">
        <v>104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42</v>
      </c>
      <c r="C14" s="1">
        <v>27</v>
      </c>
      <c r="D14" s="1">
        <v>10</v>
      </c>
      <c r="E14" s="20">
        <v>5</v>
      </c>
      <c r="F14" s="33">
        <v>59</v>
      </c>
      <c r="G14" s="20">
        <v>23</v>
      </c>
      <c r="H14" s="20">
        <v>27</v>
      </c>
      <c r="I14" s="20">
        <v>0</v>
      </c>
      <c r="J14" s="20">
        <v>2</v>
      </c>
      <c r="K14" s="29" t="s">
        <v>807</v>
      </c>
      <c r="L14" s="1" t="s">
        <v>529</v>
      </c>
      <c r="M14" s="1" t="s">
        <v>371</v>
      </c>
      <c r="N14" s="1" t="s">
        <v>808</v>
      </c>
      <c r="O14" s="31">
        <v>152</v>
      </c>
      <c r="P14" s="20">
        <v>112</v>
      </c>
      <c r="Q14" s="30">
        <v>40</v>
      </c>
      <c r="R14" s="29" t="s">
        <v>98</v>
      </c>
      <c r="S14" s="28" t="s">
        <v>249</v>
      </c>
    </row>
    <row r="15" spans="1:20" ht="15">
      <c r="A15" s="32" t="s">
        <v>26</v>
      </c>
      <c r="B15" s="1">
        <v>43</v>
      </c>
      <c r="C15" s="1">
        <v>26</v>
      </c>
      <c r="D15" s="1">
        <v>15</v>
      </c>
      <c r="E15" s="20">
        <v>2</v>
      </c>
      <c r="F15" s="30">
        <v>54</v>
      </c>
      <c r="G15" s="20">
        <v>23</v>
      </c>
      <c r="H15" s="20">
        <v>26</v>
      </c>
      <c r="I15" s="20">
        <v>0</v>
      </c>
      <c r="J15" s="20">
        <v>2</v>
      </c>
      <c r="K15" s="29" t="s">
        <v>806</v>
      </c>
      <c r="L15" s="1" t="s">
        <v>702</v>
      </c>
      <c r="M15" s="1" t="s">
        <v>745</v>
      </c>
      <c r="N15" s="1" t="s">
        <v>763</v>
      </c>
      <c r="O15" s="31">
        <v>145</v>
      </c>
      <c r="P15" s="20">
        <v>120</v>
      </c>
      <c r="Q15" s="30">
        <v>25</v>
      </c>
      <c r="R15" s="29" t="s">
        <v>104</v>
      </c>
      <c r="S15" s="28" t="s">
        <v>190</v>
      </c>
    </row>
    <row r="16" spans="1:20" ht="15">
      <c r="A16" s="32" t="s">
        <v>14</v>
      </c>
      <c r="B16" s="1">
        <v>44</v>
      </c>
      <c r="C16" s="1">
        <v>25</v>
      </c>
      <c r="D16" s="1">
        <v>15</v>
      </c>
      <c r="E16" s="20">
        <v>4</v>
      </c>
      <c r="F16" s="30">
        <v>54</v>
      </c>
      <c r="G16" s="20">
        <v>24</v>
      </c>
      <c r="H16" s="20">
        <v>25</v>
      </c>
      <c r="I16" s="20">
        <v>0</v>
      </c>
      <c r="J16" s="20">
        <v>0</v>
      </c>
      <c r="K16" s="29" t="s">
        <v>456</v>
      </c>
      <c r="L16" s="1" t="s">
        <v>790</v>
      </c>
      <c r="M16" s="1" t="s">
        <v>482</v>
      </c>
      <c r="N16" s="1" t="s">
        <v>791</v>
      </c>
      <c r="O16" s="31">
        <v>139</v>
      </c>
      <c r="P16" s="20">
        <v>112</v>
      </c>
      <c r="Q16" s="30">
        <v>27</v>
      </c>
      <c r="R16" s="29" t="s">
        <v>98</v>
      </c>
      <c r="S16" s="28" t="s">
        <v>222</v>
      </c>
    </row>
    <row r="17" spans="1:19" ht="15">
      <c r="A17" s="32" t="s">
        <v>23</v>
      </c>
      <c r="B17" s="1">
        <v>42</v>
      </c>
      <c r="C17" s="1">
        <v>19</v>
      </c>
      <c r="D17" s="1">
        <v>17</v>
      </c>
      <c r="E17" s="20">
        <v>6</v>
      </c>
      <c r="F17" s="30">
        <v>44</v>
      </c>
      <c r="G17" s="20">
        <v>12</v>
      </c>
      <c r="H17" s="20">
        <v>16</v>
      </c>
      <c r="I17" s="20">
        <v>3</v>
      </c>
      <c r="J17" s="20">
        <v>0</v>
      </c>
      <c r="K17" s="29" t="s">
        <v>789</v>
      </c>
      <c r="L17" s="1" t="s">
        <v>764</v>
      </c>
      <c r="M17" s="1" t="s">
        <v>337</v>
      </c>
      <c r="N17" s="1" t="s">
        <v>725</v>
      </c>
      <c r="O17" s="31">
        <v>147</v>
      </c>
      <c r="P17" s="20">
        <v>150</v>
      </c>
      <c r="Q17" s="30">
        <v>-3</v>
      </c>
      <c r="R17" s="29" t="s">
        <v>123</v>
      </c>
      <c r="S17" s="28" t="s">
        <v>230</v>
      </c>
    </row>
    <row r="18" spans="1:19" ht="15">
      <c r="A18" s="32" t="s">
        <v>9</v>
      </c>
      <c r="B18" s="1">
        <v>43</v>
      </c>
      <c r="C18" s="1">
        <v>18</v>
      </c>
      <c r="D18" s="1">
        <v>17</v>
      </c>
      <c r="E18" s="20">
        <v>8</v>
      </c>
      <c r="F18" s="30">
        <v>44</v>
      </c>
      <c r="G18" s="20">
        <v>11</v>
      </c>
      <c r="H18" s="20">
        <v>17</v>
      </c>
      <c r="I18" s="20">
        <v>1</v>
      </c>
      <c r="J18" s="20">
        <v>4</v>
      </c>
      <c r="K18" s="29" t="s">
        <v>544</v>
      </c>
      <c r="L18" s="1" t="s">
        <v>752</v>
      </c>
      <c r="M18" s="1" t="s">
        <v>765</v>
      </c>
      <c r="N18" s="1" t="s">
        <v>766</v>
      </c>
      <c r="O18" s="31">
        <v>133</v>
      </c>
      <c r="P18" s="20">
        <v>159</v>
      </c>
      <c r="Q18" s="30">
        <v>-26</v>
      </c>
      <c r="R18" s="29" t="s">
        <v>100</v>
      </c>
      <c r="S18" s="28" t="s">
        <v>311</v>
      </c>
    </row>
    <row r="19" spans="1:19" ht="15">
      <c r="A19" s="32" t="s">
        <v>12</v>
      </c>
      <c r="B19" s="1">
        <v>41</v>
      </c>
      <c r="C19" s="1">
        <v>19</v>
      </c>
      <c r="D19" s="1">
        <v>20</v>
      </c>
      <c r="E19" s="20">
        <v>2</v>
      </c>
      <c r="F19" s="30">
        <v>40</v>
      </c>
      <c r="G19" s="20">
        <v>18</v>
      </c>
      <c r="H19" s="20">
        <v>19</v>
      </c>
      <c r="I19" s="20">
        <v>0</v>
      </c>
      <c r="J19" s="20">
        <v>0</v>
      </c>
      <c r="K19" s="29" t="s">
        <v>702</v>
      </c>
      <c r="L19" s="1" t="s">
        <v>749</v>
      </c>
      <c r="M19" s="1" t="s">
        <v>359</v>
      </c>
      <c r="N19" s="1" t="s">
        <v>793</v>
      </c>
      <c r="O19" s="31">
        <v>120</v>
      </c>
      <c r="P19" s="20">
        <v>130</v>
      </c>
      <c r="Q19" s="30">
        <v>-10</v>
      </c>
      <c r="R19" s="29" t="s">
        <v>100</v>
      </c>
      <c r="S19" s="28" t="s">
        <v>222</v>
      </c>
    </row>
    <row r="20" spans="1:19" ht="15">
      <c r="A20" s="32" t="s">
        <v>13</v>
      </c>
      <c r="B20" s="1">
        <v>41</v>
      </c>
      <c r="C20" s="1">
        <v>16</v>
      </c>
      <c r="D20" s="1">
        <v>18</v>
      </c>
      <c r="E20" s="20">
        <v>7</v>
      </c>
      <c r="F20" s="30">
        <v>39</v>
      </c>
      <c r="G20" s="20">
        <v>10</v>
      </c>
      <c r="H20" s="20">
        <v>14</v>
      </c>
      <c r="I20" s="20">
        <v>2</v>
      </c>
      <c r="J20" s="20">
        <v>1</v>
      </c>
      <c r="K20" s="29" t="s">
        <v>611</v>
      </c>
      <c r="L20" s="1" t="s">
        <v>792</v>
      </c>
      <c r="M20" s="1" t="s">
        <v>257</v>
      </c>
      <c r="N20" s="1" t="s">
        <v>748</v>
      </c>
      <c r="O20" s="31">
        <v>112</v>
      </c>
      <c r="P20" s="20">
        <v>128</v>
      </c>
      <c r="Q20" s="30">
        <v>-16</v>
      </c>
      <c r="R20" s="29" t="s">
        <v>104</v>
      </c>
      <c r="S20" s="28" t="s">
        <v>244</v>
      </c>
    </row>
    <row r="21" spans="1:19" ht="15.75" thickBot="1">
      <c r="A21" s="27" t="s">
        <v>10</v>
      </c>
      <c r="B21" s="26">
        <v>42</v>
      </c>
      <c r="C21" s="26">
        <v>17</v>
      </c>
      <c r="D21" s="26">
        <v>20</v>
      </c>
      <c r="E21" s="24">
        <v>5</v>
      </c>
      <c r="F21" s="23">
        <v>39</v>
      </c>
      <c r="G21" s="24">
        <v>6</v>
      </c>
      <c r="H21" s="24">
        <v>14</v>
      </c>
      <c r="I21" s="24">
        <v>3</v>
      </c>
      <c r="J21" s="24">
        <v>2</v>
      </c>
      <c r="K21" s="22" t="s">
        <v>523</v>
      </c>
      <c r="L21" s="26" t="s">
        <v>750</v>
      </c>
      <c r="M21" s="26" t="s">
        <v>212</v>
      </c>
      <c r="N21" s="26" t="s">
        <v>757</v>
      </c>
      <c r="O21" s="25">
        <v>126</v>
      </c>
      <c r="P21" s="24">
        <v>151</v>
      </c>
      <c r="Q21" s="23">
        <v>-25</v>
      </c>
      <c r="R21" s="22" t="s">
        <v>140</v>
      </c>
      <c r="S21" s="21" t="s">
        <v>208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43</v>
      </c>
      <c r="C25" s="40">
        <v>28</v>
      </c>
      <c r="D25" s="40">
        <v>12</v>
      </c>
      <c r="E25" s="38">
        <v>3</v>
      </c>
      <c r="F25" s="33">
        <v>59</v>
      </c>
      <c r="G25" s="38">
        <v>24</v>
      </c>
      <c r="H25" s="38">
        <v>28</v>
      </c>
      <c r="I25" s="38">
        <v>0</v>
      </c>
      <c r="J25" s="38">
        <v>0</v>
      </c>
      <c r="K25" s="37" t="s">
        <v>804</v>
      </c>
      <c r="L25" s="40" t="s">
        <v>623</v>
      </c>
      <c r="M25" s="40" t="s">
        <v>113</v>
      </c>
      <c r="N25" s="40" t="s">
        <v>805</v>
      </c>
      <c r="O25" s="39">
        <v>153</v>
      </c>
      <c r="P25" s="38">
        <v>108</v>
      </c>
      <c r="Q25" s="33">
        <v>45</v>
      </c>
      <c r="R25" s="37" t="s">
        <v>98</v>
      </c>
      <c r="S25" s="36" t="s">
        <v>231</v>
      </c>
    </row>
    <row r="26" spans="1:19" ht="15">
      <c r="A26" s="32" t="s">
        <v>17</v>
      </c>
      <c r="B26" s="1">
        <v>42</v>
      </c>
      <c r="C26" s="1">
        <v>26</v>
      </c>
      <c r="D26" s="1">
        <v>12</v>
      </c>
      <c r="E26" s="20">
        <v>4</v>
      </c>
      <c r="F26" s="30">
        <v>56</v>
      </c>
      <c r="G26" s="20">
        <v>18</v>
      </c>
      <c r="H26" s="20">
        <v>24</v>
      </c>
      <c r="I26" s="20">
        <v>2</v>
      </c>
      <c r="J26" s="20">
        <v>2</v>
      </c>
      <c r="K26" s="29" t="s">
        <v>578</v>
      </c>
      <c r="L26" s="1" t="s">
        <v>727</v>
      </c>
      <c r="M26" s="1" t="s">
        <v>320</v>
      </c>
      <c r="N26" s="1" t="s">
        <v>795</v>
      </c>
      <c r="O26" s="31">
        <v>128</v>
      </c>
      <c r="P26" s="20">
        <v>117</v>
      </c>
      <c r="Q26" s="30">
        <v>11</v>
      </c>
      <c r="R26" s="29" t="s">
        <v>98</v>
      </c>
      <c r="S26" s="28" t="s">
        <v>245</v>
      </c>
    </row>
    <row r="27" spans="1:19" ht="15">
      <c r="A27" s="32" t="s">
        <v>24</v>
      </c>
      <c r="B27" s="1">
        <v>43</v>
      </c>
      <c r="C27" s="1">
        <v>26</v>
      </c>
      <c r="D27" s="1">
        <v>16</v>
      </c>
      <c r="E27" s="20">
        <v>1</v>
      </c>
      <c r="F27" s="30">
        <v>53</v>
      </c>
      <c r="G27" s="20">
        <v>21</v>
      </c>
      <c r="H27" s="20">
        <v>25</v>
      </c>
      <c r="I27" s="20">
        <v>1</v>
      </c>
      <c r="J27" s="20">
        <v>1</v>
      </c>
      <c r="K27" s="29" t="s">
        <v>618</v>
      </c>
      <c r="L27" s="1" t="s">
        <v>676</v>
      </c>
      <c r="M27" s="1" t="s">
        <v>297</v>
      </c>
      <c r="N27" s="1" t="s">
        <v>794</v>
      </c>
      <c r="O27" s="31">
        <v>147</v>
      </c>
      <c r="P27" s="20">
        <v>135</v>
      </c>
      <c r="Q27" s="30">
        <v>12</v>
      </c>
      <c r="R27" s="29" t="s">
        <v>100</v>
      </c>
      <c r="S27" s="28" t="s">
        <v>254</v>
      </c>
    </row>
    <row r="28" spans="1:19" ht="15">
      <c r="A28" s="32" t="s">
        <v>22</v>
      </c>
      <c r="B28" s="1">
        <v>40</v>
      </c>
      <c r="C28" s="1">
        <v>26</v>
      </c>
      <c r="D28" s="1">
        <v>13</v>
      </c>
      <c r="E28" s="20">
        <v>1</v>
      </c>
      <c r="F28" s="30">
        <v>53</v>
      </c>
      <c r="G28" s="20">
        <v>21</v>
      </c>
      <c r="H28" s="20">
        <v>25</v>
      </c>
      <c r="I28" s="20">
        <v>1</v>
      </c>
      <c r="J28" s="20">
        <v>0</v>
      </c>
      <c r="K28" s="29" t="s">
        <v>644</v>
      </c>
      <c r="L28" s="1" t="s">
        <v>500</v>
      </c>
      <c r="M28" s="1" t="s">
        <v>498</v>
      </c>
      <c r="N28" s="1" t="s">
        <v>644</v>
      </c>
      <c r="O28" s="31">
        <v>132</v>
      </c>
      <c r="P28" s="20">
        <v>100</v>
      </c>
      <c r="Q28" s="30">
        <v>32</v>
      </c>
      <c r="R28" s="29" t="s">
        <v>181</v>
      </c>
      <c r="S28" s="28" t="s">
        <v>230</v>
      </c>
    </row>
    <row r="29" spans="1:19" ht="15">
      <c r="A29" s="32" t="s">
        <v>6</v>
      </c>
      <c r="B29" s="1">
        <v>43</v>
      </c>
      <c r="C29" s="1">
        <v>20</v>
      </c>
      <c r="D29" s="1">
        <v>19</v>
      </c>
      <c r="E29" s="20">
        <v>4</v>
      </c>
      <c r="F29" s="30">
        <v>44</v>
      </c>
      <c r="G29" s="20">
        <v>13</v>
      </c>
      <c r="H29" s="20">
        <v>19</v>
      </c>
      <c r="I29" s="20">
        <v>1</v>
      </c>
      <c r="J29" s="20">
        <v>0</v>
      </c>
      <c r="K29" s="29" t="s">
        <v>652</v>
      </c>
      <c r="L29" s="1" t="s">
        <v>770</v>
      </c>
      <c r="M29" s="1" t="s">
        <v>204</v>
      </c>
      <c r="N29" s="1" t="s">
        <v>487</v>
      </c>
      <c r="O29" s="31">
        <v>124</v>
      </c>
      <c r="P29" s="20">
        <v>131</v>
      </c>
      <c r="Q29" s="30">
        <v>-7</v>
      </c>
      <c r="R29" s="29" t="s">
        <v>100</v>
      </c>
      <c r="S29" s="28" t="s">
        <v>190</v>
      </c>
    </row>
    <row r="30" spans="1:19" ht="15">
      <c r="A30" s="32" t="s">
        <v>105</v>
      </c>
      <c r="B30" s="1">
        <v>41</v>
      </c>
      <c r="C30" s="1">
        <v>18</v>
      </c>
      <c r="D30" s="1">
        <v>16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774</v>
      </c>
      <c r="L30" s="1" t="s">
        <v>725</v>
      </c>
      <c r="M30" s="1" t="s">
        <v>309</v>
      </c>
      <c r="N30" s="1" t="s">
        <v>803</v>
      </c>
      <c r="O30" s="31">
        <v>116</v>
      </c>
      <c r="P30" s="20">
        <v>123</v>
      </c>
      <c r="Q30" s="30">
        <v>-7</v>
      </c>
      <c r="R30" s="29" t="s">
        <v>100</v>
      </c>
      <c r="S30" s="28" t="s">
        <v>237</v>
      </c>
    </row>
    <row r="31" spans="1:19" ht="15">
      <c r="A31" s="32" t="s">
        <v>15</v>
      </c>
      <c r="B31" s="1">
        <v>41</v>
      </c>
      <c r="C31" s="1">
        <v>13</v>
      </c>
      <c r="D31" s="1">
        <v>21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517</v>
      </c>
      <c r="L31" s="1" t="s">
        <v>768</v>
      </c>
      <c r="M31" s="1" t="s">
        <v>340</v>
      </c>
      <c r="N31" s="1" t="s">
        <v>769</v>
      </c>
      <c r="O31" s="31">
        <v>100</v>
      </c>
      <c r="P31" s="20">
        <v>128</v>
      </c>
      <c r="Q31" s="30">
        <v>-28</v>
      </c>
      <c r="R31" s="29" t="s">
        <v>98</v>
      </c>
      <c r="S31" s="28" t="s">
        <v>190</v>
      </c>
    </row>
    <row r="32" spans="1:19" ht="15.75" thickBot="1">
      <c r="A32" s="32" t="s">
        <v>25</v>
      </c>
      <c r="B32" s="1">
        <v>42</v>
      </c>
      <c r="C32" s="1">
        <v>14</v>
      </c>
      <c r="D32" s="1">
        <v>26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733</v>
      </c>
      <c r="L32" s="1" t="s">
        <v>610</v>
      </c>
      <c r="M32" s="1" t="s">
        <v>305</v>
      </c>
      <c r="N32" s="1" t="s">
        <v>780</v>
      </c>
      <c r="O32" s="31">
        <v>108</v>
      </c>
      <c r="P32" s="20">
        <v>143</v>
      </c>
      <c r="Q32" s="30">
        <v>-35</v>
      </c>
      <c r="R32" s="29" t="s">
        <v>98</v>
      </c>
      <c r="S32" s="28" t="s">
        <v>248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41</v>
      </c>
      <c r="C35" s="1">
        <v>28</v>
      </c>
      <c r="D35" s="1">
        <v>10</v>
      </c>
      <c r="E35" s="20">
        <v>3</v>
      </c>
      <c r="F35" s="33">
        <v>59</v>
      </c>
      <c r="G35" s="20">
        <v>24</v>
      </c>
      <c r="H35" s="20">
        <v>27</v>
      </c>
      <c r="I35" s="20">
        <v>1</v>
      </c>
      <c r="J35" s="20">
        <v>1</v>
      </c>
      <c r="K35" s="29" t="s">
        <v>798</v>
      </c>
      <c r="L35" s="1" t="s">
        <v>777</v>
      </c>
      <c r="M35" s="1" t="s">
        <v>722</v>
      </c>
      <c r="N35" s="1" t="s">
        <v>778</v>
      </c>
      <c r="O35" s="31">
        <v>143</v>
      </c>
      <c r="P35" s="20">
        <v>111</v>
      </c>
      <c r="Q35" s="30">
        <v>32</v>
      </c>
      <c r="R35" s="29" t="s">
        <v>98</v>
      </c>
      <c r="S35" s="28" t="s">
        <v>253</v>
      </c>
    </row>
    <row r="36" spans="1:19" ht="15">
      <c r="A36" s="32" t="s">
        <v>20</v>
      </c>
      <c r="B36" s="1">
        <v>41</v>
      </c>
      <c r="C36" s="1">
        <v>25</v>
      </c>
      <c r="D36" s="1">
        <v>13</v>
      </c>
      <c r="E36" s="20">
        <v>3</v>
      </c>
      <c r="F36" s="30">
        <v>53</v>
      </c>
      <c r="G36" s="20">
        <v>18</v>
      </c>
      <c r="H36" s="20">
        <v>25</v>
      </c>
      <c r="I36" s="20">
        <v>0</v>
      </c>
      <c r="J36" s="20">
        <v>0</v>
      </c>
      <c r="K36" s="29" t="s">
        <v>717</v>
      </c>
      <c r="L36" s="1" t="s">
        <v>382</v>
      </c>
      <c r="M36" s="1" t="s">
        <v>283</v>
      </c>
      <c r="N36" s="1" t="s">
        <v>703</v>
      </c>
      <c r="O36" s="31">
        <v>135</v>
      </c>
      <c r="P36" s="20">
        <v>114</v>
      </c>
      <c r="Q36" s="30">
        <v>21</v>
      </c>
      <c r="R36" s="29" t="s">
        <v>98</v>
      </c>
      <c r="S36" s="28" t="s">
        <v>230</v>
      </c>
    </row>
    <row r="37" spans="1:19" ht="15">
      <c r="A37" s="32" t="s">
        <v>18</v>
      </c>
      <c r="B37" s="1">
        <v>39</v>
      </c>
      <c r="C37" s="1">
        <v>24</v>
      </c>
      <c r="D37" s="1">
        <v>10</v>
      </c>
      <c r="E37" s="20">
        <v>5</v>
      </c>
      <c r="F37" s="30">
        <v>53</v>
      </c>
      <c r="G37" s="20">
        <v>22</v>
      </c>
      <c r="H37" s="20">
        <v>24</v>
      </c>
      <c r="I37" s="20">
        <v>0</v>
      </c>
      <c r="J37" s="20">
        <v>1</v>
      </c>
      <c r="K37" s="29" t="s">
        <v>722</v>
      </c>
      <c r="L37" s="1" t="s">
        <v>567</v>
      </c>
      <c r="M37" s="1" t="s">
        <v>287</v>
      </c>
      <c r="N37" s="1" t="s">
        <v>799</v>
      </c>
      <c r="O37" s="31">
        <v>120</v>
      </c>
      <c r="P37" s="20">
        <v>97</v>
      </c>
      <c r="Q37" s="30">
        <v>23</v>
      </c>
      <c r="R37" s="29" t="s">
        <v>169</v>
      </c>
      <c r="S37" s="28" t="s">
        <v>246</v>
      </c>
    </row>
    <row r="38" spans="1:19" ht="15">
      <c r="A38" s="32" t="s">
        <v>3</v>
      </c>
      <c r="B38" s="1">
        <v>41</v>
      </c>
      <c r="C38" s="1">
        <v>18</v>
      </c>
      <c r="D38" s="1">
        <v>13</v>
      </c>
      <c r="E38" s="20">
        <v>10</v>
      </c>
      <c r="F38" s="30">
        <v>46</v>
      </c>
      <c r="G38" s="20">
        <v>13</v>
      </c>
      <c r="H38" s="20">
        <v>17</v>
      </c>
      <c r="I38" s="20">
        <v>1</v>
      </c>
      <c r="J38" s="20">
        <v>1</v>
      </c>
      <c r="K38" s="29" t="s">
        <v>718</v>
      </c>
      <c r="L38" s="1" t="s">
        <v>802</v>
      </c>
      <c r="M38" s="1" t="s">
        <v>337</v>
      </c>
      <c r="N38" s="1" t="s">
        <v>719</v>
      </c>
      <c r="O38" s="31">
        <v>121</v>
      </c>
      <c r="P38" s="20">
        <v>130</v>
      </c>
      <c r="Q38" s="30">
        <v>-9</v>
      </c>
      <c r="R38" s="29" t="s">
        <v>140</v>
      </c>
      <c r="S38" s="28" t="s">
        <v>374</v>
      </c>
    </row>
    <row r="39" spans="1:19" ht="15">
      <c r="A39" s="32" t="s">
        <v>27</v>
      </c>
      <c r="B39" s="1">
        <v>40</v>
      </c>
      <c r="C39" s="1">
        <v>19</v>
      </c>
      <c r="D39" s="1">
        <v>14</v>
      </c>
      <c r="E39" s="20">
        <v>7</v>
      </c>
      <c r="F39" s="30">
        <v>45</v>
      </c>
      <c r="G39" s="20">
        <v>10</v>
      </c>
      <c r="H39" s="20">
        <v>16</v>
      </c>
      <c r="I39" s="20">
        <v>3</v>
      </c>
      <c r="J39" s="20">
        <v>1</v>
      </c>
      <c r="K39" s="29" t="s">
        <v>720</v>
      </c>
      <c r="L39" s="1" t="s">
        <v>774</v>
      </c>
      <c r="M39" s="1" t="s">
        <v>283</v>
      </c>
      <c r="N39" s="1" t="s">
        <v>775</v>
      </c>
      <c r="O39" s="31">
        <v>108</v>
      </c>
      <c r="P39" s="20">
        <v>122</v>
      </c>
      <c r="Q39" s="30">
        <v>-14</v>
      </c>
      <c r="R39" s="29" t="s">
        <v>100</v>
      </c>
      <c r="S39" s="28" t="s">
        <v>231</v>
      </c>
    </row>
    <row r="40" spans="1:19" ht="15">
      <c r="A40" s="32" t="s">
        <v>31</v>
      </c>
      <c r="B40" s="1">
        <v>41</v>
      </c>
      <c r="C40" s="1">
        <v>17</v>
      </c>
      <c r="D40" s="1">
        <v>19</v>
      </c>
      <c r="E40" s="20">
        <v>5</v>
      </c>
      <c r="F40" s="30">
        <v>39</v>
      </c>
      <c r="G40" s="20">
        <v>10</v>
      </c>
      <c r="H40" s="20">
        <v>15</v>
      </c>
      <c r="I40" s="20">
        <v>2</v>
      </c>
      <c r="J40" s="20">
        <v>1</v>
      </c>
      <c r="K40" s="29" t="s">
        <v>694</v>
      </c>
      <c r="L40" s="1" t="s">
        <v>655</v>
      </c>
      <c r="M40" s="1" t="s">
        <v>379</v>
      </c>
      <c r="N40" s="1" t="s">
        <v>796</v>
      </c>
      <c r="O40" s="31">
        <v>105</v>
      </c>
      <c r="P40" s="20">
        <v>127</v>
      </c>
      <c r="Q40" s="30">
        <v>-22</v>
      </c>
      <c r="R40" s="29" t="s">
        <v>102</v>
      </c>
      <c r="S40" s="28" t="s">
        <v>190</v>
      </c>
    </row>
    <row r="41" spans="1:19" ht="15">
      <c r="A41" s="32" t="s">
        <v>7</v>
      </c>
      <c r="B41" s="1">
        <v>42</v>
      </c>
      <c r="C41" s="1">
        <v>17</v>
      </c>
      <c r="D41" s="1">
        <v>22</v>
      </c>
      <c r="E41" s="20">
        <v>3</v>
      </c>
      <c r="F41" s="30">
        <v>37</v>
      </c>
      <c r="G41" s="20">
        <v>12</v>
      </c>
      <c r="H41" s="20">
        <v>16</v>
      </c>
      <c r="I41" s="20">
        <v>1</v>
      </c>
      <c r="J41" s="20">
        <v>2</v>
      </c>
      <c r="K41" s="29" t="s">
        <v>754</v>
      </c>
      <c r="L41" s="1" t="s">
        <v>797</v>
      </c>
      <c r="M41" s="1" t="s">
        <v>263</v>
      </c>
      <c r="N41" s="1" t="s">
        <v>723</v>
      </c>
      <c r="O41" s="31">
        <v>120</v>
      </c>
      <c r="P41" s="20">
        <v>136</v>
      </c>
      <c r="Q41" s="30">
        <v>-16</v>
      </c>
      <c r="R41" s="29" t="s">
        <v>140</v>
      </c>
      <c r="S41" s="28" t="s">
        <v>233</v>
      </c>
    </row>
    <row r="42" spans="1:19" ht="15.75" thickBot="1">
      <c r="A42" s="27" t="s">
        <v>8</v>
      </c>
      <c r="B42" s="26">
        <v>44</v>
      </c>
      <c r="C42" s="26">
        <v>13</v>
      </c>
      <c r="D42" s="26">
        <v>25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599</v>
      </c>
      <c r="L42" s="26" t="s">
        <v>800</v>
      </c>
      <c r="M42" s="26" t="s">
        <v>379</v>
      </c>
      <c r="N42" s="26" t="s">
        <v>801</v>
      </c>
      <c r="O42" s="25">
        <v>113</v>
      </c>
      <c r="P42" s="24">
        <v>155</v>
      </c>
      <c r="Q42" s="23">
        <v>-42</v>
      </c>
      <c r="R42" s="22" t="s">
        <v>102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44</v>
      </c>
      <c r="C4" s="40">
        <v>27</v>
      </c>
      <c r="D4" s="40">
        <v>15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816</v>
      </c>
      <c r="L4" s="40" t="s">
        <v>575</v>
      </c>
      <c r="M4" s="40" t="s">
        <v>381</v>
      </c>
      <c r="N4" s="40" t="s">
        <v>787</v>
      </c>
      <c r="O4" s="39">
        <v>135</v>
      </c>
      <c r="P4" s="38">
        <v>124</v>
      </c>
      <c r="Q4" s="33">
        <v>11</v>
      </c>
      <c r="R4" s="37" t="s">
        <v>102</v>
      </c>
      <c r="S4" s="36" t="s">
        <v>245</v>
      </c>
    </row>
    <row r="5" spans="1:20" ht="15">
      <c r="A5" s="32" t="s">
        <v>19</v>
      </c>
      <c r="B5" s="1">
        <v>43</v>
      </c>
      <c r="C5" s="1">
        <v>25</v>
      </c>
      <c r="D5" s="1">
        <v>15</v>
      </c>
      <c r="E5" s="20">
        <v>3</v>
      </c>
      <c r="F5" s="30">
        <v>53</v>
      </c>
      <c r="G5" s="31">
        <v>17</v>
      </c>
      <c r="H5" s="20">
        <v>22</v>
      </c>
      <c r="I5" s="20">
        <v>3</v>
      </c>
      <c r="J5" s="30">
        <v>0</v>
      </c>
      <c r="K5" s="29" t="s">
        <v>813</v>
      </c>
      <c r="L5" s="1" t="s">
        <v>586</v>
      </c>
      <c r="M5" s="1" t="s">
        <v>190</v>
      </c>
      <c r="N5" s="1" t="s">
        <v>814</v>
      </c>
      <c r="O5" s="31">
        <v>143</v>
      </c>
      <c r="P5" s="20">
        <v>132</v>
      </c>
      <c r="Q5" s="30">
        <v>11</v>
      </c>
      <c r="R5" s="29" t="s">
        <v>98</v>
      </c>
      <c r="S5" s="28" t="s">
        <v>190</v>
      </c>
    </row>
    <row r="6" spans="1:20" ht="15">
      <c r="A6" s="32" t="s">
        <v>29</v>
      </c>
      <c r="B6" s="1">
        <v>45</v>
      </c>
      <c r="C6" s="1">
        <v>21</v>
      </c>
      <c r="D6" s="1">
        <v>19</v>
      </c>
      <c r="E6" s="20">
        <v>5</v>
      </c>
      <c r="F6" s="30">
        <v>47</v>
      </c>
      <c r="G6" s="31">
        <v>14</v>
      </c>
      <c r="H6" s="20">
        <v>21</v>
      </c>
      <c r="I6" s="20">
        <v>0</v>
      </c>
      <c r="J6" s="30">
        <v>0</v>
      </c>
      <c r="K6" s="29" t="s">
        <v>544</v>
      </c>
      <c r="L6" s="1" t="s">
        <v>723</v>
      </c>
      <c r="M6" s="1" t="s">
        <v>333</v>
      </c>
      <c r="N6" s="1" t="s">
        <v>811</v>
      </c>
      <c r="O6" s="31">
        <v>116</v>
      </c>
      <c r="P6" s="20">
        <v>142</v>
      </c>
      <c r="Q6" s="30">
        <v>-26</v>
      </c>
      <c r="R6" s="29" t="s">
        <v>100</v>
      </c>
      <c r="S6" s="28" t="s">
        <v>208</v>
      </c>
    </row>
    <row r="7" spans="1:20" ht="15">
      <c r="A7" s="32" t="s">
        <v>5</v>
      </c>
      <c r="B7" s="1">
        <v>40</v>
      </c>
      <c r="C7" s="1">
        <v>22</v>
      </c>
      <c r="D7" s="1">
        <v>15</v>
      </c>
      <c r="E7" s="20">
        <v>3</v>
      </c>
      <c r="F7" s="30">
        <v>47</v>
      </c>
      <c r="G7" s="31">
        <v>19</v>
      </c>
      <c r="H7" s="20">
        <v>22</v>
      </c>
      <c r="I7" s="20">
        <v>0</v>
      </c>
      <c r="J7" s="30">
        <v>1</v>
      </c>
      <c r="K7" s="29" t="s">
        <v>612</v>
      </c>
      <c r="L7" s="1" t="s">
        <v>721</v>
      </c>
      <c r="M7" s="1" t="s">
        <v>202</v>
      </c>
      <c r="N7" s="1" t="s">
        <v>580</v>
      </c>
      <c r="O7" s="31">
        <v>146</v>
      </c>
      <c r="P7" s="20">
        <v>111</v>
      </c>
      <c r="Q7" s="30">
        <v>35</v>
      </c>
      <c r="R7" s="29" t="s">
        <v>98</v>
      </c>
      <c r="S7" s="28" t="s">
        <v>222</v>
      </c>
    </row>
    <row r="8" spans="1:20" ht="15">
      <c r="A8" s="32" t="s">
        <v>16</v>
      </c>
      <c r="B8" s="1">
        <v>42</v>
      </c>
      <c r="C8" s="1">
        <v>20</v>
      </c>
      <c r="D8" s="1">
        <v>18</v>
      </c>
      <c r="E8" s="20">
        <v>4</v>
      </c>
      <c r="F8" s="30">
        <v>44</v>
      </c>
      <c r="G8" s="31">
        <v>12</v>
      </c>
      <c r="H8" s="20">
        <v>18</v>
      </c>
      <c r="I8" s="20">
        <v>2</v>
      </c>
      <c r="J8" s="30">
        <v>2</v>
      </c>
      <c r="K8" s="29" t="s">
        <v>681</v>
      </c>
      <c r="L8" s="1" t="s">
        <v>548</v>
      </c>
      <c r="M8" s="1" t="s">
        <v>274</v>
      </c>
      <c r="N8" s="1" t="s">
        <v>810</v>
      </c>
      <c r="O8" s="31">
        <v>126</v>
      </c>
      <c r="P8" s="20">
        <v>140</v>
      </c>
      <c r="Q8" s="30">
        <v>-14</v>
      </c>
      <c r="R8" s="29" t="s">
        <v>98</v>
      </c>
      <c r="S8" s="28" t="s">
        <v>230</v>
      </c>
    </row>
    <row r="9" spans="1:20" ht="15">
      <c r="A9" s="32" t="s">
        <v>11</v>
      </c>
      <c r="B9" s="1">
        <v>41</v>
      </c>
      <c r="C9" s="1">
        <v>20</v>
      </c>
      <c r="D9" s="1">
        <v>18</v>
      </c>
      <c r="E9" s="20">
        <v>3</v>
      </c>
      <c r="F9" s="30">
        <v>43</v>
      </c>
      <c r="G9" s="31">
        <v>15</v>
      </c>
      <c r="H9" s="20">
        <v>20</v>
      </c>
      <c r="I9" s="20">
        <v>0</v>
      </c>
      <c r="J9" s="30">
        <v>1</v>
      </c>
      <c r="K9" s="29" t="s">
        <v>533</v>
      </c>
      <c r="L9" s="1" t="s">
        <v>815</v>
      </c>
      <c r="M9" s="1" t="s">
        <v>176</v>
      </c>
      <c r="N9" s="1" t="s">
        <v>519</v>
      </c>
      <c r="O9" s="31">
        <v>119</v>
      </c>
      <c r="P9" s="20">
        <v>118</v>
      </c>
      <c r="Q9" s="30">
        <v>1</v>
      </c>
      <c r="R9" s="29" t="s">
        <v>100</v>
      </c>
      <c r="S9" s="28" t="s">
        <v>222</v>
      </c>
    </row>
    <row r="10" spans="1:20" ht="15">
      <c r="A10" s="32" t="s">
        <v>21</v>
      </c>
      <c r="B10" s="1">
        <v>41</v>
      </c>
      <c r="C10" s="1">
        <v>19</v>
      </c>
      <c r="D10" s="1">
        <v>18</v>
      </c>
      <c r="E10" s="20">
        <v>4</v>
      </c>
      <c r="F10" s="30">
        <v>42</v>
      </c>
      <c r="G10" s="31">
        <v>14</v>
      </c>
      <c r="H10" s="20">
        <v>18</v>
      </c>
      <c r="I10" s="20">
        <v>1</v>
      </c>
      <c r="J10" s="30">
        <v>0</v>
      </c>
      <c r="K10" s="29" t="s">
        <v>809</v>
      </c>
      <c r="L10" s="1" t="s">
        <v>519</v>
      </c>
      <c r="M10" s="1" t="s">
        <v>282</v>
      </c>
      <c r="N10" s="1" t="s">
        <v>760</v>
      </c>
      <c r="O10" s="31">
        <v>115</v>
      </c>
      <c r="P10" s="20">
        <v>131</v>
      </c>
      <c r="Q10" s="30">
        <v>-16</v>
      </c>
      <c r="R10" s="29" t="s">
        <v>181</v>
      </c>
      <c r="S10" s="28" t="s">
        <v>245</v>
      </c>
    </row>
    <row r="11" spans="1:20" ht="15.75" thickBot="1">
      <c r="A11" s="32" t="s">
        <v>28</v>
      </c>
      <c r="B11" s="1">
        <v>43</v>
      </c>
      <c r="C11" s="1">
        <v>16</v>
      </c>
      <c r="D11" s="1">
        <v>22</v>
      </c>
      <c r="E11" s="24">
        <v>5</v>
      </c>
      <c r="F11" s="23">
        <v>37</v>
      </c>
      <c r="G11" s="25">
        <v>10</v>
      </c>
      <c r="H11" s="24">
        <v>14</v>
      </c>
      <c r="I11" s="24">
        <v>2</v>
      </c>
      <c r="J11" s="23">
        <v>1</v>
      </c>
      <c r="K11" s="29" t="s">
        <v>812</v>
      </c>
      <c r="L11" s="1" t="s">
        <v>736</v>
      </c>
      <c r="M11" s="1" t="s">
        <v>282</v>
      </c>
      <c r="N11" s="1" t="s">
        <v>785</v>
      </c>
      <c r="O11" s="31">
        <v>132</v>
      </c>
      <c r="P11" s="20">
        <v>146</v>
      </c>
      <c r="Q11" s="30">
        <v>-14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43</v>
      </c>
      <c r="C14" s="1">
        <v>28</v>
      </c>
      <c r="D14" s="1">
        <v>10</v>
      </c>
      <c r="E14" s="20">
        <v>5</v>
      </c>
      <c r="F14" s="33">
        <v>61</v>
      </c>
      <c r="G14" s="20">
        <v>24</v>
      </c>
      <c r="H14" s="20">
        <v>28</v>
      </c>
      <c r="I14" s="20">
        <v>0</v>
      </c>
      <c r="J14" s="20">
        <v>2</v>
      </c>
      <c r="K14" s="29" t="s">
        <v>807</v>
      </c>
      <c r="L14" s="1" t="s">
        <v>571</v>
      </c>
      <c r="M14" s="1" t="s">
        <v>371</v>
      </c>
      <c r="N14" s="1" t="s">
        <v>808</v>
      </c>
      <c r="O14" s="31">
        <v>156</v>
      </c>
      <c r="P14" s="20">
        <v>113</v>
      </c>
      <c r="Q14" s="30">
        <v>43</v>
      </c>
      <c r="R14" s="29" t="s">
        <v>100</v>
      </c>
      <c r="S14" s="28" t="s">
        <v>249</v>
      </c>
    </row>
    <row r="15" spans="1:20" ht="15">
      <c r="A15" s="32" t="s">
        <v>14</v>
      </c>
      <c r="B15" s="1">
        <v>45</v>
      </c>
      <c r="C15" s="1">
        <v>26</v>
      </c>
      <c r="D15" s="1">
        <v>15</v>
      </c>
      <c r="E15" s="20">
        <v>4</v>
      </c>
      <c r="F15" s="30">
        <v>56</v>
      </c>
      <c r="G15" s="20">
        <v>24</v>
      </c>
      <c r="H15" s="20">
        <v>26</v>
      </c>
      <c r="I15" s="20">
        <v>0</v>
      </c>
      <c r="J15" s="20">
        <v>0</v>
      </c>
      <c r="K15" s="29" t="s">
        <v>720</v>
      </c>
      <c r="L15" s="1" t="s">
        <v>790</v>
      </c>
      <c r="M15" s="1" t="s">
        <v>482</v>
      </c>
      <c r="N15" s="1" t="s">
        <v>818</v>
      </c>
      <c r="O15" s="31">
        <v>142</v>
      </c>
      <c r="P15" s="20">
        <v>114</v>
      </c>
      <c r="Q15" s="30">
        <v>28</v>
      </c>
      <c r="R15" s="29" t="s">
        <v>100</v>
      </c>
      <c r="S15" s="28" t="s">
        <v>190</v>
      </c>
    </row>
    <row r="16" spans="1:20" ht="15">
      <c r="A16" s="32" t="s">
        <v>26</v>
      </c>
      <c r="B16" s="1">
        <v>43</v>
      </c>
      <c r="C16" s="1">
        <v>26</v>
      </c>
      <c r="D16" s="1">
        <v>15</v>
      </c>
      <c r="E16" s="20">
        <v>2</v>
      </c>
      <c r="F16" s="30">
        <v>54</v>
      </c>
      <c r="G16" s="20">
        <v>23</v>
      </c>
      <c r="H16" s="20">
        <v>26</v>
      </c>
      <c r="I16" s="20">
        <v>0</v>
      </c>
      <c r="J16" s="20">
        <v>2</v>
      </c>
      <c r="K16" s="29" t="s">
        <v>806</v>
      </c>
      <c r="L16" s="1" t="s">
        <v>702</v>
      </c>
      <c r="M16" s="1" t="s">
        <v>745</v>
      </c>
      <c r="N16" s="1" t="s">
        <v>763</v>
      </c>
      <c r="O16" s="31">
        <v>145</v>
      </c>
      <c r="P16" s="20">
        <v>120</v>
      </c>
      <c r="Q16" s="30">
        <v>25</v>
      </c>
      <c r="R16" s="29" t="s">
        <v>104</v>
      </c>
      <c r="S16" s="28" t="s">
        <v>190</v>
      </c>
    </row>
    <row r="17" spans="1:19" ht="15">
      <c r="A17" s="32" t="s">
        <v>23</v>
      </c>
      <c r="B17" s="1">
        <v>43</v>
      </c>
      <c r="C17" s="1">
        <v>20</v>
      </c>
      <c r="D17" s="1">
        <v>17</v>
      </c>
      <c r="E17" s="20">
        <v>6</v>
      </c>
      <c r="F17" s="30">
        <v>46</v>
      </c>
      <c r="G17" s="20">
        <v>13</v>
      </c>
      <c r="H17" s="20">
        <v>17</v>
      </c>
      <c r="I17" s="20">
        <v>3</v>
      </c>
      <c r="J17" s="20">
        <v>0</v>
      </c>
      <c r="K17" s="29" t="s">
        <v>789</v>
      </c>
      <c r="L17" s="1" t="s">
        <v>817</v>
      </c>
      <c r="M17" s="1" t="s">
        <v>337</v>
      </c>
      <c r="N17" s="1" t="s">
        <v>725</v>
      </c>
      <c r="O17" s="31">
        <v>149</v>
      </c>
      <c r="P17" s="20">
        <v>151</v>
      </c>
      <c r="Q17" s="30">
        <v>-2</v>
      </c>
      <c r="R17" s="29" t="s">
        <v>130</v>
      </c>
      <c r="S17" s="28" t="s">
        <v>230</v>
      </c>
    </row>
    <row r="18" spans="1:19" ht="15">
      <c r="A18" s="32" t="s">
        <v>9</v>
      </c>
      <c r="B18" s="1">
        <v>44</v>
      </c>
      <c r="C18" s="1">
        <v>18</v>
      </c>
      <c r="D18" s="1">
        <v>18</v>
      </c>
      <c r="E18" s="20">
        <v>8</v>
      </c>
      <c r="F18" s="30">
        <v>44</v>
      </c>
      <c r="G18" s="20">
        <v>11</v>
      </c>
      <c r="H18" s="20">
        <v>17</v>
      </c>
      <c r="I18" s="20">
        <v>1</v>
      </c>
      <c r="J18" s="20">
        <v>4</v>
      </c>
      <c r="K18" s="29" t="s">
        <v>725</v>
      </c>
      <c r="L18" s="1" t="s">
        <v>752</v>
      </c>
      <c r="M18" s="1" t="s">
        <v>765</v>
      </c>
      <c r="N18" s="1" t="s">
        <v>821</v>
      </c>
      <c r="O18" s="31">
        <v>133</v>
      </c>
      <c r="P18" s="20">
        <v>164</v>
      </c>
      <c r="Q18" s="30">
        <v>-31</v>
      </c>
      <c r="R18" s="29" t="s">
        <v>98</v>
      </c>
      <c r="S18" s="28" t="s">
        <v>252</v>
      </c>
    </row>
    <row r="19" spans="1:19" ht="15">
      <c r="A19" s="32" t="s">
        <v>12</v>
      </c>
      <c r="B19" s="1">
        <v>42</v>
      </c>
      <c r="C19" s="1">
        <v>20</v>
      </c>
      <c r="D19" s="1">
        <v>20</v>
      </c>
      <c r="E19" s="20">
        <v>2</v>
      </c>
      <c r="F19" s="30">
        <v>42</v>
      </c>
      <c r="G19" s="20">
        <v>19</v>
      </c>
      <c r="H19" s="20">
        <v>20</v>
      </c>
      <c r="I19" s="20">
        <v>0</v>
      </c>
      <c r="J19" s="20">
        <v>0</v>
      </c>
      <c r="K19" s="29" t="s">
        <v>702</v>
      </c>
      <c r="L19" s="1" t="s">
        <v>820</v>
      </c>
      <c r="M19" s="1" t="s">
        <v>359</v>
      </c>
      <c r="N19" s="1" t="s">
        <v>793</v>
      </c>
      <c r="O19" s="31">
        <v>122</v>
      </c>
      <c r="P19" s="20">
        <v>131</v>
      </c>
      <c r="Q19" s="30">
        <v>-9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42</v>
      </c>
      <c r="C20" s="1">
        <v>17</v>
      </c>
      <c r="D20" s="1">
        <v>18</v>
      </c>
      <c r="E20" s="20">
        <v>7</v>
      </c>
      <c r="F20" s="30">
        <v>41</v>
      </c>
      <c r="G20" s="20">
        <v>11</v>
      </c>
      <c r="H20" s="20">
        <v>15</v>
      </c>
      <c r="I20" s="20">
        <v>2</v>
      </c>
      <c r="J20" s="20">
        <v>1</v>
      </c>
      <c r="K20" s="29" t="s">
        <v>611</v>
      </c>
      <c r="L20" s="1" t="s">
        <v>819</v>
      </c>
      <c r="M20" s="1" t="s">
        <v>257</v>
      </c>
      <c r="N20" s="1" t="s">
        <v>748</v>
      </c>
      <c r="O20" s="31">
        <v>114</v>
      </c>
      <c r="P20" s="20">
        <v>129</v>
      </c>
      <c r="Q20" s="30">
        <v>-15</v>
      </c>
      <c r="R20" s="29" t="s">
        <v>123</v>
      </c>
      <c r="S20" s="28" t="s">
        <v>225</v>
      </c>
    </row>
    <row r="21" spans="1:19" ht="15.75" thickBot="1">
      <c r="A21" s="27" t="s">
        <v>10</v>
      </c>
      <c r="B21" s="26">
        <v>43</v>
      </c>
      <c r="C21" s="26">
        <v>18</v>
      </c>
      <c r="D21" s="26">
        <v>20</v>
      </c>
      <c r="E21" s="24">
        <v>5</v>
      </c>
      <c r="F21" s="23">
        <v>41</v>
      </c>
      <c r="G21" s="24">
        <v>7</v>
      </c>
      <c r="H21" s="24">
        <v>15</v>
      </c>
      <c r="I21" s="24">
        <v>3</v>
      </c>
      <c r="J21" s="24">
        <v>2</v>
      </c>
      <c r="K21" s="22" t="s">
        <v>548</v>
      </c>
      <c r="L21" s="26" t="s">
        <v>750</v>
      </c>
      <c r="M21" s="26" t="s">
        <v>212</v>
      </c>
      <c r="N21" s="26" t="s">
        <v>757</v>
      </c>
      <c r="O21" s="25">
        <v>132</v>
      </c>
      <c r="P21" s="24">
        <v>151</v>
      </c>
      <c r="Q21" s="23">
        <v>-19</v>
      </c>
      <c r="R21" s="22" t="s">
        <v>100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44</v>
      </c>
      <c r="C25" s="40">
        <v>29</v>
      </c>
      <c r="D25" s="40">
        <v>12</v>
      </c>
      <c r="E25" s="38">
        <v>3</v>
      </c>
      <c r="F25" s="33">
        <v>61</v>
      </c>
      <c r="G25" s="38">
        <v>25</v>
      </c>
      <c r="H25" s="38">
        <v>29</v>
      </c>
      <c r="I25" s="38">
        <v>0</v>
      </c>
      <c r="J25" s="38">
        <v>0</v>
      </c>
      <c r="K25" s="37" t="s">
        <v>828</v>
      </c>
      <c r="L25" s="40" t="s">
        <v>623</v>
      </c>
      <c r="M25" s="40" t="s">
        <v>113</v>
      </c>
      <c r="N25" s="40" t="s">
        <v>829</v>
      </c>
      <c r="O25" s="39">
        <v>156</v>
      </c>
      <c r="P25" s="38">
        <v>108</v>
      </c>
      <c r="Q25" s="33">
        <v>48</v>
      </c>
      <c r="R25" s="37" t="s">
        <v>100</v>
      </c>
      <c r="S25" s="36" t="s">
        <v>262</v>
      </c>
    </row>
    <row r="26" spans="1:19" ht="15">
      <c r="A26" s="32" t="s">
        <v>17</v>
      </c>
      <c r="B26" s="1">
        <v>43</v>
      </c>
      <c r="C26" s="1">
        <v>27</v>
      </c>
      <c r="D26" s="1">
        <v>12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578</v>
      </c>
      <c r="L26" s="1" t="s">
        <v>826</v>
      </c>
      <c r="M26" s="1" t="s">
        <v>320</v>
      </c>
      <c r="N26" s="1" t="s">
        <v>827</v>
      </c>
      <c r="O26" s="31">
        <v>131</v>
      </c>
      <c r="P26" s="20">
        <v>118</v>
      </c>
      <c r="Q26" s="30">
        <v>13</v>
      </c>
      <c r="R26" s="29" t="s">
        <v>100</v>
      </c>
      <c r="S26" s="28" t="s">
        <v>236</v>
      </c>
    </row>
    <row r="27" spans="1:19" ht="15">
      <c r="A27" s="32" t="s">
        <v>22</v>
      </c>
      <c r="B27" s="1">
        <v>41</v>
      </c>
      <c r="C27" s="1">
        <v>27</v>
      </c>
      <c r="D27" s="1">
        <v>13</v>
      </c>
      <c r="E27" s="20">
        <v>1</v>
      </c>
      <c r="F27" s="30">
        <v>55</v>
      </c>
      <c r="G27" s="20">
        <v>20</v>
      </c>
      <c r="H27" s="20">
        <v>25</v>
      </c>
      <c r="I27" s="20">
        <v>2</v>
      </c>
      <c r="J27" s="20">
        <v>0</v>
      </c>
      <c r="K27" s="29" t="s">
        <v>644</v>
      </c>
      <c r="L27" s="1" t="s">
        <v>539</v>
      </c>
      <c r="M27" s="1" t="s">
        <v>498</v>
      </c>
      <c r="N27" s="1" t="s">
        <v>644</v>
      </c>
      <c r="O27" s="31">
        <v>134</v>
      </c>
      <c r="P27" s="20">
        <v>101</v>
      </c>
      <c r="Q27" s="30">
        <v>33</v>
      </c>
      <c r="R27" s="29" t="s">
        <v>195</v>
      </c>
      <c r="S27" s="28" t="s">
        <v>254</v>
      </c>
    </row>
    <row r="28" spans="1:19" ht="15">
      <c r="A28" s="32" t="s">
        <v>24</v>
      </c>
      <c r="B28" s="1">
        <v>44</v>
      </c>
      <c r="C28" s="1">
        <v>26</v>
      </c>
      <c r="D28" s="1">
        <v>17</v>
      </c>
      <c r="E28" s="20">
        <v>1</v>
      </c>
      <c r="F28" s="30">
        <v>53</v>
      </c>
      <c r="G28" s="20">
        <v>21</v>
      </c>
      <c r="H28" s="20">
        <v>25</v>
      </c>
      <c r="I28" s="20">
        <v>1</v>
      </c>
      <c r="J28" s="20">
        <v>1</v>
      </c>
      <c r="K28" s="29" t="s">
        <v>618</v>
      </c>
      <c r="L28" s="1" t="s">
        <v>781</v>
      </c>
      <c r="M28" s="1" t="s">
        <v>335</v>
      </c>
      <c r="N28" s="1" t="s">
        <v>825</v>
      </c>
      <c r="O28" s="31">
        <v>147</v>
      </c>
      <c r="P28" s="20">
        <v>138</v>
      </c>
      <c r="Q28" s="30">
        <v>9</v>
      </c>
      <c r="R28" s="29" t="s">
        <v>98</v>
      </c>
      <c r="S28" s="28" t="s">
        <v>230</v>
      </c>
    </row>
    <row r="29" spans="1:19" ht="15">
      <c r="A29" s="32" t="s">
        <v>6</v>
      </c>
      <c r="B29" s="1">
        <v>44</v>
      </c>
      <c r="C29" s="1">
        <v>20</v>
      </c>
      <c r="D29" s="1">
        <v>20</v>
      </c>
      <c r="E29" s="20">
        <v>4</v>
      </c>
      <c r="F29" s="30">
        <v>44</v>
      </c>
      <c r="G29" s="20">
        <v>13</v>
      </c>
      <c r="H29" s="20">
        <v>19</v>
      </c>
      <c r="I29" s="20">
        <v>1</v>
      </c>
      <c r="J29" s="20">
        <v>0</v>
      </c>
      <c r="K29" s="29" t="s">
        <v>524</v>
      </c>
      <c r="L29" s="1" t="s">
        <v>770</v>
      </c>
      <c r="M29" s="1" t="s">
        <v>204</v>
      </c>
      <c r="N29" s="1" t="s">
        <v>487</v>
      </c>
      <c r="O29" s="31">
        <v>125</v>
      </c>
      <c r="P29" s="20">
        <v>133</v>
      </c>
      <c r="Q29" s="30">
        <v>-8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42</v>
      </c>
      <c r="C30" s="1">
        <v>18</v>
      </c>
      <c r="D30" s="1">
        <v>17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822</v>
      </c>
      <c r="L30" s="1" t="s">
        <v>725</v>
      </c>
      <c r="M30" s="1" t="s">
        <v>309</v>
      </c>
      <c r="N30" s="1" t="s">
        <v>803</v>
      </c>
      <c r="O30" s="31">
        <v>117</v>
      </c>
      <c r="P30" s="20">
        <v>125</v>
      </c>
      <c r="Q30" s="30">
        <v>-8</v>
      </c>
      <c r="R30" s="29" t="s">
        <v>98</v>
      </c>
      <c r="S30" s="28" t="s">
        <v>258</v>
      </c>
    </row>
    <row r="31" spans="1:19" ht="15">
      <c r="A31" s="32" t="s">
        <v>15</v>
      </c>
      <c r="B31" s="1">
        <v>42</v>
      </c>
      <c r="C31" s="1">
        <v>13</v>
      </c>
      <c r="D31" s="1">
        <v>22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655</v>
      </c>
      <c r="L31" s="1" t="s">
        <v>768</v>
      </c>
      <c r="M31" s="1" t="s">
        <v>340</v>
      </c>
      <c r="N31" s="1" t="s">
        <v>769</v>
      </c>
      <c r="O31" s="31">
        <v>101</v>
      </c>
      <c r="P31" s="20">
        <v>132</v>
      </c>
      <c r="Q31" s="30">
        <v>-31</v>
      </c>
      <c r="R31" s="29" t="s">
        <v>102</v>
      </c>
      <c r="S31" s="28" t="s">
        <v>222</v>
      </c>
    </row>
    <row r="32" spans="1:19" ht="15.75" thickBot="1">
      <c r="A32" s="32" t="s">
        <v>25</v>
      </c>
      <c r="B32" s="1">
        <v>43</v>
      </c>
      <c r="C32" s="1">
        <v>14</v>
      </c>
      <c r="D32" s="1">
        <v>27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823</v>
      </c>
      <c r="L32" s="1" t="s">
        <v>610</v>
      </c>
      <c r="M32" s="1" t="s">
        <v>305</v>
      </c>
      <c r="N32" s="1" t="s">
        <v>824</v>
      </c>
      <c r="O32" s="31">
        <v>111</v>
      </c>
      <c r="P32" s="20">
        <v>147</v>
      </c>
      <c r="Q32" s="30">
        <v>-36</v>
      </c>
      <c r="R32" s="29" t="s">
        <v>102</v>
      </c>
      <c r="S32" s="28" t="s">
        <v>453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42</v>
      </c>
      <c r="C35" s="1">
        <v>28</v>
      </c>
      <c r="D35" s="1">
        <v>11</v>
      </c>
      <c r="E35" s="20">
        <v>3</v>
      </c>
      <c r="F35" s="33">
        <v>59</v>
      </c>
      <c r="G35" s="20">
        <v>24</v>
      </c>
      <c r="H35" s="20">
        <v>27</v>
      </c>
      <c r="I35" s="20">
        <v>1</v>
      </c>
      <c r="J35" s="20">
        <v>1</v>
      </c>
      <c r="K35" s="29" t="s">
        <v>806</v>
      </c>
      <c r="L35" s="1" t="s">
        <v>777</v>
      </c>
      <c r="M35" s="1" t="s">
        <v>722</v>
      </c>
      <c r="N35" s="1" t="s">
        <v>778</v>
      </c>
      <c r="O35" s="31">
        <v>144</v>
      </c>
      <c r="P35" s="20">
        <v>113</v>
      </c>
      <c r="Q35" s="30">
        <v>31</v>
      </c>
      <c r="R35" s="29" t="s">
        <v>102</v>
      </c>
      <c r="S35" s="28" t="s">
        <v>236</v>
      </c>
    </row>
    <row r="36" spans="1:19" ht="15">
      <c r="A36" s="32" t="s">
        <v>20</v>
      </c>
      <c r="B36" s="1">
        <v>42</v>
      </c>
      <c r="C36" s="1">
        <v>26</v>
      </c>
      <c r="D36" s="1">
        <v>13</v>
      </c>
      <c r="E36" s="20">
        <v>3</v>
      </c>
      <c r="F36" s="30">
        <v>55</v>
      </c>
      <c r="G36" s="20">
        <v>19</v>
      </c>
      <c r="H36" s="20">
        <v>26</v>
      </c>
      <c r="I36" s="20">
        <v>0</v>
      </c>
      <c r="J36" s="20">
        <v>0</v>
      </c>
      <c r="K36" s="29" t="s">
        <v>717</v>
      </c>
      <c r="L36" s="1" t="s">
        <v>401</v>
      </c>
      <c r="M36" s="1" t="s">
        <v>283</v>
      </c>
      <c r="N36" s="1" t="s">
        <v>746</v>
      </c>
      <c r="O36" s="31">
        <v>139</v>
      </c>
      <c r="P36" s="20">
        <v>117</v>
      </c>
      <c r="Q36" s="30">
        <v>22</v>
      </c>
      <c r="R36" s="29" t="s">
        <v>100</v>
      </c>
      <c r="S36" s="28" t="s">
        <v>230</v>
      </c>
    </row>
    <row r="37" spans="1:19" ht="15">
      <c r="A37" s="32" t="s">
        <v>18</v>
      </c>
      <c r="B37" s="1">
        <v>40</v>
      </c>
      <c r="C37" s="1">
        <v>24</v>
      </c>
      <c r="D37" s="1">
        <v>11</v>
      </c>
      <c r="E37" s="20">
        <v>5</v>
      </c>
      <c r="F37" s="30">
        <v>53</v>
      </c>
      <c r="G37" s="20">
        <v>22</v>
      </c>
      <c r="H37" s="20">
        <v>24</v>
      </c>
      <c r="I37" s="20">
        <v>0</v>
      </c>
      <c r="J37" s="20">
        <v>1</v>
      </c>
      <c r="K37" s="29" t="s">
        <v>722</v>
      </c>
      <c r="L37" s="1" t="s">
        <v>832</v>
      </c>
      <c r="M37" s="1" t="s">
        <v>297</v>
      </c>
      <c r="N37" s="1" t="s">
        <v>833</v>
      </c>
      <c r="O37" s="31">
        <v>121</v>
      </c>
      <c r="P37" s="20">
        <v>99</v>
      </c>
      <c r="Q37" s="30">
        <v>22</v>
      </c>
      <c r="R37" s="29" t="s">
        <v>98</v>
      </c>
      <c r="S37" s="28" t="s">
        <v>262</v>
      </c>
    </row>
    <row r="38" spans="1:19" ht="15">
      <c r="A38" s="32" t="s">
        <v>3</v>
      </c>
      <c r="B38" s="1">
        <v>42</v>
      </c>
      <c r="C38" s="1">
        <v>19</v>
      </c>
      <c r="D38" s="1">
        <v>13</v>
      </c>
      <c r="E38" s="20">
        <v>10</v>
      </c>
      <c r="F38" s="30">
        <v>48</v>
      </c>
      <c r="G38" s="20">
        <v>14</v>
      </c>
      <c r="H38" s="20">
        <v>18</v>
      </c>
      <c r="I38" s="20">
        <v>1</v>
      </c>
      <c r="J38" s="20">
        <v>1</v>
      </c>
      <c r="K38" s="29" t="s">
        <v>718</v>
      </c>
      <c r="L38" s="1" t="s">
        <v>835</v>
      </c>
      <c r="M38" s="1" t="s">
        <v>337</v>
      </c>
      <c r="N38" s="1" t="s">
        <v>719</v>
      </c>
      <c r="O38" s="31">
        <v>124</v>
      </c>
      <c r="P38" s="20">
        <v>130</v>
      </c>
      <c r="Q38" s="30">
        <v>-6</v>
      </c>
      <c r="R38" s="29" t="s">
        <v>100</v>
      </c>
      <c r="S38" s="28" t="s">
        <v>366</v>
      </c>
    </row>
    <row r="39" spans="1:19" ht="15">
      <c r="A39" s="32" t="s">
        <v>27</v>
      </c>
      <c r="B39" s="1">
        <v>41</v>
      </c>
      <c r="C39" s="1">
        <v>20</v>
      </c>
      <c r="D39" s="1">
        <v>14</v>
      </c>
      <c r="E39" s="20">
        <v>7</v>
      </c>
      <c r="F39" s="30">
        <v>47</v>
      </c>
      <c r="G39" s="20">
        <v>11</v>
      </c>
      <c r="H39" s="20">
        <v>17</v>
      </c>
      <c r="I39" s="20">
        <v>3</v>
      </c>
      <c r="J39" s="20">
        <v>1</v>
      </c>
      <c r="K39" s="29" t="s">
        <v>830</v>
      </c>
      <c r="L39" s="1" t="s">
        <v>774</v>
      </c>
      <c r="M39" s="1" t="s">
        <v>286</v>
      </c>
      <c r="N39" s="1" t="s">
        <v>831</v>
      </c>
      <c r="O39" s="31">
        <v>110</v>
      </c>
      <c r="P39" s="20">
        <v>123</v>
      </c>
      <c r="Q39" s="30">
        <v>-13</v>
      </c>
      <c r="R39" s="29" t="s">
        <v>104</v>
      </c>
      <c r="S39" s="28" t="s">
        <v>231</v>
      </c>
    </row>
    <row r="40" spans="1:19" ht="15">
      <c r="A40" s="32" t="s">
        <v>31</v>
      </c>
      <c r="B40" s="1">
        <v>42</v>
      </c>
      <c r="C40" s="1">
        <v>17</v>
      </c>
      <c r="D40" s="1">
        <v>20</v>
      </c>
      <c r="E40" s="20">
        <v>5</v>
      </c>
      <c r="F40" s="30">
        <v>39</v>
      </c>
      <c r="G40" s="20">
        <v>10</v>
      </c>
      <c r="H40" s="20">
        <v>15</v>
      </c>
      <c r="I40" s="20">
        <v>2</v>
      </c>
      <c r="J40" s="20">
        <v>1</v>
      </c>
      <c r="K40" s="29" t="s">
        <v>694</v>
      </c>
      <c r="L40" s="1" t="s">
        <v>751</v>
      </c>
      <c r="M40" s="1" t="s">
        <v>379</v>
      </c>
      <c r="N40" s="1" t="s">
        <v>796</v>
      </c>
      <c r="O40" s="31">
        <v>105</v>
      </c>
      <c r="P40" s="20">
        <v>133</v>
      </c>
      <c r="Q40" s="30">
        <v>-28</v>
      </c>
      <c r="R40" s="29" t="s">
        <v>114</v>
      </c>
      <c r="S40" s="28" t="s">
        <v>222</v>
      </c>
    </row>
    <row r="41" spans="1:19" ht="15">
      <c r="A41" s="32" t="s">
        <v>7</v>
      </c>
      <c r="B41" s="1">
        <v>43</v>
      </c>
      <c r="C41" s="1">
        <v>18</v>
      </c>
      <c r="D41" s="1">
        <v>22</v>
      </c>
      <c r="E41" s="20">
        <v>3</v>
      </c>
      <c r="F41" s="30">
        <v>39</v>
      </c>
      <c r="G41" s="20">
        <v>13</v>
      </c>
      <c r="H41" s="20">
        <v>17</v>
      </c>
      <c r="I41" s="20">
        <v>1</v>
      </c>
      <c r="J41" s="20">
        <v>2</v>
      </c>
      <c r="K41" s="29" t="s">
        <v>754</v>
      </c>
      <c r="L41" s="1" t="s">
        <v>823</v>
      </c>
      <c r="M41" s="1" t="s">
        <v>263</v>
      </c>
      <c r="N41" s="1" t="s">
        <v>723</v>
      </c>
      <c r="O41" s="31">
        <v>126</v>
      </c>
      <c r="P41" s="20">
        <v>138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45</v>
      </c>
      <c r="C42" s="26">
        <v>13</v>
      </c>
      <c r="D42" s="26">
        <v>26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658</v>
      </c>
      <c r="L42" s="26" t="s">
        <v>800</v>
      </c>
      <c r="M42" s="26" t="s">
        <v>379</v>
      </c>
      <c r="N42" s="26" t="s">
        <v>834</v>
      </c>
      <c r="O42" s="25">
        <v>114</v>
      </c>
      <c r="P42" s="24">
        <v>158</v>
      </c>
      <c r="Q42" s="23">
        <v>-44</v>
      </c>
      <c r="R42" s="22" t="s">
        <v>114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44</v>
      </c>
      <c r="C4" s="40">
        <v>27</v>
      </c>
      <c r="D4" s="40">
        <v>15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816</v>
      </c>
      <c r="L4" s="40" t="s">
        <v>575</v>
      </c>
      <c r="M4" s="40" t="s">
        <v>381</v>
      </c>
      <c r="N4" s="40" t="s">
        <v>787</v>
      </c>
      <c r="O4" s="39">
        <v>135</v>
      </c>
      <c r="P4" s="38">
        <v>124</v>
      </c>
      <c r="Q4" s="33">
        <v>11</v>
      </c>
      <c r="R4" s="37" t="s">
        <v>102</v>
      </c>
      <c r="S4" s="36" t="s">
        <v>245</v>
      </c>
    </row>
    <row r="5" spans="1:20" ht="15">
      <c r="A5" s="32" t="s">
        <v>19</v>
      </c>
      <c r="B5" s="1">
        <v>43</v>
      </c>
      <c r="C5" s="1">
        <v>25</v>
      </c>
      <c r="D5" s="1">
        <v>15</v>
      </c>
      <c r="E5" s="20">
        <v>3</v>
      </c>
      <c r="F5" s="30">
        <v>53</v>
      </c>
      <c r="G5" s="31">
        <v>17</v>
      </c>
      <c r="H5" s="20">
        <v>22</v>
      </c>
      <c r="I5" s="20">
        <v>3</v>
      </c>
      <c r="J5" s="30">
        <v>0</v>
      </c>
      <c r="K5" s="29" t="s">
        <v>813</v>
      </c>
      <c r="L5" s="1" t="s">
        <v>586</v>
      </c>
      <c r="M5" s="1" t="s">
        <v>190</v>
      </c>
      <c r="N5" s="1" t="s">
        <v>814</v>
      </c>
      <c r="O5" s="31">
        <v>143</v>
      </c>
      <c r="P5" s="20">
        <v>132</v>
      </c>
      <c r="Q5" s="30">
        <v>11</v>
      </c>
      <c r="R5" s="29" t="s">
        <v>98</v>
      </c>
      <c r="S5" s="28" t="s">
        <v>190</v>
      </c>
    </row>
    <row r="6" spans="1:20" ht="15">
      <c r="A6" s="32" t="s">
        <v>5</v>
      </c>
      <c r="B6" s="1">
        <v>41</v>
      </c>
      <c r="C6" s="1">
        <v>23</v>
      </c>
      <c r="D6" s="1">
        <v>15</v>
      </c>
      <c r="E6" s="20">
        <v>3</v>
      </c>
      <c r="F6" s="30">
        <v>49</v>
      </c>
      <c r="G6" s="31">
        <v>20</v>
      </c>
      <c r="H6" s="20">
        <v>23</v>
      </c>
      <c r="I6" s="20">
        <v>0</v>
      </c>
      <c r="J6" s="30">
        <v>1</v>
      </c>
      <c r="K6" s="29" t="s">
        <v>612</v>
      </c>
      <c r="L6" s="1" t="s">
        <v>775</v>
      </c>
      <c r="M6" s="1" t="s">
        <v>202</v>
      </c>
      <c r="N6" s="1" t="s">
        <v>605</v>
      </c>
      <c r="O6" s="31">
        <v>151</v>
      </c>
      <c r="P6" s="20">
        <v>113</v>
      </c>
      <c r="Q6" s="30">
        <v>38</v>
      </c>
      <c r="R6" s="29" t="s">
        <v>100</v>
      </c>
      <c r="S6" s="28" t="s">
        <v>190</v>
      </c>
    </row>
    <row r="7" spans="1:20" ht="15">
      <c r="A7" s="32" t="s">
        <v>29</v>
      </c>
      <c r="B7" s="1">
        <v>45</v>
      </c>
      <c r="C7" s="1">
        <v>21</v>
      </c>
      <c r="D7" s="1">
        <v>19</v>
      </c>
      <c r="E7" s="20">
        <v>5</v>
      </c>
      <c r="F7" s="30">
        <v>47</v>
      </c>
      <c r="G7" s="31">
        <v>14</v>
      </c>
      <c r="H7" s="20">
        <v>21</v>
      </c>
      <c r="I7" s="20">
        <v>0</v>
      </c>
      <c r="J7" s="30">
        <v>0</v>
      </c>
      <c r="K7" s="29" t="s">
        <v>544</v>
      </c>
      <c r="L7" s="1" t="s">
        <v>723</v>
      </c>
      <c r="M7" s="1" t="s">
        <v>333</v>
      </c>
      <c r="N7" s="1" t="s">
        <v>811</v>
      </c>
      <c r="O7" s="31">
        <v>116</v>
      </c>
      <c r="P7" s="20">
        <v>142</v>
      </c>
      <c r="Q7" s="30">
        <v>-26</v>
      </c>
      <c r="R7" s="29" t="s">
        <v>100</v>
      </c>
      <c r="S7" s="28" t="s">
        <v>208</v>
      </c>
    </row>
    <row r="8" spans="1:20" ht="15">
      <c r="A8" s="32" t="s">
        <v>11</v>
      </c>
      <c r="B8" s="1">
        <v>42</v>
      </c>
      <c r="C8" s="1">
        <v>21</v>
      </c>
      <c r="D8" s="1">
        <v>18</v>
      </c>
      <c r="E8" s="20">
        <v>3</v>
      </c>
      <c r="F8" s="30">
        <v>45</v>
      </c>
      <c r="G8" s="31">
        <v>16</v>
      </c>
      <c r="H8" s="20">
        <v>21</v>
      </c>
      <c r="I8" s="20">
        <v>0</v>
      </c>
      <c r="J8" s="30">
        <v>1</v>
      </c>
      <c r="K8" s="29" t="s">
        <v>550</v>
      </c>
      <c r="L8" s="1" t="s">
        <v>815</v>
      </c>
      <c r="M8" s="1" t="s">
        <v>176</v>
      </c>
      <c r="N8" s="1" t="s">
        <v>519</v>
      </c>
      <c r="O8" s="31">
        <v>122</v>
      </c>
      <c r="P8" s="20">
        <v>120</v>
      </c>
      <c r="Q8" s="30">
        <v>2</v>
      </c>
      <c r="R8" s="29" t="s">
        <v>104</v>
      </c>
      <c r="S8" s="28" t="s">
        <v>222</v>
      </c>
    </row>
    <row r="9" spans="1:20" ht="15">
      <c r="A9" s="32" t="s">
        <v>21</v>
      </c>
      <c r="B9" s="1">
        <v>42</v>
      </c>
      <c r="C9" s="1">
        <v>20</v>
      </c>
      <c r="D9" s="1">
        <v>18</v>
      </c>
      <c r="E9" s="20">
        <v>4</v>
      </c>
      <c r="F9" s="30">
        <v>44</v>
      </c>
      <c r="G9" s="31">
        <v>15</v>
      </c>
      <c r="H9" s="20">
        <v>19</v>
      </c>
      <c r="I9" s="20">
        <v>1</v>
      </c>
      <c r="J9" s="30">
        <v>0</v>
      </c>
      <c r="K9" s="29" t="s">
        <v>840</v>
      </c>
      <c r="L9" s="1" t="s">
        <v>519</v>
      </c>
      <c r="M9" s="1" t="s">
        <v>282</v>
      </c>
      <c r="N9" s="1" t="s">
        <v>760</v>
      </c>
      <c r="O9" s="31">
        <v>121</v>
      </c>
      <c r="P9" s="20">
        <v>133</v>
      </c>
      <c r="Q9" s="30">
        <v>-12</v>
      </c>
      <c r="R9" s="29" t="s">
        <v>195</v>
      </c>
      <c r="S9" s="28" t="s">
        <v>236</v>
      </c>
    </row>
    <row r="10" spans="1:20" ht="15">
      <c r="A10" s="32" t="s">
        <v>16</v>
      </c>
      <c r="B10" s="1">
        <v>42</v>
      </c>
      <c r="C10" s="1">
        <v>20</v>
      </c>
      <c r="D10" s="1">
        <v>18</v>
      </c>
      <c r="E10" s="20">
        <v>4</v>
      </c>
      <c r="F10" s="30">
        <v>44</v>
      </c>
      <c r="G10" s="31">
        <v>12</v>
      </c>
      <c r="H10" s="20">
        <v>18</v>
      </c>
      <c r="I10" s="20">
        <v>2</v>
      </c>
      <c r="J10" s="30">
        <v>2</v>
      </c>
      <c r="K10" s="29" t="s">
        <v>681</v>
      </c>
      <c r="L10" s="1" t="s">
        <v>548</v>
      </c>
      <c r="M10" s="1" t="s">
        <v>274</v>
      </c>
      <c r="N10" s="1" t="s">
        <v>810</v>
      </c>
      <c r="O10" s="31">
        <v>126</v>
      </c>
      <c r="P10" s="20">
        <v>140</v>
      </c>
      <c r="Q10" s="30">
        <v>-14</v>
      </c>
      <c r="R10" s="29" t="s">
        <v>98</v>
      </c>
      <c r="S10" s="28" t="s">
        <v>230</v>
      </c>
    </row>
    <row r="11" spans="1:20" ht="15.75" thickBot="1">
      <c r="A11" s="32" t="s">
        <v>28</v>
      </c>
      <c r="B11" s="1">
        <v>43</v>
      </c>
      <c r="C11" s="1">
        <v>16</v>
      </c>
      <c r="D11" s="1">
        <v>22</v>
      </c>
      <c r="E11" s="24">
        <v>5</v>
      </c>
      <c r="F11" s="23">
        <v>37</v>
      </c>
      <c r="G11" s="25">
        <v>10</v>
      </c>
      <c r="H11" s="24">
        <v>14</v>
      </c>
      <c r="I11" s="24">
        <v>2</v>
      </c>
      <c r="J11" s="23">
        <v>1</v>
      </c>
      <c r="K11" s="29" t="s">
        <v>812</v>
      </c>
      <c r="L11" s="1" t="s">
        <v>736</v>
      </c>
      <c r="M11" s="1" t="s">
        <v>282</v>
      </c>
      <c r="N11" s="1" t="s">
        <v>785</v>
      </c>
      <c r="O11" s="31">
        <v>132</v>
      </c>
      <c r="P11" s="20">
        <v>146</v>
      </c>
      <c r="Q11" s="30">
        <v>-14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43</v>
      </c>
      <c r="C14" s="1">
        <v>28</v>
      </c>
      <c r="D14" s="1">
        <v>10</v>
      </c>
      <c r="E14" s="20">
        <v>5</v>
      </c>
      <c r="F14" s="33">
        <v>61</v>
      </c>
      <c r="G14" s="20">
        <v>24</v>
      </c>
      <c r="H14" s="20">
        <v>28</v>
      </c>
      <c r="I14" s="20">
        <v>0</v>
      </c>
      <c r="J14" s="20">
        <v>2</v>
      </c>
      <c r="K14" s="29" t="s">
        <v>807</v>
      </c>
      <c r="L14" s="1" t="s">
        <v>571</v>
      </c>
      <c r="M14" s="1" t="s">
        <v>371</v>
      </c>
      <c r="N14" s="1" t="s">
        <v>808</v>
      </c>
      <c r="O14" s="31">
        <v>156</v>
      </c>
      <c r="P14" s="20">
        <v>113</v>
      </c>
      <c r="Q14" s="30">
        <v>43</v>
      </c>
      <c r="R14" s="29" t="s">
        <v>100</v>
      </c>
      <c r="S14" s="28" t="s">
        <v>249</v>
      </c>
    </row>
    <row r="15" spans="1:20" ht="15">
      <c r="A15" s="32" t="s">
        <v>14</v>
      </c>
      <c r="B15" s="1">
        <v>45</v>
      </c>
      <c r="C15" s="1">
        <v>26</v>
      </c>
      <c r="D15" s="1">
        <v>15</v>
      </c>
      <c r="E15" s="20">
        <v>4</v>
      </c>
      <c r="F15" s="30">
        <v>56</v>
      </c>
      <c r="G15" s="20">
        <v>24</v>
      </c>
      <c r="H15" s="20">
        <v>26</v>
      </c>
      <c r="I15" s="20">
        <v>0</v>
      </c>
      <c r="J15" s="20">
        <v>0</v>
      </c>
      <c r="K15" s="29" t="s">
        <v>720</v>
      </c>
      <c r="L15" s="1" t="s">
        <v>790</v>
      </c>
      <c r="M15" s="1" t="s">
        <v>482</v>
      </c>
      <c r="N15" s="1" t="s">
        <v>818</v>
      </c>
      <c r="O15" s="31">
        <v>142</v>
      </c>
      <c r="P15" s="20">
        <v>114</v>
      </c>
      <c r="Q15" s="30">
        <v>28</v>
      </c>
      <c r="R15" s="29" t="s">
        <v>100</v>
      </c>
      <c r="S15" s="28" t="s">
        <v>190</v>
      </c>
    </row>
    <row r="16" spans="1:20" ht="15">
      <c r="A16" s="32" t="s">
        <v>26</v>
      </c>
      <c r="B16" s="1">
        <v>44</v>
      </c>
      <c r="C16" s="1">
        <v>26</v>
      </c>
      <c r="D16" s="1">
        <v>15</v>
      </c>
      <c r="E16" s="20">
        <v>3</v>
      </c>
      <c r="F16" s="30">
        <v>55</v>
      </c>
      <c r="G16" s="20">
        <v>23</v>
      </c>
      <c r="H16" s="20">
        <v>26</v>
      </c>
      <c r="I16" s="20">
        <v>0</v>
      </c>
      <c r="J16" s="20">
        <v>2</v>
      </c>
      <c r="K16" s="29" t="s">
        <v>806</v>
      </c>
      <c r="L16" s="1" t="s">
        <v>707</v>
      </c>
      <c r="M16" s="1" t="s">
        <v>745</v>
      </c>
      <c r="N16" s="1" t="s">
        <v>841</v>
      </c>
      <c r="O16" s="31">
        <v>147</v>
      </c>
      <c r="P16" s="20">
        <v>123</v>
      </c>
      <c r="Q16" s="30">
        <v>24</v>
      </c>
      <c r="R16" s="29" t="s">
        <v>98</v>
      </c>
      <c r="S16" s="28" t="s">
        <v>231</v>
      </c>
    </row>
    <row r="17" spans="1:19" ht="15">
      <c r="A17" s="32" t="s">
        <v>23</v>
      </c>
      <c r="B17" s="1">
        <v>43</v>
      </c>
      <c r="C17" s="1">
        <v>20</v>
      </c>
      <c r="D17" s="1">
        <v>17</v>
      </c>
      <c r="E17" s="20">
        <v>6</v>
      </c>
      <c r="F17" s="30">
        <v>46</v>
      </c>
      <c r="G17" s="20">
        <v>13</v>
      </c>
      <c r="H17" s="20">
        <v>17</v>
      </c>
      <c r="I17" s="20">
        <v>3</v>
      </c>
      <c r="J17" s="20">
        <v>0</v>
      </c>
      <c r="K17" s="29" t="s">
        <v>789</v>
      </c>
      <c r="L17" s="1" t="s">
        <v>817</v>
      </c>
      <c r="M17" s="1" t="s">
        <v>337</v>
      </c>
      <c r="N17" s="1" t="s">
        <v>725</v>
      </c>
      <c r="O17" s="31">
        <v>149</v>
      </c>
      <c r="P17" s="20">
        <v>151</v>
      </c>
      <c r="Q17" s="30">
        <v>-2</v>
      </c>
      <c r="R17" s="29" t="s">
        <v>130</v>
      </c>
      <c r="S17" s="28" t="s">
        <v>230</v>
      </c>
    </row>
    <row r="18" spans="1:19" ht="15">
      <c r="A18" s="32" t="s">
        <v>9</v>
      </c>
      <c r="B18" s="1">
        <v>45</v>
      </c>
      <c r="C18" s="1">
        <v>18</v>
      </c>
      <c r="D18" s="1">
        <v>19</v>
      </c>
      <c r="E18" s="20">
        <v>8</v>
      </c>
      <c r="F18" s="30">
        <v>44</v>
      </c>
      <c r="G18" s="20">
        <v>11</v>
      </c>
      <c r="H18" s="20">
        <v>17</v>
      </c>
      <c r="I18" s="20">
        <v>1</v>
      </c>
      <c r="J18" s="20">
        <v>4</v>
      </c>
      <c r="K18" s="29" t="s">
        <v>842</v>
      </c>
      <c r="L18" s="1" t="s">
        <v>752</v>
      </c>
      <c r="M18" s="1" t="s">
        <v>765</v>
      </c>
      <c r="N18" s="1" t="s">
        <v>843</v>
      </c>
      <c r="O18" s="31">
        <v>135</v>
      </c>
      <c r="P18" s="20">
        <v>169</v>
      </c>
      <c r="Q18" s="30">
        <v>-34</v>
      </c>
      <c r="R18" s="29" t="s">
        <v>102</v>
      </c>
      <c r="S18" s="28" t="s">
        <v>252</v>
      </c>
    </row>
    <row r="19" spans="1:19" ht="15">
      <c r="A19" s="32" t="s">
        <v>12</v>
      </c>
      <c r="B19" s="1">
        <v>42</v>
      </c>
      <c r="C19" s="1">
        <v>20</v>
      </c>
      <c r="D19" s="1">
        <v>20</v>
      </c>
      <c r="E19" s="20">
        <v>2</v>
      </c>
      <c r="F19" s="30">
        <v>42</v>
      </c>
      <c r="G19" s="20">
        <v>19</v>
      </c>
      <c r="H19" s="20">
        <v>20</v>
      </c>
      <c r="I19" s="20">
        <v>0</v>
      </c>
      <c r="J19" s="20">
        <v>0</v>
      </c>
      <c r="K19" s="29" t="s">
        <v>702</v>
      </c>
      <c r="L19" s="1" t="s">
        <v>820</v>
      </c>
      <c r="M19" s="1" t="s">
        <v>359</v>
      </c>
      <c r="N19" s="1" t="s">
        <v>793</v>
      </c>
      <c r="O19" s="31">
        <v>122</v>
      </c>
      <c r="P19" s="20">
        <v>131</v>
      </c>
      <c r="Q19" s="30">
        <v>-9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42</v>
      </c>
      <c r="C20" s="1">
        <v>17</v>
      </c>
      <c r="D20" s="1">
        <v>18</v>
      </c>
      <c r="E20" s="20">
        <v>7</v>
      </c>
      <c r="F20" s="30">
        <v>41</v>
      </c>
      <c r="G20" s="20">
        <v>11</v>
      </c>
      <c r="H20" s="20">
        <v>15</v>
      </c>
      <c r="I20" s="20">
        <v>2</v>
      </c>
      <c r="J20" s="20">
        <v>1</v>
      </c>
      <c r="K20" s="29" t="s">
        <v>611</v>
      </c>
      <c r="L20" s="1" t="s">
        <v>819</v>
      </c>
      <c r="M20" s="1" t="s">
        <v>257</v>
      </c>
      <c r="N20" s="1" t="s">
        <v>748</v>
      </c>
      <c r="O20" s="31">
        <v>114</v>
      </c>
      <c r="P20" s="20">
        <v>129</v>
      </c>
      <c r="Q20" s="30">
        <v>-15</v>
      </c>
      <c r="R20" s="29" t="s">
        <v>123</v>
      </c>
      <c r="S20" s="28" t="s">
        <v>225</v>
      </c>
    </row>
    <row r="21" spans="1:19" ht="15.75" thickBot="1">
      <c r="A21" s="27" t="s">
        <v>10</v>
      </c>
      <c r="B21" s="26">
        <v>43</v>
      </c>
      <c r="C21" s="26">
        <v>18</v>
      </c>
      <c r="D21" s="26">
        <v>20</v>
      </c>
      <c r="E21" s="24">
        <v>5</v>
      </c>
      <c r="F21" s="23">
        <v>41</v>
      </c>
      <c r="G21" s="24">
        <v>7</v>
      </c>
      <c r="H21" s="24">
        <v>15</v>
      </c>
      <c r="I21" s="24">
        <v>3</v>
      </c>
      <c r="J21" s="24">
        <v>2</v>
      </c>
      <c r="K21" s="22" t="s">
        <v>548</v>
      </c>
      <c r="L21" s="26" t="s">
        <v>750</v>
      </c>
      <c r="M21" s="26" t="s">
        <v>212</v>
      </c>
      <c r="N21" s="26" t="s">
        <v>757</v>
      </c>
      <c r="O21" s="25">
        <v>132</v>
      </c>
      <c r="P21" s="24">
        <v>151</v>
      </c>
      <c r="Q21" s="23">
        <v>-19</v>
      </c>
      <c r="R21" s="22" t="s">
        <v>100</v>
      </c>
      <c r="S21" s="21" t="s">
        <v>222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44</v>
      </c>
      <c r="C25" s="40">
        <v>29</v>
      </c>
      <c r="D25" s="40">
        <v>12</v>
      </c>
      <c r="E25" s="38">
        <v>3</v>
      </c>
      <c r="F25" s="33">
        <v>61</v>
      </c>
      <c r="G25" s="38">
        <v>25</v>
      </c>
      <c r="H25" s="38">
        <v>29</v>
      </c>
      <c r="I25" s="38">
        <v>0</v>
      </c>
      <c r="J25" s="38">
        <v>0</v>
      </c>
      <c r="K25" s="37" t="s">
        <v>828</v>
      </c>
      <c r="L25" s="40" t="s">
        <v>623</v>
      </c>
      <c r="M25" s="40" t="s">
        <v>113</v>
      </c>
      <c r="N25" s="40" t="s">
        <v>829</v>
      </c>
      <c r="O25" s="39">
        <v>156</v>
      </c>
      <c r="P25" s="38">
        <v>108</v>
      </c>
      <c r="Q25" s="33">
        <v>48</v>
      </c>
      <c r="R25" s="37" t="s">
        <v>100</v>
      </c>
      <c r="S25" s="36" t="s">
        <v>262</v>
      </c>
    </row>
    <row r="26" spans="1:19" ht="15">
      <c r="A26" s="32" t="s">
        <v>17</v>
      </c>
      <c r="B26" s="1">
        <v>44</v>
      </c>
      <c r="C26" s="1">
        <v>27</v>
      </c>
      <c r="D26" s="1">
        <v>13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578</v>
      </c>
      <c r="L26" s="1" t="s">
        <v>828</v>
      </c>
      <c r="M26" s="1" t="s">
        <v>320</v>
      </c>
      <c r="N26" s="1" t="s">
        <v>839</v>
      </c>
      <c r="O26" s="31">
        <v>132</v>
      </c>
      <c r="P26" s="20">
        <v>122</v>
      </c>
      <c r="Q26" s="30">
        <v>10</v>
      </c>
      <c r="R26" s="29" t="s">
        <v>98</v>
      </c>
      <c r="S26" s="28" t="s">
        <v>236</v>
      </c>
    </row>
    <row r="27" spans="1:19" ht="15">
      <c r="A27" s="32" t="s">
        <v>22</v>
      </c>
      <c r="B27" s="1">
        <v>42</v>
      </c>
      <c r="C27" s="1">
        <v>27</v>
      </c>
      <c r="D27" s="1">
        <v>14</v>
      </c>
      <c r="E27" s="20">
        <v>1</v>
      </c>
      <c r="F27" s="30">
        <v>55</v>
      </c>
      <c r="G27" s="20">
        <v>20</v>
      </c>
      <c r="H27" s="20">
        <v>25</v>
      </c>
      <c r="I27" s="20">
        <v>2</v>
      </c>
      <c r="J27" s="20">
        <v>0</v>
      </c>
      <c r="K27" s="29" t="s">
        <v>644</v>
      </c>
      <c r="L27" s="1" t="s">
        <v>554</v>
      </c>
      <c r="M27" s="1" t="s">
        <v>498</v>
      </c>
      <c r="N27" s="1" t="s">
        <v>644</v>
      </c>
      <c r="O27" s="31">
        <v>136</v>
      </c>
      <c r="P27" s="20">
        <v>104</v>
      </c>
      <c r="Q27" s="30">
        <v>32</v>
      </c>
      <c r="R27" s="29" t="s">
        <v>98</v>
      </c>
      <c r="S27" s="28" t="s">
        <v>254</v>
      </c>
    </row>
    <row r="28" spans="1:19" ht="15">
      <c r="A28" s="32" t="s">
        <v>24</v>
      </c>
      <c r="B28" s="1">
        <v>44</v>
      </c>
      <c r="C28" s="1">
        <v>26</v>
      </c>
      <c r="D28" s="1">
        <v>17</v>
      </c>
      <c r="E28" s="20">
        <v>1</v>
      </c>
      <c r="F28" s="30">
        <v>53</v>
      </c>
      <c r="G28" s="20">
        <v>21</v>
      </c>
      <c r="H28" s="20">
        <v>25</v>
      </c>
      <c r="I28" s="20">
        <v>1</v>
      </c>
      <c r="J28" s="20">
        <v>1</v>
      </c>
      <c r="K28" s="29" t="s">
        <v>618</v>
      </c>
      <c r="L28" s="1" t="s">
        <v>781</v>
      </c>
      <c r="M28" s="1" t="s">
        <v>335</v>
      </c>
      <c r="N28" s="1" t="s">
        <v>825</v>
      </c>
      <c r="O28" s="31">
        <v>147</v>
      </c>
      <c r="P28" s="20">
        <v>138</v>
      </c>
      <c r="Q28" s="30">
        <v>9</v>
      </c>
      <c r="R28" s="29" t="s">
        <v>98</v>
      </c>
      <c r="S28" s="28" t="s">
        <v>230</v>
      </c>
    </row>
    <row r="29" spans="1:19" ht="15">
      <c r="A29" s="32" t="s">
        <v>6</v>
      </c>
      <c r="B29" s="1">
        <v>44</v>
      </c>
      <c r="C29" s="1">
        <v>20</v>
      </c>
      <c r="D29" s="1">
        <v>20</v>
      </c>
      <c r="E29" s="20">
        <v>4</v>
      </c>
      <c r="F29" s="30">
        <v>44</v>
      </c>
      <c r="G29" s="20">
        <v>13</v>
      </c>
      <c r="H29" s="20">
        <v>19</v>
      </c>
      <c r="I29" s="20">
        <v>1</v>
      </c>
      <c r="J29" s="20">
        <v>0</v>
      </c>
      <c r="K29" s="29" t="s">
        <v>524</v>
      </c>
      <c r="L29" s="1" t="s">
        <v>770</v>
      </c>
      <c r="M29" s="1" t="s">
        <v>204</v>
      </c>
      <c r="N29" s="1" t="s">
        <v>487</v>
      </c>
      <c r="O29" s="31">
        <v>125</v>
      </c>
      <c r="P29" s="20">
        <v>133</v>
      </c>
      <c r="Q29" s="30">
        <v>-8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42</v>
      </c>
      <c r="C30" s="1">
        <v>18</v>
      </c>
      <c r="D30" s="1">
        <v>17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822</v>
      </c>
      <c r="L30" s="1" t="s">
        <v>725</v>
      </c>
      <c r="M30" s="1" t="s">
        <v>309</v>
      </c>
      <c r="N30" s="1" t="s">
        <v>803</v>
      </c>
      <c r="O30" s="31">
        <v>117</v>
      </c>
      <c r="P30" s="20">
        <v>125</v>
      </c>
      <c r="Q30" s="30">
        <v>-8</v>
      </c>
      <c r="R30" s="29" t="s">
        <v>98</v>
      </c>
      <c r="S30" s="28" t="s">
        <v>258</v>
      </c>
    </row>
    <row r="31" spans="1:19" ht="15">
      <c r="A31" s="32" t="s">
        <v>15</v>
      </c>
      <c r="B31" s="1">
        <v>42</v>
      </c>
      <c r="C31" s="1">
        <v>13</v>
      </c>
      <c r="D31" s="1">
        <v>22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655</v>
      </c>
      <c r="L31" s="1" t="s">
        <v>768</v>
      </c>
      <c r="M31" s="1" t="s">
        <v>340</v>
      </c>
      <c r="N31" s="1" t="s">
        <v>769</v>
      </c>
      <c r="O31" s="31">
        <v>101</v>
      </c>
      <c r="P31" s="20">
        <v>132</v>
      </c>
      <c r="Q31" s="30">
        <v>-31</v>
      </c>
      <c r="R31" s="29" t="s">
        <v>102</v>
      </c>
      <c r="S31" s="28" t="s">
        <v>222</v>
      </c>
    </row>
    <row r="32" spans="1:19" ht="15.75" thickBot="1">
      <c r="A32" s="32" t="s">
        <v>25</v>
      </c>
      <c r="B32" s="1">
        <v>43</v>
      </c>
      <c r="C32" s="1">
        <v>14</v>
      </c>
      <c r="D32" s="1">
        <v>27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823</v>
      </c>
      <c r="L32" s="1" t="s">
        <v>610</v>
      </c>
      <c r="M32" s="1" t="s">
        <v>305</v>
      </c>
      <c r="N32" s="1" t="s">
        <v>824</v>
      </c>
      <c r="O32" s="31">
        <v>111</v>
      </c>
      <c r="P32" s="20">
        <v>147</v>
      </c>
      <c r="Q32" s="30">
        <v>-36</v>
      </c>
      <c r="R32" s="29" t="s">
        <v>102</v>
      </c>
      <c r="S32" s="28" t="s">
        <v>453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43</v>
      </c>
      <c r="C35" s="1">
        <v>29</v>
      </c>
      <c r="D35" s="1">
        <v>11</v>
      </c>
      <c r="E35" s="20">
        <v>3</v>
      </c>
      <c r="F35" s="33">
        <v>61</v>
      </c>
      <c r="G35" s="20">
        <v>25</v>
      </c>
      <c r="H35" s="20">
        <v>28</v>
      </c>
      <c r="I35" s="20">
        <v>1</v>
      </c>
      <c r="J35" s="20">
        <v>1</v>
      </c>
      <c r="K35" s="29" t="s">
        <v>837</v>
      </c>
      <c r="L35" s="1" t="s">
        <v>777</v>
      </c>
      <c r="M35" s="1" t="s">
        <v>722</v>
      </c>
      <c r="N35" s="1" t="s">
        <v>838</v>
      </c>
      <c r="O35" s="31">
        <v>148</v>
      </c>
      <c r="P35" s="20">
        <v>114</v>
      </c>
      <c r="Q35" s="30">
        <v>34</v>
      </c>
      <c r="R35" s="29" t="s">
        <v>100</v>
      </c>
      <c r="S35" s="28" t="s">
        <v>236</v>
      </c>
    </row>
    <row r="36" spans="1:19" ht="15">
      <c r="A36" s="32" t="s">
        <v>20</v>
      </c>
      <c r="B36" s="1">
        <v>42</v>
      </c>
      <c r="C36" s="1">
        <v>26</v>
      </c>
      <c r="D36" s="1">
        <v>13</v>
      </c>
      <c r="E36" s="20">
        <v>3</v>
      </c>
      <c r="F36" s="30">
        <v>55</v>
      </c>
      <c r="G36" s="20">
        <v>19</v>
      </c>
      <c r="H36" s="20">
        <v>26</v>
      </c>
      <c r="I36" s="20">
        <v>0</v>
      </c>
      <c r="J36" s="20">
        <v>0</v>
      </c>
      <c r="K36" s="29" t="s">
        <v>717</v>
      </c>
      <c r="L36" s="1" t="s">
        <v>401</v>
      </c>
      <c r="M36" s="1" t="s">
        <v>283</v>
      </c>
      <c r="N36" s="1" t="s">
        <v>746</v>
      </c>
      <c r="O36" s="31">
        <v>139</v>
      </c>
      <c r="P36" s="20">
        <v>117</v>
      </c>
      <c r="Q36" s="30">
        <v>22</v>
      </c>
      <c r="R36" s="29" t="s">
        <v>100</v>
      </c>
      <c r="S36" s="28" t="s">
        <v>230</v>
      </c>
    </row>
    <row r="37" spans="1:19" ht="15">
      <c r="A37" s="32" t="s">
        <v>18</v>
      </c>
      <c r="B37" s="1">
        <v>40</v>
      </c>
      <c r="C37" s="1">
        <v>24</v>
      </c>
      <c r="D37" s="1">
        <v>11</v>
      </c>
      <c r="E37" s="20">
        <v>5</v>
      </c>
      <c r="F37" s="30">
        <v>53</v>
      </c>
      <c r="G37" s="20">
        <v>22</v>
      </c>
      <c r="H37" s="20">
        <v>24</v>
      </c>
      <c r="I37" s="20">
        <v>0</v>
      </c>
      <c r="J37" s="20">
        <v>1</v>
      </c>
      <c r="K37" s="29" t="s">
        <v>722</v>
      </c>
      <c r="L37" s="1" t="s">
        <v>832</v>
      </c>
      <c r="M37" s="1" t="s">
        <v>297</v>
      </c>
      <c r="N37" s="1" t="s">
        <v>833</v>
      </c>
      <c r="O37" s="31">
        <v>121</v>
      </c>
      <c r="P37" s="20">
        <v>99</v>
      </c>
      <c r="Q37" s="30">
        <v>22</v>
      </c>
      <c r="R37" s="29" t="s">
        <v>98</v>
      </c>
      <c r="S37" s="28" t="s">
        <v>262</v>
      </c>
    </row>
    <row r="38" spans="1:19" ht="15">
      <c r="A38" s="32" t="s">
        <v>3</v>
      </c>
      <c r="B38" s="1">
        <v>42</v>
      </c>
      <c r="C38" s="1">
        <v>19</v>
      </c>
      <c r="D38" s="1">
        <v>13</v>
      </c>
      <c r="E38" s="20">
        <v>10</v>
      </c>
      <c r="F38" s="30">
        <v>48</v>
      </c>
      <c r="G38" s="20">
        <v>14</v>
      </c>
      <c r="H38" s="20">
        <v>18</v>
      </c>
      <c r="I38" s="20">
        <v>1</v>
      </c>
      <c r="J38" s="20">
        <v>1</v>
      </c>
      <c r="K38" s="29" t="s">
        <v>718</v>
      </c>
      <c r="L38" s="1" t="s">
        <v>835</v>
      </c>
      <c r="M38" s="1" t="s">
        <v>337</v>
      </c>
      <c r="N38" s="1" t="s">
        <v>719</v>
      </c>
      <c r="O38" s="31">
        <v>124</v>
      </c>
      <c r="P38" s="20">
        <v>130</v>
      </c>
      <c r="Q38" s="30">
        <v>-6</v>
      </c>
      <c r="R38" s="29" t="s">
        <v>100</v>
      </c>
      <c r="S38" s="28" t="s">
        <v>366</v>
      </c>
    </row>
    <row r="39" spans="1:19" ht="15">
      <c r="A39" s="32" t="s">
        <v>27</v>
      </c>
      <c r="B39" s="1">
        <v>41</v>
      </c>
      <c r="C39" s="1">
        <v>20</v>
      </c>
      <c r="D39" s="1">
        <v>14</v>
      </c>
      <c r="E39" s="20">
        <v>7</v>
      </c>
      <c r="F39" s="30">
        <v>47</v>
      </c>
      <c r="G39" s="20">
        <v>11</v>
      </c>
      <c r="H39" s="20">
        <v>17</v>
      </c>
      <c r="I39" s="20">
        <v>3</v>
      </c>
      <c r="J39" s="20">
        <v>1</v>
      </c>
      <c r="K39" s="29" t="s">
        <v>830</v>
      </c>
      <c r="L39" s="1" t="s">
        <v>774</v>
      </c>
      <c r="M39" s="1" t="s">
        <v>286</v>
      </c>
      <c r="N39" s="1" t="s">
        <v>831</v>
      </c>
      <c r="O39" s="31">
        <v>110</v>
      </c>
      <c r="P39" s="20">
        <v>123</v>
      </c>
      <c r="Q39" s="30">
        <v>-13</v>
      </c>
      <c r="R39" s="29" t="s">
        <v>104</v>
      </c>
      <c r="S39" s="28" t="s">
        <v>231</v>
      </c>
    </row>
    <row r="40" spans="1:19" ht="15">
      <c r="A40" s="32" t="s">
        <v>31</v>
      </c>
      <c r="B40" s="1">
        <v>43</v>
      </c>
      <c r="C40" s="1">
        <v>18</v>
      </c>
      <c r="D40" s="1">
        <v>20</v>
      </c>
      <c r="E40" s="20">
        <v>5</v>
      </c>
      <c r="F40" s="30">
        <v>41</v>
      </c>
      <c r="G40" s="20">
        <v>10</v>
      </c>
      <c r="H40" s="20">
        <v>16</v>
      </c>
      <c r="I40" s="20">
        <v>2</v>
      </c>
      <c r="J40" s="20">
        <v>1</v>
      </c>
      <c r="K40" s="29" t="s">
        <v>694</v>
      </c>
      <c r="L40" s="1" t="s">
        <v>707</v>
      </c>
      <c r="M40" s="1" t="s">
        <v>379</v>
      </c>
      <c r="N40" s="1" t="s">
        <v>796</v>
      </c>
      <c r="O40" s="31">
        <v>108</v>
      </c>
      <c r="P40" s="20">
        <v>135</v>
      </c>
      <c r="Q40" s="30">
        <v>-27</v>
      </c>
      <c r="R40" s="29" t="s">
        <v>100</v>
      </c>
      <c r="S40" s="28" t="s">
        <v>190</v>
      </c>
    </row>
    <row r="41" spans="1:19" ht="15">
      <c r="A41" s="32" t="s">
        <v>7</v>
      </c>
      <c r="B41" s="1">
        <v>44</v>
      </c>
      <c r="C41" s="1">
        <v>18</v>
      </c>
      <c r="D41" s="1">
        <v>23</v>
      </c>
      <c r="E41" s="20">
        <v>3</v>
      </c>
      <c r="F41" s="30">
        <v>39</v>
      </c>
      <c r="G41" s="20">
        <v>13</v>
      </c>
      <c r="H41" s="20">
        <v>17</v>
      </c>
      <c r="I41" s="20">
        <v>1</v>
      </c>
      <c r="J41" s="20">
        <v>2</v>
      </c>
      <c r="K41" s="29" t="s">
        <v>754</v>
      </c>
      <c r="L41" s="1" t="s">
        <v>836</v>
      </c>
      <c r="M41" s="1" t="s">
        <v>263</v>
      </c>
      <c r="N41" s="1" t="s">
        <v>723</v>
      </c>
      <c r="O41" s="31">
        <v>128</v>
      </c>
      <c r="P41" s="20">
        <v>144</v>
      </c>
      <c r="Q41" s="30">
        <v>-16</v>
      </c>
      <c r="R41" s="29" t="s">
        <v>98</v>
      </c>
      <c r="S41" s="28" t="s">
        <v>208</v>
      </c>
    </row>
    <row r="42" spans="1:19" ht="15.75" thickBot="1">
      <c r="A42" s="27" t="s">
        <v>8</v>
      </c>
      <c r="B42" s="26">
        <v>45</v>
      </c>
      <c r="C42" s="26">
        <v>13</v>
      </c>
      <c r="D42" s="26">
        <v>26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658</v>
      </c>
      <c r="L42" s="26" t="s">
        <v>800</v>
      </c>
      <c r="M42" s="26" t="s">
        <v>379</v>
      </c>
      <c r="N42" s="26" t="s">
        <v>834</v>
      </c>
      <c r="O42" s="25">
        <v>114</v>
      </c>
      <c r="P42" s="24">
        <v>158</v>
      </c>
      <c r="Q42" s="23">
        <v>-44</v>
      </c>
      <c r="R42" s="22" t="s">
        <v>114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0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18" t="s">
        <v>41</v>
      </c>
    </row>
    <row r="2" spans="1:20" ht="19.5" thickTop="1" thickBot="1">
      <c r="A2" s="58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44</v>
      </c>
      <c r="C4" s="40">
        <v>27</v>
      </c>
      <c r="D4" s="40">
        <v>15</v>
      </c>
      <c r="E4" s="38">
        <v>2</v>
      </c>
      <c r="F4" s="33">
        <v>56</v>
      </c>
      <c r="G4" s="39">
        <v>23</v>
      </c>
      <c r="H4" s="38">
        <v>27</v>
      </c>
      <c r="I4" s="38">
        <v>0</v>
      </c>
      <c r="J4" s="33">
        <v>0</v>
      </c>
      <c r="K4" s="37" t="s">
        <v>816</v>
      </c>
      <c r="L4" s="40" t="s">
        <v>575</v>
      </c>
      <c r="M4" s="40" t="s">
        <v>381</v>
      </c>
      <c r="N4" s="40" t="s">
        <v>787</v>
      </c>
      <c r="O4" s="39">
        <v>135</v>
      </c>
      <c r="P4" s="38">
        <v>124</v>
      </c>
      <c r="Q4" s="33">
        <v>11</v>
      </c>
      <c r="R4" s="37" t="s">
        <v>102</v>
      </c>
      <c r="S4" s="36" t="s">
        <v>245</v>
      </c>
    </row>
    <row r="5" spans="1:20" ht="15">
      <c r="A5" s="32" t="s">
        <v>19</v>
      </c>
      <c r="B5" s="1">
        <v>44</v>
      </c>
      <c r="C5" s="1">
        <v>25</v>
      </c>
      <c r="D5" s="1">
        <v>16</v>
      </c>
      <c r="E5" s="20">
        <v>3</v>
      </c>
      <c r="F5" s="30">
        <v>53</v>
      </c>
      <c r="G5" s="31">
        <v>17</v>
      </c>
      <c r="H5" s="20">
        <v>22</v>
      </c>
      <c r="I5" s="20">
        <v>3</v>
      </c>
      <c r="J5" s="30">
        <v>0</v>
      </c>
      <c r="K5" s="29" t="s">
        <v>813</v>
      </c>
      <c r="L5" s="1" t="s">
        <v>618</v>
      </c>
      <c r="M5" s="1" t="s">
        <v>190</v>
      </c>
      <c r="N5" s="1" t="s">
        <v>844</v>
      </c>
      <c r="O5" s="31">
        <v>146</v>
      </c>
      <c r="P5" s="20">
        <v>136</v>
      </c>
      <c r="Q5" s="30">
        <v>10</v>
      </c>
      <c r="R5" s="29" t="s">
        <v>102</v>
      </c>
      <c r="S5" s="28" t="s">
        <v>222</v>
      </c>
    </row>
    <row r="6" spans="1:20" ht="15">
      <c r="A6" s="32" t="s">
        <v>5</v>
      </c>
      <c r="B6" s="1">
        <v>41</v>
      </c>
      <c r="C6" s="1">
        <v>23</v>
      </c>
      <c r="D6" s="1">
        <v>15</v>
      </c>
      <c r="E6" s="20">
        <v>3</v>
      </c>
      <c r="F6" s="30">
        <v>49</v>
      </c>
      <c r="G6" s="31">
        <v>20</v>
      </c>
      <c r="H6" s="20">
        <v>23</v>
      </c>
      <c r="I6" s="20">
        <v>0</v>
      </c>
      <c r="J6" s="30">
        <v>1</v>
      </c>
      <c r="K6" s="29" t="s">
        <v>612</v>
      </c>
      <c r="L6" s="1" t="s">
        <v>775</v>
      </c>
      <c r="M6" s="1" t="s">
        <v>202</v>
      </c>
      <c r="N6" s="1" t="s">
        <v>605</v>
      </c>
      <c r="O6" s="31">
        <v>151</v>
      </c>
      <c r="P6" s="20">
        <v>113</v>
      </c>
      <c r="Q6" s="30">
        <v>38</v>
      </c>
      <c r="R6" s="29" t="s">
        <v>100</v>
      </c>
      <c r="S6" s="28" t="s">
        <v>190</v>
      </c>
    </row>
    <row r="7" spans="1:20" ht="15">
      <c r="A7" s="32" t="s">
        <v>29</v>
      </c>
      <c r="B7" s="1">
        <v>45</v>
      </c>
      <c r="C7" s="1">
        <v>21</v>
      </c>
      <c r="D7" s="1">
        <v>19</v>
      </c>
      <c r="E7" s="20">
        <v>5</v>
      </c>
      <c r="F7" s="30">
        <v>47</v>
      </c>
      <c r="G7" s="31">
        <v>14</v>
      </c>
      <c r="H7" s="20">
        <v>21</v>
      </c>
      <c r="I7" s="20">
        <v>0</v>
      </c>
      <c r="J7" s="30">
        <v>0</v>
      </c>
      <c r="K7" s="29" t="s">
        <v>544</v>
      </c>
      <c r="L7" s="1" t="s">
        <v>723</v>
      </c>
      <c r="M7" s="1" t="s">
        <v>333</v>
      </c>
      <c r="N7" s="1" t="s">
        <v>811</v>
      </c>
      <c r="O7" s="31">
        <v>116</v>
      </c>
      <c r="P7" s="20">
        <v>142</v>
      </c>
      <c r="Q7" s="30">
        <v>-26</v>
      </c>
      <c r="R7" s="29" t="s">
        <v>100</v>
      </c>
      <c r="S7" s="28" t="s">
        <v>208</v>
      </c>
    </row>
    <row r="8" spans="1:20" ht="15">
      <c r="A8" s="32" t="s">
        <v>11</v>
      </c>
      <c r="B8" s="1">
        <v>42</v>
      </c>
      <c r="C8" s="1">
        <v>21</v>
      </c>
      <c r="D8" s="1">
        <v>18</v>
      </c>
      <c r="E8" s="20">
        <v>3</v>
      </c>
      <c r="F8" s="30">
        <v>45</v>
      </c>
      <c r="G8" s="31">
        <v>16</v>
      </c>
      <c r="H8" s="20">
        <v>21</v>
      </c>
      <c r="I8" s="20">
        <v>0</v>
      </c>
      <c r="J8" s="30">
        <v>1</v>
      </c>
      <c r="K8" s="29" t="s">
        <v>550</v>
      </c>
      <c r="L8" s="1" t="s">
        <v>815</v>
      </c>
      <c r="M8" s="1" t="s">
        <v>176</v>
      </c>
      <c r="N8" s="1" t="s">
        <v>519</v>
      </c>
      <c r="O8" s="31">
        <v>122</v>
      </c>
      <c r="P8" s="20">
        <v>120</v>
      </c>
      <c r="Q8" s="30">
        <v>2</v>
      </c>
      <c r="R8" s="29" t="s">
        <v>104</v>
      </c>
      <c r="S8" s="28" t="s">
        <v>222</v>
      </c>
    </row>
    <row r="9" spans="1:20" ht="15">
      <c r="A9" s="32" t="s">
        <v>21</v>
      </c>
      <c r="B9" s="1">
        <v>42</v>
      </c>
      <c r="C9" s="1">
        <v>20</v>
      </c>
      <c r="D9" s="1">
        <v>18</v>
      </c>
      <c r="E9" s="20">
        <v>4</v>
      </c>
      <c r="F9" s="30">
        <v>44</v>
      </c>
      <c r="G9" s="31">
        <v>15</v>
      </c>
      <c r="H9" s="20">
        <v>19</v>
      </c>
      <c r="I9" s="20">
        <v>1</v>
      </c>
      <c r="J9" s="30">
        <v>0</v>
      </c>
      <c r="K9" s="29" t="s">
        <v>840</v>
      </c>
      <c r="L9" s="1" t="s">
        <v>519</v>
      </c>
      <c r="M9" s="1" t="s">
        <v>282</v>
      </c>
      <c r="N9" s="1" t="s">
        <v>760</v>
      </c>
      <c r="O9" s="31">
        <v>121</v>
      </c>
      <c r="P9" s="20">
        <v>133</v>
      </c>
      <c r="Q9" s="30">
        <v>-12</v>
      </c>
      <c r="R9" s="29" t="s">
        <v>195</v>
      </c>
      <c r="S9" s="28" t="s">
        <v>236</v>
      </c>
    </row>
    <row r="10" spans="1:20" ht="15">
      <c r="A10" s="32" t="s">
        <v>16</v>
      </c>
      <c r="B10" s="1">
        <v>42</v>
      </c>
      <c r="C10" s="1">
        <v>20</v>
      </c>
      <c r="D10" s="1">
        <v>18</v>
      </c>
      <c r="E10" s="20">
        <v>4</v>
      </c>
      <c r="F10" s="30">
        <v>44</v>
      </c>
      <c r="G10" s="31">
        <v>12</v>
      </c>
      <c r="H10" s="20">
        <v>18</v>
      </c>
      <c r="I10" s="20">
        <v>2</v>
      </c>
      <c r="J10" s="30">
        <v>2</v>
      </c>
      <c r="K10" s="29" t="s">
        <v>681</v>
      </c>
      <c r="L10" s="1" t="s">
        <v>548</v>
      </c>
      <c r="M10" s="1" t="s">
        <v>274</v>
      </c>
      <c r="N10" s="1" t="s">
        <v>810</v>
      </c>
      <c r="O10" s="31">
        <v>126</v>
      </c>
      <c r="P10" s="20">
        <v>140</v>
      </c>
      <c r="Q10" s="30">
        <v>-14</v>
      </c>
      <c r="R10" s="29" t="s">
        <v>98</v>
      </c>
      <c r="S10" s="28" t="s">
        <v>230</v>
      </c>
    </row>
    <row r="11" spans="1:20" ht="15.75" thickBot="1">
      <c r="A11" s="32" t="s">
        <v>28</v>
      </c>
      <c r="B11" s="1">
        <v>43</v>
      </c>
      <c r="C11" s="1">
        <v>16</v>
      </c>
      <c r="D11" s="1">
        <v>22</v>
      </c>
      <c r="E11" s="24">
        <v>5</v>
      </c>
      <c r="F11" s="23">
        <v>37</v>
      </c>
      <c r="G11" s="25">
        <v>10</v>
      </c>
      <c r="H11" s="24">
        <v>14</v>
      </c>
      <c r="I11" s="24">
        <v>2</v>
      </c>
      <c r="J11" s="23">
        <v>1</v>
      </c>
      <c r="K11" s="29" t="s">
        <v>812</v>
      </c>
      <c r="L11" s="1" t="s">
        <v>736</v>
      </c>
      <c r="M11" s="1" t="s">
        <v>282</v>
      </c>
      <c r="N11" s="1" t="s">
        <v>785</v>
      </c>
      <c r="O11" s="31">
        <v>132</v>
      </c>
      <c r="P11" s="20">
        <v>146</v>
      </c>
      <c r="Q11" s="30">
        <v>-14</v>
      </c>
      <c r="R11" s="29" t="s">
        <v>98</v>
      </c>
      <c r="S11" s="28" t="s">
        <v>190</v>
      </c>
    </row>
    <row r="12" spans="1:20" ht="19.5" thickTop="1" thickBot="1">
      <c r="A12" s="58" t="s">
        <v>75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43</v>
      </c>
      <c r="C14" s="1">
        <v>28</v>
      </c>
      <c r="D14" s="1">
        <v>10</v>
      </c>
      <c r="E14" s="20">
        <v>5</v>
      </c>
      <c r="F14" s="33">
        <v>61</v>
      </c>
      <c r="G14" s="20">
        <v>24</v>
      </c>
      <c r="H14" s="20">
        <v>28</v>
      </c>
      <c r="I14" s="20">
        <v>0</v>
      </c>
      <c r="J14" s="20">
        <v>2</v>
      </c>
      <c r="K14" s="29" t="s">
        <v>807</v>
      </c>
      <c r="L14" s="1" t="s">
        <v>571</v>
      </c>
      <c r="M14" s="1" t="s">
        <v>371</v>
      </c>
      <c r="N14" s="1" t="s">
        <v>808</v>
      </c>
      <c r="O14" s="31">
        <v>156</v>
      </c>
      <c r="P14" s="20">
        <v>113</v>
      </c>
      <c r="Q14" s="30">
        <v>43</v>
      </c>
      <c r="R14" s="29" t="s">
        <v>100</v>
      </c>
      <c r="S14" s="28" t="s">
        <v>249</v>
      </c>
    </row>
    <row r="15" spans="1:20" ht="15">
      <c r="A15" s="32" t="s">
        <v>14</v>
      </c>
      <c r="B15" s="1">
        <v>45</v>
      </c>
      <c r="C15" s="1">
        <v>26</v>
      </c>
      <c r="D15" s="1">
        <v>15</v>
      </c>
      <c r="E15" s="20">
        <v>4</v>
      </c>
      <c r="F15" s="30">
        <v>56</v>
      </c>
      <c r="G15" s="20">
        <v>24</v>
      </c>
      <c r="H15" s="20">
        <v>26</v>
      </c>
      <c r="I15" s="20">
        <v>0</v>
      </c>
      <c r="J15" s="20">
        <v>0</v>
      </c>
      <c r="K15" s="29" t="s">
        <v>720</v>
      </c>
      <c r="L15" s="1" t="s">
        <v>790</v>
      </c>
      <c r="M15" s="1" t="s">
        <v>482</v>
      </c>
      <c r="N15" s="1" t="s">
        <v>818</v>
      </c>
      <c r="O15" s="31">
        <v>142</v>
      </c>
      <c r="P15" s="20">
        <v>114</v>
      </c>
      <c r="Q15" s="30">
        <v>28</v>
      </c>
      <c r="R15" s="29" t="s">
        <v>100</v>
      </c>
      <c r="S15" s="28" t="s">
        <v>190</v>
      </c>
    </row>
    <row r="16" spans="1:20" ht="15">
      <c r="A16" s="32" t="s">
        <v>26</v>
      </c>
      <c r="B16" s="1">
        <v>44</v>
      </c>
      <c r="C16" s="1">
        <v>26</v>
      </c>
      <c r="D16" s="1">
        <v>15</v>
      </c>
      <c r="E16" s="20">
        <v>3</v>
      </c>
      <c r="F16" s="30">
        <v>55</v>
      </c>
      <c r="G16" s="20">
        <v>23</v>
      </c>
      <c r="H16" s="20">
        <v>26</v>
      </c>
      <c r="I16" s="20">
        <v>0</v>
      </c>
      <c r="J16" s="20">
        <v>2</v>
      </c>
      <c r="K16" s="29" t="s">
        <v>806</v>
      </c>
      <c r="L16" s="1" t="s">
        <v>707</v>
      </c>
      <c r="M16" s="1" t="s">
        <v>745</v>
      </c>
      <c r="N16" s="1" t="s">
        <v>841</v>
      </c>
      <c r="O16" s="31">
        <v>147</v>
      </c>
      <c r="P16" s="20">
        <v>123</v>
      </c>
      <c r="Q16" s="30">
        <v>24</v>
      </c>
      <c r="R16" s="29" t="s">
        <v>98</v>
      </c>
      <c r="S16" s="28" t="s">
        <v>231</v>
      </c>
    </row>
    <row r="17" spans="1:19" ht="15">
      <c r="A17" s="32" t="s">
        <v>23</v>
      </c>
      <c r="B17" s="1">
        <v>43</v>
      </c>
      <c r="C17" s="1">
        <v>20</v>
      </c>
      <c r="D17" s="1">
        <v>17</v>
      </c>
      <c r="E17" s="20">
        <v>6</v>
      </c>
      <c r="F17" s="30">
        <v>46</v>
      </c>
      <c r="G17" s="20">
        <v>13</v>
      </c>
      <c r="H17" s="20">
        <v>17</v>
      </c>
      <c r="I17" s="20">
        <v>3</v>
      </c>
      <c r="J17" s="20">
        <v>0</v>
      </c>
      <c r="K17" s="29" t="s">
        <v>789</v>
      </c>
      <c r="L17" s="1" t="s">
        <v>817</v>
      </c>
      <c r="M17" s="1" t="s">
        <v>337</v>
      </c>
      <c r="N17" s="1" t="s">
        <v>725</v>
      </c>
      <c r="O17" s="31">
        <v>149</v>
      </c>
      <c r="P17" s="20">
        <v>151</v>
      </c>
      <c r="Q17" s="30">
        <v>-2</v>
      </c>
      <c r="R17" s="29" t="s">
        <v>130</v>
      </c>
      <c r="S17" s="28" t="s">
        <v>230</v>
      </c>
    </row>
    <row r="18" spans="1:19" ht="15">
      <c r="A18" s="32" t="s">
        <v>9</v>
      </c>
      <c r="B18" s="1">
        <v>45</v>
      </c>
      <c r="C18" s="1">
        <v>18</v>
      </c>
      <c r="D18" s="1">
        <v>19</v>
      </c>
      <c r="E18" s="20">
        <v>8</v>
      </c>
      <c r="F18" s="30">
        <v>44</v>
      </c>
      <c r="G18" s="20">
        <v>11</v>
      </c>
      <c r="H18" s="20">
        <v>17</v>
      </c>
      <c r="I18" s="20">
        <v>1</v>
      </c>
      <c r="J18" s="20">
        <v>4</v>
      </c>
      <c r="K18" s="29" t="s">
        <v>842</v>
      </c>
      <c r="L18" s="1" t="s">
        <v>752</v>
      </c>
      <c r="M18" s="1" t="s">
        <v>765</v>
      </c>
      <c r="N18" s="1" t="s">
        <v>843</v>
      </c>
      <c r="O18" s="31">
        <v>135</v>
      </c>
      <c r="P18" s="20">
        <v>169</v>
      </c>
      <c r="Q18" s="30">
        <v>-34</v>
      </c>
      <c r="R18" s="29" t="s">
        <v>102</v>
      </c>
      <c r="S18" s="28" t="s">
        <v>252</v>
      </c>
    </row>
    <row r="19" spans="1:19" ht="15">
      <c r="A19" s="32" t="s">
        <v>10</v>
      </c>
      <c r="B19" s="1">
        <v>44</v>
      </c>
      <c r="C19" s="1">
        <v>19</v>
      </c>
      <c r="D19" s="1">
        <v>20</v>
      </c>
      <c r="E19" s="20">
        <v>5</v>
      </c>
      <c r="F19" s="30">
        <v>43</v>
      </c>
      <c r="G19" s="20">
        <v>8</v>
      </c>
      <c r="H19" s="20">
        <v>16</v>
      </c>
      <c r="I19" s="20">
        <v>3</v>
      </c>
      <c r="J19" s="20">
        <v>2</v>
      </c>
      <c r="K19" s="29" t="s">
        <v>576</v>
      </c>
      <c r="L19" s="1" t="s">
        <v>750</v>
      </c>
      <c r="M19" s="1" t="s">
        <v>212</v>
      </c>
      <c r="N19" s="1" t="s">
        <v>754</v>
      </c>
      <c r="O19" s="31">
        <v>136</v>
      </c>
      <c r="P19" s="20">
        <v>154</v>
      </c>
      <c r="Q19" s="30">
        <v>-18</v>
      </c>
      <c r="R19" s="29" t="s">
        <v>104</v>
      </c>
      <c r="S19" s="28" t="s">
        <v>222</v>
      </c>
    </row>
    <row r="20" spans="1:19" ht="15">
      <c r="A20" s="32" t="s">
        <v>12</v>
      </c>
      <c r="B20" s="1">
        <v>42</v>
      </c>
      <c r="C20" s="1">
        <v>20</v>
      </c>
      <c r="D20" s="1">
        <v>20</v>
      </c>
      <c r="E20" s="20">
        <v>2</v>
      </c>
      <c r="F20" s="30">
        <v>42</v>
      </c>
      <c r="G20" s="20">
        <v>19</v>
      </c>
      <c r="H20" s="20">
        <v>20</v>
      </c>
      <c r="I20" s="20">
        <v>0</v>
      </c>
      <c r="J20" s="20">
        <v>0</v>
      </c>
      <c r="K20" s="29" t="s">
        <v>702</v>
      </c>
      <c r="L20" s="1" t="s">
        <v>820</v>
      </c>
      <c r="M20" s="1" t="s">
        <v>359</v>
      </c>
      <c r="N20" s="1" t="s">
        <v>793</v>
      </c>
      <c r="O20" s="31">
        <v>122</v>
      </c>
      <c r="P20" s="20">
        <v>131</v>
      </c>
      <c r="Q20" s="30">
        <v>-9</v>
      </c>
      <c r="R20" s="29" t="s">
        <v>104</v>
      </c>
      <c r="S20" s="28" t="s">
        <v>222</v>
      </c>
    </row>
    <row r="21" spans="1:19" ht="15.75" thickBot="1">
      <c r="A21" s="27" t="s">
        <v>13</v>
      </c>
      <c r="B21" s="26">
        <v>42</v>
      </c>
      <c r="C21" s="26">
        <v>17</v>
      </c>
      <c r="D21" s="26">
        <v>18</v>
      </c>
      <c r="E21" s="24">
        <v>7</v>
      </c>
      <c r="F21" s="23">
        <v>41</v>
      </c>
      <c r="G21" s="24">
        <v>11</v>
      </c>
      <c r="H21" s="24">
        <v>15</v>
      </c>
      <c r="I21" s="24">
        <v>2</v>
      </c>
      <c r="J21" s="24">
        <v>1</v>
      </c>
      <c r="K21" s="22" t="s">
        <v>611</v>
      </c>
      <c r="L21" s="26" t="s">
        <v>819</v>
      </c>
      <c r="M21" s="26" t="s">
        <v>257</v>
      </c>
      <c r="N21" s="26" t="s">
        <v>748</v>
      </c>
      <c r="O21" s="25">
        <v>114</v>
      </c>
      <c r="P21" s="24">
        <v>129</v>
      </c>
      <c r="Q21" s="23">
        <v>-15</v>
      </c>
      <c r="R21" s="22" t="s">
        <v>123</v>
      </c>
      <c r="S21" s="21" t="s">
        <v>225</v>
      </c>
    </row>
    <row r="22" spans="1:19" ht="24.75" thickTop="1" thickBot="1">
      <c r="A22" s="55" t="s">
        <v>74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1:19" ht="19.5" thickTop="1" thickBot="1">
      <c r="A23" s="58" t="s">
        <v>73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44</v>
      </c>
      <c r="C25" s="40">
        <v>29</v>
      </c>
      <c r="D25" s="40">
        <v>12</v>
      </c>
      <c r="E25" s="38">
        <v>3</v>
      </c>
      <c r="F25" s="33">
        <v>61</v>
      </c>
      <c r="G25" s="38">
        <v>25</v>
      </c>
      <c r="H25" s="38">
        <v>29</v>
      </c>
      <c r="I25" s="38">
        <v>0</v>
      </c>
      <c r="J25" s="38">
        <v>0</v>
      </c>
      <c r="K25" s="37" t="s">
        <v>828</v>
      </c>
      <c r="L25" s="40" t="s">
        <v>623</v>
      </c>
      <c r="M25" s="40" t="s">
        <v>113</v>
      </c>
      <c r="N25" s="40" t="s">
        <v>829</v>
      </c>
      <c r="O25" s="39">
        <v>156</v>
      </c>
      <c r="P25" s="38">
        <v>108</v>
      </c>
      <c r="Q25" s="33">
        <v>48</v>
      </c>
      <c r="R25" s="37" t="s">
        <v>100</v>
      </c>
      <c r="S25" s="36" t="s">
        <v>262</v>
      </c>
    </row>
    <row r="26" spans="1:19" ht="15">
      <c r="A26" s="32" t="s">
        <v>17</v>
      </c>
      <c r="B26" s="1">
        <v>44</v>
      </c>
      <c r="C26" s="1">
        <v>27</v>
      </c>
      <c r="D26" s="1">
        <v>13</v>
      </c>
      <c r="E26" s="20">
        <v>4</v>
      </c>
      <c r="F26" s="30">
        <v>58</v>
      </c>
      <c r="G26" s="20">
        <v>19</v>
      </c>
      <c r="H26" s="20">
        <v>25</v>
      </c>
      <c r="I26" s="20">
        <v>2</v>
      </c>
      <c r="J26" s="20">
        <v>2</v>
      </c>
      <c r="K26" s="29" t="s">
        <v>578</v>
      </c>
      <c r="L26" s="1" t="s">
        <v>828</v>
      </c>
      <c r="M26" s="1" t="s">
        <v>320</v>
      </c>
      <c r="N26" s="1" t="s">
        <v>839</v>
      </c>
      <c r="O26" s="31">
        <v>132</v>
      </c>
      <c r="P26" s="20">
        <v>122</v>
      </c>
      <c r="Q26" s="30">
        <v>10</v>
      </c>
      <c r="R26" s="29" t="s">
        <v>98</v>
      </c>
      <c r="S26" s="28" t="s">
        <v>236</v>
      </c>
    </row>
    <row r="27" spans="1:19" ht="15">
      <c r="A27" s="32" t="s">
        <v>22</v>
      </c>
      <c r="B27" s="1">
        <v>42</v>
      </c>
      <c r="C27" s="1">
        <v>27</v>
      </c>
      <c r="D27" s="1">
        <v>14</v>
      </c>
      <c r="E27" s="20">
        <v>1</v>
      </c>
      <c r="F27" s="30">
        <v>55</v>
      </c>
      <c r="G27" s="20">
        <v>20</v>
      </c>
      <c r="H27" s="20">
        <v>25</v>
      </c>
      <c r="I27" s="20">
        <v>2</v>
      </c>
      <c r="J27" s="20">
        <v>0</v>
      </c>
      <c r="K27" s="29" t="s">
        <v>644</v>
      </c>
      <c r="L27" s="1" t="s">
        <v>554</v>
      </c>
      <c r="M27" s="1" t="s">
        <v>498</v>
      </c>
      <c r="N27" s="1" t="s">
        <v>644</v>
      </c>
      <c r="O27" s="31">
        <v>136</v>
      </c>
      <c r="P27" s="20">
        <v>104</v>
      </c>
      <c r="Q27" s="30">
        <v>32</v>
      </c>
      <c r="R27" s="29" t="s">
        <v>98</v>
      </c>
      <c r="S27" s="28" t="s">
        <v>254</v>
      </c>
    </row>
    <row r="28" spans="1:19" ht="15">
      <c r="A28" s="32" t="s">
        <v>24</v>
      </c>
      <c r="B28" s="1">
        <v>44</v>
      </c>
      <c r="C28" s="1">
        <v>26</v>
      </c>
      <c r="D28" s="1">
        <v>17</v>
      </c>
      <c r="E28" s="20">
        <v>1</v>
      </c>
      <c r="F28" s="30">
        <v>53</v>
      </c>
      <c r="G28" s="20">
        <v>21</v>
      </c>
      <c r="H28" s="20">
        <v>25</v>
      </c>
      <c r="I28" s="20">
        <v>1</v>
      </c>
      <c r="J28" s="20">
        <v>1</v>
      </c>
      <c r="K28" s="29" t="s">
        <v>618</v>
      </c>
      <c r="L28" s="1" t="s">
        <v>781</v>
      </c>
      <c r="M28" s="1" t="s">
        <v>335</v>
      </c>
      <c r="N28" s="1" t="s">
        <v>825</v>
      </c>
      <c r="O28" s="31">
        <v>147</v>
      </c>
      <c r="P28" s="20">
        <v>138</v>
      </c>
      <c r="Q28" s="30">
        <v>9</v>
      </c>
      <c r="R28" s="29" t="s">
        <v>98</v>
      </c>
      <c r="S28" s="28" t="s">
        <v>230</v>
      </c>
    </row>
    <row r="29" spans="1:19" ht="15">
      <c r="A29" s="32" t="s">
        <v>6</v>
      </c>
      <c r="B29" s="1">
        <v>44</v>
      </c>
      <c r="C29" s="1">
        <v>20</v>
      </c>
      <c r="D29" s="1">
        <v>20</v>
      </c>
      <c r="E29" s="20">
        <v>4</v>
      </c>
      <c r="F29" s="30">
        <v>44</v>
      </c>
      <c r="G29" s="20">
        <v>13</v>
      </c>
      <c r="H29" s="20">
        <v>19</v>
      </c>
      <c r="I29" s="20">
        <v>1</v>
      </c>
      <c r="J29" s="20">
        <v>0</v>
      </c>
      <c r="K29" s="29" t="s">
        <v>524</v>
      </c>
      <c r="L29" s="1" t="s">
        <v>770</v>
      </c>
      <c r="M29" s="1" t="s">
        <v>204</v>
      </c>
      <c r="N29" s="1" t="s">
        <v>487</v>
      </c>
      <c r="O29" s="31">
        <v>125</v>
      </c>
      <c r="P29" s="20">
        <v>133</v>
      </c>
      <c r="Q29" s="30">
        <v>-8</v>
      </c>
      <c r="R29" s="29" t="s">
        <v>98</v>
      </c>
      <c r="S29" s="28" t="s">
        <v>190</v>
      </c>
    </row>
    <row r="30" spans="1:19" ht="15">
      <c r="A30" s="32" t="s">
        <v>105</v>
      </c>
      <c r="B30" s="1">
        <v>42</v>
      </c>
      <c r="C30" s="1">
        <v>18</v>
      </c>
      <c r="D30" s="1">
        <v>17</v>
      </c>
      <c r="E30" s="20">
        <v>7</v>
      </c>
      <c r="F30" s="30">
        <v>43</v>
      </c>
      <c r="G30" s="20">
        <v>13</v>
      </c>
      <c r="H30" s="20">
        <v>18</v>
      </c>
      <c r="I30" s="20">
        <v>0</v>
      </c>
      <c r="J30" s="20">
        <v>2</v>
      </c>
      <c r="K30" s="29" t="s">
        <v>822</v>
      </c>
      <c r="L30" s="1" t="s">
        <v>725</v>
      </c>
      <c r="M30" s="1" t="s">
        <v>309</v>
      </c>
      <c r="N30" s="1" t="s">
        <v>803</v>
      </c>
      <c r="O30" s="31">
        <v>117</v>
      </c>
      <c r="P30" s="20">
        <v>125</v>
      </c>
      <c r="Q30" s="30">
        <v>-8</v>
      </c>
      <c r="R30" s="29" t="s">
        <v>98</v>
      </c>
      <c r="S30" s="28" t="s">
        <v>258</v>
      </c>
    </row>
    <row r="31" spans="1:19" ht="15">
      <c r="A31" s="32" t="s">
        <v>15</v>
      </c>
      <c r="B31" s="1">
        <v>42</v>
      </c>
      <c r="C31" s="1">
        <v>13</v>
      </c>
      <c r="D31" s="1">
        <v>22</v>
      </c>
      <c r="E31" s="20">
        <v>7</v>
      </c>
      <c r="F31" s="30">
        <v>33</v>
      </c>
      <c r="G31" s="20">
        <v>11</v>
      </c>
      <c r="H31" s="20">
        <v>13</v>
      </c>
      <c r="I31" s="20">
        <v>0</v>
      </c>
      <c r="J31" s="20">
        <v>0</v>
      </c>
      <c r="K31" s="29" t="s">
        <v>655</v>
      </c>
      <c r="L31" s="1" t="s">
        <v>768</v>
      </c>
      <c r="M31" s="1" t="s">
        <v>340</v>
      </c>
      <c r="N31" s="1" t="s">
        <v>769</v>
      </c>
      <c r="O31" s="31">
        <v>101</v>
      </c>
      <c r="P31" s="20">
        <v>132</v>
      </c>
      <c r="Q31" s="30">
        <v>-31</v>
      </c>
      <c r="R31" s="29" t="s">
        <v>102</v>
      </c>
      <c r="S31" s="28" t="s">
        <v>222</v>
      </c>
    </row>
    <row r="32" spans="1:19" ht="15.75" thickBot="1">
      <c r="A32" s="32" t="s">
        <v>25</v>
      </c>
      <c r="B32" s="1">
        <v>44</v>
      </c>
      <c r="C32" s="1">
        <v>14</v>
      </c>
      <c r="D32" s="1">
        <v>28</v>
      </c>
      <c r="E32" s="20">
        <v>2</v>
      </c>
      <c r="F32" s="23">
        <v>30</v>
      </c>
      <c r="G32" s="20">
        <v>11</v>
      </c>
      <c r="H32" s="20">
        <v>13</v>
      </c>
      <c r="I32" s="20">
        <v>1</v>
      </c>
      <c r="J32" s="20">
        <v>0</v>
      </c>
      <c r="K32" s="29" t="s">
        <v>836</v>
      </c>
      <c r="L32" s="1" t="s">
        <v>610</v>
      </c>
      <c r="M32" s="1" t="s">
        <v>305</v>
      </c>
      <c r="N32" s="1" t="s">
        <v>845</v>
      </c>
      <c r="O32" s="31">
        <v>113</v>
      </c>
      <c r="P32" s="20">
        <v>152</v>
      </c>
      <c r="Q32" s="30">
        <v>-39</v>
      </c>
      <c r="R32" s="29" t="s">
        <v>114</v>
      </c>
      <c r="S32" s="28" t="s">
        <v>453</v>
      </c>
    </row>
    <row r="33" spans="1:19" ht="19.5" thickTop="1" thickBot="1">
      <c r="A33" s="58" t="s">
        <v>72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43</v>
      </c>
      <c r="C35" s="1">
        <v>29</v>
      </c>
      <c r="D35" s="1">
        <v>11</v>
      </c>
      <c r="E35" s="20">
        <v>3</v>
      </c>
      <c r="F35" s="33">
        <v>61</v>
      </c>
      <c r="G35" s="20">
        <v>25</v>
      </c>
      <c r="H35" s="20">
        <v>28</v>
      </c>
      <c r="I35" s="20">
        <v>1</v>
      </c>
      <c r="J35" s="20">
        <v>1</v>
      </c>
      <c r="K35" s="29" t="s">
        <v>837</v>
      </c>
      <c r="L35" s="1" t="s">
        <v>777</v>
      </c>
      <c r="M35" s="1" t="s">
        <v>722</v>
      </c>
      <c r="N35" s="1" t="s">
        <v>838</v>
      </c>
      <c r="O35" s="31">
        <v>148</v>
      </c>
      <c r="P35" s="20">
        <v>114</v>
      </c>
      <c r="Q35" s="30">
        <v>34</v>
      </c>
      <c r="R35" s="29" t="s">
        <v>100</v>
      </c>
      <c r="S35" s="28" t="s">
        <v>236</v>
      </c>
    </row>
    <row r="36" spans="1:19" ht="15">
      <c r="A36" s="32" t="s">
        <v>20</v>
      </c>
      <c r="B36" s="1">
        <v>43</v>
      </c>
      <c r="C36" s="1">
        <v>27</v>
      </c>
      <c r="D36" s="1">
        <v>13</v>
      </c>
      <c r="E36" s="20">
        <v>3</v>
      </c>
      <c r="F36" s="30">
        <v>57</v>
      </c>
      <c r="G36" s="20">
        <v>20</v>
      </c>
      <c r="H36" s="20">
        <v>27</v>
      </c>
      <c r="I36" s="20">
        <v>0</v>
      </c>
      <c r="J36" s="20">
        <v>0</v>
      </c>
      <c r="K36" s="29" t="s">
        <v>680</v>
      </c>
      <c r="L36" s="1" t="s">
        <v>401</v>
      </c>
      <c r="M36" s="1" t="s">
        <v>286</v>
      </c>
      <c r="N36" s="1" t="s">
        <v>848</v>
      </c>
      <c r="O36" s="31">
        <v>140</v>
      </c>
      <c r="P36" s="20">
        <v>117</v>
      </c>
      <c r="Q36" s="30">
        <v>23</v>
      </c>
      <c r="R36" s="29" t="s">
        <v>104</v>
      </c>
      <c r="S36" s="28" t="s">
        <v>230</v>
      </c>
    </row>
    <row r="37" spans="1:19" ht="15">
      <c r="A37" s="32" t="s">
        <v>18</v>
      </c>
      <c r="B37" s="1">
        <v>41</v>
      </c>
      <c r="C37" s="1">
        <v>24</v>
      </c>
      <c r="D37" s="1">
        <v>12</v>
      </c>
      <c r="E37" s="20">
        <v>5</v>
      </c>
      <c r="F37" s="30">
        <v>53</v>
      </c>
      <c r="G37" s="20">
        <v>22</v>
      </c>
      <c r="H37" s="20">
        <v>24</v>
      </c>
      <c r="I37" s="20">
        <v>0</v>
      </c>
      <c r="J37" s="20">
        <v>1</v>
      </c>
      <c r="K37" s="29" t="s">
        <v>722</v>
      </c>
      <c r="L37" s="1" t="s">
        <v>849</v>
      </c>
      <c r="M37" s="1" t="s">
        <v>335</v>
      </c>
      <c r="N37" s="1" t="s">
        <v>813</v>
      </c>
      <c r="O37" s="31">
        <v>121</v>
      </c>
      <c r="P37" s="20">
        <v>100</v>
      </c>
      <c r="Q37" s="30">
        <v>21</v>
      </c>
      <c r="R37" s="29" t="s">
        <v>102</v>
      </c>
      <c r="S37" s="28" t="s">
        <v>205</v>
      </c>
    </row>
    <row r="38" spans="1:19" ht="15">
      <c r="A38" s="32" t="s">
        <v>27</v>
      </c>
      <c r="B38" s="1">
        <v>42</v>
      </c>
      <c r="C38" s="1">
        <v>21</v>
      </c>
      <c r="D38" s="1">
        <v>14</v>
      </c>
      <c r="E38" s="20">
        <v>7</v>
      </c>
      <c r="F38" s="30">
        <v>49</v>
      </c>
      <c r="G38" s="20">
        <v>12</v>
      </c>
      <c r="H38" s="20">
        <v>18</v>
      </c>
      <c r="I38" s="20">
        <v>3</v>
      </c>
      <c r="J38" s="20">
        <v>1</v>
      </c>
      <c r="K38" s="29" t="s">
        <v>830</v>
      </c>
      <c r="L38" s="1" t="s">
        <v>846</v>
      </c>
      <c r="M38" s="1" t="s">
        <v>286</v>
      </c>
      <c r="N38" s="1" t="s">
        <v>847</v>
      </c>
      <c r="O38" s="31">
        <v>115</v>
      </c>
      <c r="P38" s="20">
        <v>125</v>
      </c>
      <c r="Q38" s="30">
        <v>-10</v>
      </c>
      <c r="R38" s="29" t="s">
        <v>123</v>
      </c>
      <c r="S38" s="28" t="s">
        <v>205</v>
      </c>
    </row>
    <row r="39" spans="1:19" ht="15">
      <c r="A39" s="32" t="s">
        <v>3</v>
      </c>
      <c r="B39" s="1">
        <v>42</v>
      </c>
      <c r="C39" s="1">
        <v>19</v>
      </c>
      <c r="D39" s="1">
        <v>13</v>
      </c>
      <c r="E39" s="20">
        <v>10</v>
      </c>
      <c r="F39" s="30">
        <v>48</v>
      </c>
      <c r="G39" s="20">
        <v>14</v>
      </c>
      <c r="H39" s="20">
        <v>18</v>
      </c>
      <c r="I39" s="20">
        <v>1</v>
      </c>
      <c r="J39" s="20">
        <v>1</v>
      </c>
      <c r="K39" s="29" t="s">
        <v>718</v>
      </c>
      <c r="L39" s="1" t="s">
        <v>835</v>
      </c>
      <c r="M39" s="1" t="s">
        <v>337</v>
      </c>
      <c r="N39" s="1" t="s">
        <v>719</v>
      </c>
      <c r="O39" s="31">
        <v>124</v>
      </c>
      <c r="P39" s="20">
        <v>130</v>
      </c>
      <c r="Q39" s="30">
        <v>-6</v>
      </c>
      <c r="R39" s="29" t="s">
        <v>100</v>
      </c>
      <c r="S39" s="28" t="s">
        <v>366</v>
      </c>
    </row>
    <row r="40" spans="1:19" ht="15">
      <c r="A40" s="32" t="s">
        <v>31</v>
      </c>
      <c r="B40" s="1">
        <v>43</v>
      </c>
      <c r="C40" s="1">
        <v>18</v>
      </c>
      <c r="D40" s="1">
        <v>20</v>
      </c>
      <c r="E40" s="20">
        <v>5</v>
      </c>
      <c r="F40" s="30">
        <v>41</v>
      </c>
      <c r="G40" s="20">
        <v>10</v>
      </c>
      <c r="H40" s="20">
        <v>16</v>
      </c>
      <c r="I40" s="20">
        <v>2</v>
      </c>
      <c r="J40" s="20">
        <v>1</v>
      </c>
      <c r="K40" s="29" t="s">
        <v>694</v>
      </c>
      <c r="L40" s="1" t="s">
        <v>707</v>
      </c>
      <c r="M40" s="1" t="s">
        <v>379</v>
      </c>
      <c r="N40" s="1" t="s">
        <v>796</v>
      </c>
      <c r="O40" s="31">
        <v>108</v>
      </c>
      <c r="P40" s="20">
        <v>135</v>
      </c>
      <c r="Q40" s="30">
        <v>-27</v>
      </c>
      <c r="R40" s="29" t="s">
        <v>100</v>
      </c>
      <c r="S40" s="28" t="s">
        <v>190</v>
      </c>
    </row>
    <row r="41" spans="1:19" ht="15">
      <c r="A41" s="32" t="s">
        <v>7</v>
      </c>
      <c r="B41" s="1">
        <v>44</v>
      </c>
      <c r="C41" s="1">
        <v>18</v>
      </c>
      <c r="D41" s="1">
        <v>23</v>
      </c>
      <c r="E41" s="20">
        <v>3</v>
      </c>
      <c r="F41" s="30">
        <v>39</v>
      </c>
      <c r="G41" s="20">
        <v>13</v>
      </c>
      <c r="H41" s="20">
        <v>17</v>
      </c>
      <c r="I41" s="20">
        <v>1</v>
      </c>
      <c r="J41" s="20">
        <v>2</v>
      </c>
      <c r="K41" s="29" t="s">
        <v>754</v>
      </c>
      <c r="L41" s="1" t="s">
        <v>836</v>
      </c>
      <c r="M41" s="1" t="s">
        <v>263</v>
      </c>
      <c r="N41" s="1" t="s">
        <v>723</v>
      </c>
      <c r="O41" s="31">
        <v>128</v>
      </c>
      <c r="P41" s="20">
        <v>144</v>
      </c>
      <c r="Q41" s="30">
        <v>-16</v>
      </c>
      <c r="R41" s="29" t="s">
        <v>98</v>
      </c>
      <c r="S41" s="28" t="s">
        <v>208</v>
      </c>
    </row>
    <row r="42" spans="1:19" ht="15.75" thickBot="1">
      <c r="A42" s="27" t="s">
        <v>8</v>
      </c>
      <c r="B42" s="26">
        <v>45</v>
      </c>
      <c r="C42" s="26">
        <v>13</v>
      </c>
      <c r="D42" s="26">
        <v>26</v>
      </c>
      <c r="E42" s="24">
        <v>6</v>
      </c>
      <c r="F42" s="23">
        <v>32</v>
      </c>
      <c r="G42" s="24">
        <v>9</v>
      </c>
      <c r="H42" s="24">
        <v>13</v>
      </c>
      <c r="I42" s="24">
        <v>0</v>
      </c>
      <c r="J42" s="24">
        <v>4</v>
      </c>
      <c r="K42" s="22" t="s">
        <v>658</v>
      </c>
      <c r="L42" s="26" t="s">
        <v>800</v>
      </c>
      <c r="M42" s="26" t="s">
        <v>379</v>
      </c>
      <c r="N42" s="26" t="s">
        <v>834</v>
      </c>
      <c r="O42" s="25">
        <v>114</v>
      </c>
      <c r="P42" s="24">
        <v>158</v>
      </c>
      <c r="Q42" s="23">
        <v>-44</v>
      </c>
      <c r="R42" s="22" t="s">
        <v>114</v>
      </c>
      <c r="S42" s="21" t="s">
        <v>233</v>
      </c>
    </row>
    <row r="43" spans="1:19" ht="15" thickTop="1"/>
    <row r="44" spans="1:19">
      <c r="A44" s="1" t="s">
        <v>57</v>
      </c>
      <c r="B44" s="54" t="s">
        <v>56</v>
      </c>
      <c r="C44" s="54"/>
      <c r="D44" s="54"/>
    </row>
    <row r="45" spans="1:19">
      <c r="A45" s="1" t="s">
        <v>55</v>
      </c>
      <c r="B45" s="54" t="s">
        <v>54</v>
      </c>
      <c r="C45" s="54"/>
      <c r="D45" s="54"/>
    </row>
    <row r="46" spans="1:19">
      <c r="A46" s="1" t="s">
        <v>53</v>
      </c>
      <c r="B46" s="54" t="s">
        <v>52</v>
      </c>
      <c r="C46" s="54"/>
      <c r="D46" s="54"/>
    </row>
    <row r="47" spans="1:19">
      <c r="A47" s="1" t="s">
        <v>51</v>
      </c>
      <c r="B47" s="54" t="s">
        <v>50</v>
      </c>
      <c r="C47" s="54"/>
      <c r="D47" s="54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141</vt:i4>
      </vt:variant>
    </vt:vector>
  </HeadingPairs>
  <TitlesOfParts>
    <vt:vector size="141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 (12-7-24)</vt:lpstr>
      <vt:lpstr>Standings (12-8-24)</vt:lpstr>
      <vt:lpstr>Standings (12-9-24)</vt:lpstr>
      <vt:lpstr>Standings (12-10-24)</vt:lpstr>
      <vt:lpstr>Standings (12-11-24)</vt:lpstr>
      <vt:lpstr>Standings (12-12-24)</vt:lpstr>
      <vt:lpstr>Standings (12-13-24)</vt:lpstr>
      <vt:lpstr>Standings (12-14-24)</vt:lpstr>
      <vt:lpstr>Standings (12-15-24)</vt:lpstr>
      <vt:lpstr>Standings (12-16-24)</vt:lpstr>
      <vt:lpstr>Standings (12-17-24)</vt:lpstr>
      <vt:lpstr>Standings (12-18-24)</vt:lpstr>
      <vt:lpstr>Standings (12-19-24)</vt:lpstr>
      <vt:lpstr>Standings (12-20-24)</vt:lpstr>
      <vt:lpstr>Standings (12-21-24)</vt:lpstr>
      <vt:lpstr>Standings (12-22-24)</vt:lpstr>
      <vt:lpstr>Standings (12-23-24)</vt:lpstr>
      <vt:lpstr>Standings (12-27-24)</vt:lpstr>
      <vt:lpstr>Standings (12-28-24)</vt:lpstr>
      <vt:lpstr>Standings (12-29-24)</vt:lpstr>
      <vt:lpstr>Standings (12-30-24)</vt:lpstr>
      <vt:lpstr>Standings (12-31-24)</vt:lpstr>
      <vt:lpstr>Standings (1-1-25)</vt:lpstr>
      <vt:lpstr>Standings (1-2-25)</vt:lpstr>
      <vt:lpstr>Standings (1-3-25)</vt:lpstr>
      <vt:lpstr>Standings (1-4-25)</vt:lpstr>
      <vt:lpstr>Standings (1-5-25)</vt:lpstr>
      <vt:lpstr>Standings (1-6-25)</vt:lpstr>
      <vt:lpstr>Standings (1-7-25)</vt:lpstr>
      <vt:lpstr>Standings (1-8-25)</vt:lpstr>
      <vt:lpstr>Standings (1-9-25)</vt:lpstr>
      <vt:lpstr>Standings (1-10-25)</vt:lpstr>
      <vt:lpstr>Standings (1-11-25)</vt:lpstr>
      <vt:lpstr>Standings (1-12-25)</vt:lpstr>
      <vt:lpstr>Standings (1-13-25)</vt:lpstr>
      <vt:lpstr>Standings (1-14-25)</vt:lpstr>
      <vt:lpstr>Standings (1-15-25)</vt:lpstr>
      <vt:lpstr>Standings (1-16-25)</vt:lpstr>
      <vt:lpstr>Standings (1-17-25)</vt:lpstr>
      <vt:lpstr>Standings (1-18-25)</vt:lpstr>
      <vt:lpstr>Standings (1-19-25)</vt:lpstr>
      <vt:lpstr>Standings (1-20-25)</vt:lpstr>
      <vt:lpstr>Standings (1-21-25)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Sheet1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2025-01-21T11:20:26Z</dcterms:modified>
</cp:coreProperties>
</file>