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" sheetId="3" r:id="rId179"/>
    <sheet name="Anaheim_Ducks" sheetId="5" r:id="rId180"/>
    <sheet name="Arizona_Coyotes" sheetId="71" r:id="rId181"/>
    <sheet name="Boston_Bruins" sheetId="72" r:id="rId182"/>
    <sheet name="Buffalo_Sabres" sheetId="73" r:id="rId183"/>
    <sheet name="Calgary_Flames" sheetId="74" r:id="rId184"/>
    <sheet name="Carolina_Hurricanes" sheetId="75" r:id="rId185"/>
    <sheet name="Chicago_Blackhawks" sheetId="76" r:id="rId186"/>
    <sheet name="Colorado_Avalanche" sheetId="77" r:id="rId187"/>
    <sheet name="Columbus_Blue_Jackets" sheetId="78" r:id="rId188"/>
    <sheet name="Dallas_Stars" sheetId="79" r:id="rId189"/>
    <sheet name="Detroit_Red_Wings" sheetId="80" r:id="rId190"/>
    <sheet name="Edmonton_Oilers" sheetId="81" r:id="rId191"/>
    <sheet name="Florida_Panthers" sheetId="82" r:id="rId192"/>
    <sheet name="Los_Angeles_Kings" sheetId="83" r:id="rId193"/>
    <sheet name="Minnesota_Wild" sheetId="84" r:id="rId194"/>
    <sheet name="Montreal_Canadiens" sheetId="85" r:id="rId195"/>
    <sheet name="Nashville_Predators" sheetId="86" r:id="rId196"/>
    <sheet name="New_Jersey_Devils" sheetId="87" r:id="rId197"/>
    <sheet name="New_York_Islanders" sheetId="88" r:id="rId198"/>
    <sheet name="New_York_Rangers" sheetId="89" r:id="rId199"/>
    <sheet name="Ottawa_Senators" sheetId="90" r:id="rId200"/>
    <sheet name="Philadelphia_Flyers" sheetId="91" r:id="rId201"/>
    <sheet name="Pittsburgh_Penguins" sheetId="92" r:id="rId202"/>
    <sheet name="San_Jose_Sharks" sheetId="93" r:id="rId203"/>
    <sheet name="Seattle_Kraken" sheetId="94" r:id="rId204"/>
    <sheet name="St_Louis_Blues" sheetId="95" r:id="rId205"/>
    <sheet name="Tampa_Bay_Lightning" sheetId="96" r:id="rId206"/>
    <sheet name="Toronto_Maple_Leafs" sheetId="97" r:id="rId207"/>
    <sheet name="Vancouver_Canucks" sheetId="98" r:id="rId208"/>
    <sheet name="Vegas_Golden_Knights" sheetId="99" r:id="rId209"/>
    <sheet name="Washington_Capitals" sheetId="100" r:id="rId210"/>
    <sheet name="Winnipeg_Jets" sheetId="101" r:id="rId21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Y77" i="72"/>
  <c r="Y78" i="72" s="1"/>
  <c r="Y7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8" i="73"/>
  <c r="Z79" i="73" s="1"/>
  <c r="Y78" i="73"/>
  <c r="Y79" i="73" s="1"/>
  <c r="X78" i="73"/>
  <c r="X79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W77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Z78" i="75"/>
  <c r="Y78" i="75"/>
  <c r="W78" i="75"/>
  <c r="W79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Y78" i="76"/>
  <c r="X78" i="76"/>
  <c r="W78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Y79" i="77"/>
  <c r="X79" i="77"/>
  <c r="W79" i="77"/>
  <c r="Y78" i="77"/>
  <c r="X78" i="77"/>
  <c r="W7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W79" i="78"/>
  <c r="Z78" i="78"/>
  <c r="Y78" i="78"/>
  <c r="W78" i="78"/>
  <c r="X77" i="78"/>
  <c r="X78" i="78" s="1"/>
  <c r="X7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Z78" i="79"/>
  <c r="Y78" i="79"/>
  <c r="X78" i="79"/>
  <c r="W78" i="79"/>
  <c r="W7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Z77" i="80"/>
  <c r="Y77" i="80"/>
  <c r="X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W77" i="83"/>
  <c r="W78" i="83" s="1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7" i="84"/>
  <c r="Z78" i="84" s="1"/>
  <c r="Y77" i="84"/>
  <c r="Y78" i="84" s="1"/>
  <c r="X77" i="84"/>
  <c r="X7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Z77" i="85"/>
  <c r="Y77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W79" i="86"/>
  <c r="W7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W79" i="87"/>
  <c r="X78" i="87"/>
  <c r="X79" i="87" s="1"/>
  <c r="W78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Y78" i="88"/>
  <c r="X78" i="88"/>
  <c r="W78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Y79" i="89"/>
  <c r="X79" i="89"/>
  <c r="Y78" i="89"/>
  <c r="X78" i="89"/>
  <c r="W78" i="89"/>
  <c r="W79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7" i="90"/>
  <c r="Z7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Y78" i="95"/>
  <c r="Y79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W78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Z77" i="97"/>
  <c r="Y77" i="97"/>
  <c r="Y78" i="97" s="1"/>
  <c r="X77" i="97"/>
  <c r="X78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Z78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Z77" i="99"/>
  <c r="Y77" i="99"/>
  <c r="X77" i="99"/>
  <c r="X78" i="99" s="1"/>
  <c r="W77" i="99"/>
  <c r="W78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Z80" i="5"/>
  <c r="Z81" i="5"/>
  <c r="Z82" i="5"/>
  <c r="Z83" i="5"/>
  <c r="W83" i="5"/>
  <c r="W80" i="5"/>
  <c r="W81" i="5"/>
  <c r="W82" i="5"/>
  <c r="X80" i="5" l="1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83" i="72"/>
  <c r="U83" i="72"/>
  <c r="V82" i="72"/>
  <c r="U82" i="72"/>
  <c r="V81" i="72"/>
  <c r="U81" i="72"/>
  <c r="V80" i="72"/>
  <c r="U80" i="72"/>
  <c r="V83" i="73"/>
  <c r="U83" i="73"/>
  <c r="V82" i="73"/>
  <c r="U82" i="73"/>
  <c r="V81" i="73"/>
  <c r="U81" i="73"/>
  <c r="V80" i="73"/>
  <c r="U80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83" i="75"/>
  <c r="U83" i="75"/>
  <c r="V82" i="75"/>
  <c r="U82" i="75"/>
  <c r="V81" i="75"/>
  <c r="U81" i="75"/>
  <c r="V80" i="75"/>
  <c r="U80" i="75"/>
  <c r="V83" i="76"/>
  <c r="U83" i="76"/>
  <c r="V82" i="76"/>
  <c r="U82" i="76"/>
  <c r="V81" i="76"/>
  <c r="U81" i="76"/>
  <c r="V80" i="76"/>
  <c r="U80" i="76"/>
  <c r="V79" i="76"/>
  <c r="U79" i="76"/>
  <c r="V83" i="77"/>
  <c r="U83" i="77"/>
  <c r="V82" i="77"/>
  <c r="U82" i="77"/>
  <c r="V81" i="77"/>
  <c r="U81" i="77"/>
  <c r="V80" i="77"/>
  <c r="U80" i="77"/>
  <c r="V83" i="78"/>
  <c r="U83" i="78"/>
  <c r="V82" i="78"/>
  <c r="U82" i="78"/>
  <c r="V81" i="78"/>
  <c r="U81" i="78"/>
  <c r="V80" i="78"/>
  <c r="U80" i="78"/>
  <c r="V83" i="79"/>
  <c r="U83" i="79"/>
  <c r="V82" i="79"/>
  <c r="U82" i="79"/>
  <c r="V81" i="79"/>
  <c r="U81" i="79"/>
  <c r="V80" i="79"/>
  <c r="U8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83" i="82"/>
  <c r="U83" i="82"/>
  <c r="V82" i="82"/>
  <c r="U82" i="82"/>
  <c r="V81" i="82"/>
  <c r="U81" i="82"/>
  <c r="V80" i="82"/>
  <c r="U80" i="82"/>
  <c r="V83" i="83"/>
  <c r="U83" i="83"/>
  <c r="V82" i="83"/>
  <c r="U82" i="83"/>
  <c r="V81" i="83"/>
  <c r="U81" i="83"/>
  <c r="V80" i="83"/>
  <c r="U80" i="83"/>
  <c r="V79" i="83"/>
  <c r="U79" i="83"/>
  <c r="V83" i="84"/>
  <c r="U83" i="84"/>
  <c r="V82" i="84"/>
  <c r="U82" i="84"/>
  <c r="V81" i="84"/>
  <c r="U81" i="84"/>
  <c r="V80" i="84"/>
  <c r="U80" i="84"/>
  <c r="V79" i="84"/>
  <c r="U79" i="84"/>
  <c r="V83" i="85"/>
  <c r="U83" i="85"/>
  <c r="V82" i="85"/>
  <c r="U82" i="85"/>
  <c r="V81" i="85"/>
  <c r="U81" i="85"/>
  <c r="V80" i="85"/>
  <c r="U80" i="85"/>
  <c r="V79" i="85"/>
  <c r="U79" i="85"/>
  <c r="V83" i="86"/>
  <c r="U83" i="86"/>
  <c r="V82" i="86"/>
  <c r="U82" i="86"/>
  <c r="V81" i="86"/>
  <c r="U81" i="86"/>
  <c r="V80" i="86"/>
  <c r="U80" i="86"/>
  <c r="V83" i="87"/>
  <c r="U83" i="87"/>
  <c r="V82" i="87"/>
  <c r="U82" i="87"/>
  <c r="V81" i="87"/>
  <c r="U81" i="87"/>
  <c r="V80" i="87"/>
  <c r="U80" i="87"/>
  <c r="V83" i="88"/>
  <c r="U83" i="88"/>
  <c r="V82" i="88"/>
  <c r="U82" i="88"/>
  <c r="V81" i="88"/>
  <c r="U81" i="88"/>
  <c r="V80" i="88"/>
  <c r="U80" i="88"/>
  <c r="V79" i="88"/>
  <c r="U79" i="88"/>
  <c r="V83" i="89"/>
  <c r="U83" i="89"/>
  <c r="V82" i="89"/>
  <c r="U82" i="89"/>
  <c r="V81" i="89"/>
  <c r="U81" i="89"/>
  <c r="V80" i="89"/>
  <c r="U80" i="89"/>
  <c r="V83" i="90"/>
  <c r="U83" i="90"/>
  <c r="V82" i="90"/>
  <c r="U82" i="90"/>
  <c r="V81" i="90"/>
  <c r="U81" i="90"/>
  <c r="V80" i="90"/>
  <c r="U80" i="90"/>
  <c r="V79" i="90"/>
  <c r="U79" i="90"/>
  <c r="V83" i="91"/>
  <c r="U83" i="91"/>
  <c r="V82" i="91"/>
  <c r="U82" i="91"/>
  <c r="V81" i="91"/>
  <c r="U81" i="91"/>
  <c r="V80" i="91"/>
  <c r="U80" i="91"/>
  <c r="V83" i="92"/>
  <c r="U83" i="92"/>
  <c r="V82" i="92"/>
  <c r="U82" i="92"/>
  <c r="V81" i="92"/>
  <c r="U81" i="92"/>
  <c r="V80" i="92"/>
  <c r="U80" i="92"/>
  <c r="V83" i="93"/>
  <c r="U83" i="93"/>
  <c r="V82" i="93"/>
  <c r="U82" i="93"/>
  <c r="V81" i="93"/>
  <c r="U81" i="93"/>
  <c r="V80" i="93"/>
  <c r="U80" i="93"/>
  <c r="V79" i="93"/>
  <c r="U79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83" i="95"/>
  <c r="U83" i="95"/>
  <c r="V82" i="95"/>
  <c r="U82" i="95"/>
  <c r="V81" i="95"/>
  <c r="U81" i="95"/>
  <c r="V80" i="95"/>
  <c r="U80" i="95"/>
  <c r="V83" i="96"/>
  <c r="U83" i="96"/>
  <c r="V82" i="96"/>
  <c r="U82" i="96"/>
  <c r="V81" i="96"/>
  <c r="U81" i="96"/>
  <c r="V80" i="96"/>
  <c r="U80" i="96"/>
  <c r="V79" i="96"/>
  <c r="U79" i="96"/>
  <c r="V83" i="97"/>
  <c r="U83" i="97"/>
  <c r="V82" i="97"/>
  <c r="U82" i="97"/>
  <c r="V81" i="97"/>
  <c r="U81" i="97"/>
  <c r="V80" i="97"/>
  <c r="U80" i="97"/>
  <c r="V79" i="97"/>
  <c r="U79" i="97"/>
  <c r="V83" i="98"/>
  <c r="U83" i="98"/>
  <c r="V82" i="98"/>
  <c r="U82" i="98"/>
  <c r="V81" i="98"/>
  <c r="U81" i="98"/>
  <c r="V80" i="98"/>
  <c r="U80" i="98"/>
  <c r="V83" i="99"/>
  <c r="U83" i="99"/>
  <c r="V82" i="99"/>
  <c r="U82" i="99"/>
  <c r="V81" i="99"/>
  <c r="U81" i="99"/>
  <c r="V80" i="99"/>
  <c r="U80" i="99"/>
  <c r="V79" i="99"/>
  <c r="U79" i="99"/>
  <c r="V83" i="100"/>
  <c r="U83" i="100"/>
  <c r="V82" i="100"/>
  <c r="U82" i="100"/>
  <c r="V81" i="100"/>
  <c r="U81" i="100"/>
  <c r="V80" i="100"/>
  <c r="U80" i="100"/>
  <c r="V79" i="100"/>
  <c r="U79" i="100"/>
  <c r="V83" i="101"/>
  <c r="U83" i="101"/>
  <c r="V82" i="101"/>
  <c r="U82" i="101"/>
  <c r="V81" i="101"/>
  <c r="U81" i="101"/>
  <c r="V80" i="101"/>
  <c r="U80" i="101"/>
  <c r="V79" i="101"/>
  <c r="U79" i="101"/>
  <c r="V83" i="5"/>
  <c r="U83" i="5"/>
  <c r="V82" i="5"/>
  <c r="U82" i="5"/>
  <c r="V81" i="5"/>
  <c r="U81" i="5"/>
  <c r="V80" i="5"/>
  <c r="U80" i="5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8" i="71" l="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B77" i="85"/>
  <c r="AB78" i="85" s="1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83" i="72"/>
  <c r="P82" i="72"/>
  <c r="P81" i="72"/>
  <c r="P8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3" i="73"/>
  <c r="P82" i="73"/>
  <c r="P81" i="73"/>
  <c r="P80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3" i="74"/>
  <c r="P82" i="74"/>
  <c r="P81" i="74"/>
  <c r="P80" i="74"/>
  <c r="P79" i="74"/>
  <c r="P7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83" i="75"/>
  <c r="P82" i="75"/>
  <c r="P81" i="75"/>
  <c r="P80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3" i="76"/>
  <c r="P82" i="76"/>
  <c r="P81" i="76"/>
  <c r="P80" i="76"/>
  <c r="P79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83" i="77"/>
  <c r="P82" i="77"/>
  <c r="P81" i="77"/>
  <c r="P80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3" i="78"/>
  <c r="P82" i="78"/>
  <c r="P81" i="78"/>
  <c r="P80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3" i="79"/>
  <c r="P82" i="79"/>
  <c r="P81" i="79"/>
  <c r="P8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3" i="80"/>
  <c r="P82" i="80"/>
  <c r="P81" i="80"/>
  <c r="P80" i="80"/>
  <c r="P79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83" i="81"/>
  <c r="P82" i="81"/>
  <c r="P81" i="81"/>
  <c r="P80" i="81"/>
  <c r="P79" i="81"/>
  <c r="P78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83" i="82"/>
  <c r="P82" i="82"/>
  <c r="P81" i="82"/>
  <c r="P80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7" i="84"/>
  <c r="P78" i="84" s="1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3" i="87"/>
  <c r="P82" i="87"/>
  <c r="P81" i="87"/>
  <c r="P80" i="87"/>
  <c r="P78" i="87"/>
  <c r="P79" i="87" s="1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8" i="89"/>
  <c r="P79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83" i="91"/>
  <c r="P82" i="91"/>
  <c r="P81" i="91"/>
  <c r="P80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83" i="94"/>
  <c r="P82" i="94"/>
  <c r="P81" i="94"/>
  <c r="P80" i="94"/>
  <c r="P79" i="94"/>
  <c r="P78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83" i="95"/>
  <c r="P82" i="95"/>
  <c r="P81" i="95"/>
  <c r="P80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7" i="97"/>
  <c r="P78" i="97" s="1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3" i="99"/>
  <c r="P82" i="99"/>
  <c r="P81" i="99"/>
  <c r="P80" i="99"/>
  <c r="P79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83" i="100"/>
  <c r="P82" i="100"/>
  <c r="P81" i="100"/>
  <c r="P80" i="100"/>
  <c r="P79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83" i="101"/>
  <c r="P82" i="101"/>
  <c r="P81" i="101"/>
  <c r="P80" i="101"/>
  <c r="P79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83" i="5"/>
  <c r="P82" i="5"/>
  <c r="P81" i="5"/>
  <c r="P80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77" i="85"/>
  <c r="P78" i="85" s="1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Q79" i="79"/>
  <c r="T78" i="79"/>
  <c r="T79" i="79" s="1"/>
  <c r="Q78" i="79"/>
  <c r="T77" i="79"/>
  <c r="S77" i="79"/>
  <c r="S78" i="79" s="1"/>
  <c r="S79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Q78" i="100"/>
  <c r="Q77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5" i="71"/>
  <c r="T76" i="71" s="1"/>
  <c r="T77" i="71" s="1"/>
  <c r="T7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R77" i="5"/>
  <c r="R78" i="5" s="1"/>
  <c r="R79" i="5" s="1"/>
  <c r="Q75" i="5"/>
  <c r="Q76" i="5" s="1"/>
  <c r="Q77" i="5" s="1"/>
  <c r="Q78" i="5" s="1"/>
  <c r="Q79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T74" i="83"/>
  <c r="T75" i="83" s="1"/>
  <c r="T76" i="83" s="1"/>
  <c r="T77" i="83" s="1"/>
  <c r="T78" i="83" s="1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7" i="71"/>
  <c r="J78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3" i="74"/>
  <c r="J82" i="74"/>
  <c r="J81" i="74"/>
  <c r="J80" i="74"/>
  <c r="J79" i="74"/>
  <c r="J78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79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83" i="77"/>
  <c r="J82" i="77"/>
  <c r="J81" i="77"/>
  <c r="J80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3" i="78"/>
  <c r="J82" i="78"/>
  <c r="J81" i="78"/>
  <c r="J8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3" i="79"/>
  <c r="J82" i="79"/>
  <c r="J81" i="79"/>
  <c r="J80" i="79"/>
  <c r="J78" i="79"/>
  <c r="J79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83" i="81"/>
  <c r="J82" i="81"/>
  <c r="J81" i="81"/>
  <c r="J80" i="81"/>
  <c r="J79" i="81"/>
  <c r="J78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83" i="82"/>
  <c r="J82" i="82"/>
  <c r="J81" i="82"/>
  <c r="J8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79" i="84"/>
  <c r="J76" i="84"/>
  <c r="J77" i="84" s="1"/>
  <c r="J78" i="84" s="1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7" i="85"/>
  <c r="J78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3" i="87"/>
  <c r="J82" i="87"/>
  <c r="J81" i="87"/>
  <c r="J80" i="87"/>
  <c r="J78" i="87"/>
  <c r="J79" i="87" s="1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83" i="89"/>
  <c r="J82" i="89"/>
  <c r="J81" i="89"/>
  <c r="J80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3" i="90"/>
  <c r="J82" i="90"/>
  <c r="J81" i="90"/>
  <c r="J80" i="90"/>
  <c r="J79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83" i="91"/>
  <c r="J82" i="91"/>
  <c r="J81" i="91"/>
  <c r="J80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3" i="92"/>
  <c r="J82" i="92"/>
  <c r="J81" i="92"/>
  <c r="J80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3" i="93"/>
  <c r="J82" i="93"/>
  <c r="J81" i="93"/>
  <c r="J80" i="93"/>
  <c r="J79" i="93"/>
  <c r="J76" i="93"/>
  <c r="J77" i="93" s="1"/>
  <c r="J78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83" i="97"/>
  <c r="J82" i="97"/>
  <c r="J81" i="97"/>
  <c r="J80" i="97"/>
  <c r="J79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83" i="101"/>
  <c r="J82" i="101"/>
  <c r="J81" i="101"/>
  <c r="J80" i="101"/>
  <c r="J79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83" i="5"/>
  <c r="J82" i="5"/>
  <c r="J81" i="5"/>
  <c r="J80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L83" i="71"/>
  <c r="L82" i="71"/>
  <c r="L81" i="71"/>
  <c r="L80" i="71"/>
  <c r="L79" i="71"/>
  <c r="L77" i="71"/>
  <c r="L78" i="71" s="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3" i="73"/>
  <c r="L82" i="73"/>
  <c r="L81" i="73"/>
  <c r="L80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3" i="74"/>
  <c r="L82" i="74"/>
  <c r="L81" i="74"/>
  <c r="L80" i="74"/>
  <c r="L79" i="74"/>
  <c r="L7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83" i="75"/>
  <c r="L82" i="75"/>
  <c r="L81" i="75"/>
  <c r="L80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3" i="76"/>
  <c r="L82" i="76"/>
  <c r="L81" i="76"/>
  <c r="L80" i="76"/>
  <c r="L79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3" i="79"/>
  <c r="L82" i="79"/>
  <c r="L81" i="79"/>
  <c r="L8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3" i="80"/>
  <c r="L82" i="80"/>
  <c r="L81" i="80"/>
  <c r="L80" i="80"/>
  <c r="L79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83" i="81"/>
  <c r="L82" i="81"/>
  <c r="L81" i="81"/>
  <c r="L80" i="81"/>
  <c r="L79" i="81"/>
  <c r="L78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83" i="82"/>
  <c r="L82" i="82"/>
  <c r="L81" i="82"/>
  <c r="L80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3" i="84"/>
  <c r="L82" i="84"/>
  <c r="L81" i="84"/>
  <c r="L80" i="84"/>
  <c r="L79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83" i="85"/>
  <c r="L82" i="85"/>
  <c r="L81" i="85"/>
  <c r="L80" i="85"/>
  <c r="L79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83" i="86"/>
  <c r="L82" i="86"/>
  <c r="L81" i="86"/>
  <c r="L80" i="86"/>
  <c r="L77" i="86"/>
  <c r="L78" i="86" s="1"/>
  <c r="L79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3" i="88"/>
  <c r="L82" i="88"/>
  <c r="L81" i="88"/>
  <c r="L80" i="88"/>
  <c r="L79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83" i="89"/>
  <c r="L82" i="89"/>
  <c r="L81" i="89"/>
  <c r="L80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3" i="90"/>
  <c r="L82" i="90"/>
  <c r="L81" i="90"/>
  <c r="L80" i="90"/>
  <c r="L7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83" i="91"/>
  <c r="L82" i="91"/>
  <c r="L81" i="91"/>
  <c r="L80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3" i="92"/>
  <c r="L82" i="92"/>
  <c r="L81" i="92"/>
  <c r="L8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3" i="93"/>
  <c r="L82" i="93"/>
  <c r="L81" i="93"/>
  <c r="L80" i="93"/>
  <c r="L79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83" i="94"/>
  <c r="L82" i="94"/>
  <c r="L81" i="94"/>
  <c r="L80" i="94"/>
  <c r="L79" i="94"/>
  <c r="L78" i="94"/>
  <c r="L76" i="94"/>
  <c r="L77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3" i="96"/>
  <c r="L82" i="96"/>
  <c r="L81" i="96"/>
  <c r="L80" i="96"/>
  <c r="L79" i="96"/>
  <c r="L77" i="96"/>
  <c r="L78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83" i="98"/>
  <c r="L82" i="98"/>
  <c r="L81" i="98"/>
  <c r="L80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3" i="99"/>
  <c r="L82" i="99"/>
  <c r="L81" i="99"/>
  <c r="L80" i="99"/>
  <c r="L79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83" i="100"/>
  <c r="L82" i="100"/>
  <c r="L81" i="100"/>
  <c r="L80" i="100"/>
  <c r="L79" i="100"/>
  <c r="L77" i="100"/>
  <c r="L78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81" i="5"/>
  <c r="L8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8" i="73"/>
  <c r="N79" i="73" s="1"/>
  <c r="I78" i="73"/>
  <c r="I79" i="73" s="1"/>
  <c r="K74" i="73"/>
  <c r="K75" i="73" s="1"/>
  <c r="K76" i="73" s="1"/>
  <c r="K77" i="73" s="1"/>
  <c r="K78" i="73" s="1"/>
  <c r="K79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6" i="74"/>
  <c r="N77" i="74" s="1"/>
  <c r="M76" i="74"/>
  <c r="M77" i="74" s="1"/>
  <c r="K75" i="74"/>
  <c r="K76" i="74" s="1"/>
  <c r="K7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M78" i="75"/>
  <c r="M79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N77" i="76"/>
  <c r="M77" i="76"/>
  <c r="M78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N78" i="77"/>
  <c r="N77" i="77"/>
  <c r="K77" i="77"/>
  <c r="K78" i="77" s="1"/>
  <c r="K79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N78" i="78"/>
  <c r="K78" i="78"/>
  <c r="K79" i="78" s="1"/>
  <c r="K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I79" i="79"/>
  <c r="N78" i="79"/>
  <c r="N79" i="79" s="1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7" i="80"/>
  <c r="N78" i="80" s="1"/>
  <c r="K77" i="80"/>
  <c r="K78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6" i="81"/>
  <c r="N77" i="81" s="1"/>
  <c r="M76" i="81"/>
  <c r="M77" i="81" s="1"/>
  <c r="K75" i="81"/>
  <c r="K76" i="81" s="1"/>
  <c r="K77" i="81" s="1"/>
  <c r="I75" i="81"/>
  <c r="I76" i="81" s="1"/>
  <c r="I77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K78" i="83"/>
  <c r="I78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M78" i="84"/>
  <c r="N77" i="84"/>
  <c r="N78" i="84" s="1"/>
  <c r="M77" i="84"/>
  <c r="K77" i="84"/>
  <c r="K78" i="84" s="1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I78" i="85"/>
  <c r="N77" i="85"/>
  <c r="N78" i="85" s="1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I79" i="86"/>
  <c r="I78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K79" i="87"/>
  <c r="K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7" i="89"/>
  <c r="N78" i="89" s="1"/>
  <c r="N79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N77" i="90"/>
  <c r="I77" i="90"/>
  <c r="I78" i="90" s="1"/>
  <c r="N76" i="90"/>
  <c r="M76" i="90"/>
  <c r="M77" i="90" s="1"/>
  <c r="M7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8" i="91"/>
  <c r="N79" i="91" s="1"/>
  <c r="K78" i="91"/>
  <c r="K79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K78" i="92"/>
  <c r="K79" i="92" s="1"/>
  <c r="M77" i="92"/>
  <c r="M78" i="92" s="1"/>
  <c r="M79" i="92" s="1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M76" i="93"/>
  <c r="M77" i="93" s="1"/>
  <c r="M78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M79" i="95"/>
  <c r="N78" i="95"/>
  <c r="N79" i="95" s="1"/>
  <c r="M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I78" i="96"/>
  <c r="M77" i="96"/>
  <c r="M78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M78" i="97"/>
  <c r="I78" i="97"/>
  <c r="N77" i="97"/>
  <c r="N78" i="97" s="1"/>
  <c r="M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8" i="98"/>
  <c r="N79" i="98" s="1"/>
  <c r="K78" i="98"/>
  <c r="K79" i="98" s="1"/>
  <c r="I77" i="98"/>
  <c r="I78" i="98" s="1"/>
  <c r="I7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M77" i="99"/>
  <c r="M78" i="99" s="1"/>
  <c r="I76" i="99"/>
  <c r="I77" i="99" s="1"/>
  <c r="I78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N77" i="100"/>
  <c r="K76" i="100"/>
  <c r="K77" i="100" s="1"/>
  <c r="K78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K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M77" i="71"/>
  <c r="M78" i="71" s="1"/>
  <c r="I77" i="71"/>
  <c r="I78" i="71" s="1"/>
  <c r="K76" i="71"/>
  <c r="K77" i="71" s="1"/>
  <c r="K78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77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<sst xmlns="http://schemas.openxmlformats.org/spreadsheetml/2006/main" count="68970" uniqueCount="2207">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</sst>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5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haredStrings" Target="sharedString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calcChain" Target="calcChain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theme" Target="theme/theme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tabSelected="1" workbookViewId="0">
      <selection activeCell="B189" sqref="B189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5" t="s">
        <v>97</v>
      </c>
      <c r="B1" s="55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5" t="s">
        <v>225</v>
      </c>
      <c r="B25" s="55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5" t="s">
        <v>376</v>
      </c>
      <c r="B55" s="55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5" t="s">
        <v>724</v>
      </c>
      <c r="B85" s="55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5" t="s">
        <v>1060</v>
      </c>
      <c r="B118" s="55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5" t="s">
        <v>1389</v>
      </c>
      <c r="B145" s="55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5" t="s">
        <v>1871</v>
      </c>
      <c r="B178" s="55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  <hyperlink ref="B158" location="Standings_3_12_24!A1" display="Standings"/>
    <hyperlink ref="B159" location="Standings_3_13_24!A1" display="Standings"/>
    <hyperlink ref="B160" location="Standings_3_14_24!A1" display="Standings"/>
    <hyperlink ref="B161" location="Standings_3_15_24!A1" display="Standings"/>
    <hyperlink ref="B162" location="Standings_3_16_24!A1" display="Standings"/>
    <hyperlink ref="B163" location="Standings_3_17_24!A1" display="Standings"/>
    <hyperlink ref="B164" location="Standings_3_18_24!A1" display="Standings"/>
    <hyperlink ref="B165" location="Standings_3_19_24!A1" display="Standings"/>
    <hyperlink ref="B166" location="Standings_3_20_24!A1" display="Standings"/>
    <hyperlink ref="B167" location="Standings_3_21_24!A1" display="Standings"/>
    <hyperlink ref="B168" location="Standings_3_22_24!A1" display="Standings"/>
    <hyperlink ref="B169" location="Standings_3_23_24!A1" display="Standings"/>
    <hyperlink ref="B170" location="Standings_3_24_24!A1" display="Standings"/>
    <hyperlink ref="B171" location="Standings_3_25_24!A1" display="Standings"/>
    <hyperlink ref="B172" location="Standings_3_26_24!A1" display="Standings"/>
    <hyperlink ref="B173" location="Standings_3_27_24!A1" display="Standings"/>
    <hyperlink ref="B174" location="Standings_3_28_24!A1" display="Standings"/>
    <hyperlink ref="B175" location="Standings_3_29_24!A1" display="Standings"/>
    <hyperlink ref="B176" location="Standings_3_30_24!A1" display="Standings"/>
    <hyperlink ref="B177" location="Standings_3_31_24!A1" display="Standings"/>
    <hyperlink ref="B180" location="Standings_4_1_24!A1" display="Standings"/>
    <hyperlink ref="B181" location="Standings_4_2_24!A1" display="Standings"/>
    <hyperlink ref="B182" location="Standings_4_3_24!A1" display="Standings"/>
    <hyperlink ref="B183" location="Standings_4_4_24!A1" display="Standings"/>
    <hyperlink ref="B184" location="Standings_4_5_24!A1" display="Standings"/>
    <hyperlink ref="B185" location="Standings_4_6_24!A1" display="Standings"/>
    <hyperlink ref="B186" location="Standings_4_7_24!A1" display="Standings"/>
    <hyperlink ref="B187" location="Standings_4_8_24!A1" display="Standings"/>
    <hyperlink ref="B188" location="Standings_4_9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64">
        <v>9</v>
      </c>
      <c r="F6" s="37">
        <v>101</v>
      </c>
      <c r="G6" s="35">
        <v>33</v>
      </c>
      <c r="H6" s="64">
        <v>41</v>
      </c>
      <c r="I6" s="64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63">
        <v>78</v>
      </c>
      <c r="C17" s="63">
        <v>37</v>
      </c>
      <c r="D17" s="63">
        <v>30</v>
      </c>
      <c r="E17" s="64">
        <v>11</v>
      </c>
      <c r="F17" s="37">
        <v>85</v>
      </c>
      <c r="G17" s="64">
        <v>29</v>
      </c>
      <c r="H17" s="64">
        <v>33</v>
      </c>
      <c r="I17" s="64">
        <v>4</v>
      </c>
      <c r="J17" s="64">
        <v>5</v>
      </c>
      <c r="K17" s="6" t="s">
        <v>2151</v>
      </c>
      <c r="L17" s="63" t="s">
        <v>2196</v>
      </c>
      <c r="M17" s="63" t="s">
        <v>783</v>
      </c>
      <c r="N17" s="63" t="s">
        <v>2197</v>
      </c>
      <c r="O17" s="35">
        <v>210</v>
      </c>
      <c r="P17" s="64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63">
        <v>78</v>
      </c>
      <c r="C31" s="63">
        <v>33</v>
      </c>
      <c r="D31" s="63">
        <v>40</v>
      </c>
      <c r="E31" s="64">
        <v>5</v>
      </c>
      <c r="F31" s="37">
        <v>71</v>
      </c>
      <c r="G31" s="64">
        <v>27</v>
      </c>
      <c r="H31" s="64">
        <v>31</v>
      </c>
      <c r="I31" s="64">
        <v>2</v>
      </c>
      <c r="J31" s="64">
        <v>0</v>
      </c>
      <c r="K31" s="6" t="s">
        <v>2080</v>
      </c>
      <c r="L31" s="63" t="s">
        <v>2176</v>
      </c>
      <c r="M31" s="63" t="s">
        <v>1898</v>
      </c>
      <c r="N31" s="63" t="s">
        <v>2177</v>
      </c>
      <c r="O31" s="35">
        <v>239</v>
      </c>
      <c r="P31" s="64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63">
        <v>77</v>
      </c>
      <c r="C38" s="63">
        <v>42</v>
      </c>
      <c r="D38" s="63">
        <v>27</v>
      </c>
      <c r="E38" s="64">
        <v>8</v>
      </c>
      <c r="F38" s="37">
        <v>92</v>
      </c>
      <c r="G38" s="64">
        <v>32</v>
      </c>
      <c r="H38" s="64">
        <v>38</v>
      </c>
      <c r="I38" s="64">
        <v>4</v>
      </c>
      <c r="J38" s="64">
        <v>2</v>
      </c>
      <c r="K38" s="6" t="s">
        <v>1642</v>
      </c>
      <c r="L38" s="63" t="s">
        <v>2166</v>
      </c>
      <c r="M38" s="63" t="s">
        <v>575</v>
      </c>
      <c r="N38" s="63" t="s">
        <v>2167</v>
      </c>
      <c r="O38" s="35">
        <v>251</v>
      </c>
      <c r="P38" s="64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54">
        <v>79</v>
      </c>
      <c r="C5" s="54">
        <v>49</v>
      </c>
      <c r="D5" s="54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54" t="s">
        <v>2096</v>
      </c>
      <c r="M5" s="54" t="s">
        <v>1044</v>
      </c>
      <c r="N5" s="54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54">
        <v>78</v>
      </c>
      <c r="C6" s="54">
        <v>46</v>
      </c>
      <c r="D6" s="54">
        <v>23</v>
      </c>
      <c r="E6" s="64">
        <v>9</v>
      </c>
      <c r="F6" s="37">
        <v>101</v>
      </c>
      <c r="G6" s="35">
        <v>33</v>
      </c>
      <c r="H6" s="64">
        <v>41</v>
      </c>
      <c r="I6" s="64">
        <v>5</v>
      </c>
      <c r="J6" s="37">
        <v>2</v>
      </c>
      <c r="K6" s="6" t="s">
        <v>2161</v>
      </c>
      <c r="L6" s="54" t="s">
        <v>2094</v>
      </c>
      <c r="M6" s="54" t="s">
        <v>756</v>
      </c>
      <c r="N6" s="54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54">
        <v>78</v>
      </c>
      <c r="C7" s="54">
        <v>44</v>
      </c>
      <c r="D7" s="54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54" t="s">
        <v>1789</v>
      </c>
      <c r="M7" s="54" t="s">
        <v>780</v>
      </c>
      <c r="N7" s="54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54">
        <v>78</v>
      </c>
      <c r="C8" s="54">
        <v>38</v>
      </c>
      <c r="D8" s="54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54" t="s">
        <v>1993</v>
      </c>
      <c r="M8" s="54" t="s">
        <v>753</v>
      </c>
      <c r="N8" s="54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54">
        <v>79</v>
      </c>
      <c r="C9" s="54">
        <v>37</v>
      </c>
      <c r="D9" s="54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54" t="s">
        <v>2196</v>
      </c>
      <c r="M9" s="54" t="s">
        <v>1086</v>
      </c>
      <c r="N9" s="54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54">
        <v>78</v>
      </c>
      <c r="C10" s="54">
        <v>34</v>
      </c>
      <c r="D10" s="54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54" t="s">
        <v>2204</v>
      </c>
      <c r="M10" s="54" t="s">
        <v>606</v>
      </c>
      <c r="N10" s="54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54">
        <v>78</v>
      </c>
      <c r="C11" s="54">
        <v>30</v>
      </c>
      <c r="D11" s="54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54" t="s">
        <v>2157</v>
      </c>
      <c r="M11" s="54" t="s">
        <v>2098</v>
      </c>
      <c r="N11" s="54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4">
        <v>79</v>
      </c>
      <c r="C14" s="54">
        <v>53</v>
      </c>
      <c r="D14" s="54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54" t="s">
        <v>2193</v>
      </c>
      <c r="M14" s="54" t="s">
        <v>1083</v>
      </c>
      <c r="N14" s="54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54">
        <v>79</v>
      </c>
      <c r="C15" s="54">
        <v>50</v>
      </c>
      <c r="D15" s="54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54" t="s">
        <v>2185</v>
      </c>
      <c r="M15" s="54" t="s">
        <v>2145</v>
      </c>
      <c r="N15" s="54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54">
        <v>78</v>
      </c>
      <c r="C16" s="54">
        <v>36</v>
      </c>
      <c r="D16" s="54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54" t="s">
        <v>2055</v>
      </c>
      <c r="M16" s="54" t="s">
        <v>1991</v>
      </c>
      <c r="N16" s="54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63">
        <v>78</v>
      </c>
      <c r="C17" s="63">
        <v>37</v>
      </c>
      <c r="D17" s="63">
        <v>30</v>
      </c>
      <c r="E17" s="64">
        <v>11</v>
      </c>
      <c r="F17" s="37">
        <v>85</v>
      </c>
      <c r="G17" s="64">
        <v>29</v>
      </c>
      <c r="H17" s="64">
        <v>33</v>
      </c>
      <c r="I17" s="64">
        <v>4</v>
      </c>
      <c r="J17" s="64">
        <v>5</v>
      </c>
      <c r="K17" s="6" t="s">
        <v>2151</v>
      </c>
      <c r="L17" s="63" t="s">
        <v>2196</v>
      </c>
      <c r="M17" s="63" t="s">
        <v>783</v>
      </c>
      <c r="N17" s="63" t="s">
        <v>2197</v>
      </c>
      <c r="O17" s="35">
        <v>210</v>
      </c>
      <c r="P17" s="64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54">
        <v>78</v>
      </c>
      <c r="C18" s="54">
        <v>36</v>
      </c>
      <c r="D18" s="54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54" t="s">
        <v>2162</v>
      </c>
      <c r="M18" s="54" t="s">
        <v>2058</v>
      </c>
      <c r="N18" s="54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54">
        <v>79</v>
      </c>
      <c r="C19" s="54">
        <v>36</v>
      </c>
      <c r="D19" s="54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54" t="s">
        <v>1857</v>
      </c>
      <c r="M19" s="54" t="s">
        <v>931</v>
      </c>
      <c r="N19" s="54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54">
        <v>79</v>
      </c>
      <c r="C20" s="54">
        <v>37</v>
      </c>
      <c r="D20" s="54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54" t="s">
        <v>1746</v>
      </c>
      <c r="M20" s="54" t="s">
        <v>807</v>
      </c>
      <c r="N20" s="54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6" t="s">
        <v>85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54">
        <v>79</v>
      </c>
      <c r="C26" s="54">
        <v>49</v>
      </c>
      <c r="D26" s="54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54" t="s">
        <v>1629</v>
      </c>
      <c r="M26" s="54" t="s">
        <v>1012</v>
      </c>
      <c r="N26" s="54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54">
        <v>78</v>
      </c>
      <c r="C27" s="54">
        <v>48</v>
      </c>
      <c r="D27" s="54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54" t="s">
        <v>2142</v>
      </c>
      <c r="M27" s="54" t="s">
        <v>2183</v>
      </c>
      <c r="N27" s="54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54">
        <v>79</v>
      </c>
      <c r="C28" s="54">
        <v>45</v>
      </c>
      <c r="D28" s="54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54" t="s">
        <v>2142</v>
      </c>
      <c r="M28" s="54" t="s">
        <v>622</v>
      </c>
      <c r="N28" s="54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54">
        <v>78</v>
      </c>
      <c r="C29" s="54">
        <v>41</v>
      </c>
      <c r="D29" s="54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54" t="s">
        <v>2143</v>
      </c>
      <c r="M29" s="54" t="s">
        <v>1021</v>
      </c>
      <c r="N29" s="54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54">
        <v>78</v>
      </c>
      <c r="C30" s="54">
        <v>37</v>
      </c>
      <c r="D30" s="54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54" t="s">
        <v>2153</v>
      </c>
      <c r="M30" s="54" t="s">
        <v>1898</v>
      </c>
      <c r="N30" s="54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63">
        <v>78</v>
      </c>
      <c r="C31" s="63">
        <v>33</v>
      </c>
      <c r="D31" s="63">
        <v>40</v>
      </c>
      <c r="E31" s="64">
        <v>5</v>
      </c>
      <c r="F31" s="37">
        <v>71</v>
      </c>
      <c r="G31" s="64">
        <v>27</v>
      </c>
      <c r="H31" s="64">
        <v>31</v>
      </c>
      <c r="I31" s="64">
        <v>2</v>
      </c>
      <c r="J31" s="64">
        <v>0</v>
      </c>
      <c r="K31" s="6" t="s">
        <v>2080</v>
      </c>
      <c r="L31" s="63" t="s">
        <v>2176</v>
      </c>
      <c r="M31" s="63" t="s">
        <v>1898</v>
      </c>
      <c r="N31" s="63" t="s">
        <v>2177</v>
      </c>
      <c r="O31" s="35">
        <v>239</v>
      </c>
      <c r="P31" s="64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54">
        <v>77</v>
      </c>
      <c r="C32" s="54">
        <v>23</v>
      </c>
      <c r="D32" s="54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54" t="s">
        <v>2015</v>
      </c>
      <c r="M32" s="54" t="s">
        <v>2105</v>
      </c>
      <c r="N32" s="54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78</v>
      </c>
      <c r="C35" s="54">
        <v>48</v>
      </c>
      <c r="D35" s="54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54" t="s">
        <v>2127</v>
      </c>
      <c r="M35" s="54" t="s">
        <v>959</v>
      </c>
      <c r="N35" s="54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54">
        <v>76</v>
      </c>
      <c r="C36" s="54">
        <v>47</v>
      </c>
      <c r="D36" s="54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54" t="s">
        <v>1690</v>
      </c>
      <c r="M36" s="54" t="s">
        <v>1072</v>
      </c>
      <c r="N36" s="54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54">
        <v>78</v>
      </c>
      <c r="C37" s="54">
        <v>41</v>
      </c>
      <c r="D37" s="54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54" t="s">
        <v>1933</v>
      </c>
      <c r="M37" s="54" t="s">
        <v>914</v>
      </c>
      <c r="N37" s="54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63">
        <v>77</v>
      </c>
      <c r="C38" s="63">
        <v>42</v>
      </c>
      <c r="D38" s="63">
        <v>27</v>
      </c>
      <c r="E38" s="64">
        <v>8</v>
      </c>
      <c r="F38" s="37">
        <v>92</v>
      </c>
      <c r="G38" s="64">
        <v>32</v>
      </c>
      <c r="H38" s="64">
        <v>38</v>
      </c>
      <c r="I38" s="64">
        <v>4</v>
      </c>
      <c r="J38" s="64">
        <v>2</v>
      </c>
      <c r="K38" s="6" t="s">
        <v>1642</v>
      </c>
      <c r="L38" s="63" t="s">
        <v>2166</v>
      </c>
      <c r="M38" s="63" t="s">
        <v>575</v>
      </c>
      <c r="N38" s="63" t="s">
        <v>2167</v>
      </c>
      <c r="O38" s="35">
        <v>251</v>
      </c>
      <c r="P38" s="64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54">
        <v>77</v>
      </c>
      <c r="C39" s="54">
        <v>33</v>
      </c>
      <c r="D39" s="54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54" t="s">
        <v>1742</v>
      </c>
      <c r="M39" s="54" t="s">
        <v>882</v>
      </c>
      <c r="N39" s="54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54">
        <v>77</v>
      </c>
      <c r="C40" s="54">
        <v>35</v>
      </c>
      <c r="D40" s="54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54" t="s">
        <v>1726</v>
      </c>
      <c r="M40" s="54" t="s">
        <v>741</v>
      </c>
      <c r="N40" s="54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54">
        <v>79</v>
      </c>
      <c r="C41" s="54">
        <v>26</v>
      </c>
      <c r="D41" s="54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54" t="s">
        <v>2018</v>
      </c>
      <c r="M41" s="54" t="s">
        <v>2168</v>
      </c>
      <c r="N41" s="54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54" t="s">
        <v>101</v>
      </c>
      <c r="B44" s="62" t="s">
        <v>105</v>
      </c>
      <c r="C44" s="62"/>
      <c r="D44" s="62"/>
    </row>
    <row r="45" spans="1:19" x14ac:dyDescent="0.25">
      <c r="A45" s="54" t="s">
        <v>102</v>
      </c>
      <c r="B45" s="62" t="s">
        <v>106</v>
      </c>
      <c r="C45" s="62"/>
      <c r="D45" s="62"/>
    </row>
    <row r="46" spans="1:19" x14ac:dyDescent="0.25">
      <c r="A46" s="54" t="s">
        <v>103</v>
      </c>
      <c r="B46" s="62" t="s">
        <v>108</v>
      </c>
      <c r="C46" s="62"/>
      <c r="D46" s="62"/>
    </row>
    <row r="47" spans="1:19" x14ac:dyDescent="0.25">
      <c r="A47" s="54" t="s">
        <v>104</v>
      </c>
      <c r="B47" s="62" t="s">
        <v>107</v>
      </c>
      <c r="C47" s="62"/>
      <c r="D47" s="6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6" t="s">
        <v>84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79</v>
      </c>
      <c r="C5" s="1">
        <f>Buffalo_Sabres!$I$84</f>
        <v>37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22-20-5</v>
      </c>
      <c r="O5" s="35">
        <f>Buffalo_Sabres!$E$85</f>
        <v>236</v>
      </c>
      <c r="P5" s="36">
        <f>Buffalo_Sabres!$F$85</f>
        <v>237</v>
      </c>
      <c r="Q5" s="37">
        <f t="shared" si="0"/>
        <v>-1</v>
      </c>
      <c r="R5" s="6" t="str">
        <f>Buffalo_Sabres!$AA$85</f>
        <v>L2</v>
      </c>
      <c r="S5" s="7" t="str">
        <f>Buffalo_Sabres!$AD$85</f>
        <v>4-6-0</v>
      </c>
    </row>
    <row r="6" spans="1:20" x14ac:dyDescent="0.25">
      <c r="A6" s="12" t="s">
        <v>56</v>
      </c>
      <c r="B6" s="1">
        <f>Detroit_Red_Wings!$C$86</f>
        <v>78</v>
      </c>
      <c r="C6" s="1">
        <f>Detroit_Red_Wings!$I$84</f>
        <v>38</v>
      </c>
      <c r="D6" s="1">
        <f>Detroit_Red_Wings!$J$84</f>
        <v>32</v>
      </c>
      <c r="E6" s="36">
        <f>Detroit_Red_Wings!$L$84</f>
        <v>8</v>
      </c>
      <c r="F6" s="37">
        <f t="shared" si="1"/>
        <v>84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16-19-3</v>
      </c>
      <c r="M6" s="1" t="str">
        <f>Detroit_Red_Wings!$U$85</f>
        <v>11-7-4</v>
      </c>
      <c r="N6" s="1" t="str">
        <f>Detroit_Red_Wings!$X$85</f>
        <v>22-19-5</v>
      </c>
      <c r="O6" s="35">
        <f>Detroit_Red_Wings!$E$85</f>
        <v>258</v>
      </c>
      <c r="P6" s="36">
        <f>Detroit_Red_Wings!$F$85</f>
        <v>256</v>
      </c>
      <c r="Q6" s="37">
        <f t="shared" si="0"/>
        <v>2</v>
      </c>
      <c r="R6" s="6" t="str">
        <f>Detroit_Red_Wings!$AA$85</f>
        <v>L1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79</v>
      </c>
      <c r="C7" s="1">
        <f>Florida_Panthers!$I$84</f>
        <v>49</v>
      </c>
      <c r="D7" s="1">
        <f>Florida_Panthers!$J$84</f>
        <v>24</v>
      </c>
      <c r="E7" s="36">
        <f>Florida_Panthers!$L$84</f>
        <v>6</v>
      </c>
      <c r="F7" s="37">
        <f t="shared" si="1"/>
        <v>104</v>
      </c>
      <c r="G7" s="35">
        <f>C7-(Florida_Panthers!$K$84+I7)</f>
        <v>40</v>
      </c>
      <c r="H7" s="36">
        <f t="shared" si="2"/>
        <v>46</v>
      </c>
      <c r="I7" s="36">
        <f>Florida_Panthers!$M$84</f>
        <v>3</v>
      </c>
      <c r="J7" s="37">
        <f>Florida_Panthers!$N$84</f>
        <v>2</v>
      </c>
      <c r="K7" s="6" t="str">
        <f>Florida_Panthers!$O$85</f>
        <v>23-13-2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30-12-5</v>
      </c>
      <c r="O7" s="35">
        <f>Florida_Panthers!$E$85</f>
        <v>256</v>
      </c>
      <c r="P7" s="36">
        <f>Florida_Panthers!$F$85</f>
        <v>196</v>
      </c>
      <c r="Q7" s="37">
        <f t="shared" si="0"/>
        <v>60</v>
      </c>
      <c r="R7" s="6" t="str">
        <f>Florida_Panthers!$AA$85</f>
        <v>W1</v>
      </c>
      <c r="S7" s="7" t="str">
        <f>Florida_Panthers!$AD$85</f>
        <v>4-4-2</v>
      </c>
    </row>
    <row r="8" spans="1:20" x14ac:dyDescent="0.25">
      <c r="A8" s="12" t="s">
        <v>58</v>
      </c>
      <c r="B8" s="1">
        <f>Montreal_Canadiens!$C$86</f>
        <v>78</v>
      </c>
      <c r="C8" s="1">
        <f>Montreal_Canadiens!$I$84</f>
        <v>30</v>
      </c>
      <c r="D8" s="1">
        <f>Montreal_Canadiens!$J$84</f>
        <v>36</v>
      </c>
      <c r="E8" s="36">
        <f>Montreal_Canadiens!$L$84</f>
        <v>12</v>
      </c>
      <c r="F8" s="37">
        <f t="shared" si="1"/>
        <v>72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14-16-8</v>
      </c>
      <c r="M8" s="1" t="str">
        <f>Montreal_Canadiens!$U$85</f>
        <v>5-13-5</v>
      </c>
      <c r="N8" s="1" t="str">
        <f>Montreal_Canadiens!$X$85</f>
        <v>16-22-8</v>
      </c>
      <c r="O8" s="35">
        <f>Montreal_Canadiens!$E$85</f>
        <v>222</v>
      </c>
      <c r="P8" s="36">
        <f>Montreal_Canadiens!$F$85</f>
        <v>271</v>
      </c>
      <c r="Q8" s="37">
        <f t="shared" si="0"/>
        <v>-49</v>
      </c>
      <c r="R8" s="6" t="str">
        <f>Montreal_Canadiens!$AA$85</f>
        <v>W1</v>
      </c>
      <c r="S8" s="7" t="str">
        <f>Montreal_Canadiens!$AD$85</f>
        <v>5-5-0</v>
      </c>
    </row>
    <row r="9" spans="1:20" x14ac:dyDescent="0.25">
      <c r="A9" s="12" t="s">
        <v>59</v>
      </c>
      <c r="B9" s="1">
        <f>Ottawa_Senators!$C$86</f>
        <v>78</v>
      </c>
      <c r="C9" s="1">
        <f>Ottawa_Senators!$I$84</f>
        <v>34</v>
      </c>
      <c r="D9" s="1">
        <f>Ottawa_Senators!$J$84</f>
        <v>40</v>
      </c>
      <c r="E9" s="36">
        <f>Ottawa_Senators!$L$84</f>
        <v>4</v>
      </c>
      <c r="F9" s="37">
        <f t="shared" si="1"/>
        <v>72</v>
      </c>
      <c r="G9" s="35">
        <f>C9-(Ottawa_Senators!$K$84+I9)</f>
        <v>24</v>
      </c>
      <c r="H9" s="36">
        <f t="shared" si="2"/>
        <v>31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14-22-2</v>
      </c>
      <c r="M9" s="1" t="str">
        <f>Ottawa_Senators!$U$85</f>
        <v>12-9-2</v>
      </c>
      <c r="N9" s="1" t="str">
        <f>Ottawa_Senators!$X$85</f>
        <v>24-20-2</v>
      </c>
      <c r="O9" s="35">
        <f>Ottawa_Senators!$E$85</f>
        <v>244</v>
      </c>
      <c r="P9" s="36">
        <f>Ottawa_Senators!$F$85</f>
        <v>270</v>
      </c>
      <c r="Q9" s="37">
        <f t="shared" si="0"/>
        <v>-26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78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7</v>
      </c>
      <c r="F10" s="37">
        <f t="shared" si="1"/>
        <v>95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24-10-4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25-17-4</v>
      </c>
      <c r="O10" s="35">
        <f>Tampa_Bay_Lightning!$E$85</f>
        <v>279</v>
      </c>
      <c r="P10" s="36">
        <f>Tampa_Bay_Lightning!$F$85</f>
        <v>253</v>
      </c>
      <c r="Q10" s="37">
        <f t="shared" si="0"/>
        <v>26</v>
      </c>
      <c r="R10" s="6" t="str">
        <f>Tampa_Bay_Lightning!$AA$85</f>
        <v>W1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78</v>
      </c>
      <c r="C11" s="1">
        <f>Toronto_Maple_Leafs!$I$84</f>
        <v>46</v>
      </c>
      <c r="D11" s="1">
        <f>Toronto_Maple_Leafs!$J$84</f>
        <v>23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22-14-3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22-17-7</v>
      </c>
      <c r="O11" s="35">
        <f>Toronto_Maple_Leafs!$E$85</f>
        <v>288</v>
      </c>
      <c r="P11" s="36">
        <f>Toronto_Maple_Leafs!$F$85</f>
        <v>241</v>
      </c>
      <c r="Q11" s="37">
        <f t="shared" si="0"/>
        <v>47</v>
      </c>
      <c r="R11" s="6" t="str">
        <f>Toronto_Maple_Leafs!$AA$85</f>
        <v>W3</v>
      </c>
      <c r="S11" s="7" t="str">
        <f>Toronto_Maple_Leafs!$AD$85</f>
        <v>7-3-0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79</v>
      </c>
      <c r="C14" s="1">
        <f>Carolina_Hurricanes!$I$84</f>
        <v>50</v>
      </c>
      <c r="D14" s="1">
        <f>Carolina_Hurricanes!$J$84</f>
        <v>22</v>
      </c>
      <c r="E14" s="36">
        <f>Carolina_Hurricanes!$L$84</f>
        <v>7</v>
      </c>
      <c r="F14" s="34">
        <f>(C14*2)+E14</f>
        <v>107</v>
      </c>
      <c r="G14" s="36">
        <f>C14-(Carolina_Hurricanes!$K$84+I14)</f>
        <v>42</v>
      </c>
      <c r="H14" s="36">
        <f>C14-I14</f>
        <v>48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23-12-3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267</v>
      </c>
      <c r="P14" s="36">
        <f>Carolina_Hurricanes!$F$85</f>
        <v>206</v>
      </c>
      <c r="Q14" s="37">
        <f t="shared" ref="Q14:Q21" si="3">O14-P14</f>
        <v>61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79</v>
      </c>
      <c r="C15" s="1">
        <f>Columbus_Blue_Jackets!$I$84</f>
        <v>26</v>
      </c>
      <c r="D15" s="1">
        <f>Columbus_Blue_Jackets!$J$84</f>
        <v>41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10-22-7</v>
      </c>
      <c r="M15" s="1" t="str">
        <f>Columbus_Blue_Jackets!$U$85</f>
        <v>6-16-3</v>
      </c>
      <c r="N15" s="1" t="str">
        <f>Columbus_Blue_Jackets!$X$85</f>
        <v>12-28-8</v>
      </c>
      <c r="O15" s="35">
        <f>Columbus_Blue_Jackets!$E$85</f>
        <v>227</v>
      </c>
      <c r="P15" s="36">
        <f>Columbus_Blue_Jackets!$F$85</f>
        <v>287</v>
      </c>
      <c r="Q15" s="37">
        <f t="shared" si="3"/>
        <v>-60</v>
      </c>
      <c r="R15" s="6" t="str">
        <f>Columbus_Blue_Jackets!$AA$85</f>
        <v>L2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79</v>
      </c>
      <c r="C16" s="1">
        <f>New_Jersey_Devils!$I$84</f>
        <v>37</v>
      </c>
      <c r="D16" s="1">
        <f>New_Jersey_Devils!$J$84</f>
        <v>37</v>
      </c>
      <c r="E16" s="36">
        <f>New_Jersey_Devils!$L$84</f>
        <v>5</v>
      </c>
      <c r="F16" s="37">
        <f t="shared" si="4"/>
        <v>79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22-22-3</v>
      </c>
      <c r="O16" s="35">
        <f>New_Jersey_Devils!$E$85</f>
        <v>257</v>
      </c>
      <c r="P16" s="36">
        <f>New_Jersey_Devils!$F$85</f>
        <v>273</v>
      </c>
      <c r="Q16" s="37">
        <f t="shared" si="3"/>
        <v>-16</v>
      </c>
      <c r="R16" s="6" t="str">
        <f>New_Jersey_Devils!$AA$85</f>
        <v>L2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78</v>
      </c>
      <c r="C17" s="1">
        <f>New_York_Islanders!$I$84</f>
        <v>36</v>
      </c>
      <c r="D17" s="1">
        <f>New_York_Islanders!$J$84</f>
        <v>27</v>
      </c>
      <c r="E17" s="36">
        <f>New_York_Islanders!$L$84</f>
        <v>15</v>
      </c>
      <c r="F17" s="37">
        <f t="shared" si="4"/>
        <v>87</v>
      </c>
      <c r="G17" s="36">
        <f>C17-(New_York_Islanders!$K$84+I17)</f>
        <v>27</v>
      </c>
      <c r="H17" s="36">
        <f t="shared" si="5"/>
        <v>35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19-10-10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22-15-9</v>
      </c>
      <c r="O17" s="35">
        <f>New_York_Islanders!$E$85</f>
        <v>232</v>
      </c>
      <c r="P17" s="36">
        <f>New_York_Islanders!$F$85</f>
        <v>253</v>
      </c>
      <c r="Q17" s="37">
        <f t="shared" si="3"/>
        <v>-21</v>
      </c>
      <c r="R17" s="6" t="str">
        <f>New_York_Islanders!$AA$85</f>
        <v>W5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79</v>
      </c>
      <c r="C18" s="1">
        <f>New_York_Rangers!$I$84</f>
        <v>53</v>
      </c>
      <c r="D18" s="1">
        <f>New_York_Rangers!$J$84</f>
        <v>22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28-10-0</v>
      </c>
      <c r="L18" s="1" t="str">
        <f>New_York_Rangers!$R$85</f>
        <v>25-12-4</v>
      </c>
      <c r="M18" s="1" t="str">
        <f>New_York_Rangers!$U$85</f>
        <v>17-7-0</v>
      </c>
      <c r="N18" s="1" t="str">
        <f>New_York_Rangers!$X$85</f>
        <v>32-13-2</v>
      </c>
      <c r="O18" s="35">
        <f>New_York_Rangers!$E$85</f>
        <v>274</v>
      </c>
      <c r="P18" s="36">
        <f>New_York_Rangers!$F$85</f>
        <v>223</v>
      </c>
      <c r="Q18" s="37">
        <f t="shared" si="3"/>
        <v>51</v>
      </c>
      <c r="R18" s="6" t="str">
        <f>New_York_Rangers!$AA$85</f>
        <v>L1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79</v>
      </c>
      <c r="C19" s="1">
        <f>Philadelphia_Flyers!$I$84</f>
        <v>36</v>
      </c>
      <c r="D19" s="1">
        <f>Philadelphia_Flyers!$J$84</f>
        <v>32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17-16-7</v>
      </c>
      <c r="M19" s="1" t="str">
        <f>Philadelphia_Flyers!$U$85</f>
        <v>8-10-5</v>
      </c>
      <c r="N19" s="1" t="str">
        <f>Philadelphia_Flyers!$X$85</f>
        <v>17-23-7</v>
      </c>
      <c r="O19" s="35">
        <f>Philadelphia_Flyers!$E$85</f>
        <v>229</v>
      </c>
      <c r="P19" s="36">
        <f>Philadelphia_Flyers!$F$85</f>
        <v>258</v>
      </c>
      <c r="Q19" s="37">
        <f t="shared" si="3"/>
        <v>-29</v>
      </c>
      <c r="R19" s="6" t="str">
        <f>Philadelphia_Flyers!$AA$85</f>
        <v>L8</v>
      </c>
      <c r="S19" s="7" t="str">
        <f>Philadelphia_Flyers!$AD$85</f>
        <v>1-6-3</v>
      </c>
    </row>
    <row r="20" spans="1:19" x14ac:dyDescent="0.25">
      <c r="A20" s="12" t="s">
        <v>66</v>
      </c>
      <c r="B20" s="1">
        <f>Pittsburgh_Penguins!$C$86</f>
        <v>78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12</v>
      </c>
      <c r="F20" s="37">
        <f t="shared" si="4"/>
        <v>84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22-16-9</v>
      </c>
      <c r="O20" s="35">
        <f>Pittsburgh_Penguins!$E$85</f>
        <v>237</v>
      </c>
      <c r="P20" s="36">
        <f>Pittsburgh_Penguins!$F$85</f>
        <v>233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6-1-3</v>
      </c>
    </row>
    <row r="21" spans="1:19" ht="15.75" thickBot="1" x14ac:dyDescent="0.3">
      <c r="A21" s="13" t="s">
        <v>65</v>
      </c>
      <c r="B21" s="9">
        <f>Washington_Capitals!$C$86</f>
        <v>78</v>
      </c>
      <c r="C21" s="9">
        <f>Washington_Capitals!$I$84</f>
        <v>37</v>
      </c>
      <c r="D21" s="9">
        <f>Washington_Capitals!$J$84</f>
        <v>30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17-18-4</v>
      </c>
      <c r="M21" s="9" t="str">
        <f>Washington_Capitals!$U$85</f>
        <v>15-9-1</v>
      </c>
      <c r="N21" s="9" t="str">
        <f>Washington_Capitals!$X$85</f>
        <v>22-17-7</v>
      </c>
      <c r="O21" s="38">
        <f>Washington_Capitals!$E$85</f>
        <v>210</v>
      </c>
      <c r="P21" s="39">
        <f>Washington_Capitals!$F$85</f>
        <v>250</v>
      </c>
      <c r="Q21" s="40">
        <f t="shared" si="3"/>
        <v>-40</v>
      </c>
      <c r="R21" s="8" t="str">
        <f>Washington_Capitals!$AA$85</f>
        <v>W1</v>
      </c>
      <c r="S21" s="10" t="str">
        <f>Washington_Capitals!$AD$85</f>
        <v>4-4-2</v>
      </c>
    </row>
    <row r="22" spans="1:19" ht="24.75" thickTop="1" thickBot="1" x14ac:dyDescent="0.4">
      <c r="A22" s="56" t="s">
        <v>92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78</v>
      </c>
      <c r="C25" s="4">
        <f>Arizona_Coyotes!$I$84</f>
        <v>33</v>
      </c>
      <c r="D25" s="4">
        <f>Arizona_Coyotes!$J$84</f>
        <v>40</v>
      </c>
      <c r="E25" s="33">
        <f>Arizona_Coyotes!$L$84</f>
        <v>5</v>
      </c>
      <c r="F25" s="34">
        <f>(C25*2)+E25</f>
        <v>71</v>
      </c>
      <c r="G25" s="33">
        <f>C25-(Arizona_Coyotes!$K$84+I25)</f>
        <v>27</v>
      </c>
      <c r="H25" s="33">
        <f>C25-I25</f>
        <v>31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12-21-5</v>
      </c>
      <c r="M25" s="4" t="str">
        <f>Arizona_Coyotes!$U$85</f>
        <v>9-14-3</v>
      </c>
      <c r="N25" s="4" t="str">
        <f>Arizona_Coyotes!$X$85</f>
        <v>18-23-5</v>
      </c>
      <c r="O25" s="32">
        <f>Arizona_Coyotes!$E$85</f>
        <v>239</v>
      </c>
      <c r="P25" s="33">
        <f>Arizona_Coyotes!$F$85</f>
        <v>261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77</v>
      </c>
      <c r="C26" s="1">
        <f>Chicago_Blackhawks!$I$84</f>
        <v>23</v>
      </c>
      <c r="D26" s="1">
        <f>Chicago_Blackhawks!$J$84</f>
        <v>49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7-30-1</v>
      </c>
      <c r="M26" s="1" t="str">
        <f>Chicago_Blackhawks!$U$85</f>
        <v>6-15-3</v>
      </c>
      <c r="N26" s="1" t="str">
        <f>Chicago_Blackhawks!$X$85</f>
        <v>15-28-3</v>
      </c>
      <c r="O26" s="35">
        <f>Chicago_Blackhawks!$E$85</f>
        <v>169</v>
      </c>
      <c r="P26" s="36">
        <f>Chicago_Blackhawks!$F$85</f>
        <v>268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79</v>
      </c>
      <c r="C28" s="1">
        <f>Dallas_Stars!$I$84</f>
        <v>50</v>
      </c>
      <c r="D28" s="1">
        <f>Dallas_Stars!$J$84</f>
        <v>20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24-10-4</v>
      </c>
      <c r="L28" s="1" t="str">
        <f>Dallas_Stars!$R$85</f>
        <v>26-10-5</v>
      </c>
      <c r="M28" s="1" t="str">
        <f>Dallas_Stars!$U$85</f>
        <v>16-6-2</v>
      </c>
      <c r="N28" s="1" t="str">
        <f>Dallas_Stars!$X$85</f>
        <v>32-9-6</v>
      </c>
      <c r="O28" s="35">
        <f>Dallas_Stars!$E$85</f>
        <v>293</v>
      </c>
      <c r="P28" s="36">
        <f>Dallas_Stars!$F$85</f>
        <v>229</v>
      </c>
      <c r="Q28" s="37">
        <f t="shared" si="6"/>
        <v>64</v>
      </c>
      <c r="R28" s="6" t="str">
        <f>Dallas_Stars!$AA$85</f>
        <v>W2</v>
      </c>
      <c r="S28" s="7" t="str">
        <f>Dallas_Stars!$AD$85</f>
        <v>9-1-0</v>
      </c>
    </row>
    <row r="29" spans="1:19" x14ac:dyDescent="0.25">
      <c r="A29" s="12" t="s">
        <v>73</v>
      </c>
      <c r="B29" s="1">
        <f>Minnesota_Wild!$C$86</f>
        <v>78</v>
      </c>
      <c r="C29" s="1">
        <f>Minnesota_Wild!$I$84</f>
        <v>37</v>
      </c>
      <c r="D29" s="1">
        <f>Minnesota_Wild!$J$84</f>
        <v>31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17-17-4</v>
      </c>
      <c r="M29" s="1" t="str">
        <f>Minnesota_Wild!$U$85</f>
        <v>9-14-3</v>
      </c>
      <c r="N29" s="1" t="str">
        <f>Minnesota_Wild!$X$85</f>
        <v>22-20-4</v>
      </c>
      <c r="O29" s="35">
        <f>Minnesota_Wild!$E$85</f>
        <v>237</v>
      </c>
      <c r="P29" s="36">
        <f>Minnesota_Wild!$F$85</f>
        <v>249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79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5</v>
      </c>
      <c r="F30" s="37">
        <f t="shared" si="7"/>
        <v>95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23-13-3</v>
      </c>
      <c r="M30" s="1" t="str">
        <f>Nashville_Predators!$U$85</f>
        <v>15-8-2</v>
      </c>
      <c r="N30" s="1" t="str">
        <f>Nashville_Predators!$X$85</f>
        <v>27-20-2</v>
      </c>
      <c r="O30" s="35">
        <f>Nashville_Predators!$E$85</f>
        <v>256</v>
      </c>
      <c r="P30" s="36">
        <f>Nashville_Predators!$F$85</f>
        <v>239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78</v>
      </c>
      <c r="C31" s="1">
        <f>St_Louis_Blues!$I$84</f>
        <v>41</v>
      </c>
      <c r="D31" s="1">
        <f>St_Louis_Blues!$J$84</f>
        <v>32</v>
      </c>
      <c r="E31" s="36">
        <f>St_Louis_Blues!$L$84</f>
        <v>5</v>
      </c>
      <c r="F31" s="37">
        <f t="shared" si="7"/>
        <v>87</v>
      </c>
      <c r="G31" s="36">
        <f>C31-(St_Louis_Blues!$K$84+I31)</f>
        <v>29</v>
      </c>
      <c r="H31" s="36">
        <f t="shared" si="8"/>
        <v>36</v>
      </c>
      <c r="I31" s="36">
        <f>St_Louis_Blues!$M$84</f>
        <v>5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18-19-3</v>
      </c>
      <c r="M31" s="1" t="str">
        <f>St_Louis_Blues!$U$85</f>
        <v>10-13-1</v>
      </c>
      <c r="N31" s="1" t="str">
        <f>St_Louis_Blues!$X$85</f>
        <v>25-18-4</v>
      </c>
      <c r="O31" s="35">
        <f>St_Louis_Blues!$E$85</f>
        <v>227</v>
      </c>
      <c r="P31" s="36">
        <f>St_Louis_Blues!$F$85</f>
        <v>240</v>
      </c>
      <c r="Q31" s="37">
        <f t="shared" si="6"/>
        <v>-13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78</v>
      </c>
      <c r="C32" s="1">
        <f>Winnipeg_Jets!$I$84</f>
        <v>48</v>
      </c>
      <c r="D32" s="1">
        <f>Winnipeg_Jets!$J$84</f>
        <v>24</v>
      </c>
      <c r="E32" s="36">
        <f>Winnipeg_Jets!$L$84</f>
        <v>6</v>
      </c>
      <c r="F32" s="40">
        <f t="shared" si="7"/>
        <v>102</v>
      </c>
      <c r="G32" s="36">
        <f>C32-(Winnipeg_Jets!$K$84+I32)</f>
        <v>42</v>
      </c>
      <c r="H32" s="36">
        <f t="shared" si="8"/>
        <v>48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23-13-3</v>
      </c>
      <c r="M32" s="1" t="str">
        <f>Winnipeg_Jets!$U$85</f>
        <v>18-5-1</v>
      </c>
      <c r="N32" s="1" t="str">
        <f>Winnipeg_Jets!$X$85</f>
        <v>29-15-2</v>
      </c>
      <c r="O32" s="35">
        <f>Winnipeg_Jets!$E$85</f>
        <v>241</v>
      </c>
      <c r="P32" s="36">
        <f>Winnipeg_Jets!$F$85</f>
        <v>194</v>
      </c>
      <c r="Q32" s="37">
        <f t="shared" si="6"/>
        <v>47</v>
      </c>
      <c r="R32" s="6" t="str">
        <f>Winnipeg_Jets!$AA$85</f>
        <v>W4</v>
      </c>
      <c r="S32" s="7" t="str">
        <f>Winnipeg_Jets!$AD$85</f>
        <v>4-5-1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79</v>
      </c>
      <c r="C35" s="1">
        <f>Anaheim_Ducks!$I$84</f>
        <v>26</v>
      </c>
      <c r="D35" s="1">
        <f>Anaheim_Ducks!$J$84</f>
        <v>48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12-25-3</v>
      </c>
      <c r="L35" s="1" t="str">
        <f>Anaheim_Ducks!$R$85</f>
        <v>14-23-2</v>
      </c>
      <c r="M35" s="1" t="str">
        <f>Anaheim_Ducks!$U$85</f>
        <v>7-15-1</v>
      </c>
      <c r="N35" s="1" t="str">
        <f>Anaheim_Ducks!$X$85</f>
        <v>13-31-3</v>
      </c>
      <c r="O35" s="35">
        <f>Anaheim_Ducks!$E$85</f>
        <v>196</v>
      </c>
      <c r="P35" s="36">
        <f>Anaheim_Ducks!$F$85</f>
        <v>285</v>
      </c>
      <c r="Q35" s="37">
        <f t="shared" ref="Q35:Q42" si="9">O35-P35</f>
        <v>-89</v>
      </c>
      <c r="R35" s="6" t="str">
        <f>Anaheim_Ducks!$AA$85</f>
        <v>W1</v>
      </c>
      <c r="S35" s="7" t="str">
        <f>Anaheim_Ducks!$AD$85</f>
        <v>3-5-2</v>
      </c>
    </row>
    <row r="36" spans="1:19" x14ac:dyDescent="0.25">
      <c r="A36" s="12" t="s">
        <v>81</v>
      </c>
      <c r="B36" s="1">
        <f>Calgary_Flames!$C$86</f>
        <v>77</v>
      </c>
      <c r="C36" s="1">
        <f>Calgary_Flames!$I$84</f>
        <v>35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75</v>
      </c>
      <c r="G36" s="36">
        <f>C36-(Calgary_Flames!$K$84+I36)</f>
        <v>29</v>
      </c>
      <c r="H36" s="36">
        <f t="shared" ref="H36:H42" si="11">C36-I36</f>
        <v>35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16-18-4</v>
      </c>
      <c r="M36" s="1" t="str">
        <f>Calgary_Flames!$U$85</f>
        <v>11-10-1</v>
      </c>
      <c r="N36" s="1" t="str">
        <f>Calgary_Flames!$X$85</f>
        <v>21-22-2</v>
      </c>
      <c r="O36" s="35">
        <f>Calgary_Flames!$E$85</f>
        <v>234</v>
      </c>
      <c r="P36" s="36">
        <f>Calgary_Flames!$F$85</f>
        <v>254</v>
      </c>
      <c r="Q36" s="37">
        <f t="shared" si="9"/>
        <v>-20</v>
      </c>
      <c r="R36" s="6" t="str">
        <f>Calgary_Flames!$AA$85</f>
        <v>W1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76</v>
      </c>
      <c r="C37" s="1">
        <f>Edmonton_Oilers!$I$84</f>
        <v>47</v>
      </c>
      <c r="D37" s="1">
        <f>Edmonton_Oilers!$J$84</f>
        <v>24</v>
      </c>
      <c r="E37" s="36">
        <f>Edmonton_Oilers!$L$84</f>
        <v>5</v>
      </c>
      <c r="F37" s="37">
        <f t="shared" si="10"/>
        <v>99</v>
      </c>
      <c r="G37" s="36">
        <f>C37-(Edmonton_Oilers!$K$84+I37)</f>
        <v>37</v>
      </c>
      <c r="H37" s="36">
        <f t="shared" si="11"/>
        <v>45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21-16-2</v>
      </c>
      <c r="M37" s="1" t="str">
        <f>Edmonton_Oilers!$U$85</f>
        <v>16-7-0</v>
      </c>
      <c r="N37" s="1" t="str">
        <f>Edmonton_Oilers!$X$85</f>
        <v>28-13-3</v>
      </c>
      <c r="O37" s="35">
        <f>Edmonton_Oilers!$E$85</f>
        <v>274</v>
      </c>
      <c r="P37" s="36">
        <f>Edmonton_Oilers!$F$85</f>
        <v>218</v>
      </c>
      <c r="Q37" s="37">
        <f t="shared" si="9"/>
        <v>56</v>
      </c>
      <c r="R37" s="6" t="str">
        <f>Edmonton_Oilers!$AA$85</f>
        <v>W2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78</v>
      </c>
      <c r="C38" s="1">
        <f>Los_Angeles_Kings!$I$84</f>
        <v>41</v>
      </c>
      <c r="D38" s="1">
        <f>Los_Angeles_Kings!$J$84</f>
        <v>26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22-15-4</v>
      </c>
      <c r="M38" s="1" t="str">
        <f>Los_Angeles_Kings!$U$85</f>
        <v>13-7-4</v>
      </c>
      <c r="N38" s="1" t="str">
        <f>Los_Angeles_Kings!$X$85</f>
        <v>24-17-5</v>
      </c>
      <c r="O38" s="35">
        <f>Los_Angeles_Kings!$E$85</f>
        <v>243</v>
      </c>
      <c r="P38" s="36">
        <f>Los_Angeles_Kings!$F$85</f>
        <v>206</v>
      </c>
      <c r="Q38" s="37">
        <f t="shared" si="9"/>
        <v>37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78</v>
      </c>
      <c r="C39" s="1">
        <f>San_Jose_Sharks!$I$84</f>
        <v>18</v>
      </c>
      <c r="D39" s="1">
        <f>San_Jose_Sharks!$J$84</f>
        <v>51</v>
      </c>
      <c r="E39" s="36">
        <f>San_Jose_Sharks!$L$84</f>
        <v>9</v>
      </c>
      <c r="F39" s="37">
        <f t="shared" si="10"/>
        <v>45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11-24-5</v>
      </c>
      <c r="L39" s="1" t="str">
        <f>San_Jose_Sharks!$R$85</f>
        <v>7-27-4</v>
      </c>
      <c r="M39" s="1" t="str">
        <f>San_Jose_Sharks!$U$85</f>
        <v>6-14-3</v>
      </c>
      <c r="N39" s="1" t="str">
        <f>San_Jose_Sharks!$X$85</f>
        <v>10-28-8</v>
      </c>
      <c r="O39" s="35">
        <f>San_Jose_Sharks!$E$85</f>
        <v>173</v>
      </c>
      <c r="P39" s="36">
        <f>San_Jose_Sharks!$F$85</f>
        <v>310</v>
      </c>
      <c r="Q39" s="37">
        <f t="shared" si="9"/>
        <v>-137</v>
      </c>
      <c r="R39" s="6" t="str">
        <f>San_Jose_Sharks!$AA$85</f>
        <v>L2</v>
      </c>
      <c r="S39" s="7" t="str">
        <f>San_Jose_Sharks!$AD$85</f>
        <v>2-6-2</v>
      </c>
    </row>
    <row r="40" spans="1:19" x14ac:dyDescent="0.25">
      <c r="A40" s="12" t="s">
        <v>80</v>
      </c>
      <c r="B40" s="1">
        <f>Seattle_Kraken!$C$86</f>
        <v>77</v>
      </c>
      <c r="C40" s="1">
        <f>Seattle_Kraken!$I$84</f>
        <v>33</v>
      </c>
      <c r="D40" s="1">
        <f>Seattle_Kraken!$J$84</f>
        <v>31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18-18-9</v>
      </c>
      <c r="O40" s="35">
        <f>Seattle_Kraken!$E$85</f>
        <v>207</v>
      </c>
      <c r="P40" s="36">
        <f>Seattle_Kraken!$F$85</f>
        <v>219</v>
      </c>
      <c r="Q40" s="37">
        <f t="shared" si="9"/>
        <v>-12</v>
      </c>
      <c r="R40" s="6" t="str">
        <f>Seattle_Kraken!$AA$85</f>
        <v>W2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78</v>
      </c>
      <c r="C41" s="1">
        <f>Vancouver_Canucks!$I$84</f>
        <v>48</v>
      </c>
      <c r="D41" s="1">
        <f>Vancouver_Canucks!$J$84</f>
        <v>22</v>
      </c>
      <c r="E41" s="36">
        <f>Vancouver_Canucks!$L$84</f>
        <v>8</v>
      </c>
      <c r="F41" s="37">
        <f t="shared" si="10"/>
        <v>104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26-9-4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27-15-4</v>
      </c>
      <c r="O41" s="35">
        <f>Vancouver_Canucks!$E$85</f>
        <v>267</v>
      </c>
      <c r="P41" s="36">
        <f>Vancouver_Canucks!$F$85</f>
        <v>213</v>
      </c>
      <c r="Q41" s="37">
        <f t="shared" si="9"/>
        <v>54</v>
      </c>
      <c r="R41" s="6" t="str">
        <f>Vancouver_Canucks!$AA$85</f>
        <v>W1</v>
      </c>
      <c r="S41" s="7" t="str">
        <f>Vancouver_Canucks!$AD$85</f>
        <v>6-4-0</v>
      </c>
    </row>
    <row r="42" spans="1:19" ht="15.75" thickBot="1" x14ac:dyDescent="0.3">
      <c r="A42" s="13" t="s">
        <v>77</v>
      </c>
      <c r="B42" s="9">
        <f>Vegas_Golden_Knights!$C$86</f>
        <v>77</v>
      </c>
      <c r="C42" s="9">
        <f>Vegas_Golden_Knights!$I$84</f>
        <v>42</v>
      </c>
      <c r="D42" s="9">
        <f>Vegas_Golden_Knights!$J$84</f>
        <v>27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18-16-6</v>
      </c>
      <c r="M42" s="9" t="str">
        <f>Vegas_Golden_Knights!$U$85</f>
        <v>14-8-2</v>
      </c>
      <c r="N42" s="9" t="str">
        <f>Vegas_Golden_Knights!$X$85</f>
        <v>27-13-5</v>
      </c>
      <c r="O42" s="38">
        <f>Vegas_Golden_Knights!$E$85</f>
        <v>251</v>
      </c>
      <c r="P42" s="39">
        <f>Vegas_Golden_Knights!$F$85</f>
        <v>230</v>
      </c>
      <c r="Q42" s="40">
        <f t="shared" si="9"/>
        <v>21</v>
      </c>
      <c r="R42" s="8" t="str">
        <f>Vegas_Golden_Knights!$AA$85</f>
        <v>L2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26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15</v>
      </c>
      <c r="W84" s="1">
        <f t="shared" si="58"/>
        <v>1</v>
      </c>
      <c r="X84" s="1">
        <f t="shared" si="58"/>
        <v>13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196</v>
      </c>
      <c r="F85" s="1">
        <f>SUM(F2:F83)</f>
        <v>285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12-25-3</v>
      </c>
      <c r="R85" s="1" t="str">
        <f>IF(R84="","0-0-0",CONCATENATE(R84,"-",S84,"-",T84))</f>
        <v>14-23-2</v>
      </c>
      <c r="U85" s="1" t="str">
        <f>IF(U84="","0-0-0",CONCATENATE(U84,"-",V84,"-",W84))</f>
        <v>7-15-1</v>
      </c>
      <c r="X85" s="1" t="str">
        <f>IF(X84="","0-0-0",CONCATENATE(X84,"-",Y84,"-",Z84))</f>
        <v>13-31-3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40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12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18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239</v>
      </c>
      <c r="F85" s="1">
        <f>SUM(F2:F83)</f>
        <v>261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12-21-5</v>
      </c>
      <c r="U85" s="1" t="str">
        <f>IF(U84="","0-0-0",CONCATENATE(U84,"-",V84,"-",W84))</f>
        <v>9-14-3</v>
      </c>
      <c r="X85" s="1" t="str">
        <f>IF(X84="","0-0-0",CONCATENATE(X84,"-",Y84,"-",Z84))</f>
        <v>18-23-5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22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236</v>
      </c>
      <c r="F85" s="1">
        <f>SUM(F2:F83)</f>
        <v>237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22-20-5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35</v>
      </c>
      <c r="J84" s="1">
        <f t="shared" si="57"/>
        <v>37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11</v>
      </c>
      <c r="V84" s="1">
        <f t="shared" si="58"/>
        <v>10</v>
      </c>
      <c r="W84" s="1">
        <f t="shared" si="58"/>
        <v>1</v>
      </c>
      <c r="X84" s="1">
        <f t="shared" si="58"/>
        <v>21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234</v>
      </c>
      <c r="F85" s="1">
        <f>SUM(F2:F83)</f>
        <v>254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16-18-4</v>
      </c>
      <c r="U85" s="1" t="str">
        <f>IF(U84="","0-0-0",CONCATENATE(U84,"-",V84,"-",W84))</f>
        <v>11-10-1</v>
      </c>
      <c r="X85" s="1" t="str">
        <f>IF(X84="","0-0-0",CONCATENATE(X84,"-",Y84,"-",Z84))</f>
        <v>21-22-2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2" t="s">
        <v>13</v>
      </c>
      <c r="F84" s="62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267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23-12-3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23</v>
      </c>
      <c r="J84" s="1">
        <f t="shared" si="57"/>
        <v>49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6</v>
      </c>
      <c r="V84" s="1">
        <f t="shared" si="58"/>
        <v>15</v>
      </c>
      <c r="W84" s="1">
        <f t="shared" si="58"/>
        <v>3</v>
      </c>
      <c r="X84" s="1">
        <f t="shared" si="58"/>
        <v>15</v>
      </c>
      <c r="Y84" s="1">
        <f t="shared" si="58"/>
        <v>28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268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7-30-1</v>
      </c>
      <c r="U85" s="1" t="str">
        <f>IF(U84="","0-0-0",CONCATENATE(U84,"-",V84,"-",W84))</f>
        <v>6-15-3</v>
      </c>
      <c r="X85" s="1" t="str">
        <f>IF(X84="","0-0-0",CONCATENATE(X84,"-",Y84,"-",Z84))</f>
        <v>15-28-3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26</v>
      </c>
      <c r="J84" s="1">
        <f t="shared" si="57"/>
        <v>41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22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227</v>
      </c>
      <c r="F85" s="1">
        <f>SUM(F2:F83)</f>
        <v>287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10-22-7</v>
      </c>
      <c r="U85" s="1" t="str">
        <f>IF(U84="","0-0-0",CONCATENATE(U84,"-",V84,"-",W84))</f>
        <v>6-16-3</v>
      </c>
      <c r="X85" s="1" t="str">
        <f>IF(X84="","0-0-0",CONCATENATE(X84,"-",Y84,"-",Z84))</f>
        <v>12-28-8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50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293</v>
      </c>
      <c r="F85" s="1">
        <f>SUM(F2:F83)</f>
        <v>229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26-10-5</v>
      </c>
      <c r="U85" s="1" t="str">
        <f>IF(U84="","0-0-0",CONCATENATE(U84,"-",V84,"-",W84))</f>
        <v>16-6-2</v>
      </c>
      <c r="X85" s="1" t="str">
        <f>IF(X84="","0-0-0",CONCATENATE(X84,"-",Y84,"-",Z84))</f>
        <v>32-9-6</v>
      </c>
      <c r="AA85" s="1" t="str">
        <f>IF(AA84="","0-0",CONCATENATE(AA84,AB84))</f>
        <v>W2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258</v>
      </c>
      <c r="F85" s="1">
        <f>SUM(F2:F83)</f>
        <v>256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16-19-3</v>
      </c>
      <c r="U85" s="1" t="str">
        <f>IF(U84="","0-0-0",CONCATENATE(U84,"-",V84,"-",W84))</f>
        <v>11-7-4</v>
      </c>
      <c r="X85" s="1" t="str">
        <f>IF(X84="","0-0-0",CONCATENATE(X84,"-",Y84,"-",Z84))</f>
        <v>22-19-5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2" t="s">
        <v>13</v>
      </c>
      <c r="F84" s="62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16</v>
      </c>
      <c r="V84" s="1">
        <f t="shared" si="58"/>
        <v>7</v>
      </c>
      <c r="W84" s="1">
        <f t="shared" si="58"/>
        <v>0</v>
      </c>
      <c r="X84" s="1">
        <f t="shared" si="58"/>
        <v>28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274</v>
      </c>
      <c r="F85" s="1">
        <f>SUM(F2:F83)</f>
        <v>218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21-16-2</v>
      </c>
      <c r="U85" s="1" t="str">
        <f>IF(U84="","0-0-0",CONCATENATE(U84,"-",V84,"-",W84))</f>
        <v>16-7-0</v>
      </c>
      <c r="X85" s="1" t="str">
        <f>IF(X84="","0-0-0",CONCATENATE(X84,"-",Y84,"-",Z84))</f>
        <v>28-13-3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30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256</v>
      </c>
      <c r="F85" s="1">
        <f>SUM(F2:F83)</f>
        <v>196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30-12-5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2" t="s">
        <v>13</v>
      </c>
      <c r="F84" s="62"/>
      <c r="I84" s="1">
        <f t="shared" ref="I84:N84" si="59">IF(I1="",0,MAX(I1:I83))</f>
        <v>41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13</v>
      </c>
      <c r="V84" s="1">
        <f t="shared" si="60"/>
        <v>7</v>
      </c>
      <c r="W84" s="1">
        <f t="shared" si="60"/>
        <v>4</v>
      </c>
      <c r="X84" s="1">
        <f t="shared" si="60"/>
        <v>24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243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22-15-4</v>
      </c>
      <c r="U85" s="1" t="str">
        <f>IF(U84="","0-0-0",CONCATENATE(U84,"-",V84,"-",W84))</f>
        <v>13-7-4</v>
      </c>
      <c r="X85" s="1" t="str">
        <f>IF(X84="","0-0-0",CONCATENATE(X84,"-",Y84,"-",Z84))</f>
        <v>24-17-5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249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17-17-4</v>
      </c>
      <c r="U85" s="1" t="str">
        <f>IF(U84="","0-0-0",CONCATENATE(U84,"-",V84,"-",W84))</f>
        <v>9-14-3</v>
      </c>
      <c r="X85" s="1" t="str">
        <f>IF(X84="","0-0-0",CONCATENATE(X84,"-",Y84,"-",Z84))</f>
        <v>22-20-4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271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14-16-8</v>
      </c>
      <c r="U85" s="1" t="str">
        <f>IF(U84="","0-0-0",CONCATENATE(U84,"-",V84,"-",W84))</f>
        <v>5-13-5</v>
      </c>
      <c r="X85" s="1" t="str">
        <f>IF(X84="","0-0-0",CONCATENATE(X84,"-",Y84,"-",Z84))</f>
        <v>16-22-8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239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23-13-3</v>
      </c>
      <c r="U85" s="1" t="str">
        <f>IF(U84="","0-0-0",CONCATENATE(U84,"-",V84,"-",W84))</f>
        <v>15-8-2</v>
      </c>
      <c r="X85" s="1" t="str">
        <f>IF(X84="","0-0-0",CONCATENATE(X84,"-",Y84,"-",Z84))</f>
        <v>27-20-2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257</v>
      </c>
      <c r="F85" s="1">
        <f>SUM(F2:F83)</f>
        <v>273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232</v>
      </c>
      <c r="F85" s="1">
        <f>SUM(F2:F83)</f>
        <v>253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22-15-9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53</v>
      </c>
      <c r="J84" s="1">
        <f t="shared" si="57"/>
        <v>22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32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274</v>
      </c>
      <c r="F85" s="1">
        <f>SUM(F2:F83)</f>
        <v>223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28-10-0</v>
      </c>
      <c r="R85" s="1" t="str">
        <f>IF(R84="","0-0-0",CONCATENATE(R84,"-",S84,"-",T84))</f>
        <v>25-12-4</v>
      </c>
      <c r="U85" s="1" t="str">
        <f>IF(U84="","0-0-0",CONCATENATE(U84,"-",V84,"-",W84))</f>
        <v>17-7-0</v>
      </c>
      <c r="X85" s="1" t="str">
        <f>IF(X84="","0-0-0",CONCATENATE(X84,"-",Y84,"-",Z84))</f>
        <v>32-13-2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14</v>
      </c>
      <c r="S84" s="1">
        <f t="shared" si="58"/>
        <v>22</v>
      </c>
      <c r="T84" s="1">
        <f t="shared" si="58"/>
        <v>2</v>
      </c>
      <c r="U84" s="1">
        <f t="shared" si="58"/>
        <v>12</v>
      </c>
      <c r="V84" s="1">
        <f t="shared" si="58"/>
        <v>9</v>
      </c>
      <c r="W84" s="1">
        <f t="shared" si="58"/>
        <v>2</v>
      </c>
      <c r="X84" s="1">
        <f t="shared" si="58"/>
        <v>24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270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14-22-2</v>
      </c>
      <c r="U85" s="1" t="str">
        <f>IF(U84="","0-0-0",CONCATENATE(U84,"-",V84,"-",W84))</f>
        <v>12-9-2</v>
      </c>
      <c r="X85" s="1" t="str">
        <f>IF(X84="","0-0-0",CONCATENATE(X84,"-",Y84,"-",Z84))</f>
        <v>24-20-2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229</v>
      </c>
      <c r="F85" s="1">
        <f>SUM(F2:F83)</f>
        <v>258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17-16-7</v>
      </c>
      <c r="U85" s="1" t="str">
        <f>IF(U84="","0-0-0",CONCATENATE(U84,"-",V84,"-",W84))</f>
        <v>8-10-5</v>
      </c>
      <c r="X85" s="1" t="str">
        <f>IF(X84="","0-0-0",CONCATENATE(X84,"-",Y84,"-",Z84))</f>
        <v>17-23-7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237</v>
      </c>
      <c r="F85" s="1">
        <f>SUM(F2:F83)</f>
        <v>233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5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173</v>
      </c>
      <c r="F85" s="1">
        <f>SUM(F2:F83)</f>
        <v>310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11-24-5</v>
      </c>
      <c r="R85" s="1" t="str">
        <f>IF(R84="","0-0-0",CONCATENATE(R84,"-",S84,"-",T84))</f>
        <v>7-27-4</v>
      </c>
      <c r="U85" s="1" t="str">
        <f>IF(U84="","0-0-0",CONCATENATE(U84,"-",V84,"-",W84))</f>
        <v>6-14-3</v>
      </c>
      <c r="X85" s="1" t="str">
        <f>IF(X84="","0-0-0",CONCATENATE(X84,"-",Y84,"-",Z84))</f>
        <v>10-28-8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18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18-18-9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227</v>
      </c>
      <c r="F85" s="1">
        <f>SUM(F2:F83)</f>
        <v>240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18-19-3</v>
      </c>
      <c r="U85" s="1" t="str">
        <f>IF(U84="","0-0-0",CONCATENATE(U84,"-",V84,"-",W84))</f>
        <v>10-13-1</v>
      </c>
      <c r="X85" s="1" t="str">
        <f>IF(X84="","0-0-0",CONCATENATE(X84,"-",Y84,"-",Z84))</f>
        <v>25-18-4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2" t="s">
        <v>13</v>
      </c>
      <c r="F84" s="62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25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279</v>
      </c>
      <c r="F85" s="1">
        <f>SUM(F2:F83)</f>
        <v>253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25-17-4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46</v>
      </c>
      <c r="J84" s="1">
        <f t="shared" si="57"/>
        <v>23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288</v>
      </c>
      <c r="F85" s="1">
        <f>SUM(F2:F83)</f>
        <v>241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22-17-7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267</v>
      </c>
      <c r="F85" s="1">
        <f>SUM(F2:F83)</f>
        <v>213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26-9-4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2" t="s">
        <v>13</v>
      </c>
      <c r="F84" s="62"/>
      <c r="I84" s="1">
        <f t="shared" ref="I84:N84" si="57">IF(I1="",0,MAX(I1:I83))</f>
        <v>42</v>
      </c>
      <c r="J84" s="1">
        <f t="shared" si="57"/>
        <v>27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16</v>
      </c>
      <c r="T84" s="1">
        <f t="shared" si="58"/>
        <v>6</v>
      </c>
      <c r="U84" s="1">
        <f t="shared" si="58"/>
        <v>14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251</v>
      </c>
      <c r="F85" s="1">
        <f>SUM(F2:F83)</f>
        <v>230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18-16-6</v>
      </c>
      <c r="U85" s="1" t="str">
        <f>IF(U84="","0-0-0",CONCATENATE(U84,"-",V84,"-",W84))</f>
        <v>14-8-2</v>
      </c>
      <c r="X85" s="1" t="str">
        <f>IF(X84="","0-0-0",CONCATENATE(X84,"-",Y84,"-",Z84))</f>
        <v>27-13-5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210</v>
      </c>
      <c r="F85" s="1">
        <f>SUM(F2:F83)</f>
        <v>250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17-18-4</v>
      </c>
      <c r="U85" s="1" t="str">
        <f>IF(U84="","0-0-0",CONCATENATE(U84,"-",V84,"-",W84))</f>
        <v>15-9-1</v>
      </c>
      <c r="X85" s="1" t="str">
        <f>IF(X84="","0-0-0",CONCATENATE(X84,"-",Y84,"-",Z84))</f>
        <v>22-17-7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2" t="s">
        <v>13</v>
      </c>
      <c r="F84" s="62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18</v>
      </c>
      <c r="V84" s="1">
        <f t="shared" si="58"/>
        <v>5</v>
      </c>
      <c r="W84" s="1">
        <f t="shared" si="58"/>
        <v>1</v>
      </c>
      <c r="X84" s="1">
        <f t="shared" si="58"/>
        <v>29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241</v>
      </c>
      <c r="F85" s="1">
        <f>SUM(F2:F83)</f>
        <v>194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23-13-3</v>
      </c>
      <c r="U85" s="1" t="str">
        <f>IF(U84="","0-0-0",CONCATENATE(U84,"-",V84,"-",W84))</f>
        <v>18-5-1</v>
      </c>
      <c r="X85" s="1" t="str">
        <f>IF(X84="","0-0-0",CONCATENATE(X84,"-",Y84,"-",Z84))</f>
        <v>29-15-2</v>
      </c>
      <c r="AA85" s="1" t="str">
        <f>IF(AA84="","0-0",CONCATENATE(AA84,AB84))</f>
        <v>W4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211</vt:i4>
      </vt:variant>
    </vt:vector>
  </HeadingPairs>
  <TitlesOfParts>
    <vt:vector size="211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2024-04-10T10:12:31Z</dcterms:modified>
</cp:coreProperties>
</file>