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71544CD0-FED6-4D5F-B693-CC94C7BA7B1D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" sheetId="3" r:id="rId182"/>
    <sheet name="Anaheim_Ducks" sheetId="5" r:id="rId183"/>
    <sheet name="Arizona_Coyotes" sheetId="71" r:id="rId184"/>
    <sheet name="Boston_Bruins" sheetId="72" r:id="rId185"/>
    <sheet name="Buffalo_Sabres" sheetId="73" r:id="rId186"/>
    <sheet name="Calgary_Flames" sheetId="74" r:id="rId187"/>
    <sheet name="Carolina_Hurricanes" sheetId="75" r:id="rId188"/>
    <sheet name="Chicago_Blackhawks" sheetId="76" r:id="rId189"/>
    <sheet name="Colorado_Avalanche" sheetId="77" r:id="rId190"/>
    <sheet name="Columbus_Blue_Jackets" sheetId="78" r:id="rId191"/>
    <sheet name="Dallas_Stars" sheetId="79" r:id="rId192"/>
    <sheet name="Detroit_Red_Wings" sheetId="80" r:id="rId193"/>
    <sheet name="Edmonton_Oilers" sheetId="81" r:id="rId194"/>
    <sheet name="Florida_Panthers" sheetId="82" r:id="rId195"/>
    <sheet name="Los_Angeles_Kings" sheetId="83" r:id="rId196"/>
    <sheet name="Minnesota_Wild" sheetId="84" r:id="rId197"/>
    <sheet name="Montreal_Canadiens" sheetId="85" r:id="rId198"/>
    <sheet name="Nashville_Predators" sheetId="86" r:id="rId199"/>
    <sheet name="New_Jersey_Devils" sheetId="87" r:id="rId200"/>
    <sheet name="New_York_Islanders" sheetId="88" r:id="rId201"/>
    <sheet name="New_York_Rangers" sheetId="89" r:id="rId202"/>
    <sheet name="Ottawa_Senators" sheetId="90" r:id="rId203"/>
    <sheet name="Philadelphia_Flyers" sheetId="91" r:id="rId204"/>
    <sheet name="Pittsburgh_Penguins" sheetId="92" r:id="rId205"/>
    <sheet name="San_Jose_Sharks" sheetId="93" r:id="rId206"/>
    <sheet name="Seattle_Kraken" sheetId="94" r:id="rId207"/>
    <sheet name="St_Louis_Blues" sheetId="95" r:id="rId208"/>
    <sheet name="Tampa_Bay_Lightning" sheetId="96" r:id="rId209"/>
    <sheet name="Toronto_Maple_Leafs" sheetId="97" r:id="rId210"/>
    <sheet name="Vancouver_Canucks" sheetId="98" r:id="rId211"/>
    <sheet name="Vegas_Golden_Knights" sheetId="99" r:id="rId212"/>
    <sheet name="Washington_Capitals" sheetId="100" r:id="rId213"/>
    <sheet name="Winnipeg_Jets" sheetId="101" r:id="rId2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<sst xmlns="http://schemas.openxmlformats.org/spreadsheetml/2006/main" count="70064" uniqueCount="2268">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</sst>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92" sqref="B192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63">
        <v>9</v>
      </c>
      <c r="F6" s="37">
        <v>101</v>
      </c>
      <c r="G6" s="35">
        <v>33</v>
      </c>
      <c r="H6" s="63">
        <v>41</v>
      </c>
      <c r="I6" s="63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62">
        <v>79</v>
      </c>
      <c r="C19" s="62">
        <v>37</v>
      </c>
      <c r="D19" s="62">
        <v>31</v>
      </c>
      <c r="E19" s="63">
        <v>11</v>
      </c>
      <c r="F19" s="37">
        <v>85</v>
      </c>
      <c r="G19" s="63">
        <v>29</v>
      </c>
      <c r="H19" s="63">
        <v>33</v>
      </c>
      <c r="I19" s="63">
        <v>4</v>
      </c>
      <c r="J19" s="63">
        <v>5</v>
      </c>
      <c r="K19" s="6" t="s">
        <v>2151</v>
      </c>
      <c r="L19" s="62" t="s">
        <v>2242</v>
      </c>
      <c r="M19" s="62" t="s">
        <v>783</v>
      </c>
      <c r="N19" s="62" t="s">
        <v>2243</v>
      </c>
      <c r="O19" s="35">
        <v>212</v>
      </c>
      <c r="P19" s="63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62">
        <v>80</v>
      </c>
      <c r="C31" s="62">
        <v>35</v>
      </c>
      <c r="D31" s="62">
        <v>40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2256</v>
      </c>
      <c r="M31" s="62" t="s">
        <v>1898</v>
      </c>
      <c r="N31" s="62" t="s">
        <v>2257</v>
      </c>
      <c r="O31" s="35">
        <v>246</v>
      </c>
      <c r="P31" s="63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62">
        <v>79</v>
      </c>
      <c r="C38" s="62">
        <v>43</v>
      </c>
      <c r="D38" s="62">
        <v>28</v>
      </c>
      <c r="E38" s="63">
        <v>8</v>
      </c>
      <c r="F38" s="37">
        <v>94</v>
      </c>
      <c r="G38" s="63">
        <v>33</v>
      </c>
      <c r="H38" s="63">
        <v>39</v>
      </c>
      <c r="I38" s="63">
        <v>4</v>
      </c>
      <c r="J38" s="63">
        <v>2</v>
      </c>
      <c r="K38" s="6" t="s">
        <v>1686</v>
      </c>
      <c r="L38" s="62" t="s">
        <v>2211</v>
      </c>
      <c r="M38" s="62" t="s">
        <v>939</v>
      </c>
      <c r="N38" s="62" t="s">
        <v>2267</v>
      </c>
      <c r="O38" s="35">
        <v>259</v>
      </c>
      <c r="P38" s="63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63">
        <v>9</v>
      </c>
      <c r="F6" s="37">
        <v>101</v>
      </c>
      <c r="G6" s="35">
        <v>33</v>
      </c>
      <c r="H6" s="63">
        <v>41</v>
      </c>
      <c r="I6" s="63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62">
        <v>79</v>
      </c>
      <c r="C19" s="62">
        <v>37</v>
      </c>
      <c r="D19" s="62">
        <v>31</v>
      </c>
      <c r="E19" s="63">
        <v>11</v>
      </c>
      <c r="F19" s="37">
        <v>85</v>
      </c>
      <c r="G19" s="63">
        <v>29</v>
      </c>
      <c r="H19" s="63">
        <v>33</v>
      </c>
      <c r="I19" s="63">
        <v>4</v>
      </c>
      <c r="J19" s="63">
        <v>5</v>
      </c>
      <c r="K19" s="6" t="s">
        <v>2151</v>
      </c>
      <c r="L19" s="62" t="s">
        <v>2242</v>
      </c>
      <c r="M19" s="62" t="s">
        <v>783</v>
      </c>
      <c r="N19" s="62" t="s">
        <v>2243</v>
      </c>
      <c r="O19" s="35">
        <v>212</v>
      </c>
      <c r="P19" s="63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62">
        <v>80</v>
      </c>
      <c r="C31" s="62">
        <v>35</v>
      </c>
      <c r="D31" s="62">
        <v>40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2256</v>
      </c>
      <c r="M31" s="62" t="s">
        <v>1898</v>
      </c>
      <c r="N31" s="62" t="s">
        <v>2257</v>
      </c>
      <c r="O31" s="35">
        <v>246</v>
      </c>
      <c r="P31" s="63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62">
        <v>79</v>
      </c>
      <c r="C38" s="62">
        <v>43</v>
      </c>
      <c r="D38" s="62">
        <v>28</v>
      </c>
      <c r="E38" s="63">
        <v>8</v>
      </c>
      <c r="F38" s="37">
        <v>94</v>
      </c>
      <c r="G38" s="63">
        <v>33</v>
      </c>
      <c r="H38" s="63">
        <v>39</v>
      </c>
      <c r="I38" s="63">
        <v>4</v>
      </c>
      <c r="J38" s="63">
        <v>2</v>
      </c>
      <c r="K38" s="6" t="s">
        <v>1686</v>
      </c>
      <c r="L38" s="62" t="s">
        <v>2211</v>
      </c>
      <c r="M38" s="62" t="s">
        <v>939</v>
      </c>
      <c r="N38" s="62" t="s">
        <v>2267</v>
      </c>
      <c r="O38" s="35">
        <v>259</v>
      </c>
      <c r="P38" s="63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topLeftCell="A20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80</v>
      </c>
      <c r="C5" s="1">
        <f>Buffalo_Sabres!$I$84</f>
        <v>38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81</v>
      </c>
      <c r="G5" s="35">
        <f>C5-(Buffalo_Sabres!$K$84+I5)</f>
        <v>32</v>
      </c>
      <c r="H5" s="36">
        <f t="shared" ref="H5:H11" si="2">C5-I5</f>
        <v>36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23-20-5</v>
      </c>
      <c r="O5" s="35">
        <f>Buffalo_Sabres!$E$85</f>
        <v>240</v>
      </c>
      <c r="P5" s="36">
        <f>Buffalo_Sabres!$F$85</f>
        <v>239</v>
      </c>
      <c r="Q5" s="37">
        <f t="shared" si="0"/>
        <v>1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79</v>
      </c>
      <c r="C6" s="1">
        <f>Detroit_Red_Wings!$I$84</f>
        <v>38</v>
      </c>
      <c r="D6" s="1">
        <f>Detroit_Red_Wings!$J$84</f>
        <v>32</v>
      </c>
      <c r="E6" s="36">
        <f>Detroit_Red_Wings!$L$84</f>
        <v>9</v>
      </c>
      <c r="F6" s="37">
        <f t="shared" si="1"/>
        <v>85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16-19-4</v>
      </c>
      <c r="M6" s="1" t="str">
        <f>Detroit_Red_Wings!$U$85</f>
        <v>11-7-4</v>
      </c>
      <c r="N6" s="1" t="str">
        <f>Detroit_Red_Wings!$X$85</f>
        <v>22-19-6</v>
      </c>
      <c r="O6" s="35">
        <f>Detroit_Red_Wings!$E$85</f>
        <v>263</v>
      </c>
      <c r="P6" s="36">
        <f>Detroit_Red_Wings!$F$85</f>
        <v>262</v>
      </c>
      <c r="Q6" s="37">
        <f t="shared" si="0"/>
        <v>1</v>
      </c>
      <c r="R6" s="6" t="str">
        <f>Detroit_Red_Wings!$AA$85</f>
        <v>L2</v>
      </c>
      <c r="S6" s="7" t="str">
        <f>Detroit_Red_Wings!$AD$85</f>
        <v>3-4-3</v>
      </c>
    </row>
    <row r="7" spans="1:20" x14ac:dyDescent="0.25">
      <c r="A7" s="12" t="s">
        <v>52</v>
      </c>
      <c r="B7" s="1">
        <f>Florida_Panthers!$C$86</f>
        <v>80</v>
      </c>
      <c r="C7" s="1">
        <f>Florida_Panthers!$I$84</f>
        <v>50</v>
      </c>
      <c r="D7" s="1">
        <f>Florida_Panthers!$J$84</f>
        <v>24</v>
      </c>
      <c r="E7" s="36">
        <f>Florida_Panthers!$L$84</f>
        <v>6</v>
      </c>
      <c r="F7" s="37">
        <f t="shared" si="1"/>
        <v>106</v>
      </c>
      <c r="G7" s="35">
        <f>C7-(Florida_Panthers!$K$84+I7)</f>
        <v>41</v>
      </c>
      <c r="H7" s="36">
        <f t="shared" si="2"/>
        <v>47</v>
      </c>
      <c r="I7" s="36">
        <f>Florida_Panthers!$M$84</f>
        <v>3</v>
      </c>
      <c r="J7" s="37">
        <f>Florida_Panthers!$N$84</f>
        <v>2</v>
      </c>
      <c r="K7" s="6" t="str">
        <f>Florida_Panthers!$O$85</f>
        <v>24-13-2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31-12-5</v>
      </c>
      <c r="O7" s="35">
        <f>Florida_Panthers!$E$85</f>
        <v>260</v>
      </c>
      <c r="P7" s="36">
        <f>Florida_Panthers!$F$85</f>
        <v>196</v>
      </c>
      <c r="Q7" s="37">
        <f t="shared" si="0"/>
        <v>64</v>
      </c>
      <c r="R7" s="6" t="str">
        <f>Florida_Panthers!$AA$85</f>
        <v>W2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79</v>
      </c>
      <c r="C8" s="1">
        <f>Montreal_Canadiens!$I$84</f>
        <v>30</v>
      </c>
      <c r="D8" s="1">
        <f>Montreal_Canadiens!$J$84</f>
        <v>36</v>
      </c>
      <c r="E8" s="36">
        <f>Montreal_Canadiens!$L$84</f>
        <v>13</v>
      </c>
      <c r="F8" s="37">
        <f t="shared" si="1"/>
        <v>73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14-16-9</v>
      </c>
      <c r="M8" s="1" t="str">
        <f>Montreal_Canadiens!$U$85</f>
        <v>5-13-5</v>
      </c>
      <c r="N8" s="1" t="str">
        <f>Montreal_Canadiens!$X$85</f>
        <v>16-22-9</v>
      </c>
      <c r="O8" s="35">
        <f>Montreal_Canadiens!$E$85</f>
        <v>224</v>
      </c>
      <c r="P8" s="36">
        <f>Montreal_Canadiens!$F$85</f>
        <v>274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5-4-1</v>
      </c>
    </row>
    <row r="9" spans="1:20" x14ac:dyDescent="0.25">
      <c r="A9" s="12" t="s">
        <v>59</v>
      </c>
      <c r="B9" s="1">
        <f>Ottawa_Senators!$C$86</f>
        <v>79</v>
      </c>
      <c r="C9" s="1">
        <f>Ottawa_Senators!$I$84</f>
        <v>35</v>
      </c>
      <c r="D9" s="1">
        <f>Ottawa_Senators!$J$84</f>
        <v>40</v>
      </c>
      <c r="E9" s="36">
        <f>Ottawa_Senators!$L$84</f>
        <v>4</v>
      </c>
      <c r="F9" s="37">
        <f t="shared" si="1"/>
        <v>74</v>
      </c>
      <c r="G9" s="35">
        <f>C9-(Ottawa_Senators!$K$84+I9)</f>
        <v>24</v>
      </c>
      <c r="H9" s="36">
        <f t="shared" si="2"/>
        <v>31</v>
      </c>
      <c r="I9" s="36">
        <f>Ottawa_Senators!$M$84</f>
        <v>4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15-22-2</v>
      </c>
      <c r="M9" s="1" t="str">
        <f>Ottawa_Senators!$U$85</f>
        <v>13-9-2</v>
      </c>
      <c r="N9" s="1" t="str">
        <f>Ottawa_Senators!$X$85</f>
        <v>25-20-2</v>
      </c>
      <c r="O9" s="35">
        <f>Ottawa_Senators!$E$85</f>
        <v>247</v>
      </c>
      <c r="P9" s="36">
        <f>Ottawa_Senators!$F$85</f>
        <v>272</v>
      </c>
      <c r="Q9" s="37">
        <f t="shared" si="0"/>
        <v>-25</v>
      </c>
      <c r="R9" s="6" t="str">
        <f>Ottawa_Senators!$AA$85</f>
        <v>W1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79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24-10-5</v>
      </c>
      <c r="L10" s="1" t="str">
        <f>Tampa_Bay_Lightning!$R$85</f>
        <v>20-17-3</v>
      </c>
      <c r="M10" s="1" t="str">
        <f>Tampa_Bay_Lightning!$U$85</f>
        <v>11-8-5</v>
      </c>
      <c r="N10" s="1" t="str">
        <f>Tampa_Bay_Lightning!$X$85</f>
        <v>25-17-5</v>
      </c>
      <c r="O10" s="35">
        <f>Tampa_Bay_Lightning!$E$85</f>
        <v>281</v>
      </c>
      <c r="P10" s="36">
        <f>Tampa_Bay_Lightning!$F$85</f>
        <v>256</v>
      </c>
      <c r="Q10" s="37">
        <f t="shared" si="0"/>
        <v>25</v>
      </c>
      <c r="R10" s="6" t="str">
        <f>Tampa_Bay_Lightning!$AA$85</f>
        <v>L1</v>
      </c>
      <c r="S10" s="7" t="str">
        <f>Tampa_Bay_Lightning!$AD$85</f>
        <v>6-2-2</v>
      </c>
    </row>
    <row r="11" spans="1:20" ht="15.75" thickBot="1" x14ac:dyDescent="0.3">
      <c r="A11" s="12" t="s">
        <v>54</v>
      </c>
      <c r="B11" s="1">
        <f>Toronto_Maple_Leafs!$C$86</f>
        <v>79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22-18-7</v>
      </c>
      <c r="O11" s="35">
        <f>Toronto_Maple_Leafs!$E$85</f>
        <v>293</v>
      </c>
      <c r="P11" s="36">
        <f>Toronto_Maple_Leafs!$F$85</f>
        <v>247</v>
      </c>
      <c r="Q11" s="37">
        <f t="shared" si="0"/>
        <v>46</v>
      </c>
      <c r="R11" s="6" t="str">
        <f>Toronto_Maple_Leafs!$AA$85</f>
        <v>L1</v>
      </c>
      <c r="S11" s="7" t="str">
        <f>Toronto_Maple_Leafs!$AD$85</f>
        <v>6-4-0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80</v>
      </c>
      <c r="C14" s="1">
        <f>Carolina_Hurricanes!$I$84</f>
        <v>51</v>
      </c>
      <c r="D14" s="1">
        <f>Carolina_Hurricanes!$J$84</f>
        <v>22</v>
      </c>
      <c r="E14" s="36">
        <f>Carolina_Hurricanes!$L$84</f>
        <v>7</v>
      </c>
      <c r="F14" s="34">
        <f>(C14*2)+E14</f>
        <v>109</v>
      </c>
      <c r="G14" s="36">
        <f>C14-(Carolina_Hurricanes!$K$84+I14)</f>
        <v>43</v>
      </c>
      <c r="H14" s="36">
        <f>C14-I14</f>
        <v>49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24-12-3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272</v>
      </c>
      <c r="P14" s="36">
        <f>Carolina_Hurricanes!$F$85</f>
        <v>208</v>
      </c>
      <c r="Q14" s="37">
        <f t="shared" ref="Q14:Q21" si="3">O14-P14</f>
        <v>64</v>
      </c>
      <c r="R14" s="6" t="str">
        <f>Carolina_Hurricanes!$AA$85</f>
        <v>W4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80</v>
      </c>
      <c r="C15" s="1">
        <f>Columbus_Blue_Jackets!$I$84</f>
        <v>26</v>
      </c>
      <c r="D15" s="1">
        <f>Columbus_Blue_Jackets!$J$84</f>
        <v>42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10-23-7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227</v>
      </c>
      <c r="P15" s="36">
        <f>Columbus_Blue_Jackets!$F$85</f>
        <v>291</v>
      </c>
      <c r="Q15" s="37">
        <f t="shared" si="3"/>
        <v>-64</v>
      </c>
      <c r="R15" s="6" t="str">
        <f>Columbus_Blue_Jackets!$AA$85</f>
        <v>L3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80</v>
      </c>
      <c r="C16" s="1">
        <f>New_Jersey_Devils!$I$84</f>
        <v>38</v>
      </c>
      <c r="D16" s="1">
        <f>New_Jersey_Devils!$J$84</f>
        <v>37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21-17-2</v>
      </c>
      <c r="M16" s="1" t="str">
        <f>New_Jersey_Devils!$U$85</f>
        <v>11-11-2</v>
      </c>
      <c r="N16" s="1" t="str">
        <f>New_Jersey_Devils!$X$85</f>
        <v>23-22-3</v>
      </c>
      <c r="O16" s="35">
        <f>New_Jersey_Devils!$E$85</f>
        <v>263</v>
      </c>
      <c r="P16" s="36">
        <f>New_Jersey_Devils!$F$85</f>
        <v>278</v>
      </c>
      <c r="Q16" s="37">
        <f t="shared" si="3"/>
        <v>-15</v>
      </c>
      <c r="R16" s="6" t="str">
        <f>New_Jersey_Devils!$AA$85</f>
        <v>W1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79</v>
      </c>
      <c r="C17" s="1">
        <f>New_York_Islanders!$I$84</f>
        <v>37</v>
      </c>
      <c r="D17" s="1">
        <f>New_York_Islanders!$J$84</f>
        <v>27</v>
      </c>
      <c r="E17" s="36">
        <f>New_York_Islanders!$L$84</f>
        <v>15</v>
      </c>
      <c r="F17" s="37">
        <f t="shared" si="4"/>
        <v>89</v>
      </c>
      <c r="G17" s="36">
        <f>C17-(New_York_Islanders!$K$84+I17)</f>
        <v>27</v>
      </c>
      <c r="H17" s="36">
        <f t="shared" si="5"/>
        <v>36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20-10-10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23-15-9</v>
      </c>
      <c r="O17" s="35">
        <f>New_York_Islanders!$E$85</f>
        <v>235</v>
      </c>
      <c r="P17" s="36">
        <f>New_York_Islanders!$F$85</f>
        <v>255</v>
      </c>
      <c r="Q17" s="37">
        <f t="shared" si="3"/>
        <v>-20</v>
      </c>
      <c r="R17" s="6" t="str">
        <f>New_York_Islanders!$AA$85</f>
        <v>W6</v>
      </c>
      <c r="S17" s="7" t="str">
        <f>New_York_Islanders!$AD$85</f>
        <v>8-2-0</v>
      </c>
    </row>
    <row r="18" spans="1:19" x14ac:dyDescent="0.25">
      <c r="A18" s="12" t="s">
        <v>60</v>
      </c>
      <c r="B18" s="1">
        <f>New_York_Rangers!$C$86</f>
        <v>80</v>
      </c>
      <c r="C18" s="1">
        <f>New_York_Rangers!$I$84</f>
        <v>53</v>
      </c>
      <c r="D18" s="1">
        <f>New_York_Rangers!$J$84</f>
        <v>23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28-11-0</v>
      </c>
      <c r="L18" s="1" t="str">
        <f>New_York_Rangers!$R$85</f>
        <v>25-12-4</v>
      </c>
      <c r="M18" s="1" t="str">
        <f>New_York_Rangers!$U$85</f>
        <v>17-8-0</v>
      </c>
      <c r="N18" s="1" t="str">
        <f>New_York_Rangers!$X$85</f>
        <v>32-14-2</v>
      </c>
      <c r="O18" s="35">
        <f>New_York_Rangers!$E$85</f>
        <v>275</v>
      </c>
      <c r="P18" s="36">
        <f>New_York_Rangers!$F$85</f>
        <v>227</v>
      </c>
      <c r="Q18" s="37">
        <f t="shared" si="3"/>
        <v>48</v>
      </c>
      <c r="R18" s="6" t="str">
        <f>New_York_Rangers!$AA$85</f>
        <v>L2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80</v>
      </c>
      <c r="C19" s="1">
        <f>Philadelphia_Flyers!$I$84</f>
        <v>37</v>
      </c>
      <c r="D19" s="1">
        <f>Philadelphia_Flyers!$J$84</f>
        <v>32</v>
      </c>
      <c r="E19" s="36">
        <f>Philadelphia_Flyers!$L$84</f>
        <v>11</v>
      </c>
      <c r="F19" s="37">
        <f t="shared" si="4"/>
        <v>85</v>
      </c>
      <c r="G19" s="36">
        <f>C19-(Philadelphia_Flyers!$K$84+I19)</f>
        <v>29</v>
      </c>
      <c r="H19" s="36">
        <f t="shared" si="5"/>
        <v>33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18-16-7</v>
      </c>
      <c r="M19" s="1" t="str">
        <f>Philadelphia_Flyers!$U$85</f>
        <v>9-10-5</v>
      </c>
      <c r="N19" s="1" t="str">
        <f>Philadelphia_Flyers!$X$85</f>
        <v>18-23-7</v>
      </c>
      <c r="O19" s="35">
        <f>Philadelphia_Flyers!$E$85</f>
        <v>233</v>
      </c>
      <c r="P19" s="36">
        <f>Philadelphia_Flyers!$F$85</f>
        <v>259</v>
      </c>
      <c r="Q19" s="37">
        <f t="shared" si="3"/>
        <v>-26</v>
      </c>
      <c r="R19" s="6" t="str">
        <f>Philadelphia_Flyers!$AA$85</f>
        <v>W1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79</v>
      </c>
      <c r="C20" s="1">
        <f>Pittsburgh_Penguins!$I$84</f>
        <v>37</v>
      </c>
      <c r="D20" s="1">
        <f>Pittsburgh_Penguins!$J$84</f>
        <v>30</v>
      </c>
      <c r="E20" s="36">
        <f>Pittsburgh_Penguins!$L$84</f>
        <v>12</v>
      </c>
      <c r="F20" s="37">
        <f t="shared" si="4"/>
        <v>86</v>
      </c>
      <c r="G20" s="36">
        <f>C20-(Pittsburgh_Penguins!$K$84+I20)</f>
        <v>31</v>
      </c>
      <c r="H20" s="36">
        <f t="shared" si="5"/>
        <v>35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22-13-4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23-16-9</v>
      </c>
      <c r="O20" s="35">
        <f>Pittsburgh_Penguins!$E$85</f>
        <v>243</v>
      </c>
      <c r="P20" s="36">
        <f>Pittsburgh_Penguins!$F$85</f>
        <v>238</v>
      </c>
      <c r="Q20" s="37">
        <f t="shared" si="3"/>
        <v>5</v>
      </c>
      <c r="R20" s="6" t="str">
        <f>Pittsburgh_Penguins!$AA$85</f>
        <v>W1</v>
      </c>
      <c r="S20" s="7" t="str">
        <f>Pittsburgh_Penguins!$AD$85</f>
        <v>7-0-3</v>
      </c>
    </row>
    <row r="21" spans="1:19" ht="15.75" thickBot="1" x14ac:dyDescent="0.3">
      <c r="A21" s="13" t="s">
        <v>65</v>
      </c>
      <c r="B21" s="9">
        <f>Washington_Capitals!$C$86</f>
        <v>79</v>
      </c>
      <c r="C21" s="9">
        <f>Washington_Capitals!$I$84</f>
        <v>37</v>
      </c>
      <c r="D21" s="9">
        <f>Washington_Capitals!$J$84</f>
        <v>31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22-18-7</v>
      </c>
      <c r="O21" s="38">
        <f>Washington_Capitals!$E$85</f>
        <v>212</v>
      </c>
      <c r="P21" s="39">
        <f>Washington_Capitals!$F$85</f>
        <v>254</v>
      </c>
      <c r="Q21" s="40">
        <f t="shared" si="3"/>
        <v>-42</v>
      </c>
      <c r="R21" s="8" t="str">
        <f>Washington_Capitals!$AA$85</f>
        <v>L1</v>
      </c>
      <c r="S21" s="10" t="str">
        <f>Washington_Capitals!$AD$85</f>
        <v>3-5-2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80</v>
      </c>
      <c r="C25" s="4">
        <f>Arizona_Coyotes!$I$84</f>
        <v>35</v>
      </c>
      <c r="D25" s="4">
        <f>Arizona_Coyotes!$J$84</f>
        <v>40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14-21-5</v>
      </c>
      <c r="M25" s="4" t="str">
        <f>Arizona_Coyotes!$U$85</f>
        <v>9-14-3</v>
      </c>
      <c r="N25" s="4" t="str">
        <f>Arizona_Coyotes!$X$85</f>
        <v>20-23-5</v>
      </c>
      <c r="O25" s="32">
        <f>Arizona_Coyotes!$E$85</f>
        <v>246</v>
      </c>
      <c r="P25" s="33">
        <f>Arizona_Coyotes!$F$85</f>
        <v>266</v>
      </c>
      <c r="Q25" s="34">
        <f t="shared" ref="Q25:Q32" si="6">O25-P25</f>
        <v>-20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79</v>
      </c>
      <c r="C26" s="1">
        <f>Chicago_Blackhawks!$I$84</f>
        <v>23</v>
      </c>
      <c r="D26" s="1">
        <f>Chicago_Blackhawks!$J$84</f>
        <v>51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16-20-4</v>
      </c>
      <c r="L26" s="1" t="str">
        <f>Chicago_Blackhawks!$R$85</f>
        <v>7-31-1</v>
      </c>
      <c r="M26" s="1" t="str">
        <f>Chicago_Blackhawks!$U$85</f>
        <v>6-17-3</v>
      </c>
      <c r="N26" s="1" t="str">
        <f>Chicago_Blackhawks!$X$85</f>
        <v>15-30-3</v>
      </c>
      <c r="O26" s="35">
        <f>Chicago_Blackhawks!$E$85</f>
        <v>172</v>
      </c>
      <c r="P26" s="36">
        <f>Chicago_Blackhawks!$F$85</f>
        <v>278</v>
      </c>
      <c r="Q26" s="37">
        <f t="shared" si="6"/>
        <v>-106</v>
      </c>
      <c r="R26" s="6" t="str">
        <f>Chicago_Blackhawks!$AA$85</f>
        <v>L3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80</v>
      </c>
      <c r="C28" s="1">
        <f>Dallas_Stars!$I$84</f>
        <v>50</v>
      </c>
      <c r="D28" s="1">
        <f>Dallas_Stars!$J$84</f>
        <v>21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32-10-6</v>
      </c>
      <c r="O28" s="35">
        <f>Dallas_Stars!$E$85</f>
        <v>293</v>
      </c>
      <c r="P28" s="36">
        <f>Dallas_Stars!$F$85</f>
        <v>232</v>
      </c>
      <c r="Q28" s="37">
        <f t="shared" si="6"/>
        <v>61</v>
      </c>
      <c r="R28" s="6" t="str">
        <f>Dallas_Stars!$AA$85</f>
        <v>L1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79</v>
      </c>
      <c r="C29" s="1">
        <f>Minnesota_Wild!$I$84</f>
        <v>37</v>
      </c>
      <c r="D29" s="1">
        <f>Minnesota_Wild!$J$84</f>
        <v>32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17-18-4</v>
      </c>
      <c r="M29" s="1" t="str">
        <f>Minnesota_Wild!$U$85</f>
        <v>9-14-3</v>
      </c>
      <c r="N29" s="1" t="str">
        <f>Minnesota_Wild!$X$85</f>
        <v>22-21-4</v>
      </c>
      <c r="O29" s="35">
        <f>Minnesota_Wild!$E$85</f>
        <v>239</v>
      </c>
      <c r="P29" s="36">
        <f>Minnesota_Wild!$F$85</f>
        <v>256</v>
      </c>
      <c r="Q29" s="37">
        <f t="shared" si="6"/>
        <v>-17</v>
      </c>
      <c r="R29" s="6" t="str">
        <f>Minnesota_Wild!$AA$85</f>
        <v>L2</v>
      </c>
      <c r="S29" s="7" t="str">
        <f>Minnesota_Wild!$AD$85</f>
        <v>3-5-2</v>
      </c>
    </row>
    <row r="30" spans="1:19" x14ac:dyDescent="0.25">
      <c r="A30" s="12" t="s">
        <v>72</v>
      </c>
      <c r="B30" s="1">
        <f>Nashville_Predators!$C$86</f>
        <v>80</v>
      </c>
      <c r="C30" s="1">
        <f>Nashville_Predators!$I$84</f>
        <v>46</v>
      </c>
      <c r="D30" s="1">
        <f>Nashville_Predators!$J$84</f>
        <v>29</v>
      </c>
      <c r="E30" s="36">
        <f>Nashville_Predators!$L$84</f>
        <v>5</v>
      </c>
      <c r="F30" s="37">
        <f t="shared" si="7"/>
        <v>97</v>
      </c>
      <c r="G30" s="36">
        <f>C30-(Nashville_Predators!$K$84+I30)</f>
        <v>37</v>
      </c>
      <c r="H30" s="36">
        <f t="shared" si="8"/>
        <v>43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24-13-3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261</v>
      </c>
      <c r="P30" s="36">
        <f>Nashville_Predators!$F$85</f>
        <v>240</v>
      </c>
      <c r="Q30" s="37">
        <f t="shared" si="6"/>
        <v>21</v>
      </c>
      <c r="R30" s="6" t="str">
        <f>Nashville_Predators!$AA$85</f>
        <v>W1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80</v>
      </c>
      <c r="C31" s="1">
        <f>St_Louis_Blues!$I$84</f>
        <v>42</v>
      </c>
      <c r="D31" s="1">
        <f>St_Louis_Blues!$J$84</f>
        <v>33</v>
      </c>
      <c r="E31" s="36">
        <f>St_Louis_Blues!$L$84</f>
        <v>5</v>
      </c>
      <c r="F31" s="37">
        <f t="shared" si="7"/>
        <v>89</v>
      </c>
      <c r="G31" s="36">
        <f>C31-(St_Louis_Blues!$K$84+I31)</f>
        <v>30</v>
      </c>
      <c r="H31" s="36">
        <f t="shared" si="8"/>
        <v>37</v>
      </c>
      <c r="I31" s="36">
        <f>St_Louis_Blues!$M$84</f>
        <v>5</v>
      </c>
      <c r="J31" s="36">
        <f>St_Louis_Blues!$N$84</f>
        <v>1</v>
      </c>
      <c r="K31" s="6" t="str">
        <f>St_Louis_Blues!$O$85</f>
        <v>24-14-2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26-18-4</v>
      </c>
      <c r="O31" s="35">
        <f>St_Louis_Blues!$E$85</f>
        <v>234</v>
      </c>
      <c r="P31" s="36">
        <f>St_Louis_Blues!$F$85</f>
        <v>247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79</v>
      </c>
      <c r="C32" s="1">
        <f>Winnipeg_Jets!$I$84</f>
        <v>49</v>
      </c>
      <c r="D32" s="1">
        <f>Winnipeg_Jets!$J$84</f>
        <v>24</v>
      </c>
      <c r="E32" s="36">
        <f>Winnipeg_Jets!$L$84</f>
        <v>6</v>
      </c>
      <c r="F32" s="40">
        <f t="shared" si="7"/>
        <v>104</v>
      </c>
      <c r="G32" s="36">
        <f>C32-(Winnipeg_Jets!$K$84+I32)</f>
        <v>43</v>
      </c>
      <c r="H32" s="36">
        <f t="shared" si="8"/>
        <v>49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24-13-3</v>
      </c>
      <c r="M32" s="1" t="str">
        <f>Winnipeg_Jets!$U$85</f>
        <v>19-5-1</v>
      </c>
      <c r="N32" s="1" t="str">
        <f>Winnipeg_Jets!$X$85</f>
        <v>30-15-2</v>
      </c>
      <c r="O32" s="35">
        <f>Winnipeg_Jets!$E$85</f>
        <v>244</v>
      </c>
      <c r="P32" s="36">
        <f>Winnipeg_Jets!$F$85</f>
        <v>194</v>
      </c>
      <c r="Q32" s="37">
        <f t="shared" si="6"/>
        <v>50</v>
      </c>
      <c r="R32" s="6" t="str">
        <f>Winnipeg_Jets!$AA$85</f>
        <v>W5</v>
      </c>
      <c r="S32" s="7" t="str">
        <f>Winnipeg_Jets!$AD$85</f>
        <v>5-4-1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80</v>
      </c>
      <c r="C35" s="1">
        <f>Anaheim_Ducks!$I$84</f>
        <v>26</v>
      </c>
      <c r="D35" s="1">
        <f>Anaheim_Ducks!$J$84</f>
        <v>49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14-23-2</v>
      </c>
      <c r="M35" s="1" t="str">
        <f>Anaheim_Ducks!$U$85</f>
        <v>7-16-1</v>
      </c>
      <c r="N35" s="1" t="str">
        <f>Anaheim_Ducks!$X$85</f>
        <v>13-32-3</v>
      </c>
      <c r="O35" s="35">
        <f>Anaheim_Ducks!$E$85</f>
        <v>199</v>
      </c>
      <c r="P35" s="36">
        <f>Anaheim_Ducks!$F$85</f>
        <v>291</v>
      </c>
      <c r="Q35" s="37">
        <f t="shared" ref="Q35:Q42" si="9">O35-P35</f>
        <v>-92</v>
      </c>
      <c r="R35" s="6" t="str">
        <f>Anaheim_Ducks!$AA$85</f>
        <v>L1</v>
      </c>
      <c r="S35" s="7" t="str">
        <f>Anaheim_Ducks!$AD$85</f>
        <v>2-6-2</v>
      </c>
    </row>
    <row r="36" spans="1:19" x14ac:dyDescent="0.25">
      <c r="A36" s="12" t="s">
        <v>81</v>
      </c>
      <c r="B36" s="1">
        <f>Calgary_Flames!$C$86</f>
        <v>79</v>
      </c>
      <c r="C36" s="1">
        <f>Calgary_Flames!$I$84</f>
        <v>36</v>
      </c>
      <c r="D36" s="1">
        <f>Calgary_Flames!$J$84</f>
        <v>38</v>
      </c>
      <c r="E36" s="36">
        <f>Calgary_Flames!$L$84</f>
        <v>5</v>
      </c>
      <c r="F36" s="37">
        <f t="shared" ref="F36:F42" si="10">(C36*2)+E36</f>
        <v>77</v>
      </c>
      <c r="G36" s="36">
        <f>C36-(Calgary_Flames!$K$84+I36)</f>
        <v>30</v>
      </c>
      <c r="H36" s="36">
        <f t="shared" ref="H36:H42" si="11">C36-I36</f>
        <v>36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17-19-4</v>
      </c>
      <c r="M36" s="1" t="str">
        <f>Calgary_Flames!$U$85</f>
        <v>12-11-1</v>
      </c>
      <c r="N36" s="1" t="str">
        <f>Calgary_Flames!$X$85</f>
        <v>22-23-2</v>
      </c>
      <c r="O36" s="35">
        <f>Calgary_Flames!$E$85</f>
        <v>241</v>
      </c>
      <c r="P36" s="36">
        <f>Calgary_Flames!$F$85</f>
        <v>261</v>
      </c>
      <c r="Q36" s="37">
        <f t="shared" si="9"/>
        <v>-20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78</v>
      </c>
      <c r="C37" s="1">
        <f>Edmonton_Oilers!$I$84</f>
        <v>48</v>
      </c>
      <c r="D37" s="1">
        <f>Edmonton_Oilers!$J$84</f>
        <v>24</v>
      </c>
      <c r="E37" s="36">
        <f>Edmonton_Oilers!$L$84</f>
        <v>6</v>
      </c>
      <c r="F37" s="37">
        <f t="shared" si="10"/>
        <v>102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27-8-4</v>
      </c>
      <c r="L37" s="1" t="str">
        <f>Edmonton_Oilers!$R$85</f>
        <v>21-16-2</v>
      </c>
      <c r="M37" s="1" t="str">
        <f>Edmonton_Oilers!$U$85</f>
        <v>17-7-0</v>
      </c>
      <c r="N37" s="1" t="str">
        <f>Edmonton_Oilers!$X$85</f>
        <v>29-13-4</v>
      </c>
      <c r="O37" s="35">
        <f>Edmonton_Oilers!$E$85</f>
        <v>281</v>
      </c>
      <c r="P37" s="36">
        <f>Edmonton_Oilers!$F$85</f>
        <v>222</v>
      </c>
      <c r="Q37" s="37">
        <f t="shared" si="9"/>
        <v>59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79</v>
      </c>
      <c r="C38" s="1">
        <f>Los_Angeles_Kings!$I$84</f>
        <v>42</v>
      </c>
      <c r="D38" s="1">
        <f>Los_Angeles_Kings!$J$84</f>
        <v>26</v>
      </c>
      <c r="E38" s="36">
        <f>Los_Angeles_Kings!$L$84</f>
        <v>11</v>
      </c>
      <c r="F38" s="37">
        <f t="shared" si="10"/>
        <v>95</v>
      </c>
      <c r="G38" s="36">
        <f>C38-(Los_Angeles_Kings!$K$84+I38)</f>
        <v>36</v>
      </c>
      <c r="H38" s="36">
        <f t="shared" si="11"/>
        <v>40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20-11-7</v>
      </c>
      <c r="L38" s="1" t="str">
        <f>Los_Angeles_Kings!$R$85</f>
        <v>22-15-4</v>
      </c>
      <c r="M38" s="1" t="str">
        <f>Los_Angeles_Kings!$U$85</f>
        <v>14-7-4</v>
      </c>
      <c r="N38" s="1" t="str">
        <f>Los_Angeles_Kings!$X$85</f>
        <v>25-17-5</v>
      </c>
      <c r="O38" s="35">
        <f>Los_Angeles_Kings!$E$85</f>
        <v>247</v>
      </c>
      <c r="P38" s="36">
        <f>Los_Angeles_Kings!$F$85</f>
        <v>207</v>
      </c>
      <c r="Q38" s="37">
        <f t="shared" si="9"/>
        <v>40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79</v>
      </c>
      <c r="C39" s="1">
        <f>San_Jose_Sharks!$I$84</f>
        <v>19</v>
      </c>
      <c r="D39" s="1">
        <f>San_Jose_Sharks!$J$84</f>
        <v>51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11-24-5</v>
      </c>
      <c r="L39" s="1" t="str">
        <f>San_Jose_Sharks!$R$85</f>
        <v>8-27-4</v>
      </c>
      <c r="M39" s="1" t="str">
        <f>San_Jose_Sharks!$U$85</f>
        <v>7-14-3</v>
      </c>
      <c r="N39" s="1" t="str">
        <f>San_Jose_Sharks!$X$85</f>
        <v>11-28-8</v>
      </c>
      <c r="O39" s="35">
        <f>San_Jose_Sharks!$E$85</f>
        <v>176</v>
      </c>
      <c r="P39" s="36">
        <f>San_Jose_Sharks!$F$85</f>
        <v>311</v>
      </c>
      <c r="Q39" s="37">
        <f t="shared" si="9"/>
        <v>-135</v>
      </c>
      <c r="R39" s="6" t="str">
        <f>San_Jose_Sharks!$AA$85</f>
        <v>W1</v>
      </c>
      <c r="S39" s="7" t="str">
        <f>San_Jose_Sharks!$AD$85</f>
        <v>3-5-2</v>
      </c>
    </row>
    <row r="40" spans="1:19" x14ac:dyDescent="0.25">
      <c r="A40" s="12" t="s">
        <v>80</v>
      </c>
      <c r="B40" s="1">
        <f>Seattle_Kraken!$C$86</f>
        <v>78</v>
      </c>
      <c r="C40" s="1">
        <f>Seattle_Kraken!$I$84</f>
        <v>33</v>
      </c>
      <c r="D40" s="1">
        <f>Seattle_Kraken!$J$84</f>
        <v>32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16-14-7</v>
      </c>
      <c r="M40" s="1" t="str">
        <f>Seattle_Kraken!$U$85</f>
        <v>12-10-4</v>
      </c>
      <c r="N40" s="1" t="str">
        <f>Seattle_Kraken!$X$85</f>
        <v>18-19-9</v>
      </c>
      <c r="O40" s="35">
        <f>Seattle_Kraken!$E$85</f>
        <v>208</v>
      </c>
      <c r="P40" s="36">
        <f>Seattle_Kraken!$F$85</f>
        <v>222</v>
      </c>
      <c r="Q40" s="37">
        <f t="shared" si="9"/>
        <v>-14</v>
      </c>
      <c r="R40" s="6" t="str">
        <f>Seattle_Kraken!$AA$85</f>
        <v>L1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79</v>
      </c>
      <c r="C41" s="1">
        <f>Vancouver_Canucks!$I$84</f>
        <v>48</v>
      </c>
      <c r="D41" s="1">
        <f>Vancouver_Canucks!$J$84</f>
        <v>22</v>
      </c>
      <c r="E41" s="36">
        <f>Vancouver_Canucks!$L$84</f>
        <v>9</v>
      </c>
      <c r="F41" s="37">
        <f t="shared" si="10"/>
        <v>105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27-15-5</v>
      </c>
      <c r="O41" s="35">
        <f>Vancouver_Canucks!$E$85</f>
        <v>270</v>
      </c>
      <c r="P41" s="36">
        <f>Vancouver_Canucks!$F$85</f>
        <v>217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79</v>
      </c>
      <c r="C42" s="9">
        <f>Vegas_Golden_Knights!$I$84</f>
        <v>43</v>
      </c>
      <c r="D42" s="9">
        <f>Vegas_Golden_Knights!$J$84</f>
        <v>28</v>
      </c>
      <c r="E42" s="39">
        <f>Vegas_Golden_Knights!$L$84</f>
        <v>8</v>
      </c>
      <c r="F42" s="40">
        <f t="shared" si="10"/>
        <v>94</v>
      </c>
      <c r="G42" s="39">
        <f>C42-(Vegas_Golden_Knights!$K$84+I42)</f>
        <v>33</v>
      </c>
      <c r="H42" s="39">
        <f t="shared" si="11"/>
        <v>39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25-11-2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28-14-5</v>
      </c>
      <c r="O42" s="38">
        <f>Vegas_Golden_Knights!$E$85</f>
        <v>259</v>
      </c>
      <c r="P42" s="39">
        <f>Vegas_Golden_Knights!$F$85</f>
        <v>237</v>
      </c>
      <c r="Q42" s="40">
        <f t="shared" si="9"/>
        <v>22</v>
      </c>
      <c r="R42" s="8" t="str">
        <f>Vegas_Golden_Knights!$AA$85</f>
        <v>W1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49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16</v>
      </c>
      <c r="W84" s="1">
        <f t="shared" si="58"/>
        <v>1</v>
      </c>
      <c r="X84" s="1">
        <f t="shared" si="58"/>
        <v>13</v>
      </c>
      <c r="Y84" s="1">
        <f t="shared" si="58"/>
        <v>32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39</v>
      </c>
      <c r="E85" s="1">
        <f>SUM(E2:E83)</f>
        <v>199</v>
      </c>
      <c r="F85" s="1">
        <f>SUM(F2:F83)</f>
        <v>291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14-23-2</v>
      </c>
      <c r="U85" s="1" t="str">
        <f>IF(U84="","0-0-0",CONCATENATE(U84,"-",V84,"-",W84))</f>
        <v>7-16-1</v>
      </c>
      <c r="X85" s="1" t="str">
        <f>IF(X84="","0-0-0",CONCATENATE(X84,"-",Y84,"-",Z84))</f>
        <v>13-32-3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40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246</v>
      </c>
      <c r="F85" s="1">
        <f>SUM(F2:F83)</f>
        <v>266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14-21-5</v>
      </c>
      <c r="U85" s="1" t="str">
        <f>IF(U84="","0-0-0",CONCATENATE(U84,"-",V84,"-",W84))</f>
        <v>9-14-3</v>
      </c>
      <c r="X85" s="1" t="str">
        <f>IF(X84="","0-0-0",CONCATENATE(X84,"-",Y84,"-",Z84))</f>
        <v>20-23-5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23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240</v>
      </c>
      <c r="F85" s="1">
        <f>SUM(F2:F83)</f>
        <v>239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23-20-5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38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11</v>
      </c>
      <c r="W84" s="1">
        <f t="shared" si="58"/>
        <v>1</v>
      </c>
      <c r="X84" s="1">
        <f t="shared" si="58"/>
        <v>22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241</v>
      </c>
      <c r="F85" s="1">
        <f>SUM(F2:F83)</f>
        <v>261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17-19-4</v>
      </c>
      <c r="U85" s="1" t="str">
        <f>IF(U84="","0-0-0",CONCATENATE(U84,"-",V84,"-",W84))</f>
        <v>12-11-1</v>
      </c>
      <c r="X85" s="1" t="str">
        <f>IF(X84="","0-0-0",CONCATENATE(X84,"-",Y84,"-",Z84))</f>
        <v>22-23-2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24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272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24-12-3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51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20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172</v>
      </c>
      <c r="F85" s="1">
        <f>SUM(F2:F83)</f>
        <v>278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7-31-1</v>
      </c>
      <c r="U85" s="1" t="str">
        <f>IF(U84="","0-0-0",CONCATENATE(U84,"-",V84,"-",W84))</f>
        <v>6-17-3</v>
      </c>
      <c r="X85" s="1" t="str">
        <f>IF(X84="","0-0-0",CONCATENATE(X84,"-",Y84,"-",Z84))</f>
        <v>15-30-3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42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23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227</v>
      </c>
      <c r="F85" s="1">
        <f>SUM(F2:F83)</f>
        <v>291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10-23-7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32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293</v>
      </c>
      <c r="F85" s="1">
        <f>SUM(F2:F83)</f>
        <v>232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32-10-6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262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16-19-4</v>
      </c>
      <c r="U85" s="1" t="str">
        <f>IF(U84="","0-0-0",CONCATENATE(U84,"-",V84,"-",W84))</f>
        <v>11-7-4</v>
      </c>
      <c r="X85" s="1" t="str">
        <f>IF(X84="","0-0-0",CONCATENATE(X84,"-",Y84,"-",Z84))</f>
        <v>22-19-6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29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27-8-4</v>
      </c>
      <c r="R85" s="1" t="str">
        <f>IF(R84="","0-0-0",CONCATENATE(R84,"-",S84,"-",T84))</f>
        <v>21-16-2</v>
      </c>
      <c r="U85" s="1" t="str">
        <f>IF(U84="","0-0-0",CONCATENATE(U84,"-",V84,"-",W84))</f>
        <v>17-7-0</v>
      </c>
      <c r="X85" s="1" t="str">
        <f>IF(X84="","0-0-0",CONCATENATE(X84,"-",Y84,"-",Z84))</f>
        <v>29-13-4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31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260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31-12-5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9">IF(I1="",0,MAX(I1:I83))</f>
        <v>42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20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14</v>
      </c>
      <c r="V84" s="1">
        <f t="shared" si="60"/>
        <v>7</v>
      </c>
      <c r="W84" s="1">
        <f t="shared" si="60"/>
        <v>4</v>
      </c>
      <c r="X84" s="1">
        <f t="shared" si="60"/>
        <v>25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20-11-7</v>
      </c>
      <c r="R85" s="1" t="str">
        <f>IF(R84="","0-0-0",CONCATENATE(R84,"-",S84,"-",T84))</f>
        <v>22-15-4</v>
      </c>
      <c r="U85" s="1" t="str">
        <f>IF(U84="","0-0-0",CONCATENATE(U84,"-",V84,"-",W84))</f>
        <v>14-7-4</v>
      </c>
      <c r="X85" s="1" t="str">
        <f>IF(X84="","0-0-0",CONCATENATE(X84,"-",Y84,"-",Z84))</f>
        <v>25-17-5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239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17-18-4</v>
      </c>
      <c r="U85" s="1" t="str">
        <f>IF(U84="","0-0-0",CONCATENATE(U84,"-",V84,"-",W84))</f>
        <v>9-14-3</v>
      </c>
      <c r="X85" s="1" t="str">
        <f>IF(X84="","0-0-0",CONCATENATE(X84,"-",Y84,"-",Z84))</f>
        <v>22-21-4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13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9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224</v>
      </c>
      <c r="F85" s="1">
        <f>SUM(F2:F83)</f>
        <v>274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14-16-9</v>
      </c>
      <c r="U85" s="1" t="str">
        <f>IF(U84="","0-0-0",CONCATENATE(U84,"-",V84,"-",W84))</f>
        <v>5-13-5</v>
      </c>
      <c r="X85" s="1" t="str">
        <f>IF(X84="","0-0-0",CONCATENATE(X84,"-",Y84,"-",Z84))</f>
        <v>16-22-9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261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24-13-3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23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263</v>
      </c>
      <c r="F85" s="1">
        <f>SUM(F2:F83)</f>
        <v>278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21-17-2</v>
      </c>
      <c r="U85" s="1" t="str">
        <f>IF(U84="","0-0-0",CONCATENATE(U84,"-",V84,"-",W84))</f>
        <v>11-11-2</v>
      </c>
      <c r="X85" s="1" t="str">
        <f>IF(X84="","0-0-0",CONCATENATE(X84,"-",Y84,"-",Z84))</f>
        <v>23-22-3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27</v>
      </c>
      <c r="K84" s="1">
        <f t="shared" si="57"/>
        <v>9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255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23-15-9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53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8</v>
      </c>
      <c r="W84" s="1">
        <f t="shared" si="58"/>
        <v>0</v>
      </c>
      <c r="X84" s="1">
        <f t="shared" si="58"/>
        <v>32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28-11-0</v>
      </c>
      <c r="R85" s="1" t="str">
        <f>IF(R84="","0-0-0",CONCATENATE(R84,"-",S84,"-",T84))</f>
        <v>25-12-4</v>
      </c>
      <c r="U85" s="1" t="str">
        <f>IF(U84="","0-0-0",CONCATENATE(U84,"-",V84,"-",W84))</f>
        <v>17-8-0</v>
      </c>
      <c r="X85" s="1" t="str">
        <f>IF(X84="","0-0-0",CONCATENATE(X84,"-",Y84,"-",Z84))</f>
        <v>32-14-2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22</v>
      </c>
      <c r="T84" s="1">
        <f t="shared" si="58"/>
        <v>2</v>
      </c>
      <c r="U84" s="1">
        <f t="shared" si="58"/>
        <v>13</v>
      </c>
      <c r="V84" s="1">
        <f t="shared" si="58"/>
        <v>9</v>
      </c>
      <c r="W84" s="1">
        <f t="shared" si="58"/>
        <v>2</v>
      </c>
      <c r="X84" s="1">
        <f t="shared" si="58"/>
        <v>25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247</v>
      </c>
      <c r="F85" s="1">
        <f>SUM(F2:F83)</f>
        <v>272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15-22-2</v>
      </c>
      <c r="U85" s="1" t="str">
        <f>IF(U84="","0-0-0",CONCATENATE(U84,"-",V84,"-",W84))</f>
        <v>13-9-2</v>
      </c>
      <c r="X85" s="1" t="str">
        <f>IF(X84="","0-0-0",CONCATENATE(X84,"-",Y84,"-",Z84))</f>
        <v>25-20-2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9</v>
      </c>
      <c r="V84" s="1">
        <f t="shared" si="58"/>
        <v>10</v>
      </c>
      <c r="W84" s="1">
        <f t="shared" si="58"/>
        <v>5</v>
      </c>
      <c r="X84" s="1">
        <f t="shared" si="58"/>
        <v>18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18-16-7</v>
      </c>
      <c r="U85" s="1" t="str">
        <f>IF(U84="","0-0-0",CONCATENATE(U84,"-",V84,"-",W84))</f>
        <v>9-10-5</v>
      </c>
      <c r="X85" s="1" t="str">
        <f>IF(X84="","0-0-0",CONCATENATE(X84,"-",Y84,"-",Z84))</f>
        <v>18-23-7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243</v>
      </c>
      <c r="F85" s="1">
        <f>SUM(F2:F83)</f>
        <v>238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23-16-9</v>
      </c>
      <c r="AA85" s="1" t="str">
        <f>IF(AA84="","0-0",CONCATENATE(AA84,AB84))</f>
        <v>W1</v>
      </c>
      <c r="AD85" s="1" t="str">
        <f>IF(AD84="","0-0-0",CONCATENATE(AD84,"-",AE84,"-",AF84))</f>
        <v>7-0-3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51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5</v>
      </c>
      <c r="R84" s="1">
        <f t="shared" si="58"/>
        <v>8</v>
      </c>
      <c r="S84" s="1">
        <f t="shared" si="58"/>
        <v>27</v>
      </c>
      <c r="T84" s="1">
        <f t="shared" si="58"/>
        <v>4</v>
      </c>
      <c r="U84" s="1">
        <f t="shared" si="58"/>
        <v>7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176</v>
      </c>
      <c r="F85" s="1">
        <f>SUM(F2:F83)</f>
        <v>311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11-24-5</v>
      </c>
      <c r="R85" s="1" t="str">
        <f>IF(R84="","0-0-0",CONCATENATE(R84,"-",S84,"-",T84))</f>
        <v>8-27-4</v>
      </c>
      <c r="U85" s="1" t="str">
        <f>IF(U84="","0-0-0",CONCATENATE(U84,"-",V84,"-",W84))</f>
        <v>7-14-3</v>
      </c>
      <c r="X85" s="1" t="str">
        <f>IF(X84="","0-0-0",CONCATENATE(X84,"-",Y84,"-",Z84))</f>
        <v>11-28-8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19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208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16-14-7</v>
      </c>
      <c r="U85" s="1" t="str">
        <f>IF(U84="","0-0-0",CONCATENATE(U84,"-",V84,"-",W84))</f>
        <v>12-10-4</v>
      </c>
      <c r="X85" s="1" t="str">
        <f>IF(X84="","0-0-0",CONCATENATE(X84,"-",Y84,"-",Z84))</f>
        <v>18-19-9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234</v>
      </c>
      <c r="F85" s="1">
        <f>SUM(F2:F83)</f>
        <v>247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26-18-4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5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5</v>
      </c>
      <c r="X84" s="1">
        <f t="shared" si="58"/>
        <v>25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281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24-10-5</v>
      </c>
      <c r="R85" s="1" t="str">
        <f>IF(R84="","0-0-0",CONCATENATE(R84,"-",S84,"-",T84))</f>
        <v>20-17-3</v>
      </c>
      <c r="U85" s="1" t="str">
        <f>IF(U84="","0-0-0",CONCATENATE(U84,"-",V84,"-",W84))</f>
        <v>11-8-5</v>
      </c>
      <c r="X85" s="1" t="str">
        <f>IF(X84="","0-0-0",CONCATENATE(X84,"-",Y84,"-",Z84))</f>
        <v>25-17-5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293</v>
      </c>
      <c r="F85" s="1">
        <f>SUM(F2:F83)</f>
        <v>247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217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28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41</v>
      </c>
      <c r="E85" s="1">
        <f>SUM(E2:E83)</f>
        <v>259</v>
      </c>
      <c r="F85" s="1">
        <f>SUM(F2:F83)</f>
        <v>237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28-14-5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212</v>
      </c>
      <c r="F85" s="1">
        <f>SUM(F2:F83)</f>
        <v>254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19</v>
      </c>
      <c r="V84" s="1">
        <f t="shared" si="58"/>
        <v>5</v>
      </c>
      <c r="W84" s="1">
        <f t="shared" si="58"/>
        <v>1</v>
      </c>
      <c r="X84" s="1">
        <f t="shared" si="58"/>
        <v>30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244</v>
      </c>
      <c r="F85" s="1">
        <f>SUM(F2:F83)</f>
        <v>194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24-13-3</v>
      </c>
      <c r="U85" s="1" t="str">
        <f>IF(U84="","0-0-0",CONCATENATE(U84,"-",V84,"-",W84))</f>
        <v>19-5-1</v>
      </c>
      <c r="X85" s="1" t="str">
        <f>IF(X84="","0-0-0",CONCATENATE(X84,"-",Y84,"-",Z84))</f>
        <v>30-15-2</v>
      </c>
      <c r="AA85" s="1" t="str">
        <f>IF(AA84="","0-0",CONCATENATE(AA84,AB84))</f>
        <v>W5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214</vt:i4>
      </vt:variant>
    </vt:vector>
  </HeadingPairs>
  <TitlesOfParts>
    <vt:vector size="214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2024-04-13T18:32:04Z</dcterms:modified>
</cp:coreProperties>
</file>