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39C4D056-FE4F-4600-8185-58FE1734125B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 (1-29-25)" sheetId="151" r:id="rId115"/>
    <sheet name="Standings (1-30-25)" sheetId="152" r:id="rId116"/>
    <sheet name="Standings (1-31-25)" sheetId="153" r:id="rId117"/>
    <sheet name="Standings (2-1-25)" sheetId="154" r:id="rId118"/>
    <sheet name="Standings (2-2-25)" sheetId="155" r:id="rId119"/>
    <sheet name="Standings (2-3-25)" sheetId="156" r:id="rId120"/>
    <sheet name="Standings (2-4-25)" sheetId="157" r:id="rId121"/>
    <sheet name="Standings (2-5-25)" sheetId="158" r:id="rId122"/>
    <sheet name="Standings (2-6-25)" sheetId="159" r:id="rId123"/>
    <sheet name="Standings (2-7-25)" sheetId="160" r:id="rId124"/>
    <sheet name="Standings (2-8-25)" sheetId="161" r:id="rId125"/>
    <sheet name="Standings (2-9-25)" sheetId="162" r:id="rId126"/>
    <sheet name="Standings (2-22-25)" sheetId="163" r:id="rId127"/>
    <sheet name="Standings (2-23-25)" sheetId="164" r:id="rId128"/>
    <sheet name="Standings (2-24-25)" sheetId="165" r:id="rId129"/>
    <sheet name="Standings (2-25-25)" sheetId="166" r:id="rId130"/>
    <sheet name="Standings (2-26-25)" sheetId="167" r:id="rId131"/>
    <sheet name="Standings (2-27-25)" sheetId="168" r:id="rId132"/>
    <sheet name="Standings (2-28-25)" sheetId="169" r:id="rId133"/>
    <sheet name="Standings (3-1-25)" sheetId="170" r:id="rId134"/>
    <sheet name="Standings (3-2-25)" sheetId="171" r:id="rId135"/>
    <sheet name="Standings (3-3-25)" sheetId="172" r:id="rId136"/>
    <sheet name="Standings (3-4-25)" sheetId="173" r:id="rId137"/>
    <sheet name="Standings (3-5-25)" sheetId="174" r:id="rId138"/>
    <sheet name="Standings (3-6-25)" sheetId="175" r:id="rId139"/>
    <sheet name="Standings (3-7-25)" sheetId="176" r:id="rId140"/>
    <sheet name="Standings (3-8-25)" sheetId="177" r:id="rId141"/>
    <sheet name="Standings (3-9-25)" sheetId="178" r:id="rId142"/>
    <sheet name="Standings (3-10-25)" sheetId="179" r:id="rId143"/>
    <sheet name="Standings (3-11-25)" sheetId="180" r:id="rId144"/>
    <sheet name="Standings (3-12-25)" sheetId="181" r:id="rId145"/>
    <sheet name="Standings (3-13-25)" sheetId="182" r:id="rId146"/>
    <sheet name="Standings (3-14-25)" sheetId="183" r:id="rId147"/>
    <sheet name="Standings (3-15-25)" sheetId="184" r:id="rId148"/>
    <sheet name="Standings (3-16-25)" sheetId="185" r:id="rId149"/>
    <sheet name="Standings (3-17-25)" sheetId="186" r:id="rId150"/>
    <sheet name="Standings (3-18-25)" sheetId="187" r:id="rId151"/>
    <sheet name="Standings (3-19-25)" sheetId="188" r:id="rId152"/>
    <sheet name="Standings (3-20-25)" sheetId="189" r:id="rId153"/>
    <sheet name="Standings (3-21-25)" sheetId="191" r:id="rId154"/>
    <sheet name="Standings (3-22-25)" sheetId="192" r:id="rId155"/>
    <sheet name="Standings (3-23-25)" sheetId="193" r:id="rId156"/>
    <sheet name="Standings (3-24-25)" sheetId="194" r:id="rId157"/>
    <sheet name="Standings (3-25-25)" sheetId="196" r:id="rId158"/>
    <sheet name="Standings (3-26-25)" sheetId="197" r:id="rId159"/>
    <sheet name="Standings (3-27-25)" sheetId="198" r:id="rId160"/>
    <sheet name="Standings (3-28-25)" sheetId="199" r:id="rId161"/>
    <sheet name="Standings (3-29-25)" sheetId="200" r:id="rId162"/>
    <sheet name="Standings (3-30-25)" sheetId="201" r:id="rId163"/>
    <sheet name="Standings (3-31-25)" sheetId="202" r:id="rId164"/>
    <sheet name="Standings (4-1-25)" sheetId="203" r:id="rId165"/>
    <sheet name="Standings (4-2-25)" sheetId="204" r:id="rId166"/>
    <sheet name="Standings (4-3-25)" sheetId="205" r:id="rId167"/>
    <sheet name="Standings (4-4-25)" sheetId="206" r:id="rId168"/>
    <sheet name="Standings (4-5-25)" sheetId="207" r:id="rId169"/>
    <sheet name="Standings (4-6-25)" sheetId="208" r:id="rId170"/>
    <sheet name="Standings" sheetId="4" r:id="rId171"/>
    <sheet name="Anaheim_Ducks" sheetId="5" r:id="rId172"/>
    <sheet name="Boston_Bruins" sheetId="7" r:id="rId173"/>
    <sheet name="Buffalo_Sabres" sheetId="8" r:id="rId174"/>
    <sheet name="Calgary_Flames" sheetId="9" r:id="rId175"/>
    <sheet name="Carolina_Hurricanes" sheetId="10" r:id="rId176"/>
    <sheet name="Chicago_Blackhawks" sheetId="11" r:id="rId177"/>
    <sheet name="Colorado_Avalanche" sheetId="12" r:id="rId178"/>
    <sheet name="Columbus_Blue_Jackets" sheetId="13" r:id="rId179"/>
    <sheet name="Dallas_Stars" sheetId="14" r:id="rId180"/>
    <sheet name="Detroit_Red_Wings" sheetId="15" r:id="rId181"/>
    <sheet name="Edmonton_Oilers" sheetId="16" r:id="rId182"/>
    <sheet name="Florida_Panthers" sheetId="17" r:id="rId183"/>
    <sheet name="Los_Angeles_Kings" sheetId="18" r:id="rId184"/>
    <sheet name="Minnesota_Wild" sheetId="19" r:id="rId185"/>
    <sheet name="Montreal_Canadiens" sheetId="20" r:id="rId186"/>
    <sheet name="Sheet1" sheetId="140" r:id="rId187"/>
    <sheet name="Nashville_Predators" sheetId="21" r:id="rId188"/>
    <sheet name="New_Jersey_Devils" sheetId="22" r:id="rId189"/>
    <sheet name="New_York_Islanders" sheetId="23" r:id="rId190"/>
    <sheet name="New_York_Rangers" sheetId="24" r:id="rId191"/>
    <sheet name="Ottawa_Senators" sheetId="25" r:id="rId192"/>
    <sheet name="Philadelphia_Flyers" sheetId="26" r:id="rId193"/>
    <sheet name="Pittsburgh_Penguins" sheetId="27" r:id="rId194"/>
    <sheet name="San_Jose_Sharks" sheetId="28" r:id="rId195"/>
    <sheet name="Seattle_Kraken" sheetId="29" r:id="rId196"/>
    <sheet name="St_Louis_Blues" sheetId="30" r:id="rId197"/>
    <sheet name="Tampa_Bay_Lightning" sheetId="31" r:id="rId198"/>
    <sheet name="Toronto_Maple_Leafs" sheetId="32" r:id="rId199"/>
    <sheet name="Utah_Hockey_Club" sheetId="6" r:id="rId200"/>
    <sheet name="Vancouver_Canucks" sheetId="33" r:id="rId201"/>
    <sheet name="Vegas_Golden_Knights" sheetId="34" r:id="rId202"/>
    <sheet name="Washington_Capitals" sheetId="35" r:id="rId203"/>
    <sheet name="Winnipeg_Jets" sheetId="36" r:id="rId20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A53" i="35"/>
  <c r="AC53" i="35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A53" i="33"/>
  <c r="AC53" i="33"/>
  <c r="AA54" i="33"/>
  <c r="AC54" i="33"/>
  <c r="AA55" i="33"/>
  <c r="AC55" i="33"/>
  <c r="AA56" i="33"/>
  <c r="AC56" i="33"/>
  <c r="AA57" i="33"/>
  <c r="AC57" i="33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R53" i="32" s="1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C50" i="32"/>
  <c r="AA51" i="32"/>
  <c r="AC51" i="32"/>
  <c r="AA52" i="32"/>
  <c r="AC52" i="32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C60" i="32"/>
  <c r="AA61" i="32"/>
  <c r="AC61" i="32"/>
  <c r="AA62" i="32"/>
  <c r="AC62" i="32"/>
  <c r="AA63" i="32"/>
  <c r="AC63" i="32"/>
  <c r="AA64" i="32"/>
  <c r="AC64" i="32"/>
  <c r="AA65" i="32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C54" i="30"/>
  <c r="AA55" i="30"/>
  <c r="AC55" i="30"/>
  <c r="AA56" i="30"/>
  <c r="AC56" i="30"/>
  <c r="AA57" i="30"/>
  <c r="AC57" i="30"/>
  <c r="AA58" i="30"/>
  <c r="AC58" i="30"/>
  <c r="AA59" i="30"/>
  <c r="AC59" i="30"/>
  <c r="AA60" i="30"/>
  <c r="AC60" i="30"/>
  <c r="AA61" i="30"/>
  <c r="AC61" i="30"/>
  <c r="AA62" i="30"/>
  <c r="AC62" i="30"/>
  <c r="AA63" i="30"/>
  <c r="AC63" i="30"/>
  <c r="AA64" i="30"/>
  <c r="AC64" i="30"/>
  <c r="AA65" i="30"/>
  <c r="AC65" i="30"/>
  <c r="AA66" i="30"/>
  <c r="AC66" i="30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O50" i="29" s="1"/>
  <c r="O51" i="29" s="1"/>
  <c r="O52" i="29" s="1"/>
  <c r="O53" i="29" s="1"/>
  <c r="O54" i="29" s="1"/>
  <c r="O55" i="29" s="1"/>
  <c r="O56" i="29" s="1"/>
  <c r="O57" i="29" s="1"/>
  <c r="O58" i="29" s="1"/>
  <c r="O59" i="29" s="1"/>
  <c r="O60" i="29" s="1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T53" i="29" s="1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U41" i="29" s="1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AA41" i="29"/>
  <c r="AC41" i="29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AA50" i="29"/>
  <c r="AC50" i="29"/>
  <c r="AA51" i="29"/>
  <c r="AC51" i="29"/>
  <c r="AA52" i="29"/>
  <c r="AC52" i="29"/>
  <c r="AA53" i="29"/>
  <c r="AC53" i="29"/>
  <c r="AA54" i="29"/>
  <c r="AC54" i="29"/>
  <c r="AA55" i="29"/>
  <c r="AC55" i="29"/>
  <c r="AA56" i="29"/>
  <c r="AC56" i="29"/>
  <c r="AA57" i="29"/>
  <c r="AC57" i="29"/>
  <c r="AA58" i="29"/>
  <c r="AC58" i="29"/>
  <c r="AA59" i="29"/>
  <c r="AC59" i="29"/>
  <c r="AA60" i="29"/>
  <c r="AC60" i="29"/>
  <c r="AA61" i="29"/>
  <c r="AC61" i="29"/>
  <c r="AA62" i="29"/>
  <c r="AC62" i="29"/>
  <c r="AA63" i="29"/>
  <c r="AC63" i="29"/>
  <c r="AA64" i="29"/>
  <c r="AC64" i="29"/>
  <c r="AA65" i="29"/>
  <c r="AC65" i="29"/>
  <c r="AA66" i="29"/>
  <c r="AC66" i="29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A57" i="25"/>
  <c r="AC57" i="25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Z64" i="22" s="1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A54" i="22"/>
  <c r="AC54" i="22"/>
  <c r="AA55" i="22"/>
  <c r="AC55" i="22"/>
  <c r="AA56" i="22"/>
  <c r="AC56" i="22"/>
  <c r="AA57" i="22"/>
  <c r="AC57" i="22"/>
  <c r="AA58" i="22"/>
  <c r="AC58" i="22"/>
  <c r="AA59" i="22"/>
  <c r="AC59" i="22"/>
  <c r="AA60" i="22"/>
  <c r="AC60" i="22"/>
  <c r="AA61" i="22"/>
  <c r="AC61" i="22"/>
  <c r="AA62" i="22"/>
  <c r="AC62" i="22"/>
  <c r="AA63" i="22"/>
  <c r="AC63" i="22"/>
  <c r="AA64" i="22"/>
  <c r="AC64" i="22"/>
  <c r="AA65" i="22"/>
  <c r="AC65" i="22"/>
  <c r="AA66" i="22"/>
  <c r="AC66" i="22"/>
  <c r="AA67" i="22"/>
  <c r="AC67" i="22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C46" i="20"/>
  <c r="AA47" i="20"/>
  <c r="AC47" i="20"/>
  <c r="AA48" i="20"/>
  <c r="AC48" i="20"/>
  <c r="AA49" i="20"/>
  <c r="AC49" i="20"/>
  <c r="AA50" i="20"/>
  <c r="AC50" i="20"/>
  <c r="AA51" i="20"/>
  <c r="AC51" i="20"/>
  <c r="AA52" i="20"/>
  <c r="AC52" i="20"/>
  <c r="AA53" i="20"/>
  <c r="AC53" i="20"/>
  <c r="AA54" i="20"/>
  <c r="AC54" i="20"/>
  <c r="AA55" i="20"/>
  <c r="AC55" i="20"/>
  <c r="AA56" i="20"/>
  <c r="AC56" i="20"/>
  <c r="AA57" i="20"/>
  <c r="AC57" i="20"/>
  <c r="AA58" i="20"/>
  <c r="AC58" i="20"/>
  <c r="AA59" i="20"/>
  <c r="AC59" i="20"/>
  <c r="AA60" i="20"/>
  <c r="AC60" i="20"/>
  <c r="AA61" i="20"/>
  <c r="AC61" i="20"/>
  <c r="AA62" i="20"/>
  <c r="AC62" i="20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Q38" i="17" s="1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Y63" i="17" s="1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AA38" i="17"/>
  <c r="AC38" i="17"/>
  <c r="AA39" i="17"/>
  <c r="AC39" i="17"/>
  <c r="AA40" i="17"/>
  <c r="AC40" i="17"/>
  <c r="AA41" i="17"/>
  <c r="AC41" i="17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C52" i="17"/>
  <c r="AA53" i="17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C59" i="17"/>
  <c r="AA60" i="17"/>
  <c r="AC60" i="17"/>
  <c r="AA61" i="17"/>
  <c r="AC61" i="17"/>
  <c r="AA62" i="17"/>
  <c r="AC62" i="17"/>
  <c r="AA63" i="17"/>
  <c r="AC63" i="17"/>
  <c r="AA64" i="17"/>
  <c r="AC64" i="17"/>
  <c r="AA65" i="17"/>
  <c r="AC65" i="17"/>
  <c r="AA66" i="17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A60" i="16"/>
  <c r="AC60" i="16"/>
  <c r="AA61" i="16"/>
  <c r="AC61" i="16"/>
  <c r="AA62" i="16"/>
  <c r="AC62" i="16"/>
  <c r="AA63" i="16"/>
  <c r="AC63" i="16"/>
  <c r="AA64" i="16"/>
  <c r="AC64" i="16"/>
  <c r="AA65" i="16"/>
  <c r="AC65" i="16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A54" i="14"/>
  <c r="AC54" i="14"/>
  <c r="AA55" i="14"/>
  <c r="AC55" i="14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A62" i="12"/>
  <c r="AC62" i="12"/>
  <c r="AA63" i="12"/>
  <c r="AC63" i="12"/>
  <c r="AA64" i="12"/>
  <c r="AC64" i="12"/>
  <c r="AA65" i="12"/>
  <c r="AC65" i="12"/>
  <c r="AA66" i="12"/>
  <c r="AC66" i="12"/>
  <c r="AA67" i="12"/>
  <c r="AC67" i="12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C41" i="11"/>
  <c r="AA42" i="11"/>
  <c r="AC42" i="11"/>
  <c r="AA43" i="11"/>
  <c r="AC43" i="11"/>
  <c r="AA44" i="11"/>
  <c r="AC44" i="11"/>
  <c r="AA45" i="11"/>
  <c r="AC45" i="11"/>
  <c r="AA46" i="11"/>
  <c r="AC46" i="11"/>
  <c r="AA47" i="11"/>
  <c r="AC47" i="11"/>
  <c r="AA48" i="11"/>
  <c r="AC48" i="11"/>
  <c r="AA49" i="11"/>
  <c r="AC49" i="11"/>
  <c r="AA50" i="11"/>
  <c r="AC50" i="11"/>
  <c r="AA51" i="11"/>
  <c r="AC51" i="11"/>
  <c r="AA52" i="11"/>
  <c r="AC52" i="11"/>
  <c r="AA53" i="11"/>
  <c r="AC53" i="11"/>
  <c r="AA54" i="11"/>
  <c r="AC54" i="11"/>
  <c r="AA55" i="11"/>
  <c r="AC55" i="11"/>
  <c r="AA56" i="11"/>
  <c r="AB56" i="11" s="1"/>
  <c r="AC56" i="11"/>
  <c r="AA57" i="11"/>
  <c r="AC57" i="11"/>
  <c r="AA58" i="11"/>
  <c r="AC58" i="11"/>
  <c r="AA59" i="11"/>
  <c r="AC59" i="11"/>
  <c r="AA60" i="11"/>
  <c r="AC60" i="11"/>
  <c r="AA61" i="11"/>
  <c r="AC61" i="11"/>
  <c r="AA62" i="11"/>
  <c r="AC62" i="11"/>
  <c r="AA63" i="11"/>
  <c r="AC63" i="11"/>
  <c r="AA64" i="11"/>
  <c r="AB64" i="11" s="1"/>
  <c r="AC64" i="11"/>
  <c r="AA65" i="11"/>
  <c r="AC65" i="11"/>
  <c r="AA66" i="1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A54" i="10"/>
  <c r="AC54" i="10"/>
  <c r="AA55" i="10"/>
  <c r="AC55" i="10"/>
  <c r="AA56" i="10"/>
  <c r="AC56" i="10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A61" i="9"/>
  <c r="AC61" i="9"/>
  <c r="AA62" i="9"/>
  <c r="AC62" i="9"/>
  <c r="AA63" i="9"/>
  <c r="AC63" i="9"/>
  <c r="AA64" i="9"/>
  <c r="AC64" i="9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C48" i="8"/>
  <c r="AA49" i="8"/>
  <c r="AC49" i="8"/>
  <c r="AA50" i="8"/>
  <c r="AC50" i="8"/>
  <c r="AA51" i="8"/>
  <c r="AC51" i="8"/>
  <c r="AA52" i="8"/>
  <c r="AC52" i="8"/>
  <c r="AA53" i="8"/>
  <c r="AC53" i="8"/>
  <c r="AA54" i="8"/>
  <c r="AC54" i="8"/>
  <c r="AA55" i="8"/>
  <c r="AC55" i="8"/>
  <c r="AA56" i="8"/>
  <c r="AC56" i="8"/>
  <c r="AA57" i="8"/>
  <c r="AC57" i="8"/>
  <c r="AA58" i="8"/>
  <c r="AC58" i="8"/>
  <c r="AA59" i="8"/>
  <c r="AC59" i="8"/>
  <c r="AA60" i="8"/>
  <c r="AC60" i="8"/>
  <c r="AA61" i="8"/>
  <c r="AC61" i="8"/>
  <c r="AA62" i="8"/>
  <c r="AC62" i="8"/>
  <c r="AA63" i="8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C52" i="7"/>
  <c r="AA53" i="7"/>
  <c r="AC53" i="7"/>
  <c r="AA54" i="7"/>
  <c r="AC54" i="7"/>
  <c r="AA55" i="7"/>
  <c r="AC55" i="7"/>
  <c r="AA56" i="7"/>
  <c r="AC56" i="7"/>
  <c r="AA57" i="7"/>
  <c r="AC57" i="7"/>
  <c r="AA58" i="7"/>
  <c r="AC58" i="7"/>
  <c r="AA59" i="7"/>
  <c r="AC59" i="7"/>
  <c r="AA60" i="7"/>
  <c r="AC60" i="7"/>
  <c r="AA61" i="7"/>
  <c r="AC61" i="7"/>
  <c r="AA62" i="7"/>
  <c r="AC62" i="7"/>
  <c r="AA63" i="7"/>
  <c r="AC63" i="7"/>
  <c r="AA64" i="7"/>
  <c r="AC64" i="7"/>
  <c r="AA65" i="7"/>
  <c r="AC65" i="7"/>
  <c r="AA66" i="7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C61" i="6"/>
  <c r="AA62" i="6"/>
  <c r="AC62" i="6"/>
  <c r="AA63" i="6"/>
  <c r="AC63" i="6"/>
  <c r="AA64" i="6"/>
  <c r="AC64" i="6"/>
  <c r="AA65" i="6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P16" i="189" l="1"/>
  <c r="B14" i="189"/>
  <c r="B17" i="189"/>
  <c r="O17" i="189"/>
  <c r="P19" i="189"/>
  <c r="B16" i="189"/>
  <c r="B20" i="189"/>
  <c r="P21" i="189"/>
  <c r="O16" i="189"/>
  <c r="Q16" i="189" s="1"/>
  <c r="P14" i="189"/>
  <c r="O14" i="189"/>
  <c r="P15" i="189"/>
  <c r="B15" i="189"/>
  <c r="O15" i="189"/>
  <c r="P17" i="189"/>
  <c r="O21" i="189"/>
  <c r="B21" i="189"/>
  <c r="P18" i="189"/>
  <c r="B18" i="189"/>
  <c r="O18" i="189"/>
  <c r="P20" i="189"/>
  <c r="O20" i="189"/>
  <c r="B19" i="189"/>
  <c r="O19" i="189"/>
  <c r="AD63" i="11"/>
  <c r="AD67" i="12"/>
  <c r="AB66" i="17"/>
  <c r="AE67" i="22"/>
  <c r="AF66" i="30"/>
  <c r="AD65" i="16"/>
  <c r="AB46" i="20"/>
  <c r="AB66" i="30"/>
  <c r="AB49" i="8"/>
  <c r="AB50" i="8" s="1"/>
  <c r="AB62" i="22"/>
  <c r="AB66" i="7"/>
  <c r="AB60" i="22"/>
  <c r="AE66" i="29"/>
  <c r="AB65" i="32"/>
  <c r="AD64" i="9"/>
  <c r="AD62" i="32"/>
  <c r="AE65" i="17"/>
  <c r="AF65" i="14"/>
  <c r="AD59" i="18"/>
  <c r="AD62" i="6"/>
  <c r="AF63" i="17"/>
  <c r="AB62" i="6"/>
  <c r="AD66" i="22"/>
  <c r="AB65" i="11"/>
  <c r="AB66" i="11" s="1"/>
  <c r="AF62" i="20"/>
  <c r="AB66" i="22"/>
  <c r="AB67" i="22" s="1"/>
  <c r="AF63" i="22"/>
  <c r="AB63" i="22"/>
  <c r="AB59" i="17"/>
  <c r="AE60" i="28"/>
  <c r="AD64" i="30"/>
  <c r="AE61" i="16"/>
  <c r="AD62" i="11"/>
  <c r="AF63" i="15"/>
  <c r="AB56" i="8"/>
  <c r="AD63" i="12"/>
  <c r="AB55" i="8"/>
  <c r="AB63" i="29"/>
  <c r="AE60" i="9"/>
  <c r="AF57" i="20"/>
  <c r="AF56" i="20"/>
  <c r="AB61" i="22"/>
  <c r="AE60" i="16"/>
  <c r="AB57" i="11"/>
  <c r="AB58" i="11" s="1"/>
  <c r="AB59" i="11" s="1"/>
  <c r="AB60" i="11" s="1"/>
  <c r="AB43" i="11"/>
  <c r="AD53" i="35"/>
  <c r="AD55" i="14"/>
  <c r="AF59" i="16"/>
  <c r="AB54" i="20"/>
  <c r="AD57" i="25"/>
  <c r="AE60" i="30"/>
  <c r="AF58" i="30"/>
  <c r="AD61" i="12"/>
  <c r="AB58" i="30"/>
  <c r="AF57" i="33"/>
  <c r="AB57" i="30"/>
  <c r="AF56" i="33"/>
  <c r="AD58" i="29"/>
  <c r="AB55" i="30"/>
  <c r="AF59" i="20"/>
  <c r="AB53" i="7"/>
  <c r="AB60" i="17"/>
  <c r="AF58" i="20"/>
  <c r="AD54" i="29"/>
  <c r="AE54" i="6"/>
  <c r="AE55" i="20"/>
  <c r="AB54" i="29"/>
  <c r="AB55" i="20"/>
  <c r="AD54" i="20"/>
  <c r="AE52" i="23"/>
  <c r="AE56" i="25"/>
  <c r="AD52" i="35"/>
  <c r="AE53" i="14"/>
  <c r="AB53" i="17"/>
  <c r="AE56" i="22"/>
  <c r="AF53" i="11"/>
  <c r="AD55" i="22"/>
  <c r="AF53" i="5"/>
  <c r="AD57" i="7"/>
  <c r="AB57" i="7"/>
  <c r="AB58" i="7" s="1"/>
  <c r="AB59" i="7" s="1"/>
  <c r="AB60" i="7" s="1"/>
  <c r="AB61" i="7" s="1"/>
  <c r="AF56" i="10"/>
  <c r="AB52" i="8"/>
  <c r="AB53" i="8" s="1"/>
  <c r="AB54" i="8" s="1"/>
  <c r="AD56" i="7"/>
  <c r="AD55" i="7"/>
  <c r="AE53" i="13"/>
  <c r="AD55" i="30"/>
  <c r="AD57" i="29"/>
  <c r="AB48" i="8"/>
  <c r="AB54" i="30"/>
  <c r="AD55" i="29"/>
  <c r="AE52" i="33"/>
  <c r="AD41" i="17"/>
  <c r="AE50" i="15"/>
  <c r="AB41" i="11"/>
  <c r="AF50" i="9"/>
  <c r="AD52" i="32"/>
  <c r="AB52" i="17"/>
  <c r="AF50" i="20"/>
  <c r="AB54" i="22"/>
  <c r="AB50" i="32"/>
  <c r="AB51" i="32" s="1"/>
  <c r="AB52" i="32" s="1"/>
  <c r="AF53" i="22"/>
  <c r="AB51" i="8"/>
  <c r="AB46" i="6"/>
  <c r="AB47" i="6" s="1"/>
  <c r="AB48" i="6" s="1"/>
  <c r="AE53" i="10"/>
  <c r="AB48" i="11"/>
  <c r="AF48" i="11"/>
  <c r="AB40" i="20"/>
  <c r="AB41" i="20" s="1"/>
  <c r="AB42" i="20" s="1"/>
  <c r="AB43" i="20" s="1"/>
  <c r="AB42" i="11"/>
  <c r="AB50" i="30"/>
  <c r="AB51" i="30" s="1"/>
  <c r="AB52" i="30" s="1"/>
  <c r="AB53" i="30" s="1"/>
  <c r="AF49" i="17"/>
  <c r="AB49" i="20"/>
  <c r="AB50" i="20" s="1"/>
  <c r="AB51" i="20" s="1"/>
  <c r="AB52" i="20" s="1"/>
  <c r="AF49" i="29"/>
  <c r="AF44" i="30"/>
  <c r="AD44" i="12"/>
  <c r="AB48" i="29"/>
  <c r="AD51" i="7"/>
  <c r="AB47" i="11"/>
  <c r="AD49" i="19"/>
  <c r="AF47" i="11"/>
  <c r="AD49" i="22"/>
  <c r="AB44" i="29"/>
  <c r="AB40" i="6"/>
  <c r="AB41" i="6" s="1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AB39" i="20"/>
  <c r="AB44" i="22"/>
  <c r="AE42" i="11"/>
  <c r="AF43" i="22"/>
  <c r="AE43" i="30"/>
  <c r="AE46" i="29"/>
  <c r="AF46" i="11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F38" i="11"/>
  <c r="AD38" i="29"/>
  <c r="AE39" i="7"/>
  <c r="AB39" i="7"/>
  <c r="AB36" i="20"/>
  <c r="AB37" i="20" s="1"/>
  <c r="AB38" i="20" s="1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B33" i="32" s="1"/>
  <c r="AB34" i="32" s="1"/>
  <c r="AB35" i="32" s="1"/>
  <c r="AB36" i="32" s="1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B22" i="20" s="1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B10" i="22" s="1"/>
  <c r="AB11" i="22" s="1"/>
  <c r="AB12" i="22" s="1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4" i="12" s="1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D4" i="16" s="1"/>
  <c r="AD5" i="16" s="1"/>
  <c r="AD6" i="16" s="1"/>
  <c r="AD7" i="16" s="1"/>
  <c r="AD8" i="16" s="1"/>
  <c r="AD9" i="16" s="1"/>
  <c r="AD10" i="16" s="1"/>
  <c r="AD11" i="16" s="1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D6" i="9" s="1"/>
  <c r="AD7" i="9" s="1"/>
  <c r="AD8" i="9" s="1"/>
  <c r="AD9" i="9" s="1"/>
  <c r="AD10" i="9" s="1"/>
  <c r="AD11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E3" i="25" s="1"/>
  <c r="AE4" i="25" s="1"/>
  <c r="AE5" i="25" s="1"/>
  <c r="AE6" i="25" s="1"/>
  <c r="AE7" i="25" s="1"/>
  <c r="AE8" i="25" s="1"/>
  <c r="AE9" i="25" s="1"/>
  <c r="AE10" i="25" s="1"/>
  <c r="AE11" i="25" s="1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F4" i="13" s="1"/>
  <c r="AF5" i="13" s="1"/>
  <c r="AF6" i="13" s="1"/>
  <c r="AF7" i="13" s="1"/>
  <c r="AF8" i="13" s="1"/>
  <c r="AF9" i="13" s="1"/>
  <c r="AF10" i="13" s="1"/>
  <c r="AF11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E3" i="26" s="1"/>
  <c r="AE4" i="26" s="1"/>
  <c r="AE5" i="26" s="1"/>
  <c r="AE6" i="26" s="1"/>
  <c r="AE7" i="26" s="1"/>
  <c r="AE8" i="26" s="1"/>
  <c r="AE9" i="26" s="1"/>
  <c r="AE10" i="26" s="1"/>
  <c r="AE11" i="26" s="1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B64" i="7" s="1"/>
  <c r="AB65" i="7" s="1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AD3" i="12" s="1"/>
  <c r="AD4" i="12" s="1"/>
  <c r="AD5" i="12" s="1"/>
  <c r="AD6" i="12" s="1"/>
  <c r="AD7" i="12" s="1"/>
  <c r="AD8" i="12" s="1"/>
  <c r="AD9" i="12" s="1"/>
  <c r="AD10" i="12" s="1"/>
  <c r="AD11" i="12" s="1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B52" i="7" s="1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AD4" i="36" s="1"/>
  <c r="AD5" i="36" s="1"/>
  <c r="AD6" i="36" s="1"/>
  <c r="AD7" i="36" s="1"/>
  <c r="AD8" i="36" s="1"/>
  <c r="AD9" i="36" s="1"/>
  <c r="AD10" i="36" s="1"/>
  <c r="AD11" i="36" s="1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E57" i="35"/>
  <c r="Q7" i="4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7" i="27" s="1"/>
  <c r="AD8" i="27" s="1"/>
  <c r="AD9" i="27" s="1"/>
  <c r="AD10" i="27" s="1"/>
  <c r="AD11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6" i="22" s="1"/>
  <c r="AD7" i="22" s="1"/>
  <c r="AD8" i="22" s="1"/>
  <c r="AD9" i="22" s="1"/>
  <c r="AD10" i="22" s="1"/>
  <c r="AD11" i="22" s="1"/>
  <c r="AD3" i="29"/>
  <c r="AD4" i="29" s="1"/>
  <c r="AD5" i="29" s="1"/>
  <c r="AA84" i="30"/>
  <c r="AD69" i="32"/>
  <c r="C86" i="33"/>
  <c r="AB16" i="22"/>
  <c r="AB17" i="22" s="1"/>
  <c r="AB18" i="22" s="1"/>
  <c r="AF79" i="26"/>
  <c r="AB59" i="30"/>
  <c r="AB60" i="30" s="1"/>
  <c r="AB61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E66" i="21"/>
  <c r="AF57" i="25"/>
  <c r="AE3" i="28"/>
  <c r="AE4" i="28" s="1"/>
  <c r="AB79" i="29"/>
  <c r="AF17" i="23"/>
  <c r="AE60" i="26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D4" i="14" s="1"/>
  <c r="AD5" i="14" s="1"/>
  <c r="AD6" i="14" s="1"/>
  <c r="AD7" i="14" s="1"/>
  <c r="AD8" i="14" s="1"/>
  <c r="AD9" i="14" s="1"/>
  <c r="AD10" i="14" s="1"/>
  <c r="AD11" i="14" s="1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34" i="7" s="1"/>
  <c r="AB35" i="7" s="1"/>
  <c r="AB36" i="7" s="1"/>
  <c r="AB37" i="7" s="1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49" i="6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B65" i="6" s="1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B60" i="8" s="1"/>
  <c r="AB61" i="8" s="1"/>
  <c r="AB62" i="8" s="1"/>
  <c r="AB63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J84" i="10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 s="1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58" i="17" s="1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B65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B50" i="22" s="1"/>
  <c r="AB51" i="22" s="1"/>
  <c r="AB52" i="22" s="1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65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AD24" i="26"/>
  <c r="AD58" i="27"/>
  <c r="AE24" i="25"/>
  <c r="AD24" i="25"/>
  <c r="AF24" i="25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B56" i="29" s="1"/>
  <c r="AB57" i="29" s="1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B59" i="29" s="1"/>
  <c r="AB60" i="29" s="1"/>
  <c r="AB61" i="29" s="1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B54" i="32" s="1"/>
  <c r="AB55" i="32" s="1"/>
  <c r="AB56" i="32" s="1"/>
  <c r="AB57" i="32" s="1"/>
  <c r="AB58" i="32" s="1"/>
  <c r="AB59" i="32" s="1"/>
  <c r="AB60" i="32" s="1"/>
  <c r="AB61" i="32" s="1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B63" i="32" s="1"/>
  <c r="AB64" i="32" s="1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Q20" i="189" l="1"/>
  <c r="Q18" i="189"/>
  <c r="Q14" i="189"/>
  <c r="Q19" i="189"/>
  <c r="Q21" i="189"/>
  <c r="Q15" i="189"/>
  <c r="Q17" i="189"/>
  <c r="I21" i="4"/>
  <c r="I14" i="189"/>
  <c r="J21" i="4"/>
  <c r="J14" i="189"/>
  <c r="E14" i="4"/>
  <c r="E15" i="189"/>
  <c r="C14" i="4"/>
  <c r="C15" i="189"/>
  <c r="D14" i="4"/>
  <c r="D15" i="189"/>
  <c r="D17" i="4"/>
  <c r="D17" i="189"/>
  <c r="C17" i="4"/>
  <c r="C17" i="189"/>
  <c r="D19" i="4"/>
  <c r="D21" i="189"/>
  <c r="C19" i="4"/>
  <c r="C21" i="189"/>
  <c r="I19" i="4"/>
  <c r="I21" i="189"/>
  <c r="E18" i="4"/>
  <c r="E18" i="189"/>
  <c r="C20" i="4"/>
  <c r="C20" i="189"/>
  <c r="D20" i="4"/>
  <c r="D20" i="189"/>
  <c r="I20" i="4"/>
  <c r="I20" i="189"/>
  <c r="J20" i="4"/>
  <c r="J20" i="189"/>
  <c r="D15" i="4"/>
  <c r="D19" i="189"/>
  <c r="J15" i="4"/>
  <c r="J19" i="189"/>
  <c r="I84" i="2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J84" i="24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84" i="22"/>
  <c r="L84" i="22"/>
  <c r="S84" i="22"/>
  <c r="T84" i="22"/>
  <c r="X84" i="22"/>
  <c r="X85" i="22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AF84" i="25"/>
  <c r="N84" i="24"/>
  <c r="AD84" i="21"/>
  <c r="L84" i="30"/>
  <c r="E31" i="4" s="1"/>
  <c r="M84" i="24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AE84" i="13"/>
  <c r="AD84" i="13"/>
  <c r="L84" i="13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J84" i="36"/>
  <c r="D32" i="4" s="1"/>
  <c r="AF84" i="7"/>
  <c r="N84" i="33"/>
  <c r="J41" i="4" s="1"/>
  <c r="I84" i="36"/>
  <c r="C32" i="4" s="1"/>
  <c r="T84" i="32"/>
  <c r="I84" i="28"/>
  <c r="C39" i="4" s="1"/>
  <c r="P84" i="28"/>
  <c r="W84" i="24"/>
  <c r="U85" i="2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M84" i="36"/>
  <c r="I32" i="4" s="1"/>
  <c r="S84" i="34"/>
  <c r="T84" i="30"/>
  <c r="M84" i="25"/>
  <c r="I9" i="4" s="1"/>
  <c r="K84" i="26"/>
  <c r="AE84" i="20"/>
  <c r="AD84" i="20"/>
  <c r="Y84" i="19"/>
  <c r="AE84" i="12"/>
  <c r="R84" i="13"/>
  <c r="R85" i="10"/>
  <c r="Y84" i="10"/>
  <c r="AD84" i="7"/>
  <c r="J84" i="32"/>
  <c r="D11" i="4" s="1"/>
  <c r="S84" i="32"/>
  <c r="AB84" i="24"/>
  <c r="AA85" i="2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84" i="22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L84" i="23"/>
  <c r="Q84" i="25"/>
  <c r="AB43" i="19"/>
  <c r="AE84" i="16"/>
  <c r="AF84" i="14"/>
  <c r="AF84" i="8"/>
  <c r="N84" i="6"/>
  <c r="J25" i="4" s="1"/>
  <c r="O85" i="35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I84" i="24"/>
  <c r="K84" i="23"/>
  <c r="Q84" i="23"/>
  <c r="P84" i="13"/>
  <c r="AB84" i="13"/>
  <c r="AA85" i="13" s="1"/>
  <c r="AE84" i="18"/>
  <c r="N84" i="15"/>
  <c r="J6" i="4" s="1"/>
  <c r="L84" i="15"/>
  <c r="E6" i="4" s="1"/>
  <c r="F6" i="4" s="1"/>
  <c r="Z84" i="21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K84" i="17"/>
  <c r="S84" i="14"/>
  <c r="AF84" i="15"/>
  <c r="M84" i="10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X84" i="31"/>
  <c r="O84" i="28"/>
  <c r="X85" i="24"/>
  <c r="X84" i="23"/>
  <c r="M84" i="21"/>
  <c r="I30" i="4" s="1"/>
  <c r="AE84" i="14"/>
  <c r="I84" i="16"/>
  <c r="C37" i="4" s="1"/>
  <c r="AD84" i="33"/>
  <c r="J84" i="35"/>
  <c r="P84" i="34"/>
  <c r="O85" i="34" s="1"/>
  <c r="K42" i="4" s="1"/>
  <c r="K84" i="27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20" i="4" l="1"/>
  <c r="G20" i="4"/>
  <c r="H19" i="4"/>
  <c r="G19" i="4"/>
  <c r="I16" i="4"/>
  <c r="I16" i="189"/>
  <c r="R16" i="4"/>
  <c r="R16" i="189"/>
  <c r="N16" i="4"/>
  <c r="N16" i="189"/>
  <c r="E16" i="4"/>
  <c r="E16" i="189"/>
  <c r="D16" i="4"/>
  <c r="D16" i="189"/>
  <c r="J16" i="4"/>
  <c r="J16" i="189"/>
  <c r="E21" i="4"/>
  <c r="E14" i="189"/>
  <c r="K21" i="4"/>
  <c r="K14" i="189"/>
  <c r="C21" i="4"/>
  <c r="H21" i="4" s="1"/>
  <c r="C14" i="189"/>
  <c r="D21" i="4"/>
  <c r="D14" i="189"/>
  <c r="R21" i="4"/>
  <c r="R14" i="189"/>
  <c r="F14" i="4"/>
  <c r="I14" i="4"/>
  <c r="G14" i="4" s="1"/>
  <c r="I15" i="189"/>
  <c r="H15" i="189" s="1"/>
  <c r="F15" i="189"/>
  <c r="J14" i="4"/>
  <c r="J15" i="189"/>
  <c r="L14" i="4"/>
  <c r="L15" i="189"/>
  <c r="I17" i="4"/>
  <c r="H17" i="4" s="1"/>
  <c r="I17" i="189"/>
  <c r="H17" i="189" s="1"/>
  <c r="R17" i="4"/>
  <c r="R17" i="189"/>
  <c r="E17" i="4"/>
  <c r="F17" i="4" s="1"/>
  <c r="E17" i="189"/>
  <c r="F17" i="189" s="1"/>
  <c r="J17" i="4"/>
  <c r="J17" i="189"/>
  <c r="N19" i="4"/>
  <c r="N21" i="189"/>
  <c r="J19" i="4"/>
  <c r="J21" i="189"/>
  <c r="H21" i="189"/>
  <c r="G21" i="189"/>
  <c r="E19" i="4"/>
  <c r="F19" i="4" s="1"/>
  <c r="E21" i="189"/>
  <c r="F21" i="189" s="1"/>
  <c r="R18" i="4"/>
  <c r="R18" i="189"/>
  <c r="K18" i="4"/>
  <c r="K18" i="189"/>
  <c r="I18" i="4"/>
  <c r="I18" i="189"/>
  <c r="J18" i="4"/>
  <c r="J18" i="189"/>
  <c r="D18" i="4"/>
  <c r="D18" i="189"/>
  <c r="C18" i="4"/>
  <c r="F18" i="4" s="1"/>
  <c r="C18" i="189"/>
  <c r="N18" i="4"/>
  <c r="N18" i="189"/>
  <c r="M18" i="4"/>
  <c r="M18" i="189"/>
  <c r="L18" i="4"/>
  <c r="L18" i="189"/>
  <c r="E20" i="4"/>
  <c r="F20" i="4" s="1"/>
  <c r="E20" i="189"/>
  <c r="F20" i="189" s="1"/>
  <c r="G20" i="189"/>
  <c r="H20" i="189"/>
  <c r="R15" i="4"/>
  <c r="R19" i="189"/>
  <c r="E15" i="4"/>
  <c r="E19" i="189"/>
  <c r="C15" i="4"/>
  <c r="F15" i="4" s="1"/>
  <c r="C19" i="189"/>
  <c r="I15" i="4"/>
  <c r="H15" i="4" s="1"/>
  <c r="I19" i="189"/>
  <c r="F30" i="4"/>
  <c r="H30" i="4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R85" i="20"/>
  <c r="L8" i="4" s="1"/>
  <c r="U85" i="32"/>
  <c r="M11" i="4" s="1"/>
  <c r="H10" i="4"/>
  <c r="U85" i="23"/>
  <c r="R85" i="32"/>
  <c r="L11" i="4" s="1"/>
  <c r="H11" i="4"/>
  <c r="U85" i="26"/>
  <c r="R85" i="28"/>
  <c r="L39" i="4" s="1"/>
  <c r="O85" i="19"/>
  <c r="K29" i="4" s="1"/>
  <c r="R85" i="5"/>
  <c r="L35" i="4" s="1"/>
  <c r="O85" i="26"/>
  <c r="O85" i="13"/>
  <c r="R85" i="19"/>
  <c r="L29" i="4" s="1"/>
  <c r="R85" i="14"/>
  <c r="L28" i="4" s="1"/>
  <c r="X85" i="20"/>
  <c r="N8" i="4" s="1"/>
  <c r="AD85" i="26"/>
  <c r="O85" i="10"/>
  <c r="X85" i="35"/>
  <c r="U85" i="35"/>
  <c r="R85" i="35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O85" i="23"/>
  <c r="R85" i="23"/>
  <c r="O85" i="25"/>
  <c r="K9" i="4" s="1"/>
  <c r="G8" i="4"/>
  <c r="X85" i="25"/>
  <c r="N9" i="4" s="1"/>
  <c r="U85" i="25"/>
  <c r="M9" i="4" s="1"/>
  <c r="AD85" i="23"/>
  <c r="X85" i="23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AD85" i="13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AD85" i="24"/>
  <c r="F8" i="4"/>
  <c r="O85" i="20"/>
  <c r="K8" i="4" s="1"/>
  <c r="AB84" i="26"/>
  <c r="AA85" i="26" s="1"/>
  <c r="G28" i="4"/>
  <c r="AB84" i="27"/>
  <c r="AA85" i="27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38" i="4"/>
  <c r="F7" i="4"/>
  <c r="F28" i="4"/>
  <c r="H28" i="4"/>
  <c r="G27" i="4"/>
  <c r="F27" i="4"/>
  <c r="G36" i="4"/>
  <c r="K5" i="4"/>
  <c r="L5" i="4"/>
  <c r="G5" i="4"/>
  <c r="R85" i="22"/>
  <c r="L16" i="189" s="1"/>
  <c r="O85" i="22"/>
  <c r="K16" i="189" s="1"/>
  <c r="AD85" i="22"/>
  <c r="U85" i="22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O85" i="18"/>
  <c r="K38" i="4" s="1"/>
  <c r="AD85" i="32"/>
  <c r="S11" i="4" s="1"/>
  <c r="AD85" i="18"/>
  <c r="S38" i="4" s="1"/>
  <c r="X85" i="10"/>
  <c r="AD85" i="5"/>
  <c r="S35" i="4" s="1"/>
  <c r="U85" i="31"/>
  <c r="M10" i="4" s="1"/>
  <c r="AD85" i="25"/>
  <c r="S9" i="4" s="1"/>
  <c r="AD85" i="7"/>
  <c r="S4" i="4" s="1"/>
  <c r="AD85" i="27"/>
  <c r="G10" i="4"/>
  <c r="X85" i="27"/>
  <c r="G11" i="4"/>
  <c r="F37" i="4"/>
  <c r="H37" i="4"/>
  <c r="G37" i="4"/>
  <c r="F9" i="4"/>
  <c r="G9" i="4"/>
  <c r="H9" i="4"/>
  <c r="AD85" i="28"/>
  <c r="S39" i="4" s="1"/>
  <c r="R85" i="13"/>
  <c r="X85" i="31"/>
  <c r="N10" i="4" s="1"/>
  <c r="U85" i="10"/>
  <c r="AD85" i="29"/>
  <c r="S40" i="4" s="1"/>
  <c r="X85" i="9"/>
  <c r="N36" i="4" s="1"/>
  <c r="AD85" i="10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32" i="4"/>
  <c r="G32" i="4"/>
  <c r="H32" i="4"/>
  <c r="G30" i="4"/>
  <c r="AD85" i="8"/>
  <c r="S5" i="4" s="1"/>
  <c r="AD85" i="35"/>
  <c r="O85" i="32"/>
  <c r="K11" i="4" s="1"/>
  <c r="F21" i="4" l="1"/>
  <c r="G21" i="4"/>
  <c r="G15" i="189"/>
  <c r="H14" i="4"/>
  <c r="M16" i="4"/>
  <c r="M16" i="189"/>
  <c r="S16" i="4"/>
  <c r="S16" i="189"/>
  <c r="S21" i="4"/>
  <c r="S14" i="189"/>
  <c r="L21" i="4"/>
  <c r="L14" i="189"/>
  <c r="M21" i="4"/>
  <c r="M14" i="189"/>
  <c r="H14" i="189"/>
  <c r="F14" i="189"/>
  <c r="G14" i="189"/>
  <c r="N21" i="4"/>
  <c r="N14" i="189"/>
  <c r="M14" i="4"/>
  <c r="M15" i="189"/>
  <c r="K14" i="4"/>
  <c r="K15" i="189"/>
  <c r="N14" i="4"/>
  <c r="N15" i="189"/>
  <c r="S14" i="4"/>
  <c r="S15" i="189"/>
  <c r="L17" i="4"/>
  <c r="L17" i="189"/>
  <c r="G17" i="189"/>
  <c r="M17" i="4"/>
  <c r="M17" i="189"/>
  <c r="K17" i="4"/>
  <c r="K17" i="189"/>
  <c r="G17" i="4"/>
  <c r="N17" i="4"/>
  <c r="N17" i="189"/>
  <c r="S17" i="4"/>
  <c r="S17" i="189"/>
  <c r="K19" i="4"/>
  <c r="K21" i="189"/>
  <c r="M19" i="4"/>
  <c r="M21" i="189"/>
  <c r="L19" i="4"/>
  <c r="L21" i="189"/>
  <c r="S19" i="4"/>
  <c r="S21" i="189"/>
  <c r="R19" i="4"/>
  <c r="R21" i="189"/>
  <c r="G18" i="4"/>
  <c r="S18" i="4"/>
  <c r="S18" i="189"/>
  <c r="H18" i="4"/>
  <c r="G18" i="189"/>
  <c r="H18" i="189"/>
  <c r="F18" i="189"/>
  <c r="M20" i="4"/>
  <c r="M20" i="189"/>
  <c r="K20" i="4"/>
  <c r="K20" i="189"/>
  <c r="R20" i="4"/>
  <c r="R20" i="189"/>
  <c r="N20" i="4"/>
  <c r="N20" i="189"/>
  <c r="L20" i="4"/>
  <c r="L20" i="189"/>
  <c r="S20" i="4"/>
  <c r="S20" i="189"/>
  <c r="G15" i="4"/>
  <c r="K15" i="4"/>
  <c r="K19" i="189"/>
  <c r="L15" i="4"/>
  <c r="L19" i="189"/>
  <c r="H19" i="189"/>
  <c r="F19" i="189"/>
  <c r="G19" i="189"/>
  <c r="M15" i="4"/>
  <c r="M19" i="189"/>
  <c r="N15" i="4"/>
  <c r="N19" i="189"/>
  <c r="S15" i="4"/>
  <c r="S19" i="189"/>
  <c r="I84" i="22"/>
  <c r="AB84" i="19"/>
  <c r="AA85" i="19" s="1"/>
  <c r="R29" i="4" s="1"/>
  <c r="AB84" i="10"/>
  <c r="AA85" i="10" s="1"/>
  <c r="K16" i="4"/>
  <c r="L16" i="4"/>
  <c r="C16" i="4" l="1"/>
  <c r="H16" i="4" s="1"/>
  <c r="C16" i="189"/>
  <c r="R14" i="4"/>
  <c r="R15" i="189"/>
  <c r="F16" i="4" l="1"/>
  <c r="G16" i="4"/>
  <c r="H16" i="189"/>
  <c r="F16" i="189"/>
  <c r="G16" i="189"/>
</calcChain>
</file>

<file path=xl/sharedStrings.xml><?xml version="1.0" encoding="utf-8"?>
<sst xmlns="http://schemas.openxmlformats.org/spreadsheetml/2006/main" count="66421" uniqueCount="1884">
  <si>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</si>
  <si>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</si>
  <si>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</si>
  <si>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</si>
  <si>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</si>
  <si>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</si>
  <si>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</si>
  <si>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</si>
  <si>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</si>
  <si>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</si>
  <si>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</si>
  <si>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</si>
  <si>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</si>
  <si>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</si>
  <si>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</si>
  <si>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</si>
  <si>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</si>
  <si>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</si>
  <si>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</si>
  <si>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</si>
  <si>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</si>
  <si>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</si>
  <si>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</si>
  <si>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</si>
  <si>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</si>
  <si>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</si>
  <si>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</si>
  <si>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</si>
  <si>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</si>
  <si>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</si>
  <si>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</si>
  <si>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</si>
  <si>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</si>
  <si>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</si>
  <si>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</si>
  <si>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</si>
  <si>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</si>
  <si>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</si>
  <si>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</si>
  <si>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</si>
  <si>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</si>
  <si>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</si>
  <si>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</si>
  <si>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</si>
  <si>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</si>
  <si>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</si>
  <si>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</si>
  <si>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</si>
  <si>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</si>
  <si>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</si>
  <si>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</si>
  <si>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</si>
  <si>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</si>
  <si>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</si>
  <si>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</si>
  <si>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</si>
  <si>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</si>
  <si>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</si>
  <si>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</si>
  <si>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</si>
  <si>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</si>
  <si>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</si>
  <si>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</si>
  <si>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</si>
  <si>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</si>
  <si>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</si>
  <si>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</si>
  <si>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</si>
  <si>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</si>
  <si>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</si>
  <si>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</si>
  <si>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</si>
  <si>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</si>
  <si>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</si>
  <si>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</si>
  <si>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</si>
  <si>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</si>
  <si>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</si>
  <si>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</si>
  <si>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</si>
  <si>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</si>
  <si>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</si>
  <si>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</si>
  <si>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</si>
  <si>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</si>
  <si>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</si>
  <si>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</si>
  <si>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</si>
  <si>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</si>
  <si>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</si>
  <si>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</si>
  <si>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</si>
  <si>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</si>
  <si>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</si>
  <si>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</si>
  <si>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</si>
  <si>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</si>
  <si>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</si>
  <si>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</si>
  <si>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</si>
  <si>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</si>
  <si>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</si>
  <si>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</si>
  <si>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</si>
  <si>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</si>
  <si>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</si>
  <si>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</si>
  <si>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</si>
  <si>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</si>
  <si>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</si>
  <si>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</si>
  <si>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</si>
  <si>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</si>
  <si>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</si>
  <si>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</si>
  <si>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</si>
  <si>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</si>
  <si>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</si>
  <si>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</si>
  <si>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</si>
  <si>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</si>
  <si>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</si>
  <si>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</si>
  <si>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</si>
  <si>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</si>
  <si>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</si>
  <si>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</si>
  <si>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</si>
  <si>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</si>
  <si>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</si>
  <si>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</si>
  <si>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</si>
  <si>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</si>
  <si>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</si>
  <si>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</si>
  <si>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</si>
  <si>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</si>
  <si>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</si>
  <si>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</si>
  <si>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</si>
  <si>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</si>
  <si>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</si>
  <si>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</si>
  <si>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</si>
  <si>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</si>
  <si>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</si>
  <si>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</si>
  <si>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</si>
  <si>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</si>
  <si>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</si>
  <si>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</si>
  <si>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</si>
  <si>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</si>
  <si>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</si>
  <si>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</si>
  <si>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</si>
  <si>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</si>
  <si>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</si>
  <si>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</si>
  <si>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</si>
  <si>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</si>
  <si>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</si>
  <si>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</si>
  <si>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</si>
  <si>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</si>
  <si>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</si>
  <si>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</si>
  <si>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</si>
  <si>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</si>
  <si>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</si>
  <si>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</si>
  <si>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</si>
  <si>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</si>
  <si>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</si>
  <si>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</si>
  <si>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</si>
  <si>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</si>
  <si>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</si>
  <si>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</si>
  <si>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</si>
  <si>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</si>
  <si>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</si>
  <si>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</si>
  <si>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</si>
  <si>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</si>
  <si>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</si>
  <si>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</si>
  <si>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</si>
  <si>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</si>
  <si>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</si>
  <si>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</si>
  <si>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</si>
  <si>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</si>
  <si>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</si>
  <si>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</si>
  <si>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</si>
  <si>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</si>
  <si>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</si>
  <si>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</si>
  <si>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</si>
  <si>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</si>
  <si>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</si>
  <si>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</si>
  <si>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</si>
  <si>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</si>
  <si>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</si>
  <si>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</si>
  <si>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</si>
  <si>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</si>
  <si>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</si>
  <si>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</si>
  <si>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</si>
  <si>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</si>
  <si>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</si>
  <si>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</si>
  <si>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</si>
  <si>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</si>
  <si>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</si>
  <si>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</si>
  <si>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</si>
  <si>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</si>
  <si>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</si>
  <si>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</si>
  <si>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</si>
  <si>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</si>
  <si>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</si>
  <si>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</si>
  <si>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</si>
  <si>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</si>
  <si>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</si>
  <si>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</si>
  <si>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</si>
  <si>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</si>
  <si>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</si>
  <si>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</si>
  <si>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</si>
  <si>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</si>
  <si>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</si>
  <si>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</si>
  <si>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</si>
  <si>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</si>
  <si>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</si>
  <si>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</si>
  <si>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</si>
  <si>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</si>
  <si>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</si>
  <si>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</si>
  <si>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</si>
  <si>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</si>
  <si>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</si>
  <si>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</si>
  <si>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</si>
  <si>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</si>
  <si>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</si>
  <si>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</si>
  <si>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</si>
  <si>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</si>
  <si>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</si>
  <si>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</si>
  <si>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</si>
  <si>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</si>
  <si>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</si>
  <si>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</si>
  <si>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</si>
  <si>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</si>
  <si>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</si>
  <si>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</si>
  <si>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</si>
  <si>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</si>
  <si>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</si>
  <si>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</si>
  <si>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</si>
  <si>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</si>
  <si>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</si>
  <si>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</si>
  <si>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</si>
  <si>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</si>
  <si>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</si>
  <si>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</si>
  <si>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</si>
  <si>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</si>
  <si>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</si>
  <si>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</si>
  <si>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</si>
  <si>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</si>
  <si>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</si>
  <si>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</si>
  <si>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</si>
  <si>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</si>
  <si>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</si>
  <si>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</si>
  <si>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</si>
  <si>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</si>
  <si>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</si>
  <si>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</si>
  <si>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</si>
  <si>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</si>
  <si>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</si>
  <si>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</si>
  <si>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</si>
  <si>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</si>
  <si>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</si>
  <si>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</si>
  <si>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</si>
  <si>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</si>
  <si>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</si>
  <si>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</si>
  <si>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</si>
  <si>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</si>
  <si>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</si>
  <si>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</si>
  <si>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</si>
  <si>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</si>
  <si>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</si>
  <si>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</si>
  <si>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</si>
  <si>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</si>
  <si>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</si>
  <si>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</si>
  <si>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</si>
  <si>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</si>
  <si>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</si>
  <si>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</si>
  <si>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</si>
  <si>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</si>
  <si>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</si>
  <si>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</si>
  <si>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</si>
  <si>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</si>
  <si>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</si>
  <si>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</si>
  <si>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</si>
  <si>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</si>
  <si>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</si>
  <si>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</si>
  <si>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</si>
  <si>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</si>
  <si>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</si>
  <si>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</si>
  <si>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</si>
  <si>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</si>
  <si>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</si>
  <si>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</si>
  <si>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</si>
  <si>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</si>
  <si>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</si>
  <si>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</si>
  <si>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</si>
  <si>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</si>
  <si>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</si>
  <si>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</si>
  <si>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</si>
  <si>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</si>
  <si>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</si>
  <si>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</si>
  <si>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</si>
  <si>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</si>
  <si>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</si>
  <si>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</si>
  <si>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</si>
  <si>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</si>
  <si>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</si>
  <si>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</si>
  <si>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</si>
  <si>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</si>
  <si>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</si>
  <si>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</si>
  <si>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</si>
  <si>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</si>
  <si>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</si>
  <si>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</si>
  <si>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</si>
  <si>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</si>
  <si>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</si>
  <si>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</si>
  <si>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</si>
  <si>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</si>
  <si>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</si>
  <si>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</si>
  <si>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</si>
  <si>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</si>
  <si>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</si>
  <si>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</si>
  <si>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</si>
  <si>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</si>
  <si>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</si>
  <si>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</si>
  <si>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</si>
  <si>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</si>
  <si>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</si>
  <si>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</si>
  <si>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</si>
  <si>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</si>
  <si>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</si>
  <si>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</si>
  <si>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</si>
  <si>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</si>
  <si>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</si>
  <si>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</si>
  <si>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</si>
  <si>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</si>
  <si>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</si>
  <si>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</si>
  <si>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</si>
  <si>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</si>
  <si>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</si>
  <si>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</si>
  <si>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</si>
  <si>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</si>
  <si>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</si>
  <si>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</si>
  <si>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</si>
  <si>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</si>
  <si>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</si>
  <si>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</si>
  <si>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</si>
  <si>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</si>
  <si>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</si>
  <si>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</si>
  <si>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</si>
  <si>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</si>
  <si>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</si>
  <si>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</si>
  <si>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</si>
  <si>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</si>
  <si>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</si>
  <si>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</si>
  <si>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</si>
  <si>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</si>
  <si>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</si>
  <si>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</si>
  <si>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</si>
  <si>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</si>
  <si>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</si>
  <si>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</si>
  <si>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</si>
  <si>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</si>
  <si>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</si>
  <si>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</si>
  <si>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</si>
  <si>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</si>
  <si>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</si>
  <si>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</si>
  <si>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</si>
  <si>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</si>
  <si>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</si>
  <si>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</si>
  <si>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</si>
  <si>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</si>
  <si>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</si>
  <si>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</si>
  <si>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</si>
  <si>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</si>
  <si>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</si>
  <si>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</si>
  <si>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</si>
  <si>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</si>
  <si>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</si>
  <si>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</si>
  <si>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</si>
  <si>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</si>
  <si>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</si>
  <si>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</si>
  <si>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</si>
  <si>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</si>
  <si>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</si>
  <si>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</si>
  <si>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</si>
  <si>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</si>
  <si>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</si>
  <si>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</si>
  <si>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</si>
  <si>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</si>
  <si>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</si>
  <si>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</si>
  <si>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</si>
  <si>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</si>
  <si>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</si>
  <si>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</si>
  <si>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</si>
  <si>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</si>
  <si>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</si>
  <si>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</si>
  <si>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</si>
  <si>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</si>
  <si>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</si>
  <si>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</si>
  <si>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</si>
  <si>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</si>
  <si>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</si>
  <si>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</si>
  <si>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</si>
  <si>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</si>
  <si>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</si>
  <si>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</si>
  <si>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</si>
  <si>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</si>
  <si>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</si>
  <si>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</si>
  <si>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</si>
  <si>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</si>
  <si>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</si>
  <si>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</si>
  <si>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</si>
  <si>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</si>
  <si>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</si>
  <si>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</si>
  <si>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</si>
  <si>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</si>
  <si>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</si>
  <si>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</si>
  <si>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</si>
  <si>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</si>
  <si>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</si>
  <si>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</si>
  <si>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</si>
  <si>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</si>
  <si>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</si>
  <si>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</si>
  <si>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</si>
  <si>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</si>
  <si>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</si>
  <si>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</si>
  <si>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</si>
  <si>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</si>
  <si>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</si>
  <si>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</si>
  <si>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</si>
  <si>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</si>
  <si>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</si>
  <si>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</si>
  <si>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</si>
  <si>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</si>
  <si>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</si>
  <si>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</si>
  <si>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</si>
  <si>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</si>
  <si>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</si>
  <si>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</si>
  <si>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</si>
  <si>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</si>
  <si>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</si>
  <si>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</si>
  <si>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</si>
  <si>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</si>
  <si>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</si>
  <si>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</si>
  <si>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</si>
  <si>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</si>
  <si>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</si>
  <si>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</si>
  <si>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</si>
  <si>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</si>
  <si>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</si>
  <si>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</si>
  <si>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</si>
  <si>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</si>
  <si>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</si>
  <si>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</si>
  <si>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</si>
  <si>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</si>
  <si>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</si>
  <si>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</si>
  <si>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</si>
  <si>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</si>
  <si>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</si>
  <si>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</si>
  <si>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</si>
  <si>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</si>
  <si>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</si>
  <si>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</si>
  <si>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</si>
  <si>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</si>
  <si>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</si>
  <si>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</si>
  <si>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</si>
  <si>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</si>
  <si>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</si>
  <si>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</si>
  <si>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</si>
  <si>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</si>
  <si>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</si>
  <si>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</si>
  <si>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</si>
  <si>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</si>
  <si>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</si>
  <si>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</si>
  <si>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</si>
  <si>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</si>
  <si>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</si>
  <si>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</si>
  <si>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</si>
  <si>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</si>
  <si>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</si>
  <si>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</si>
  <si>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</si>
  <si>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</si>
  <si>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</si>
  <si>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</si>
  <si>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</si>
  <si>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</si>
  <si>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</si>
  <si>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</si>
  <si>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</si>
  <si>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</si>
  <si>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</si>
  <si>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</si>
  <si>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</si>
  <si>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</si>
  <si>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</si>
  <si>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</si>
  <si>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</si>
  <si>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</si>
  <si>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</si>
  <si>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</si>
  <si>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</si>
  <si>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</si>
  <si>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</si>
  <si>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</si>
  <si>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</si>
  <si>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</si>
  <si>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</si>
  <si>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</si>
  <si>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</si>
  <si>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</si>
  <si>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</si>
  <si>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</si>
  <si>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</si>
  <si>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</si>
  <si>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</si>
  <si>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</si>
  <si>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</si>
  <si>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</si>
  <si>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</si>
  <si>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</si>
  <si>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</si>
  <si>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</si>
  <si>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</si>
  <si>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</si>
  <si>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</si>
  <si>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</si>
  <si>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</si>
  <si>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</si>
  <si>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</si>
  <si>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</si>
  <si>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</si>
  <si>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</si>
  <si>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</si>
  <si>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</si>
  <si>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</si>
  <si>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</si>
  <si>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</si>
  <si>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</si>
  <si>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</si>
  <si>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</si>
  <si>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</si>
  <si>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</si>
  <si>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</si>
  <si>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</si>
  <si>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</si>
  <si>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</si>
  <si>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</si>
  <si>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</si>
  <si>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</si>
  <si>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</si>
  <si>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</si>
  <si>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</si>
  <si>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</si>
  <si>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</si>
  <si>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</si>
  <si>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</si>
  <si>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</si>
  <si>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</si>
  <si>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</si>
  <si>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</si>
  <si>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</si>
  <si>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</si>
  <si>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</si>
  <si>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</si>
  <si>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</si>
  <si>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</si>
  <si>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</si>
  <si>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</si>
  <si>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</si>
  <si>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</si>
  <si>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</si>
  <si>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</si>
  <si>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</si>
  <si>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</si>
  <si>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</si>
  <si>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</si>
  <si>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</si>
  <si>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</si>
  <si>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</si>
  <si>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</si>
  <si>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</si>
  <si>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</si>
  <si>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</si>
  <si>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</si>
  <si>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</si>
  <si>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</si>
  <si>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</si>
  <si>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</si>
  <si>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</si>
  <si>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</si>
  <si>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</si>
  <si>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</si>
  <si>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</si>
  <si>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</si>
  <si>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</si>
  <si>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</si>
  <si>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</si>
  <si>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</si>
  <si>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</si>
  <si>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</si>
  <si>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</si>
  <si>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</si>
  <si>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</si>
  <si>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</si>
  <si>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</si>
  <si>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</si>
  <si>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</si>
  <si>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</si>
  <si>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</si>
  <si>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</si>
  <si>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</si>
  <si>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</si>
  <si>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</si>
  <si>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</si>
  <si>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</si>
  <si>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</si>
  <si>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</si>
  <si>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</si>
  <si>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</si>
  <si>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</si>
  <si>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</si>
  <si>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</si>
  <si>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</si>
  <si>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</si>
  <si>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</si>
  <si>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</si>
  <si>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</si>
  <si>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</si>
  <si>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</si>
  <si>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</si>
  <si>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</si>
  <si>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</si>
  <si>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</si>
  <si>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</si>
  <si>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</si>
  <si>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</si>
  <si>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</si>
  <si>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</si>
  <si>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</si>
  <si>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</si>
  <si>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</si>
  <si>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</si>
  <si>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</si>
  <si>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</si>
  <si>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</si>
  <si>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</si>
  <si>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</si>
  <si>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</si>
  <si>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</si>
  <si>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</si>
  <si>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</si>
  <si>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</si>
  <si>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</si>
  <si>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</si>
  <si>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</si>
  <si>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</si>
  <si>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</si>
  <si>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</si>
  <si>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</si>
  <si>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</si>
  <si>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</si>
  <si>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</si>
  <si>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</si>
  <si>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</si>
  <si>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</si>
  <si>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</si>
  <si>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</si>
  <si>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</si>
  <si>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</si>
  <si>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</si>
  <si>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</si>
  <si>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</si>
  <si>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</si>
  <si>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</si>
  <si>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</si>
  <si>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</si>
  <si>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</si>
  <si>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</si>
  <si>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</si>
  <si>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</si>
  <si>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</si>
  <si>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</si>
  <si>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</si>
  <si>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</si>
  <si>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</si>
  <si>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</si>
  <si>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</si>
  <si>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</si>
  <si>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</si>
  <si>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</si>
  <si>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</si>
  <si>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</si>
  <si>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</si>
  <si>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</si>
  <si>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</si>
  <si>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</si>
  <si>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</si>
  <si>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</si>
  <si>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</si>
  <si>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</si>
  <si>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</si>
  <si>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</si>
  <si>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</si>
  <si>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</si>
  <si>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</si>
  <si>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</si>
  <si>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</si>
  <si>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</si>
  <si>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</si>
  <si>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</si>
  <si>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</si>
  <si>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</si>
  <si>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</si>
  <si>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</si>
  <si>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</si>
  <si>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</si>
  <si>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</si>
  <si>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</si>
  <si>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</si>
  <si>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</si>
  <si>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</si>
  <si>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</si>
  <si>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</si>
  <si>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</si>
  <si>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</si>
  <si>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</si>
  <si>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</si>
  <si>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</si>
  <si>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</si>
  <si>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</si>
  <si>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</si>
  <si>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</si>
  <si>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</si>
  <si>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</si>
  <si>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</si>
  <si>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</si>
  <si>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</si>
  <si>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</si>
  <si>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</si>
  <si>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</si>
  <si>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</si>
  <si>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</si>
  <si>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</si>
  <si>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</si>
  <si>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</si>
  <si>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</si>
  <si>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</si>
  <si>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</si>
  <si>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</si>
  <si>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</si>
  <si>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</si>
  <si>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</si>
  <si>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</si>
  <si>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</si>
  <si>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</si>
  <si>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</si>
  <si>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</si>
  <si>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</si>
  <si>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</si>
  <si>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</si>
  <si>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</si>
  <si>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</si>
  <si>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</si>
  <si>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</si>
  <si>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</si>
  <si>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</si>
  <si>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</si>
  <si>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</si>
  <si>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</si>
  <si>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</si>
  <si>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</si>
  <si>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</si>
  <si>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</si>
  <si>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</si>
  <si>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</si>
  <si>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</si>
  <si>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</si>
  <si>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</si>
  <si>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</si>
  <si>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</si>
  <si>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</si>
  <si>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</si>
  <si>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</si>
  <si>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</si>
  <si>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</si>
  <si>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</si>
  <si>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</si>
  <si>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</si>
  <si>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</si>
  <si>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</si>
  <si>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</si>
  <si>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</si>
  <si>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</si>
  <si>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</si>
  <si>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</si>
  <si>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</si>
  <si>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</si>
  <si>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</si>
  <si>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</si>
  <si>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</si>
  <si>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</si>
  <si>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</si>
  <si>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</si>
  <si>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</si>
  <si>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</si>
  <si>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</si>
  <si>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</si>
  <si>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</si>
  <si>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</si>
  <si>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</si>
  <si>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</si>
  <si>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</si>
  <si>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</si>
  <si>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</si>
  <si>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</si>
  <si>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</si>
  <si>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</si>
  <si>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</si>
  <si>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</si>
  <si>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</si>
  <si>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</si>
  <si>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</si>
  <si>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</si>
  <si>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</si>
  <si>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</si>
  <si>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</si>
  <si>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</si>
  <si>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</si>
  <si>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</si>
  <si>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</si>
  <si>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</si>
  <si>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</si>
  <si>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</si>
  <si>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</si>
  <si>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</si>
  <si>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</si>
  <si>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</si>
  <si>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</si>
  <si>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</si>
  <si>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</si>
  <si>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</si>
  <si>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</si>
  <si>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</si>
  <si>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</si>
  <si>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</si>
  <si>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</si>
  <si>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</si>
  <si>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</si>
  <si>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</si>
  <si>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</si>
  <si>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</si>
  <si>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</si>
  <si>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</si>
  <si>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</si>
  <si>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</si>
  <si>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</si>
  <si>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</si>
  <si>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</si>
  <si>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</si>
  <si>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</si>
  <si>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</si>
  <si>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</si>
  <si>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</si>
  <si>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</si>
  <si>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</si>
  <si>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</si>
  <si>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</si>
  <si>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</si>
  <si>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</si>
  <si>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</si>
  <si>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</si>
  <si>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</si>
  <si>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</si>
  <si>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</si>
  <si>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</si>
  <si>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</si>
  <si>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</si>
  <si>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</si>
  <si>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</si>
  <si>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</si>
  <si>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</si>
  <si>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</si>
  <si>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</si>
  <si>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</si>
  <si>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</si>
  <si>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</si>
  <si>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</si>
  <si>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</si>
  <si>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</si>
  <si>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</si>
  <si>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</si>
  <si>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</si>
  <si>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</si>
  <si>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</si>
  <si>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</si>
  <si>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</si>
  <si>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</si>
  <si>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</si>
  <si>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</si>
  <si>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</si>
  <si>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</si>
  <si>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</si>
  <si>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</si>
  <si>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</si>
  <si>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</si>
  <si>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</si>
  <si>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</si>
  <si>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</si>
  <si>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</si>
  <si>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</si>
  <si>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</si>
  <si>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</si>
  <si>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</si>
  <si>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</si>
  <si>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</si>
  <si>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</si>
  <si>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</si>
  <si>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</si>
  <si>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</si>
  <si>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</si>
  <si>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</si>
  <si>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</si>
  <si>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</si>
  <si>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</si>
  <si>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</si>
  <si>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</si>
  <si>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</si>
  <si>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</si>
  <si>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</si>
  <si>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</si>
  <si>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</si>
  <si>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</si>
  <si>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</si>
  <si>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</si>
  <si>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</si>
  <si>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</si>
  <si>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</si>
  <si>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</si>
  <si>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</si>
  <si>
    <t>9-14-3</t>
  </si>
  <si>
    <t>10-12-3</t>
  </si>
  <si>
    <t>9-16-2</t>
  </si>
  <si>
    <t>18-10-2</t>
  </si>
  <si>
    <t>6-15-3</t>
  </si>
  <si>
    <t>19-7-1</t>
  </si>
  <si>
    <t>10-11-4</t>
  </si>
  <si>
    <t>12-14-2</t>
  </si>
  <si>
    <t>12-12-3</t>
  </si>
  <si>
    <t>10-15-2</t>
  </si>
  <si>
    <t>19-6-2</t>
  </si>
  <si>
    <t>24-6-4</t>
  </si>
  <si>
    <t>19-11-0</t>
  </si>
  <si>
    <t>19-11-6</t>
  </si>
  <si>
    <t>13-13-4</t>
  </si>
  <si>
    <t>9-14-5</t>
  </si>
  <si>
    <t>14-15-3</t>
  </si>
  <si>
    <t>11-13-5</t>
  </si>
  <si>
    <t>14-7-4</t>
  </si>
  <si>
    <t>12-8-5</t>
  </si>
  <si>
    <t>16-8-3</t>
  </si>
  <si>
    <t>13-10-4</t>
  </si>
  <si>
    <t>20-5-1</t>
  </si>
  <si>
    <t>8-14-4</t>
  </si>
  <si>
    <t>13-14-4</t>
  </si>
  <si>
    <t>20-7-4</t>
  </si>
  <si>
    <t>6-16-3</t>
  </si>
  <si>
    <t>16-9-0</t>
  </si>
  <si>
    <t>10-12-4</t>
  </si>
  <si>
    <t>12-15-2</t>
  </si>
  <si>
    <t>16-12-2</t>
  </si>
  <si>
    <t>18-8-2</t>
  </si>
  <si>
    <t>11-14-5</t>
  </si>
  <si>
    <t>6-17-5</t>
  </si>
  <si>
    <t>7-22-4</t>
  </si>
  <si>
    <t>11-15-2</t>
  </si>
  <si>
    <t>19-6-3</t>
  </si>
  <si>
    <t>17-8-3</t>
  </si>
  <si>
    <t>15-14-3</t>
  </si>
  <si>
    <t>16-9-2</t>
  </si>
  <si>
    <t>20-6-1</t>
  </si>
  <si>
    <t>9-14-4</t>
  </si>
  <si>
    <t>12-9-5</t>
  </si>
  <si>
    <t>15-13-3</t>
  </si>
  <si>
    <t>16-13-1</t>
  </si>
  <si>
    <t>16-4-5</t>
  </si>
  <si>
    <t>8-11-6</t>
  </si>
  <si>
    <t>6-17-3</t>
  </si>
  <si>
    <t>17-12-1</t>
  </si>
  <si>
    <t>19-8-1</t>
  </si>
  <si>
    <t>20-6-3</t>
  </si>
  <si>
    <t>6-17-4</t>
  </si>
  <si>
    <t>18-9-2</t>
  </si>
  <si>
    <t>12-14-5</t>
  </si>
  <si>
    <t>17-12-2</t>
  </si>
  <si>
    <t>11-16-2</t>
  </si>
  <si>
    <t>8-12-6</t>
  </si>
  <si>
    <t>13-12-7</t>
  </si>
  <si>
    <t>16-10-2</t>
  </si>
  <si>
    <t>20-8-1</t>
  </si>
  <si>
    <t>9-15-4</t>
  </si>
  <si>
    <t>19-12-6</t>
  </si>
  <si>
    <t>12-10-5</t>
  </si>
  <si>
    <t>10-16-2</t>
  </si>
  <si>
    <t>17-9-2</t>
  </si>
  <si>
    <t>13-13-2</t>
  </si>
  <si>
    <t>9-12-6</t>
  </si>
  <si>
    <t>15-12-0</t>
  </si>
  <si>
    <t>17-13-1</t>
  </si>
  <si>
    <t>11-13-2</t>
  </si>
  <si>
    <t>21-5-3</t>
  </si>
  <si>
    <t>13-15-2</t>
  </si>
  <si>
    <t>16-9-3</t>
  </si>
  <si>
    <t>21-9-1</t>
  </si>
  <si>
    <t>13-9-5</t>
  </si>
  <si>
    <t>18-8-3</t>
  </si>
  <si>
    <t>16-11-2</t>
  </si>
  <si>
    <t>13-14-2</t>
  </si>
  <si>
    <t>13-11-3</t>
  </si>
  <si>
    <t>9-16-4</t>
  </si>
  <si>
    <t>14-11-4</t>
  </si>
  <si>
    <t>20-12-6</t>
  </si>
  <si>
    <t>11-13-6</t>
  </si>
  <si>
    <t>3-8-4</t>
  </si>
  <si>
    <t>12-12-8</t>
  </si>
  <si>
    <t>17-4-5</t>
  </si>
  <si>
    <t>21-7-4</t>
  </si>
  <si>
    <t>9-15-3</t>
  </si>
  <si>
    <t>15-15-3</t>
  </si>
  <si>
    <t>12-14-1</t>
  </si>
  <si>
    <t>10-14-3</t>
  </si>
  <si>
    <t>10-18-3</t>
  </si>
  <si>
    <t>22-9-1</t>
  </si>
  <si>
    <t>16-3-1</t>
  </si>
  <si>
    <t>16-10-3</t>
  </si>
  <si>
    <t>17-13-2</t>
  </si>
  <si>
    <t>7-22-5</t>
  </si>
  <si>
    <t>14-9-5</t>
  </si>
  <si>
    <t>14-10-3</t>
  </si>
  <si>
    <t>18-13-1</t>
  </si>
  <si>
    <t>17-5-4</t>
  </si>
  <si>
    <t>13-15-4</t>
  </si>
  <si>
    <t>19-7-2</t>
  </si>
  <si>
    <t>22-7-4</t>
  </si>
  <si>
    <t>5-9-0</t>
  </si>
  <si>
    <t>12-11-5</t>
  </si>
  <si>
    <t>14-12-2</t>
  </si>
  <si>
    <t>6-9-0</t>
  </si>
  <si>
    <t>17-14-1</t>
  </si>
  <si>
    <t>10-14-5</t>
  </si>
  <si>
    <t>13-12-8</t>
  </si>
  <si>
    <t>11-14-3</t>
  </si>
  <si>
    <t>11-18-3</t>
  </si>
  <si>
    <t>17-12-0</t>
  </si>
  <si>
    <t>19-13-1</t>
  </si>
  <si>
    <t>19-8-2</t>
  </si>
  <si>
    <t>6-18-4</t>
  </si>
  <si>
    <t>14-16-3</t>
  </si>
  <si>
    <t>22-5-3</t>
  </si>
  <si>
    <t>22-10-1</t>
  </si>
  <si>
    <t>17-3-1</t>
  </si>
  <si>
    <t>15-9-3</t>
  </si>
  <si>
    <t>11-12-4</t>
  </si>
  <si>
    <t>14-15-2</t>
  </si>
  <si>
    <t>16-10-4</t>
  </si>
  <si>
    <t>17-13-3</t>
  </si>
  <si>
    <t>9-18-2</t>
  </si>
  <si>
    <t>7-23-5</t>
  </si>
  <si>
    <t>11-15-0</t>
  </si>
  <si>
    <t>12-16-2</t>
  </si>
  <si>
    <t>14-11-3</t>
  </si>
  <si>
    <t>5-9-3</t>
  </si>
  <si>
    <t>11-18-4</t>
  </si>
  <si>
    <t>20-8-2</t>
  </si>
  <si>
    <t>14-13-2</t>
  </si>
  <si>
    <t>18-9-3</t>
  </si>
  <si>
    <t>9-15-2</t>
  </si>
  <si>
    <t>16-15-2</t>
  </si>
  <si>
    <t>17-11-2</t>
  </si>
  <si>
    <t>13-11-4</t>
  </si>
  <si>
    <t>15-15-2</t>
  </si>
  <si>
    <t>13-16-2</t>
  </si>
  <si>
    <t>21-6-1</t>
  </si>
  <si>
    <t>17-6-4</t>
  </si>
  <si>
    <t>14-12-4</t>
  </si>
  <si>
    <t>21-12-6</t>
  </si>
  <si>
    <t>12-12-5</t>
  </si>
  <si>
    <t>18-14-1</t>
  </si>
  <si>
    <t>14-15-4</t>
  </si>
  <si>
    <t>10-15-5</t>
  </si>
  <si>
    <t>13-13-8</t>
  </si>
  <si>
    <t>15-16-2</t>
  </si>
  <si>
    <t>17-4-6</t>
  </si>
  <si>
    <t>15-11-3</t>
  </si>
  <si>
    <t>18-9-4</t>
  </si>
  <si>
    <t>14-12-3</t>
  </si>
  <si>
    <t>15-12-3</t>
  </si>
  <si>
    <t>13-14-1</t>
  </si>
  <si>
    <t>16-16-2</t>
  </si>
  <si>
    <t>16-8-2</t>
  </si>
  <si>
    <t>13-14-3</t>
  </si>
  <si>
    <t>20-11-0</t>
  </si>
  <si>
    <t>21-13-1</t>
  </si>
  <si>
    <t>12-14-3</t>
  </si>
  <si>
    <t>18-11-2</t>
  </si>
  <si>
    <t>18-6-4</t>
  </si>
  <si>
    <t>18-15-1</t>
  </si>
  <si>
    <t>13-14-8</t>
  </si>
  <si>
    <t>20-7-2</t>
  </si>
  <si>
    <t>23-7-4</t>
  </si>
  <si>
    <t>13-13-7</t>
  </si>
  <si>
    <t>17-13-0</t>
  </si>
  <si>
    <t>19-14-1</t>
  </si>
  <si>
    <t>21-7-3</t>
  </si>
  <si>
    <t>15-16-3</t>
  </si>
  <si>
    <t>5-8-2</t>
  </si>
  <si>
    <t>23-9-3</t>
  </si>
  <si>
    <t>W9</t>
  </si>
  <si>
    <t>16-9-4</t>
  </si>
  <si>
    <t>12-15-0</t>
  </si>
  <si>
    <t>14-10-5</t>
  </si>
  <si>
    <t>15-2-1</t>
  </si>
  <si>
    <t>25-6-4</t>
  </si>
  <si>
    <t>Date+A39</t>
  </si>
  <si>
    <t>16-12-3</t>
  </si>
  <si>
    <t>8-9-0</t>
  </si>
  <si>
    <t>19-15-1</t>
  </si>
  <si>
    <t>4-11-4</t>
  </si>
  <si>
    <t>13-15-8</t>
  </si>
  <si>
    <t>18-4-6</t>
  </si>
  <si>
    <t>10-12-6</t>
  </si>
  <si>
    <t>14-13-7</t>
  </si>
  <si>
    <t>11-15-3</t>
  </si>
  <si>
    <t>17-14-0</t>
  </si>
  <si>
    <t>17-10-4</t>
  </si>
  <si>
    <t>18-13-3</t>
  </si>
  <si>
    <t>6-18-5</t>
  </si>
  <si>
    <t>7-24-5</t>
  </si>
  <si>
    <t>12-16-0</t>
  </si>
  <si>
    <t>14-11-5</t>
  </si>
  <si>
    <t>24-9-3</t>
  </si>
  <si>
    <t>W10</t>
  </si>
  <si>
    <t>17-9-4</t>
  </si>
  <si>
    <t>6-18-6</t>
  </si>
  <si>
    <t>7-24-6</t>
  </si>
  <si>
    <t>25-7-4</t>
  </si>
  <si>
    <t>18-9-5</t>
  </si>
  <si>
    <t>15-15-4</t>
  </si>
  <si>
    <t>17-16-2</t>
  </si>
  <si>
    <t>22-13-1</t>
  </si>
  <si>
    <t>12-15-3</t>
  </si>
  <si>
    <t>18-12-2</t>
  </si>
  <si>
    <t>19-6-4</t>
  </si>
  <si>
    <t>15-13-2</t>
  </si>
  <si>
    <t>20-15-1</t>
  </si>
  <si>
    <t>10-16-5</t>
  </si>
  <si>
    <t>4-12-4</t>
  </si>
  <si>
    <t>13-16-8</t>
  </si>
  <si>
    <t>18-5-6</t>
  </si>
  <si>
    <t>11-12-6</t>
  </si>
  <si>
    <t>15-13-7</t>
  </si>
  <si>
    <t>6-19-4</t>
  </si>
  <si>
    <t>16-13-3</t>
  </si>
  <si>
    <t>12-13-5</t>
  </si>
  <si>
    <t>12-17-0</t>
  </si>
  <si>
    <t>12-17-2</t>
  </si>
  <si>
    <t>19-3-3</t>
  </si>
  <si>
    <t>17-9-5</t>
  </si>
  <si>
    <t>15-11-5</t>
  </si>
  <si>
    <t>W11</t>
  </si>
  <si>
    <t>18-10-5</t>
  </si>
  <si>
    <t>15-16-4</t>
  </si>
  <si>
    <t>11-17-2</t>
  </si>
  <si>
    <t>19-10-2</t>
  </si>
  <si>
    <t>22-6-1</t>
  </si>
  <si>
    <t>19-12-2</t>
  </si>
  <si>
    <t>10-16-4</t>
  </si>
  <si>
    <t>13-12-5</t>
  </si>
  <si>
    <t>16-15-3</t>
  </si>
  <si>
    <t>11-13-7</t>
  </si>
  <si>
    <t>15-15-5</t>
  </si>
  <si>
    <t>5-12-4</t>
  </si>
  <si>
    <t>14-16-8</t>
  </si>
  <si>
    <t>18-6-6</t>
  </si>
  <si>
    <t>12-12-6</t>
  </si>
  <si>
    <t>16-13-7</t>
  </si>
  <si>
    <t>6-20-4</t>
  </si>
  <si>
    <t>11-19-4</t>
  </si>
  <si>
    <t>21-8-3</t>
  </si>
  <si>
    <t>17-15-4</t>
  </si>
  <si>
    <t>16-16-3</t>
  </si>
  <si>
    <t>24-10-3</t>
  </si>
  <si>
    <t>6-18-7</t>
  </si>
  <si>
    <t>16-11-4</t>
  </si>
  <si>
    <t>15-12-5</t>
  </si>
  <si>
    <t>21-6-3</t>
  </si>
  <si>
    <t>26-7-4</t>
  </si>
  <si>
    <t>12-15-5</t>
  </si>
  <si>
    <t>17-10-5</t>
  </si>
  <si>
    <t>21-8-1</t>
  </si>
  <si>
    <t>21-8-2</t>
  </si>
  <si>
    <t>17-16-4</t>
  </si>
  <si>
    <t>23-13-1</t>
  </si>
  <si>
    <t>20-16-1</t>
  </si>
  <si>
    <t>10-15-3</t>
  </si>
  <si>
    <t>16-16-4</t>
  </si>
  <si>
    <t>11-18-2</t>
  </si>
  <si>
    <t>16-17-2</t>
  </si>
  <si>
    <t>20-10-2</t>
  </si>
  <si>
    <t>18-16-2</t>
  </si>
  <si>
    <t>9-0-1</t>
  </si>
  <si>
    <t>22-7-1</t>
  </si>
  <si>
    <t>20-6-4</t>
  </si>
  <si>
    <t>12-13-7</t>
  </si>
  <si>
    <t>14-13-4</t>
  </si>
  <si>
    <t>14-17-8</t>
  </si>
  <si>
    <t>18-7-6</t>
  </si>
  <si>
    <t>23-8-4</t>
  </si>
  <si>
    <t>12-13-6</t>
  </si>
  <si>
    <t>12-19-4</t>
  </si>
  <si>
    <t>23-5-4</t>
  </si>
  <si>
    <t>11-13-4</t>
  </si>
  <si>
    <t>12-16-5</t>
  </si>
  <si>
    <t>17-11-5</t>
  </si>
  <si>
    <t>6-19-7</t>
  </si>
  <si>
    <t>14-14-4</t>
  </si>
  <si>
    <t>13-17-2</t>
  </si>
  <si>
    <t>15-13-5</t>
  </si>
  <si>
    <t>10-16-3</t>
  </si>
  <si>
    <t>24-13-1</t>
  </si>
  <si>
    <t>23-7-1</t>
  </si>
  <si>
    <t>18-13-2</t>
  </si>
  <si>
    <t>14-13-5</t>
  </si>
  <si>
    <t>14-17-9</t>
  </si>
  <si>
    <t>22-8-1</t>
  </si>
  <si>
    <t>22-8-2</t>
  </si>
  <si>
    <t>6-9-2</t>
  </si>
  <si>
    <t>17-14-3</t>
  </si>
  <si>
    <t>22-6-3</t>
  </si>
  <si>
    <t>9-16-3</t>
  </si>
  <si>
    <t>21-10-2</t>
  </si>
  <si>
    <t>19-16-2</t>
  </si>
  <si>
    <t>13-16-3</t>
  </si>
  <si>
    <t>17-11-4</t>
  </si>
  <si>
    <t>13-13-5</t>
  </si>
  <si>
    <t>16-13-2</t>
  </si>
  <si>
    <t>10-9-0</t>
  </si>
  <si>
    <t>21-16-1</t>
  </si>
  <si>
    <t>19-7-6</t>
  </si>
  <si>
    <t>24-8-4</t>
  </si>
  <si>
    <t>13-19-4</t>
  </si>
  <si>
    <t>12-17-5</t>
  </si>
  <si>
    <t>17-12-5</t>
  </si>
  <si>
    <t>7-19-7</t>
  </si>
  <si>
    <t>18-11-5</t>
  </si>
  <si>
    <t>16-14-3</t>
  </si>
  <si>
    <t>16-18-2</t>
  </si>
  <si>
    <t>18-11-4</t>
  </si>
  <si>
    <t>13-15-3</t>
  </si>
  <si>
    <t>20-12-2</t>
  </si>
  <si>
    <t>10-17-4</t>
  </si>
  <si>
    <t>18-14-2</t>
  </si>
  <si>
    <t>10-17-5</t>
  </si>
  <si>
    <t>23-8-1</t>
  </si>
  <si>
    <t>18-16-4</t>
  </si>
  <si>
    <t>22-11-1</t>
  </si>
  <si>
    <t>8-19-7</t>
  </si>
  <si>
    <t>13-18-2</t>
  </si>
  <si>
    <t>12-15-4</t>
  </si>
  <si>
    <t>18-14-3</t>
  </si>
  <si>
    <t>13-14-5</t>
  </si>
  <si>
    <t>19-3-4</t>
  </si>
  <si>
    <t>17-12-6</t>
  </si>
  <si>
    <t>16-13-5</t>
  </si>
  <si>
    <t>23-6-3</t>
  </si>
  <si>
    <t>21-16-2</t>
  </si>
  <si>
    <t>21-7-2</t>
  </si>
  <si>
    <t>25-8-4</t>
  </si>
  <si>
    <t>10-17-3</t>
  </si>
  <si>
    <t>16-17-4</t>
  </si>
  <si>
    <t>9-17-3</t>
  </si>
  <si>
    <t>11-19-3</t>
  </si>
  <si>
    <t>22-10-2</t>
  </si>
  <si>
    <t>19-11-2</t>
  </si>
  <si>
    <t>19-11-4</t>
  </si>
  <si>
    <t>24-7-1</t>
  </si>
  <si>
    <t>21-12-2</t>
  </si>
  <si>
    <t>10-18-4</t>
  </si>
  <si>
    <t>15-15-1</t>
  </si>
  <si>
    <t>21-15-1</t>
  </si>
  <si>
    <t>24-8-1</t>
  </si>
  <si>
    <t>23-8-2</t>
  </si>
  <si>
    <t>17-16-3</t>
  </si>
  <si>
    <t>18-13-4</t>
  </si>
  <si>
    <t>8-20-7</t>
  </si>
  <si>
    <t>7-25-6</t>
  </si>
  <si>
    <t>12-18-0</t>
  </si>
  <si>
    <t>13-19-2</t>
  </si>
  <si>
    <t>17-13-5</t>
  </si>
  <si>
    <t>16-13-8</t>
  </si>
  <si>
    <t>22-10-3</t>
  </si>
  <si>
    <t>18-17-4</t>
  </si>
  <si>
    <t>19-14-3</t>
  </si>
  <si>
    <t>21-11-0</t>
  </si>
  <si>
    <t>10-18-5</t>
  </si>
  <si>
    <t>20-7-6</t>
  </si>
  <si>
    <t>26-8-4</t>
  </si>
  <si>
    <t>16-19-2</t>
  </si>
  <si>
    <t>11-17-3</t>
  </si>
  <si>
    <t>17-17-4</t>
  </si>
  <si>
    <t>9-18-3</t>
  </si>
  <si>
    <t>11-20-3</t>
  </si>
  <si>
    <t>23-10-2</t>
  </si>
  <si>
    <t>20-11-2</t>
  </si>
  <si>
    <t>19-12-4</t>
  </si>
  <si>
    <t>21-16-3</t>
  </si>
  <si>
    <t>15-16-1</t>
  </si>
  <si>
    <t>7-20-5</t>
  </si>
  <si>
    <t>5-9-4</t>
  </si>
  <si>
    <t>13-19-5</t>
  </si>
  <si>
    <t>23-9-2</t>
  </si>
  <si>
    <t>17-12-3</t>
  </si>
  <si>
    <t>18-16-3</t>
  </si>
  <si>
    <t>19-14-4</t>
  </si>
  <si>
    <t>18-10-4</t>
  </si>
  <si>
    <t>23-11-1</t>
  </si>
  <si>
    <t>20-3-4</t>
  </si>
  <si>
    <t>18-12-6</t>
  </si>
  <si>
    <t>9-19-2</t>
  </si>
  <si>
    <t>13-18-0</t>
  </si>
  <si>
    <t>13-17-5</t>
  </si>
  <si>
    <t>13-19-0</t>
  </si>
  <si>
    <t>17-14-5</t>
  </si>
  <si>
    <t>24-7-3</t>
  </si>
  <si>
    <t>15-4-1</t>
  </si>
  <si>
    <t>18-12-1</t>
  </si>
  <si>
    <t>24-9-2</t>
  </si>
  <si>
    <t>21-12-0</t>
  </si>
  <si>
    <t>25-7-1</t>
  </si>
  <si>
    <t>19-14-2</t>
  </si>
  <si>
    <t>22-12-6</t>
  </si>
  <si>
    <t>14-14-5</t>
  </si>
  <si>
    <t>21-17-3</t>
  </si>
  <si>
    <t>15-17-1</t>
  </si>
  <si>
    <t>15-16-5</t>
  </si>
  <si>
    <t>11-18-5</t>
  </si>
  <si>
    <t>21-7-6</t>
  </si>
  <si>
    <t>16-20-2</t>
  </si>
  <si>
    <t>19-9-2</t>
  </si>
  <si>
    <t>15-14-4</t>
  </si>
  <si>
    <t>7-21-5</t>
  </si>
  <si>
    <t>13-20-5</t>
  </si>
  <si>
    <t>22-15-1</t>
  </si>
  <si>
    <t>21-3-4</t>
  </si>
  <si>
    <t>9-20-2</t>
  </si>
  <si>
    <t>7-26-6</t>
  </si>
  <si>
    <t>22-15-2</t>
  </si>
  <si>
    <t>19-17-4</t>
  </si>
  <si>
    <t>8-20-4</t>
  </si>
  <si>
    <t>19-16-3</t>
  </si>
  <si>
    <t>24-5-4</t>
  </si>
  <si>
    <t>19-11-5</t>
  </si>
  <si>
    <t>19-13-4</t>
  </si>
  <si>
    <t>26-7-1</t>
  </si>
  <si>
    <t>22-12-2</t>
  </si>
  <si>
    <t>23-12-6</t>
  </si>
  <si>
    <t>14-15-5</t>
  </si>
  <si>
    <t>15-18-1</t>
  </si>
  <si>
    <t>15-17-5</t>
  </si>
  <si>
    <t>22-7-2</t>
  </si>
  <si>
    <t>9-19-3</t>
  </si>
  <si>
    <t>11-21-3</t>
  </si>
  <si>
    <t>17-15-3</t>
  </si>
  <si>
    <t>17-20-2</t>
  </si>
  <si>
    <t>17-13-8</t>
  </si>
  <si>
    <t>13-15-5</t>
  </si>
  <si>
    <t>18-13-5</t>
  </si>
  <si>
    <t>4-2-4</t>
  </si>
  <si>
    <t>17-12-4</t>
  </si>
  <si>
    <t>18-14-5</t>
  </si>
  <si>
    <t>18-18-4</t>
  </si>
  <si>
    <t>20-9-2</t>
  </si>
  <si>
    <t>19-13-5</t>
  </si>
  <si>
    <t>24-14-1</t>
  </si>
  <si>
    <t>16-18-1</t>
  </si>
  <si>
    <t>16-17-5</t>
  </si>
  <si>
    <t>13-21-5</t>
  </si>
  <si>
    <t>22-3-4</t>
  </si>
  <si>
    <t>10-20-2</t>
  </si>
  <si>
    <t>8-26-6</t>
  </si>
  <si>
    <t>17-19-2</t>
  </si>
  <si>
    <t>16-15-4</t>
  </si>
  <si>
    <t>14-19-2</t>
  </si>
  <si>
    <t>17-14-8</t>
  </si>
  <si>
    <t>23-15-2</t>
  </si>
  <si>
    <t>24-10-2</t>
  </si>
  <si>
    <t>8-21-4</t>
  </si>
  <si>
    <t>19-17-3</t>
  </si>
  <si>
    <t>25-5-4</t>
  </si>
  <si>
    <t>25-10-3</t>
  </si>
  <si>
    <t>17-21-2</t>
  </si>
  <si>
    <t>27-7-1</t>
  </si>
  <si>
    <t>23-12-2</t>
  </si>
  <si>
    <t>19-12-5</t>
  </si>
  <si>
    <t>18-19-4</t>
  </si>
  <si>
    <t>21-13-2</t>
  </si>
  <si>
    <t>20-16-2</t>
  </si>
  <si>
    <t>18-14-4</t>
  </si>
  <si>
    <t>20-13-5</t>
  </si>
  <si>
    <t>24-15-1</t>
  </si>
  <si>
    <t>24-12-2</t>
  </si>
  <si>
    <t>20-8-4</t>
  </si>
  <si>
    <t>19-15-2</t>
  </si>
  <si>
    <t>23-13-6</t>
  </si>
  <si>
    <t>22-17-3</t>
  </si>
  <si>
    <t>16-19-1</t>
  </si>
  <si>
    <t>16-18-5</t>
  </si>
  <si>
    <t>15-17-9</t>
  </si>
  <si>
    <t>13-22-5</t>
  </si>
  <si>
    <t>19-18-4</t>
  </si>
  <si>
    <t>8-21-5</t>
  </si>
  <si>
    <t>20-14-4</t>
  </si>
  <si>
    <t>23-3-4</t>
  </si>
  <si>
    <t>10-21-2</t>
  </si>
  <si>
    <t>14-12-7</t>
  </si>
  <si>
    <t>19-14-5</t>
  </si>
  <si>
    <t>13-16-5</t>
  </si>
  <si>
    <t>19-13-2</t>
  </si>
  <si>
    <t>16-15-5</t>
  </si>
  <si>
    <t>14-19-3</t>
  </si>
  <si>
    <t>19-15-5</t>
  </si>
  <si>
    <t>17-13-4</t>
  </si>
  <si>
    <t>18-14-8</t>
  </si>
  <si>
    <t>24-15-2</t>
  </si>
  <si>
    <t>13-5-2</t>
  </si>
  <si>
    <t>21-14-4</t>
  </si>
  <si>
    <t>22-12-0</t>
  </si>
  <si>
    <t>26-10-3</t>
  </si>
  <si>
    <t>18-15-3</t>
  </si>
  <si>
    <t>21-14-2</t>
  </si>
  <si>
    <t>18-19-5</t>
  </si>
  <si>
    <t>10-19-3</t>
  </si>
  <si>
    <t>6-11-2</t>
  </si>
  <si>
    <t>12-21-3</t>
  </si>
  <si>
    <t>21-13-5</t>
  </si>
  <si>
    <t>20-9-4</t>
  </si>
  <si>
    <t>20-15-2</t>
  </si>
  <si>
    <t>24-13-6</t>
  </si>
  <si>
    <t>12-14-7</t>
  </si>
  <si>
    <t>16-19-5</t>
  </si>
  <si>
    <t>20-18-4</t>
  </si>
  <si>
    <t>12-14-6</t>
  </si>
  <si>
    <t>13-18-5</t>
  </si>
  <si>
    <t>20-13-6</t>
  </si>
  <si>
    <t>13-16-6</t>
  </si>
  <si>
    <t>17-20-3</t>
  </si>
  <si>
    <t>13-14-6</t>
  </si>
  <si>
    <t>21-11-2</t>
  </si>
  <si>
    <t>24-11-1</t>
  </si>
  <si>
    <t>14-19-0</t>
  </si>
  <si>
    <t>15-19-3</t>
  </si>
  <si>
    <t>20-15-5</t>
  </si>
  <si>
    <t>18-15-8</t>
  </si>
  <si>
    <t>13-16-4</t>
  </si>
  <si>
    <t>13-23-5</t>
  </si>
  <si>
    <t>25-8-1</t>
  </si>
  <si>
    <t>22-14-4</t>
  </si>
  <si>
    <t>22-13-0</t>
  </si>
  <si>
    <t>26-11-3</t>
  </si>
  <si>
    <t>17-22-2</t>
  </si>
  <si>
    <t>18-12-4</t>
  </si>
  <si>
    <t>16-17-3</t>
  </si>
  <si>
    <t>18-15-4</t>
  </si>
  <si>
    <t>15-18-9</t>
  </si>
  <si>
    <t>22-7-6</t>
  </si>
  <si>
    <t>27-8-4</t>
  </si>
  <si>
    <t>17-15-2</t>
  </si>
  <si>
    <t>21-18-4</t>
  </si>
  <si>
    <t>14-20-0</t>
  </si>
  <si>
    <t>15-20-3</t>
  </si>
  <si>
    <t>14-16-6</t>
  </si>
  <si>
    <t>18-20-3</t>
  </si>
  <si>
    <t>14-14-6</t>
  </si>
  <si>
    <t>21-11-3</t>
  </si>
  <si>
    <t>24-11-2</t>
  </si>
  <si>
    <t>14-18-5</t>
  </si>
  <si>
    <t>21-13-6</t>
  </si>
  <si>
    <t>10-22-2</t>
  </si>
  <si>
    <t>20-15-6</t>
  </si>
  <si>
    <t>25-7-3</t>
  </si>
  <si>
    <t>13-17-4</t>
  </si>
  <si>
    <t>13-24-5</t>
  </si>
  <si>
    <t>25-8-2</t>
  </si>
  <si>
    <t>19-19-4</t>
  </si>
  <si>
    <t>23-14-4</t>
  </si>
  <si>
    <t>23-13-0</t>
  </si>
  <si>
    <t>27-11-3</t>
  </si>
  <si>
    <t>10-20-3</t>
  </si>
  <si>
    <t>22-14-2</t>
  </si>
  <si>
    <t>19-13-3</t>
  </si>
  <si>
    <t>25-15-1</t>
  </si>
  <si>
    <t>20-9-5</t>
  </si>
  <si>
    <t>11-20-4</t>
  </si>
  <si>
    <t>17-18-5</t>
  </si>
  <si>
    <t>22-18-3</t>
  </si>
  <si>
    <t>12-15-7</t>
  </si>
  <si>
    <t>8-13-2</t>
  </si>
  <si>
    <t>16-20-5</t>
  </si>
  <si>
    <t>16-18-9</t>
  </si>
  <si>
    <t>23-7-6</t>
  </si>
  <si>
    <t>28-8-4</t>
  </si>
  <si>
    <t>10-21-3</t>
  </si>
  <si>
    <t>18-12-5</t>
  </si>
  <si>
    <t>5-1-4</t>
  </si>
  <si>
    <t>17-17-3</t>
  </si>
  <si>
    <t>19-15-4</t>
  </si>
  <si>
    <t>24-14-6</t>
  </si>
  <si>
    <t>12-15-8</t>
  </si>
  <si>
    <t>24-7-6</t>
  </si>
  <si>
    <t>29-8-4</t>
  </si>
  <si>
    <t>5-11-4</t>
  </si>
  <si>
    <t>13-25-5</t>
  </si>
  <si>
    <t>26-8-2</t>
  </si>
  <si>
    <t>18-15-2</t>
  </si>
  <si>
    <t>24-14-4</t>
  </si>
  <si>
    <t>15-14-6</t>
  </si>
  <si>
    <t>22-11-3</t>
  </si>
  <si>
    <t>25-11-2</t>
  </si>
  <si>
    <t>24-3-4</t>
  </si>
  <si>
    <t>11-22-2</t>
  </si>
  <si>
    <t>14-21-0</t>
  </si>
  <si>
    <t>15-21-3</t>
  </si>
  <si>
    <t>26-7-3</t>
  </si>
  <si>
    <t>12-16-8</t>
  </si>
  <si>
    <t>11-18-6</t>
  </si>
  <si>
    <t>16-18-10</t>
  </si>
  <si>
    <t>14-17-4</t>
  </si>
  <si>
    <t>8-22-5</t>
  </si>
  <si>
    <t>19-20-4</t>
  </si>
  <si>
    <t>25-14-4</t>
  </si>
  <si>
    <t>25-3-4</t>
  </si>
  <si>
    <t>27-7-3</t>
  </si>
  <si>
    <t>12-20-4</t>
  </si>
  <si>
    <t>18-18-5</t>
  </si>
  <si>
    <t>19-16-4</t>
  </si>
  <si>
    <t>15-14-7</t>
  </si>
  <si>
    <t>27-8-2</t>
  </si>
  <si>
    <t>14-5-2</t>
  </si>
  <si>
    <t>21-19-4</t>
  </si>
  <si>
    <t>13-21-3</t>
  </si>
  <si>
    <t>15-17-3</t>
  </si>
  <si>
    <t>17-18-3</t>
  </si>
  <si>
    <t>22-11-2</t>
  </si>
  <si>
    <t>22-13-5</t>
  </si>
  <si>
    <t>26-15-1</t>
  </si>
  <si>
    <t>27-8-1</t>
  </si>
  <si>
    <t>12-17-8</t>
  </si>
  <si>
    <t>16-21-5</t>
  </si>
  <si>
    <t>11-19-6</t>
  </si>
  <si>
    <t>16-19-10</t>
  </si>
  <si>
    <t>23-8-3</t>
  </si>
  <si>
    <t>21-20-4</t>
  </si>
  <si>
    <t>9-22-5</t>
  </si>
  <si>
    <t>20-14-3</t>
  </si>
  <si>
    <t>26-6-4</t>
  </si>
  <si>
    <t>26-3-4</t>
  </si>
  <si>
    <t>14-21-1</t>
  </si>
  <si>
    <t>15-21-4</t>
  </si>
  <si>
    <t>22-12-3</t>
  </si>
  <si>
    <t>25-12-2</t>
  </si>
  <si>
    <t>14-18-4</t>
  </si>
  <si>
    <t>27-10-3</t>
  </si>
  <si>
    <t>11-22-3</t>
  </si>
  <si>
    <t>21-15-2</t>
  </si>
  <si>
    <t>14-21-3</t>
  </si>
  <si>
    <t>17-23-2</t>
  </si>
  <si>
    <t>15-17-4</t>
  </si>
  <si>
    <t>18-18-3</t>
  </si>
  <si>
    <t>20-16-4</t>
  </si>
  <si>
    <t>23-11-2</t>
  </si>
  <si>
    <t>20-12-3</t>
  </si>
  <si>
    <t>17-19-1</t>
  </si>
  <si>
    <t>17-21-5</t>
  </si>
  <si>
    <t>11-20-6</t>
  </si>
  <si>
    <t>16-20-10</t>
  </si>
  <si>
    <t>25-10-2</t>
  </si>
  <si>
    <t>25-15-2</t>
  </si>
  <si>
    <t>20-13-2</t>
  </si>
  <si>
    <t>28-10-3</t>
  </si>
  <si>
    <t>19-21-4</t>
  </si>
  <si>
    <t>26-14-4</t>
  </si>
  <si>
    <t>25-13-2</t>
  </si>
  <si>
    <t>14-19-5</t>
  </si>
  <si>
    <t>21-14-6</t>
  </si>
  <si>
    <t>12-22-2</t>
  </si>
  <si>
    <t>17-15-5</t>
  </si>
  <si>
    <t>16-21-4</t>
  </si>
  <si>
    <t>15-18-4</t>
  </si>
  <si>
    <t>21-18-3</t>
  </si>
  <si>
    <t>28-8-1</t>
  </si>
  <si>
    <t>21-9-5</t>
  </si>
  <si>
    <t>14-19-4</t>
  </si>
  <si>
    <t>13-26-5</t>
  </si>
  <si>
    <t>27-6-4</t>
  </si>
  <si>
    <t>19-13-6</t>
  </si>
  <si>
    <t>11-23-3</t>
  </si>
  <si>
    <t>18-20-5</t>
  </si>
  <si>
    <t>14-22-3</t>
  </si>
  <si>
    <t>18-23-2</t>
  </si>
  <si>
    <t>23-13-5</t>
  </si>
  <si>
    <t>21-12-3</t>
  </si>
  <si>
    <t>12-21-4</t>
  </si>
  <si>
    <t>22-16-2</t>
  </si>
  <si>
    <t>18-19-1</t>
  </si>
  <si>
    <t>18-21-5</t>
  </si>
  <si>
    <t>25-16-2</t>
  </si>
  <si>
    <t>29-10-3</t>
  </si>
  <si>
    <t>19-17-2</t>
  </si>
  <si>
    <t>19-22-4</t>
  </si>
  <si>
    <t>27-14-4</t>
  </si>
  <si>
    <t>19-15-6</t>
  </si>
  <si>
    <t>23-12-3</t>
  </si>
  <si>
    <t>26-13-2</t>
  </si>
  <si>
    <t>26-4-4</t>
  </si>
  <si>
    <t>12-23-2</t>
  </si>
  <si>
    <t>17-16-5</t>
  </si>
  <si>
    <t>16-22-4</t>
  </si>
  <si>
    <t>12-22-3</t>
  </si>
  <si>
    <t>15-22-3</t>
  </si>
  <si>
    <t>23-16-2</t>
  </si>
  <si>
    <t>16-18-4</t>
  </si>
  <si>
    <t>20-16-5</t>
  </si>
  <si>
    <t>29-8-1</t>
  </si>
  <si>
    <t>16-4-2</t>
  </si>
  <si>
    <t>26-12-2</t>
  </si>
  <si>
    <t>17-20-10</t>
  </si>
  <si>
    <t>24-8-6</t>
  </si>
  <si>
    <t>29-9-4</t>
  </si>
  <si>
    <t>18-15-5</t>
  </si>
  <si>
    <t>19-15-8</t>
  </si>
  <si>
    <t>14-20-4</t>
  </si>
  <si>
    <t>28-6-4</t>
  </si>
  <si>
    <t>28-11-3</t>
  </si>
  <si>
    <t>18-17-2</t>
  </si>
  <si>
    <t>27-4-4</t>
  </si>
  <si>
    <t>22-14-6</t>
  </si>
  <si>
    <t>8-21-7</t>
  </si>
  <si>
    <t>8-27-6</t>
  </si>
  <si>
    <t>19-14-6</t>
  </si>
  <si>
    <t>20-16-6</t>
  </si>
  <si>
    <t>19-19-1</t>
  </si>
  <si>
    <t>25-11-3</t>
  </si>
  <si>
    <t>25-16-3</t>
  </si>
  <si>
    <t>22-13-2</t>
  </si>
  <si>
    <t>30-10-3</t>
  </si>
  <si>
    <t>22-11-4</t>
  </si>
  <si>
    <t>9-23-5</t>
  </si>
  <si>
    <t>16-14-7</t>
  </si>
  <si>
    <t>17-17-5</t>
  </si>
  <si>
    <t>16-23-4</t>
  </si>
  <si>
    <t>19-20-3</t>
  </si>
  <si>
    <t>16-15-7</t>
  </si>
  <si>
    <t>20-14-2</t>
  </si>
  <si>
    <t>27-13-2</t>
  </si>
  <si>
    <t>28-4-4</t>
  </si>
  <si>
    <t>23-14-6</t>
  </si>
  <si>
    <t>8-21-8</t>
  </si>
  <si>
    <t>8-27-7</t>
  </si>
  <si>
    <t>27-8-3</t>
  </si>
  <si>
    <t>20-15-8</t>
  </si>
  <si>
    <t>9-24-5</t>
  </si>
  <si>
    <t>21-14-3</t>
  </si>
  <si>
    <t>23-14-0</t>
  </si>
  <si>
    <t>28-12-3</t>
  </si>
  <si>
    <t>13-22-3</t>
  </si>
  <si>
    <t>16-22-3</t>
  </si>
  <si>
    <t>23-16-3</t>
  </si>
  <si>
    <t>23-18-3</t>
  </si>
  <si>
    <t>20-17-5</t>
  </si>
  <si>
    <t>24-13-5</t>
  </si>
  <si>
    <t>22-9-5</t>
  </si>
  <si>
    <t>30-9-4</t>
  </si>
  <si>
    <t>23-17-3</t>
  </si>
  <si>
    <t>27-15-1</t>
  </si>
  <si>
    <t>30-8-1</t>
  </si>
  <si>
    <t>17-4-2</t>
  </si>
  <si>
    <t>27-12-2</t>
  </si>
  <si>
    <t>18-17-3</t>
  </si>
  <si>
    <t>30-10-4</t>
  </si>
  <si>
    <t>14-20-5</t>
  </si>
  <si>
    <t>13-26-6</t>
  </si>
  <si>
    <t>26-16-3</t>
  </si>
  <si>
    <t>22-11-5</t>
  </si>
  <si>
    <t>15-21-1</t>
  </si>
  <si>
    <t>17-23-4</t>
  </si>
  <si>
    <t>20-17-6</t>
  </si>
  <si>
    <t>11-24-3</t>
  </si>
  <si>
    <t>18-22-5</t>
  </si>
  <si>
    <t>0-9-1</t>
  </si>
  <si>
    <t>20-12-5</t>
  </si>
  <si>
    <t>24-18-3</t>
  </si>
  <si>
    <t>21-17-5</t>
  </si>
  <si>
    <t>21-15-3</t>
  </si>
  <si>
    <t>24-14-5</t>
  </si>
  <si>
    <t>22-10-5</t>
  </si>
  <si>
    <t>11-20-7</t>
  </si>
  <si>
    <t>20-16-8</t>
  </si>
  <si>
    <t>28-8-2</t>
  </si>
  <si>
    <t>15-5-2</t>
  </si>
  <si>
    <t>31-10-3</t>
  </si>
  <si>
    <t>9-25-5</t>
  </si>
  <si>
    <t>19-23-4</t>
  </si>
  <si>
    <t>22-14-3</t>
  </si>
  <si>
    <t>24-14-0</t>
  </si>
  <si>
    <t>29-12-3</t>
  </si>
  <si>
    <t>14-17-6</t>
  </si>
  <si>
    <t>19-21-3</t>
  </si>
  <si>
    <t>12-4-4</t>
  </si>
  <si>
    <t>21-16-6</t>
  </si>
  <si>
    <t>28-13-2</t>
  </si>
  <si>
    <t>15-19-5</t>
  </si>
  <si>
    <t>12-24-2</t>
  </si>
  <si>
    <t>4-13-3</t>
  </si>
  <si>
    <t>8-28-7</t>
  </si>
  <si>
    <t>27-9-3</t>
  </si>
  <si>
    <t>29-10-4</t>
  </si>
  <si>
    <t>20-16-3</t>
  </si>
  <si>
    <t>19-23-2</t>
  </si>
  <si>
    <t>25-8-6</t>
  </si>
  <si>
    <t>7-25-5</t>
  </si>
  <si>
    <t>22-12-5</t>
  </si>
  <si>
    <t>14-18-6</t>
  </si>
  <si>
    <t>19-22-3</t>
  </si>
  <si>
    <t>12-4-5</t>
  </si>
  <si>
    <t>21-16-7</t>
  </si>
  <si>
    <t>28-14-2</t>
  </si>
  <si>
    <t>29-4-4</t>
  </si>
  <si>
    <t>25-14-6</t>
  </si>
  <si>
    <t>12-25-2</t>
  </si>
  <si>
    <t>4-14-3</t>
  </si>
  <si>
    <t>8-29-7</t>
  </si>
  <si>
    <t>16-21-1</t>
  </si>
  <si>
    <t>18-23-4</t>
  </si>
  <si>
    <t>21-17-6</t>
  </si>
  <si>
    <t>16-5-1</t>
  </si>
  <si>
    <t>17-15-7</t>
  </si>
  <si>
    <t>21-16-8</t>
  </si>
  <si>
    <t>22-16-1</t>
  </si>
  <si>
    <t>26-17-3</t>
  </si>
  <si>
    <t>28-9-2</t>
  </si>
  <si>
    <t>23-14-3</t>
  </si>
  <si>
    <t>28-14-4</t>
  </si>
  <si>
    <t>W12</t>
  </si>
  <si>
    <t>24-15-0</t>
  </si>
  <si>
    <t>29-13-3</t>
  </si>
  <si>
    <t>19-22-5</t>
  </si>
  <si>
    <t>17-22-3</t>
  </si>
  <si>
    <t>21-12-5</t>
  </si>
  <si>
    <t>25-18-3</t>
  </si>
  <si>
    <t>13-11-1</t>
  </si>
  <si>
    <t>22-17-5</t>
  </si>
  <si>
    <t>21-15-4</t>
  </si>
  <si>
    <t>25-13-1</t>
  </si>
  <si>
    <t>28-15-1</t>
  </si>
  <si>
    <t>16-18-3</t>
  </si>
  <si>
    <t>27-14-2</t>
  </si>
  <si>
    <t>12-22-4</t>
  </si>
  <si>
    <t>22-19-3</t>
  </si>
  <si>
    <t>12-18-8</t>
  </si>
  <si>
    <t>12-20-7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</si>
</sst>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8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11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tabSelected="1" workbookViewId="0"/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105</v>
      </c>
    </row>
    <row r="30" spans="1:1" x14ac:dyDescent="0.25">
      <c r="A30" s="3" t="s">
        <v>3</v>
      </c>
    </row>
    <row r="31" spans="1:1" ht="15.75" customHeight="1" x14ac:dyDescent="0.25">
      <c r="A31" s="3" t="s">
        <v>2</v>
      </c>
    </row>
    <row r="32" spans="1:1" x14ac:dyDescent="0.25">
      <c r="A32" s="3" t="s">
        <v>1</v>
      </c>
    </row>
    <row r="33" spans="1:1" ht="15.75" thickBot="1" x14ac:dyDescent="0.3">
      <c r="A33" s="2" t="s">
        <v>0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29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30" location="Vancouver_Canucks!A1" display="Vancouver Canucks" xr:uid="{00000000-0004-0000-0000-00001E000000}"/>
    <hyperlink ref="A31" location="Vegas_Golden_Knights!A1" display="Vegas Golden Knights" xr:uid="{00000000-0004-0000-0000-00001F000000}"/>
    <hyperlink ref="A32" location="Washington_Capitals!A1" display="Washington Capitals" xr:uid="{00000000-0004-0000-0000-000020000000}"/>
    <hyperlink ref="A33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93"/>
  <sheetViews>
    <sheetView workbookViewId="0">
      <selection activeCell="C1" sqref="C1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50" t="s">
        <v>42</v>
      </c>
      <c r="B1" s="50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50" t="s">
        <v>40</v>
      </c>
      <c r="B29" s="50"/>
    </row>
    <row r="30" spans="1:2" ht="16.5" hidden="1" outlineLevel="1" thickTop="1" thickBot="1" x14ac:dyDescent="0.3">
      <c r="A30" s="16" t="s">
        <v>34</v>
      </c>
      <c r="B30" s="15" t="s">
        <v>32</v>
      </c>
    </row>
    <row r="31" spans="1:2" ht="15.75" hidden="1" outlineLevel="1" thickTop="1" x14ac:dyDescent="0.25">
      <c r="A31" s="13">
        <v>45597</v>
      </c>
      <c r="B31" s="12" t="s">
        <v>32</v>
      </c>
    </row>
    <row r="32" spans="1:2" hidden="1" outlineLevel="1" x14ac:dyDescent="0.25">
      <c r="A32" s="13">
        <v>45598</v>
      </c>
      <c r="B32" s="12" t="s">
        <v>32</v>
      </c>
    </row>
    <row r="33" spans="1:2" hidden="1" outlineLevel="1" x14ac:dyDescent="0.25">
      <c r="A33" s="13">
        <v>45599</v>
      </c>
      <c r="B33" s="48" t="s">
        <v>32</v>
      </c>
    </row>
    <row r="34" spans="1:2" hidden="1" outlineLevel="1" x14ac:dyDescent="0.25">
      <c r="A34" s="13">
        <v>45600</v>
      </c>
      <c r="B34" s="48" t="s">
        <v>32</v>
      </c>
    </row>
    <row r="35" spans="1:2" hidden="1" outlineLevel="1" x14ac:dyDescent="0.25">
      <c r="A35" s="13">
        <v>45601</v>
      </c>
      <c r="B35" s="48" t="s">
        <v>32</v>
      </c>
    </row>
    <row r="36" spans="1:2" hidden="1" outlineLevel="1" x14ac:dyDescent="0.25">
      <c r="A36" s="13">
        <v>45602</v>
      </c>
      <c r="B36" s="48" t="s">
        <v>32</v>
      </c>
    </row>
    <row r="37" spans="1:2" hidden="1" outlineLevel="1" x14ac:dyDescent="0.25">
      <c r="A37" s="13">
        <v>45603</v>
      </c>
      <c r="B37" s="48" t="s">
        <v>32</v>
      </c>
    </row>
    <row r="38" spans="1:2" hidden="1" outlineLevel="1" x14ac:dyDescent="0.25">
      <c r="A38" s="13">
        <v>45604</v>
      </c>
      <c r="B38" s="12" t="s">
        <v>32</v>
      </c>
    </row>
    <row r="39" spans="1:2" hidden="1" outlineLevel="1" x14ac:dyDescent="0.25">
      <c r="A39" s="13">
        <v>45605</v>
      </c>
      <c r="B39" s="12" t="s">
        <v>32</v>
      </c>
    </row>
    <row r="40" spans="1:2" hidden="1" outlineLevel="1" x14ac:dyDescent="0.25">
      <c r="A40" s="13">
        <v>45606</v>
      </c>
      <c r="B40" s="48" t="s">
        <v>32</v>
      </c>
    </row>
    <row r="41" spans="1:2" hidden="1" outlineLevel="1" x14ac:dyDescent="0.25">
      <c r="A41" s="13">
        <v>45607</v>
      </c>
      <c r="B41" s="48" t="s">
        <v>32</v>
      </c>
    </row>
    <row r="42" spans="1:2" hidden="1" outlineLevel="1" x14ac:dyDescent="0.25">
      <c r="A42" s="13">
        <v>45608</v>
      </c>
      <c r="B42" s="48" t="s">
        <v>32</v>
      </c>
    </row>
    <row r="43" spans="1:2" hidden="1" outlineLevel="1" x14ac:dyDescent="0.25">
      <c r="A43" s="13">
        <v>45609</v>
      </c>
      <c r="B43" s="48" t="s">
        <v>32</v>
      </c>
    </row>
    <row r="44" spans="1:2" hidden="1" outlineLevel="1" x14ac:dyDescent="0.25">
      <c r="A44" s="13">
        <v>45610</v>
      </c>
      <c r="B44" s="48" t="s">
        <v>32</v>
      </c>
    </row>
    <row r="45" spans="1:2" hidden="1" outlineLevel="1" x14ac:dyDescent="0.25">
      <c r="A45" s="13">
        <v>45611</v>
      </c>
      <c r="B45" s="12" t="s">
        <v>32</v>
      </c>
    </row>
    <row r="46" spans="1:2" hidden="1" outlineLevel="1" x14ac:dyDescent="0.25">
      <c r="A46" s="13">
        <v>45612</v>
      </c>
      <c r="B46" s="12" t="s">
        <v>32</v>
      </c>
    </row>
    <row r="47" spans="1:2" hidden="1" outlineLevel="1" x14ac:dyDescent="0.25">
      <c r="A47" s="13">
        <v>45613</v>
      </c>
      <c r="B47" s="48" t="s">
        <v>32</v>
      </c>
    </row>
    <row r="48" spans="1:2" hidden="1" outlineLevel="1" x14ac:dyDescent="0.25">
      <c r="A48" s="13">
        <v>45614</v>
      </c>
      <c r="B48" s="48" t="s">
        <v>32</v>
      </c>
    </row>
    <row r="49" spans="1:2" hidden="1" outlineLevel="1" x14ac:dyDescent="0.25">
      <c r="A49" s="13">
        <v>45615</v>
      </c>
      <c r="B49" s="48" t="s">
        <v>32</v>
      </c>
    </row>
    <row r="50" spans="1:2" hidden="1" outlineLevel="1" x14ac:dyDescent="0.25">
      <c r="A50" s="13">
        <v>45616</v>
      </c>
      <c r="B50" s="48" t="s">
        <v>32</v>
      </c>
    </row>
    <row r="51" spans="1:2" hidden="1" outlineLevel="1" x14ac:dyDescent="0.25">
      <c r="A51" s="13">
        <v>45617</v>
      </c>
      <c r="B51" s="48" t="s">
        <v>32</v>
      </c>
    </row>
    <row r="52" spans="1:2" hidden="1" outlineLevel="1" x14ac:dyDescent="0.25">
      <c r="A52" s="13">
        <v>45618</v>
      </c>
      <c r="B52" s="12" t="s">
        <v>32</v>
      </c>
    </row>
    <row r="53" spans="1:2" hidden="1" outlineLevel="1" x14ac:dyDescent="0.25">
      <c r="A53" s="13">
        <v>45619</v>
      </c>
      <c r="B53" s="12" t="s">
        <v>32</v>
      </c>
    </row>
    <row r="54" spans="1:2" hidden="1" outlineLevel="1" x14ac:dyDescent="0.25">
      <c r="A54" s="13">
        <v>45620</v>
      </c>
      <c r="B54" s="12" t="s">
        <v>32</v>
      </c>
    </row>
    <row r="55" spans="1:2" hidden="1" outlineLevel="1" x14ac:dyDescent="0.25">
      <c r="A55" s="13">
        <v>45621</v>
      </c>
      <c r="B55" s="48" t="s">
        <v>32</v>
      </c>
    </row>
    <row r="56" spans="1:2" hidden="1" outlineLevel="1" x14ac:dyDescent="0.25">
      <c r="A56" s="13">
        <v>45622</v>
      </c>
      <c r="B56" s="48" t="s">
        <v>32</v>
      </c>
    </row>
    <row r="57" spans="1:2" hidden="1" outlineLevel="1" x14ac:dyDescent="0.25">
      <c r="A57" s="13">
        <v>45623</v>
      </c>
      <c r="B57" s="12" t="s">
        <v>32</v>
      </c>
    </row>
    <row r="58" spans="1:2" hidden="1" outlineLevel="1" x14ac:dyDescent="0.25">
      <c r="A58" s="13">
        <v>45625</v>
      </c>
      <c r="B58" s="12" t="s">
        <v>32</v>
      </c>
    </row>
    <row r="59" spans="1:2" ht="15.75" hidden="1" outlineLevel="1" thickBot="1" x14ac:dyDescent="0.3">
      <c r="A59" s="13">
        <v>45626</v>
      </c>
      <c r="B59" s="12" t="s">
        <v>32</v>
      </c>
    </row>
    <row r="60" spans="1:2" ht="20.25" collapsed="1" thickTop="1" thickBot="1" x14ac:dyDescent="0.3">
      <c r="A60" s="50" t="s">
        <v>39</v>
      </c>
      <c r="B60" s="50"/>
    </row>
    <row r="61" spans="1:2" ht="16.5" hidden="1" outlineLevel="1" thickTop="1" thickBot="1" x14ac:dyDescent="0.3">
      <c r="A61" s="16" t="s">
        <v>34</v>
      </c>
      <c r="B61" s="15" t="s">
        <v>32</v>
      </c>
    </row>
    <row r="62" spans="1:2" ht="15.75" hidden="1" outlineLevel="1" thickTop="1" x14ac:dyDescent="0.25">
      <c r="A62" s="14">
        <v>45627</v>
      </c>
      <c r="B62" s="48" t="s">
        <v>32</v>
      </c>
    </row>
    <row r="63" spans="1:2" hidden="1" outlineLevel="1" x14ac:dyDescent="0.25">
      <c r="A63" s="13">
        <v>45628</v>
      </c>
      <c r="B63" s="48" t="s">
        <v>32</v>
      </c>
    </row>
    <row r="64" spans="1:2" hidden="1" outlineLevel="1" x14ac:dyDescent="0.25">
      <c r="A64" s="13">
        <v>45629</v>
      </c>
      <c r="B64" s="48" t="s">
        <v>32</v>
      </c>
    </row>
    <row r="65" spans="1:2" hidden="1" outlineLevel="1" x14ac:dyDescent="0.25">
      <c r="A65" s="13">
        <v>45630</v>
      </c>
      <c r="B65" s="48" t="s">
        <v>32</v>
      </c>
    </row>
    <row r="66" spans="1:2" hidden="1" outlineLevel="1" x14ac:dyDescent="0.25">
      <c r="A66" s="13">
        <v>45631</v>
      </c>
      <c r="B66" s="48" t="s">
        <v>32</v>
      </c>
    </row>
    <row r="67" spans="1:2" hidden="1" outlineLevel="1" x14ac:dyDescent="0.25">
      <c r="A67" s="13">
        <v>45632</v>
      </c>
      <c r="B67" s="12" t="s">
        <v>32</v>
      </c>
    </row>
    <row r="68" spans="1:2" hidden="1" outlineLevel="1" x14ac:dyDescent="0.25">
      <c r="A68" s="13">
        <v>45633</v>
      </c>
      <c r="B68" s="12" t="s">
        <v>32</v>
      </c>
    </row>
    <row r="69" spans="1:2" hidden="1" outlineLevel="1" x14ac:dyDescent="0.25">
      <c r="A69" s="13">
        <v>45634</v>
      </c>
      <c r="B69" s="48" t="s">
        <v>32</v>
      </c>
    </row>
    <row r="70" spans="1:2" hidden="1" outlineLevel="1" x14ac:dyDescent="0.25">
      <c r="A70" s="13">
        <v>45635</v>
      </c>
      <c r="B70" s="48" t="s">
        <v>32</v>
      </c>
    </row>
    <row r="71" spans="1:2" hidden="1" outlineLevel="1" x14ac:dyDescent="0.25">
      <c r="A71" s="13">
        <v>45636</v>
      </c>
      <c r="B71" s="48" t="s">
        <v>32</v>
      </c>
    </row>
    <row r="72" spans="1:2" hidden="1" outlineLevel="1" x14ac:dyDescent="0.25">
      <c r="A72" s="13">
        <v>45637</v>
      </c>
      <c r="B72" s="48" t="s">
        <v>32</v>
      </c>
    </row>
    <row r="73" spans="1:2" hidden="1" outlineLevel="1" x14ac:dyDescent="0.25">
      <c r="A73" s="13">
        <v>45638</v>
      </c>
      <c r="B73" s="48" t="s">
        <v>32</v>
      </c>
    </row>
    <row r="74" spans="1:2" hidden="1" outlineLevel="1" x14ac:dyDescent="0.25">
      <c r="A74" s="13">
        <v>45639</v>
      </c>
      <c r="B74" s="12" t="s">
        <v>32</v>
      </c>
    </row>
    <row r="75" spans="1:2" hidden="1" outlineLevel="1" x14ac:dyDescent="0.25">
      <c r="A75" s="13">
        <v>45640</v>
      </c>
      <c r="B75" s="12" t="s">
        <v>32</v>
      </c>
    </row>
    <row r="76" spans="1:2" hidden="1" outlineLevel="1" x14ac:dyDescent="0.25">
      <c r="A76" s="13">
        <v>45641</v>
      </c>
      <c r="B76" s="48" t="s">
        <v>32</v>
      </c>
    </row>
    <row r="77" spans="1:2" hidden="1" outlineLevel="1" x14ac:dyDescent="0.25">
      <c r="A77" s="13">
        <v>45642</v>
      </c>
      <c r="B77" s="48" t="s">
        <v>32</v>
      </c>
    </row>
    <row r="78" spans="1:2" hidden="1" outlineLevel="1" x14ac:dyDescent="0.25">
      <c r="A78" s="13">
        <v>45643</v>
      </c>
      <c r="B78" s="48" t="s">
        <v>32</v>
      </c>
    </row>
    <row r="79" spans="1:2" hidden="1" outlineLevel="1" x14ac:dyDescent="0.25">
      <c r="A79" s="13">
        <v>45644</v>
      </c>
      <c r="B79" s="48" t="s">
        <v>32</v>
      </c>
    </row>
    <row r="80" spans="1:2" hidden="1" outlineLevel="1" x14ac:dyDescent="0.25">
      <c r="A80" s="13">
        <v>45645</v>
      </c>
      <c r="B80" s="48" t="s">
        <v>32</v>
      </c>
    </row>
    <row r="81" spans="1:2" hidden="1" outlineLevel="1" x14ac:dyDescent="0.25">
      <c r="A81" s="13">
        <v>45646</v>
      </c>
      <c r="B81" s="12" t="s">
        <v>32</v>
      </c>
    </row>
    <row r="82" spans="1:2" hidden="1" outlineLevel="1" x14ac:dyDescent="0.25">
      <c r="A82" s="13">
        <v>45647</v>
      </c>
      <c r="B82" s="12" t="s">
        <v>32</v>
      </c>
    </row>
    <row r="83" spans="1:2" hidden="1" outlineLevel="1" x14ac:dyDescent="0.25">
      <c r="A83" s="13">
        <v>45648</v>
      </c>
      <c r="B83" s="48" t="s">
        <v>32</v>
      </c>
    </row>
    <row r="84" spans="1:2" hidden="1" outlineLevel="1" x14ac:dyDescent="0.25">
      <c r="A84" s="13">
        <v>45649</v>
      </c>
      <c r="B84" s="48" t="s">
        <v>32</v>
      </c>
    </row>
    <row r="85" spans="1:2" hidden="1" outlineLevel="1" x14ac:dyDescent="0.25">
      <c r="A85" s="13">
        <v>45653</v>
      </c>
      <c r="B85" s="12" t="s">
        <v>32</v>
      </c>
    </row>
    <row r="86" spans="1:2" hidden="1" outlineLevel="1" x14ac:dyDescent="0.25">
      <c r="A86" s="13">
        <v>45654</v>
      </c>
      <c r="B86" s="12" t="s">
        <v>32</v>
      </c>
    </row>
    <row r="87" spans="1:2" hidden="1" outlineLevel="1" x14ac:dyDescent="0.25">
      <c r="A87" s="13">
        <v>45655</v>
      </c>
      <c r="B87" s="48" t="s">
        <v>32</v>
      </c>
    </row>
    <row r="88" spans="1:2" hidden="1" outlineLevel="1" x14ac:dyDescent="0.25">
      <c r="A88" s="13">
        <v>45656</v>
      </c>
      <c r="B88" s="48" t="s">
        <v>32</v>
      </c>
    </row>
    <row r="89" spans="1:2" ht="15.75" hidden="1" outlineLevel="1" thickBot="1" x14ac:dyDescent="0.3">
      <c r="A89" s="13">
        <v>45657</v>
      </c>
      <c r="B89" s="12" t="s">
        <v>32</v>
      </c>
    </row>
    <row r="90" spans="1:2" ht="20.25" collapsed="1" thickTop="1" thickBot="1" x14ac:dyDescent="0.3">
      <c r="A90" s="50" t="s">
        <v>38</v>
      </c>
      <c r="B90" s="50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5.75" hidden="1" outlineLevel="1" thickTop="1" x14ac:dyDescent="0.25">
      <c r="A92" s="14">
        <v>45658</v>
      </c>
      <c r="B92" s="48" t="s">
        <v>32</v>
      </c>
    </row>
    <row r="93" spans="1:2" hidden="1" outlineLevel="1" x14ac:dyDescent="0.25">
      <c r="A93" s="13">
        <v>45659</v>
      </c>
      <c r="B93" s="48" t="s">
        <v>32</v>
      </c>
    </row>
    <row r="94" spans="1:2" hidden="1" outlineLevel="1" x14ac:dyDescent="0.25">
      <c r="A94" s="13">
        <v>45660</v>
      </c>
      <c r="B94" s="12" t="s">
        <v>32</v>
      </c>
    </row>
    <row r="95" spans="1:2" hidden="1" outlineLevel="1" x14ac:dyDescent="0.25">
      <c r="A95" s="13">
        <v>45661</v>
      </c>
      <c r="B95" s="12" t="s">
        <v>32</v>
      </c>
    </row>
    <row r="96" spans="1:2" hidden="1" outlineLevel="1" x14ac:dyDescent="0.25">
      <c r="A96" s="13">
        <v>45662</v>
      </c>
      <c r="B96" s="48" t="s">
        <v>32</v>
      </c>
    </row>
    <row r="97" spans="1:2" hidden="1" outlineLevel="1" x14ac:dyDescent="0.25">
      <c r="A97" s="13">
        <v>45663</v>
      </c>
      <c r="B97" s="48" t="s">
        <v>32</v>
      </c>
    </row>
    <row r="98" spans="1:2" hidden="1" outlineLevel="1" x14ac:dyDescent="0.25">
      <c r="A98" s="13">
        <v>45664</v>
      </c>
      <c r="B98" s="48" t="s">
        <v>32</v>
      </c>
    </row>
    <row r="99" spans="1:2" hidden="1" outlineLevel="1" x14ac:dyDescent="0.25">
      <c r="A99" s="13">
        <v>45665</v>
      </c>
      <c r="B99" s="48" t="s">
        <v>32</v>
      </c>
    </row>
    <row r="100" spans="1:2" hidden="1" outlineLevel="1" x14ac:dyDescent="0.25">
      <c r="A100" s="13">
        <v>45666</v>
      </c>
      <c r="B100" s="48" t="s">
        <v>32</v>
      </c>
    </row>
    <row r="101" spans="1:2" hidden="1" outlineLevel="1" x14ac:dyDescent="0.25">
      <c r="A101" s="13">
        <v>45667</v>
      </c>
      <c r="B101" s="48" t="s">
        <v>32</v>
      </c>
    </row>
    <row r="102" spans="1:2" hidden="1" outlineLevel="1" x14ac:dyDescent="0.25">
      <c r="A102" s="13">
        <v>45668</v>
      </c>
      <c r="B102" s="48" t="s">
        <v>32</v>
      </c>
    </row>
    <row r="103" spans="1:2" hidden="1" outlineLevel="1" x14ac:dyDescent="0.25">
      <c r="A103" s="13">
        <v>45669</v>
      </c>
      <c r="B103" s="48" t="s">
        <v>32</v>
      </c>
    </row>
    <row r="104" spans="1:2" hidden="1" outlineLevel="1" x14ac:dyDescent="0.25">
      <c r="A104" s="13">
        <v>45670</v>
      </c>
      <c r="B104" s="48" t="s">
        <v>32</v>
      </c>
    </row>
    <row r="105" spans="1:2" hidden="1" outlineLevel="1" x14ac:dyDescent="0.25">
      <c r="A105" s="13">
        <v>45671</v>
      </c>
      <c r="B105" s="48" t="s">
        <v>32</v>
      </c>
    </row>
    <row r="106" spans="1:2" hidden="1" outlineLevel="1" x14ac:dyDescent="0.25">
      <c r="A106" s="13">
        <v>45672</v>
      </c>
      <c r="B106" s="48" t="s">
        <v>32</v>
      </c>
    </row>
    <row r="107" spans="1:2" hidden="1" outlineLevel="1" x14ac:dyDescent="0.25">
      <c r="A107" s="13">
        <v>45673</v>
      </c>
      <c r="B107" s="48" t="s">
        <v>32</v>
      </c>
    </row>
    <row r="108" spans="1:2" hidden="1" outlineLevel="1" x14ac:dyDescent="0.25">
      <c r="A108" s="13">
        <v>45674</v>
      </c>
      <c r="B108" s="12" t="s">
        <v>32</v>
      </c>
    </row>
    <row r="109" spans="1:2" hidden="1" outlineLevel="1" x14ac:dyDescent="0.25">
      <c r="A109" s="13">
        <v>45675</v>
      </c>
      <c r="B109" s="12" t="s">
        <v>32</v>
      </c>
    </row>
    <row r="110" spans="1:2" hidden="1" outlineLevel="1" x14ac:dyDescent="0.25">
      <c r="A110" s="13">
        <v>45676</v>
      </c>
      <c r="B110" s="48" t="s">
        <v>32</v>
      </c>
    </row>
    <row r="111" spans="1:2" hidden="1" outlineLevel="1" x14ac:dyDescent="0.25">
      <c r="A111" s="13">
        <v>45677</v>
      </c>
      <c r="B111" s="48" t="s">
        <v>32</v>
      </c>
    </row>
    <row r="112" spans="1:2" hidden="1" outlineLevel="1" x14ac:dyDescent="0.25">
      <c r="A112" s="13">
        <v>45678</v>
      </c>
      <c r="B112" s="48" t="s">
        <v>32</v>
      </c>
    </row>
    <row r="113" spans="1:2" hidden="1" outlineLevel="1" x14ac:dyDescent="0.25">
      <c r="A113" s="13">
        <v>45679</v>
      </c>
      <c r="B113" s="48" t="s">
        <v>32</v>
      </c>
    </row>
    <row r="114" spans="1:2" hidden="1" outlineLevel="1" x14ac:dyDescent="0.25">
      <c r="A114" s="13">
        <v>45680</v>
      </c>
      <c r="B114" s="48" t="s">
        <v>32</v>
      </c>
    </row>
    <row r="115" spans="1:2" hidden="1" outlineLevel="1" x14ac:dyDescent="0.25">
      <c r="A115" s="13">
        <v>45681</v>
      </c>
      <c r="B115" s="12" t="s">
        <v>32</v>
      </c>
    </row>
    <row r="116" spans="1:2" hidden="1" outlineLevel="1" x14ac:dyDescent="0.25">
      <c r="A116" s="13">
        <v>45682</v>
      </c>
      <c r="B116" s="12" t="s">
        <v>32</v>
      </c>
    </row>
    <row r="117" spans="1:2" hidden="1" outlineLevel="1" x14ac:dyDescent="0.25">
      <c r="A117" s="13">
        <v>45683</v>
      </c>
      <c r="B117" s="12" t="s">
        <v>32</v>
      </c>
    </row>
    <row r="118" spans="1:2" hidden="1" outlineLevel="1" x14ac:dyDescent="0.25">
      <c r="A118" s="13">
        <v>45684</v>
      </c>
      <c r="B118" s="48" t="s">
        <v>32</v>
      </c>
    </row>
    <row r="119" spans="1:2" hidden="1" outlineLevel="1" x14ac:dyDescent="0.25">
      <c r="A119" s="13">
        <v>45685</v>
      </c>
      <c r="B119" s="48" t="s">
        <v>32</v>
      </c>
    </row>
    <row r="120" spans="1:2" hidden="1" outlineLevel="1" x14ac:dyDescent="0.25">
      <c r="A120" s="13">
        <v>45686</v>
      </c>
      <c r="B120" s="48" t="s">
        <v>32</v>
      </c>
    </row>
    <row r="121" spans="1:2" hidden="1" outlineLevel="1" x14ac:dyDescent="0.25">
      <c r="A121" s="13">
        <v>45687</v>
      </c>
      <c r="B121" s="48" t="s">
        <v>32</v>
      </c>
    </row>
    <row r="122" spans="1:2" ht="15.75" hidden="1" outlineLevel="1" thickBot="1" x14ac:dyDescent="0.3">
      <c r="A122" s="13">
        <v>45688</v>
      </c>
      <c r="B122" s="48" t="s">
        <v>32</v>
      </c>
    </row>
    <row r="123" spans="1:2" ht="20.25" collapsed="1" thickTop="1" thickBot="1" x14ac:dyDescent="0.3">
      <c r="A123" s="50" t="s">
        <v>37</v>
      </c>
      <c r="B123" s="50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5.75" hidden="1" outlineLevel="1" thickTop="1" x14ac:dyDescent="0.25">
      <c r="A125" s="13">
        <v>45689</v>
      </c>
      <c r="B125" s="12" t="s">
        <v>32</v>
      </c>
    </row>
    <row r="126" spans="1:2" hidden="1" outlineLevel="1" x14ac:dyDescent="0.25">
      <c r="A126" s="13">
        <v>45690</v>
      </c>
      <c r="B126" s="48" t="s">
        <v>32</v>
      </c>
    </row>
    <row r="127" spans="1:2" hidden="1" outlineLevel="1" x14ac:dyDescent="0.25">
      <c r="A127" s="13">
        <v>45691</v>
      </c>
      <c r="B127" s="48" t="s">
        <v>32</v>
      </c>
    </row>
    <row r="128" spans="1:2" hidden="1" outlineLevel="1" x14ac:dyDescent="0.25">
      <c r="A128" s="13">
        <v>45692</v>
      </c>
      <c r="B128" s="48" t="s">
        <v>32</v>
      </c>
    </row>
    <row r="129" spans="1:2" hidden="1" outlineLevel="1" x14ac:dyDescent="0.25">
      <c r="A129" s="13">
        <v>45693</v>
      </c>
      <c r="B129" s="48" t="s">
        <v>32</v>
      </c>
    </row>
    <row r="130" spans="1:2" hidden="1" outlineLevel="1" x14ac:dyDescent="0.25">
      <c r="A130" s="13">
        <v>45694</v>
      </c>
      <c r="B130" s="48" t="s">
        <v>32</v>
      </c>
    </row>
    <row r="131" spans="1:2" hidden="1" outlineLevel="1" x14ac:dyDescent="0.25">
      <c r="A131" s="13">
        <v>45695</v>
      </c>
      <c r="B131" s="12" t="s">
        <v>32</v>
      </c>
    </row>
    <row r="132" spans="1:2" hidden="1" outlineLevel="1" x14ac:dyDescent="0.25">
      <c r="A132" s="13">
        <v>45696</v>
      </c>
      <c r="B132" s="12" t="s">
        <v>32</v>
      </c>
    </row>
    <row r="133" spans="1:2" hidden="1" outlineLevel="1" x14ac:dyDescent="0.25">
      <c r="A133" s="13">
        <v>45697</v>
      </c>
      <c r="B133" s="12" t="s">
        <v>32</v>
      </c>
    </row>
    <row r="134" spans="1:2" hidden="1" outlineLevel="1" x14ac:dyDescent="0.25">
      <c r="A134" s="13">
        <v>45710</v>
      </c>
      <c r="B134" s="12" t="s">
        <v>32</v>
      </c>
    </row>
    <row r="135" spans="1:2" hidden="1" outlineLevel="1" x14ac:dyDescent="0.25">
      <c r="A135" s="13">
        <v>45711</v>
      </c>
      <c r="B135" s="48" t="s">
        <v>32</v>
      </c>
    </row>
    <row r="136" spans="1:2" hidden="1" outlineLevel="1" x14ac:dyDescent="0.25">
      <c r="A136" s="13">
        <v>45712</v>
      </c>
      <c r="B136" s="48" t="s">
        <v>32</v>
      </c>
    </row>
    <row r="137" spans="1:2" hidden="1" outlineLevel="1" x14ac:dyDescent="0.25">
      <c r="A137" s="13">
        <v>45713</v>
      </c>
      <c r="B137" s="48" t="s">
        <v>32</v>
      </c>
    </row>
    <row r="138" spans="1:2" hidden="1" outlineLevel="1" x14ac:dyDescent="0.25">
      <c r="A138" s="13">
        <v>45714</v>
      </c>
      <c r="B138" s="48" t="s">
        <v>32</v>
      </c>
    </row>
    <row r="139" spans="1:2" hidden="1" outlineLevel="1" x14ac:dyDescent="0.25">
      <c r="A139" s="13">
        <v>45715</v>
      </c>
      <c r="B139" s="48" t="s">
        <v>32</v>
      </c>
    </row>
    <row r="140" spans="1:2" ht="15.75" hidden="1" outlineLevel="1" thickBot="1" x14ac:dyDescent="0.3">
      <c r="A140" s="13">
        <v>45716</v>
      </c>
      <c r="B140" s="12" t="s">
        <v>32</v>
      </c>
    </row>
    <row r="141" spans="1:2" ht="20.25" collapsed="1" thickTop="1" thickBot="1" x14ac:dyDescent="0.3">
      <c r="A141" s="50" t="s">
        <v>36</v>
      </c>
      <c r="B141" s="50"/>
    </row>
    <row r="142" spans="1:2" ht="16.5" hidden="1" outlineLevel="1" thickTop="1" thickBot="1" x14ac:dyDescent="0.3">
      <c r="A142" s="16" t="s">
        <v>34</v>
      </c>
      <c r="B142" s="15" t="s">
        <v>32</v>
      </c>
    </row>
    <row r="143" spans="1:2" ht="15.75" hidden="1" outlineLevel="1" thickTop="1" x14ac:dyDescent="0.25">
      <c r="A143" s="14">
        <v>45717</v>
      </c>
      <c r="B143" s="12" t="s">
        <v>32</v>
      </c>
    </row>
    <row r="144" spans="1:2" hidden="1" outlineLevel="1" x14ac:dyDescent="0.25">
      <c r="A144" s="13">
        <v>45718</v>
      </c>
      <c r="B144" s="48" t="s">
        <v>32</v>
      </c>
    </row>
    <row r="145" spans="1:2" hidden="1" outlineLevel="1" x14ac:dyDescent="0.25">
      <c r="A145" s="13">
        <v>45719</v>
      </c>
      <c r="B145" s="48" t="s">
        <v>32</v>
      </c>
    </row>
    <row r="146" spans="1:2" hidden="1" outlineLevel="1" x14ac:dyDescent="0.25">
      <c r="A146" s="13">
        <v>45720</v>
      </c>
      <c r="B146" s="48" t="s">
        <v>32</v>
      </c>
    </row>
    <row r="147" spans="1:2" hidden="1" outlineLevel="1" x14ac:dyDescent="0.25">
      <c r="A147" s="13">
        <v>45721</v>
      </c>
      <c r="B147" s="48" t="s">
        <v>32</v>
      </c>
    </row>
    <row r="148" spans="1:2" hidden="1" outlineLevel="1" x14ac:dyDescent="0.25">
      <c r="A148" s="13">
        <v>45722</v>
      </c>
      <c r="B148" s="48" t="s">
        <v>32</v>
      </c>
    </row>
    <row r="149" spans="1:2" hidden="1" outlineLevel="1" x14ac:dyDescent="0.25">
      <c r="A149" s="13">
        <v>45723</v>
      </c>
      <c r="B149" s="12" t="s">
        <v>32</v>
      </c>
    </row>
    <row r="150" spans="1:2" hidden="1" outlineLevel="1" x14ac:dyDescent="0.25">
      <c r="A150" s="13">
        <v>45724</v>
      </c>
      <c r="B150" s="12" t="s">
        <v>32</v>
      </c>
    </row>
    <row r="151" spans="1:2" hidden="1" outlineLevel="1" x14ac:dyDescent="0.25">
      <c r="A151" s="13">
        <v>45725</v>
      </c>
      <c r="B151" s="12" t="s">
        <v>32</v>
      </c>
    </row>
    <row r="152" spans="1:2" hidden="1" outlineLevel="1" x14ac:dyDescent="0.25">
      <c r="A152" s="13">
        <v>45726</v>
      </c>
      <c r="B152" s="48" t="s">
        <v>32</v>
      </c>
    </row>
    <row r="153" spans="1:2" hidden="1" outlineLevel="1" x14ac:dyDescent="0.25">
      <c r="A153" s="13">
        <v>45727</v>
      </c>
      <c r="B153" s="49" t="s">
        <v>32</v>
      </c>
    </row>
    <row r="154" spans="1:2" hidden="1" outlineLevel="1" x14ac:dyDescent="0.25">
      <c r="A154" s="13">
        <v>45728</v>
      </c>
      <c r="B154" s="12" t="s">
        <v>32</v>
      </c>
    </row>
    <row r="155" spans="1:2" hidden="1" outlineLevel="1" x14ac:dyDescent="0.25">
      <c r="A155" s="13">
        <v>45729</v>
      </c>
      <c r="B155" s="12" t="s">
        <v>32</v>
      </c>
    </row>
    <row r="156" spans="1:2" hidden="1" outlineLevel="1" x14ac:dyDescent="0.25">
      <c r="A156" s="13">
        <v>45730</v>
      </c>
      <c r="B156" s="12" t="s">
        <v>32</v>
      </c>
    </row>
    <row r="157" spans="1:2" hidden="1" outlineLevel="1" x14ac:dyDescent="0.25">
      <c r="A157" s="13">
        <v>45731</v>
      </c>
      <c r="B157" s="12" t="s">
        <v>32</v>
      </c>
    </row>
    <row r="158" spans="1:2" hidden="1" outlineLevel="1" x14ac:dyDescent="0.25">
      <c r="A158" s="13">
        <v>45732</v>
      </c>
      <c r="B158" s="12" t="s">
        <v>32</v>
      </c>
    </row>
    <row r="159" spans="1:2" hidden="1" outlineLevel="1" x14ac:dyDescent="0.25">
      <c r="A159" s="13">
        <v>45733</v>
      </c>
      <c r="B159" s="12" t="s">
        <v>32</v>
      </c>
    </row>
    <row r="160" spans="1:2" hidden="1" outlineLevel="1" x14ac:dyDescent="0.25">
      <c r="A160" s="13">
        <v>45734</v>
      </c>
      <c r="B160" s="12" t="s">
        <v>32</v>
      </c>
    </row>
    <row r="161" spans="1:2" hidden="1" outlineLevel="1" x14ac:dyDescent="0.25">
      <c r="A161" s="13">
        <v>45735</v>
      </c>
      <c r="B161" s="12" t="s">
        <v>32</v>
      </c>
    </row>
    <row r="162" spans="1:2" hidden="1" outlineLevel="1" x14ac:dyDescent="0.25">
      <c r="A162" s="13">
        <v>45736</v>
      </c>
      <c r="B162" s="12" t="s">
        <v>32</v>
      </c>
    </row>
    <row r="163" spans="1:2" hidden="1" outlineLevel="1" x14ac:dyDescent="0.25">
      <c r="A163" s="13">
        <v>45737</v>
      </c>
      <c r="B163" s="12" t="s">
        <v>32</v>
      </c>
    </row>
    <row r="164" spans="1:2" hidden="1" outlineLevel="1" x14ac:dyDescent="0.25">
      <c r="A164" s="13">
        <v>45738</v>
      </c>
      <c r="B164" s="12" t="s">
        <v>32</v>
      </c>
    </row>
    <row r="165" spans="1:2" hidden="1" outlineLevel="1" x14ac:dyDescent="0.25">
      <c r="A165" s="13">
        <v>45739</v>
      </c>
      <c r="B165" s="12" t="s">
        <v>32</v>
      </c>
    </row>
    <row r="166" spans="1:2" hidden="1" outlineLevel="1" x14ac:dyDescent="0.25">
      <c r="A166" s="13">
        <v>45740</v>
      </c>
      <c r="B166" s="12" t="s">
        <v>32</v>
      </c>
    </row>
    <row r="167" spans="1:2" hidden="1" outlineLevel="1" x14ac:dyDescent="0.25">
      <c r="A167" s="13">
        <v>45741</v>
      </c>
      <c r="B167" s="12" t="s">
        <v>32</v>
      </c>
    </row>
    <row r="168" spans="1:2" hidden="1" outlineLevel="1" x14ac:dyDescent="0.25">
      <c r="A168" s="13">
        <v>45742</v>
      </c>
      <c r="B168" s="12" t="s">
        <v>32</v>
      </c>
    </row>
    <row r="169" spans="1:2" hidden="1" outlineLevel="1" x14ac:dyDescent="0.25">
      <c r="A169" s="13">
        <v>45743</v>
      </c>
      <c r="B169" s="12" t="s">
        <v>32</v>
      </c>
    </row>
    <row r="170" spans="1:2" hidden="1" outlineLevel="1" x14ac:dyDescent="0.25">
      <c r="A170" s="13">
        <v>45744</v>
      </c>
      <c r="B170" s="12" t="s">
        <v>32</v>
      </c>
    </row>
    <row r="171" spans="1:2" hidden="1" outlineLevel="1" x14ac:dyDescent="0.25">
      <c r="A171" s="13">
        <v>45745</v>
      </c>
      <c r="B171" s="12" t="s">
        <v>32</v>
      </c>
    </row>
    <row r="172" spans="1:2" hidden="1" outlineLevel="1" x14ac:dyDescent="0.25">
      <c r="A172" s="13">
        <v>45746</v>
      </c>
      <c r="B172" s="12" t="s">
        <v>32</v>
      </c>
    </row>
    <row r="173" spans="1:2" ht="15.75" hidden="1" outlineLevel="1" thickBot="1" x14ac:dyDescent="0.3">
      <c r="A173" s="13">
        <v>45747</v>
      </c>
      <c r="B173" s="12" t="s">
        <v>32</v>
      </c>
    </row>
    <row r="174" spans="1:2" ht="20.25" collapsed="1" thickTop="1" thickBot="1" x14ac:dyDescent="0.3">
      <c r="A174" s="50" t="s">
        <v>35</v>
      </c>
      <c r="B174" s="50"/>
    </row>
    <row r="175" spans="1:2" ht="16.5" outlineLevel="1" thickTop="1" thickBot="1" x14ac:dyDescent="0.3">
      <c r="A175" s="16" t="s">
        <v>34</v>
      </c>
      <c r="B175" s="15" t="s">
        <v>32</v>
      </c>
    </row>
    <row r="176" spans="1:2" ht="15.75" outlineLevel="1" thickTop="1" x14ac:dyDescent="0.25">
      <c r="A176" s="14">
        <v>45748</v>
      </c>
      <c r="B176" s="12" t="s">
        <v>32</v>
      </c>
    </row>
    <row r="177" spans="1:2" outlineLevel="1" x14ac:dyDescent="0.25">
      <c r="A177" s="13">
        <v>45749</v>
      </c>
      <c r="B177" s="12" t="s">
        <v>32</v>
      </c>
    </row>
    <row r="178" spans="1:2" outlineLevel="1" x14ac:dyDescent="0.25">
      <c r="A178" s="13">
        <v>45750</v>
      </c>
      <c r="B178" s="12" t="s">
        <v>32</v>
      </c>
    </row>
    <row r="179" spans="1:2" outlineLevel="1" x14ac:dyDescent="0.25">
      <c r="A179" s="13">
        <v>45751</v>
      </c>
      <c r="B179" s="12" t="s">
        <v>32</v>
      </c>
    </row>
    <row r="180" spans="1:2" outlineLevel="1" x14ac:dyDescent="0.25">
      <c r="A180" s="13">
        <v>45752</v>
      </c>
      <c r="B180" s="12" t="s">
        <v>32</v>
      </c>
    </row>
    <row r="181" spans="1:2" outlineLevel="1" x14ac:dyDescent="0.25">
      <c r="A181" s="13">
        <v>45753</v>
      </c>
      <c r="B181" s="12"/>
    </row>
    <row r="182" spans="1:2" outlineLevel="1" x14ac:dyDescent="0.25">
      <c r="A182" s="13">
        <v>45754</v>
      </c>
      <c r="B182" s="12"/>
    </row>
    <row r="183" spans="1:2" outlineLevel="1" x14ac:dyDescent="0.25">
      <c r="A183" s="13">
        <v>45755</v>
      </c>
      <c r="B183" s="12"/>
    </row>
    <row r="184" spans="1:2" outlineLevel="1" x14ac:dyDescent="0.25">
      <c r="A184" s="13">
        <v>45756</v>
      </c>
      <c r="B184" s="12"/>
    </row>
    <row r="185" spans="1:2" outlineLevel="1" x14ac:dyDescent="0.25">
      <c r="A185" s="13">
        <v>45757</v>
      </c>
      <c r="B185" s="12"/>
    </row>
    <row r="186" spans="1:2" outlineLevel="1" x14ac:dyDescent="0.25">
      <c r="A186" s="13">
        <v>45758</v>
      </c>
      <c r="B186" s="12"/>
    </row>
    <row r="187" spans="1:2" outlineLevel="1" x14ac:dyDescent="0.25">
      <c r="A187" s="13">
        <v>45759</v>
      </c>
      <c r="B187" s="12"/>
    </row>
    <row r="188" spans="1:2" outlineLevel="1" x14ac:dyDescent="0.25">
      <c r="A188" s="13">
        <v>45760</v>
      </c>
      <c r="B188" s="12"/>
    </row>
    <row r="189" spans="1:2" outlineLevel="1" x14ac:dyDescent="0.25">
      <c r="A189" s="13">
        <v>45761</v>
      </c>
      <c r="B189" s="12"/>
    </row>
    <row r="190" spans="1:2" outlineLevel="1" x14ac:dyDescent="0.25">
      <c r="A190" s="13">
        <v>45762</v>
      </c>
      <c r="B190" s="12"/>
    </row>
    <row r="191" spans="1:2" outlineLevel="1" x14ac:dyDescent="0.25">
      <c r="A191" s="13">
        <v>45763</v>
      </c>
      <c r="B191" s="12"/>
    </row>
    <row r="192" spans="1:2" ht="15.75" outlineLevel="1" thickBot="1" x14ac:dyDescent="0.3">
      <c r="A192" s="11">
        <v>45764</v>
      </c>
      <c r="B192" s="10"/>
    </row>
    <row r="193" ht="15.75" outlineLevel="1" thickTop="1" x14ac:dyDescent="0.25"/>
  </sheetData>
  <mergeCells count="7">
    <mergeCell ref="A174:B174"/>
    <mergeCell ref="A141:B141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00000000-0004-0000-0100-000030000000}"/>
    <hyperlink ref="B53" location="'Standings (11-23-24)'!A1" display="Standings" xr:uid="{00000000-0004-0000-0100-000031000000}"/>
    <hyperlink ref="B54" location="'Standings (11-24-24)'!A1" display="Standings" xr:uid="{00000000-0004-0000-0100-000032000000}"/>
    <hyperlink ref="B55" location="'Standings (11-25-24)'!A1" display="Standings" xr:uid="{00000000-0004-0000-0100-000033000000}"/>
    <hyperlink ref="B56" location="'Standings (11-26-24)'!A1" display="Standings" xr:uid="{00000000-0004-0000-0100-000034000000}"/>
    <hyperlink ref="B57" location="'Standings (11-27-24)'!A1" display="Standings" xr:uid="{00000000-0004-0000-0100-000035000000}"/>
    <hyperlink ref="B58" location="'Standings (11-29-24)'!A1" display="Standings" xr:uid="{00000000-0004-0000-0100-000036000000}"/>
    <hyperlink ref="B59" location="'Standings (11-30-24)'!A1" display="Standings" xr:uid="{00000000-0004-0000-0100-000037000000}"/>
    <hyperlink ref="B62" location="'Standings (12-1-24)'!A1" display="Standings" xr:uid="{00000000-0004-0000-0100-000038000000}"/>
    <hyperlink ref="B63" location="'Standings (12-2-24)'!A1" display="Standings" xr:uid="{00000000-0004-0000-0100-000039000000}"/>
    <hyperlink ref="B64" location="'Standings (12-3-24)'!A1" display="Standings" xr:uid="{00000000-0004-0000-0100-00003A000000}"/>
    <hyperlink ref="B65" location="'Standings (12-4-24)'!A1" display="Standings" xr:uid="{00000000-0004-0000-0100-00003B000000}"/>
    <hyperlink ref="B66" location="'Standings (12-5-24)'!A1" display="Standings" xr:uid="{00000000-0004-0000-0100-00003C000000}"/>
    <hyperlink ref="B67" location="'Standings (12-6-24)'!A1" display="Standings" xr:uid="{00000000-0004-0000-0100-00003D000000}"/>
    <hyperlink ref="B68" location="'Standings (12-7-24)'!A1" display="Standings" xr:uid="{00000000-0004-0000-0100-00003E000000}"/>
    <hyperlink ref="B69" location="'Standings (12-8-24)'!A1" display="Standings" xr:uid="{00000000-0004-0000-0100-00003F000000}"/>
    <hyperlink ref="B70" location="'Standings (12-9-24)'!A1" display="Standings" xr:uid="{00000000-0004-0000-0100-000040000000}"/>
    <hyperlink ref="B71" location="'Standings (12-10-24)'!A1" display="Standings" xr:uid="{00000000-0004-0000-0100-000041000000}"/>
    <hyperlink ref="B72" location="'Standings (12-11-24)'!A1" display="Standings" xr:uid="{00000000-0004-0000-0100-000042000000}"/>
    <hyperlink ref="B73" location="'Standings (12-12-24)'!A1" display="Standings" xr:uid="{00000000-0004-0000-0100-000043000000}"/>
    <hyperlink ref="B74" location="'Standings (12-13-24)'!A1" display="Standings" xr:uid="{00000000-0004-0000-0100-000044000000}"/>
    <hyperlink ref="B75" location="'Standings (12-14-24)'!A1" display="Standings" xr:uid="{00000000-0004-0000-0100-000045000000}"/>
    <hyperlink ref="B76" location="'Standings (12-15-24)'!A1" display="Standings" xr:uid="{00000000-0004-0000-0100-000046000000}"/>
    <hyperlink ref="B77" location="'Standings (12-16-24)'!A1" display="Standings" xr:uid="{00000000-0004-0000-0100-000047000000}"/>
    <hyperlink ref="B78" location="'Standings (12-17-24)'!A1" display="Standings" xr:uid="{00000000-0004-0000-0100-000048000000}"/>
    <hyperlink ref="B79" location="'Standings (12-18-24)'!A1" display="Standings" xr:uid="{00000000-0004-0000-0100-000049000000}"/>
    <hyperlink ref="B80" location="'Standings (12-19-24)'!A1" display="Standings" xr:uid="{00000000-0004-0000-0100-00004A000000}"/>
    <hyperlink ref="B81" location="'Standings (12-20-24)'!A1" display="Standings" xr:uid="{00000000-0004-0000-0100-00004B000000}"/>
    <hyperlink ref="B82" location="'Standings (12-21-24)'!A1" display="Standings" xr:uid="{00000000-0004-0000-0100-00004C000000}"/>
    <hyperlink ref="B83" location="'Standings (12-22-24)'!A1" display="Standings" xr:uid="{00000000-0004-0000-0100-00004D000000}"/>
    <hyperlink ref="B84" location="'Standings (12-23-24)'!A1" display="Standings" xr:uid="{00000000-0004-0000-0100-00004E000000}"/>
    <hyperlink ref="B85" location="'Standings (12-27-24)'!A1" display="Standings" xr:uid="{00000000-0004-0000-0100-00004F000000}"/>
    <hyperlink ref="B86" location="'Standings (12-28-24)'!A1" display="Standings" xr:uid="{00000000-0004-0000-0100-000050000000}"/>
    <hyperlink ref="B87" location="'Standings (12-29-24)'!A1" display="Standings" xr:uid="{00000000-0004-0000-0100-000051000000}"/>
    <hyperlink ref="B88" location="'Standings (12-30-24)'!A1" display="Standings" xr:uid="{00000000-0004-0000-0100-000052000000}"/>
    <hyperlink ref="B89" location="'Standings (12-31-24)'!A1" display="Standings" xr:uid="{00000000-0004-0000-0100-000053000000}"/>
    <hyperlink ref="B92" location="'Standings (1-1-25)'!A1" display="Standings" xr:uid="{00000000-0004-0000-0100-000054000000}"/>
    <hyperlink ref="B93" location="'Standings (1-2-25)'!A1" display="Standings" xr:uid="{00000000-0004-0000-0100-000055000000}"/>
    <hyperlink ref="B94" location="'Standings (1-3-25)'!A1" display="Standings" xr:uid="{00000000-0004-0000-0100-000056000000}"/>
    <hyperlink ref="B95" location="'Standings (1-4-25)'!A1" display="Standings" xr:uid="{00000000-0004-0000-0100-000057000000}"/>
    <hyperlink ref="B96" location="'Standings (1-5-25)'!A1" display="Standings" xr:uid="{00000000-0004-0000-0100-000058000000}"/>
    <hyperlink ref="B97" location="'Standings (1-6-25)'!A1" display="Standings" xr:uid="{00000000-0004-0000-0100-000059000000}"/>
    <hyperlink ref="B98" location="'Standings (1-7-25)'!A1" display="Standings" xr:uid="{00000000-0004-0000-0100-00005A000000}"/>
    <hyperlink ref="B99" location="'Standings (1-8-25)'!A1" display="Standings" xr:uid="{00000000-0004-0000-0100-00005B000000}"/>
    <hyperlink ref="B100" location="'Standings (1-9-25)'!A1" display="Standings" xr:uid="{00000000-0004-0000-0100-00005C000000}"/>
    <hyperlink ref="B101" location="'Standings (1-10-25)'!A1" display="Standings" xr:uid="{00000000-0004-0000-0100-00005D000000}"/>
    <hyperlink ref="B102" location="'Standings (1-11-25)'!A1" display="Standings" xr:uid="{00000000-0004-0000-0100-00005E000000}"/>
    <hyperlink ref="B103" location="'Standings (1-12-25)'!A1" display="Standings" xr:uid="{00000000-0004-0000-0100-00005F000000}"/>
    <hyperlink ref="B104" location="'Standings (1-13-25)'!A1" display="Standings" xr:uid="{00000000-0004-0000-0100-000060000000}"/>
    <hyperlink ref="B105" location="'Standings (1-14-25)'!A1" display="Standings" xr:uid="{00000000-0004-0000-0100-000061000000}"/>
    <hyperlink ref="B106" location="'Standings (1-15-25)'!A1" display="Standings" xr:uid="{00000000-0004-0000-0100-000062000000}"/>
    <hyperlink ref="B107" location="'Standings (1-16-25)'!A1" display="Standings" xr:uid="{00000000-0004-0000-0100-000063000000}"/>
    <hyperlink ref="B108" location="'Standings (1-17-25)'!A1" display="Standings" xr:uid="{00000000-0004-0000-0100-000064000000}"/>
    <hyperlink ref="B109" location="'Standings (1-18-25)'!A1" display="Standings" xr:uid="{00000000-0004-0000-0100-000065000000}"/>
    <hyperlink ref="B110" location="'Standings (1-19-25)'!A1" display="Standings" xr:uid="{00000000-0004-0000-0100-000066000000}"/>
    <hyperlink ref="B111" location="'Standings (1-20-25)'!A1" display="Standings" xr:uid="{00000000-0004-0000-0100-000067000000}"/>
    <hyperlink ref="B112" location="'Standings (1-21-25)'!A1" display="Standings" xr:uid="{00000000-0004-0000-0100-000068000000}"/>
    <hyperlink ref="B113" location="'Standings (1-22-25)'!A1" display="Standings" xr:uid="{00000000-0004-0000-0100-000069000000}"/>
    <hyperlink ref="B114" location="'Standings (1-23-25)'!A1" display="Standings" xr:uid="{00000000-0004-0000-0100-00006A000000}"/>
    <hyperlink ref="B115" location="'Standings (1-24-25)'!A1" display="Standings" xr:uid="{00000000-0004-0000-0100-00006B000000}"/>
    <hyperlink ref="B116" location="'Standings (1-25-25)'!A1" display="Standings" xr:uid="{00000000-0004-0000-0100-00006C000000}"/>
    <hyperlink ref="B117" location="'Standings (1-26-25)'!A1" display="Standings" xr:uid="{00000000-0004-0000-0100-00006D000000}"/>
    <hyperlink ref="B118" location="'Standings (1-27-25)'!A1" display="Standings" xr:uid="{00000000-0004-0000-0100-00006E000000}"/>
    <hyperlink ref="B119" location="'Standings (1-28-25)'!A1" display="Standings" xr:uid="{00000000-0004-0000-0100-00006F000000}"/>
    <hyperlink ref="B120" location="'Standings (1-29-25)'!A1" display="Standings" xr:uid="{00000000-0004-0000-0100-000070000000}"/>
    <hyperlink ref="B121" location="'Standings (1-30-25)'!A1" display="Standings" xr:uid="{00000000-0004-0000-0100-000071000000}"/>
    <hyperlink ref="B122" location="'Standings (1-30-25)'!A1" display="Standings" xr:uid="{00000000-0004-0000-0100-000072000000}"/>
    <hyperlink ref="B125" location="'Standings (2-1-25)'!A1" display="Standings" xr:uid="{00000000-0004-0000-0100-000073000000}"/>
    <hyperlink ref="B126" location="'Standings (2-2-25)'!A1" display="Standings" xr:uid="{00000000-0004-0000-0100-000074000000}"/>
    <hyperlink ref="B127" location="'Standings (2-3-25)'!A1" display="Standings" xr:uid="{00000000-0004-0000-0100-000075000000}"/>
    <hyperlink ref="B128" location="'Standings (2-4-25)'!A1" display="Standings" xr:uid="{00000000-0004-0000-0100-000076000000}"/>
    <hyperlink ref="B129" location="'Standings (2-5-25)'!A1" display="Standings" xr:uid="{00000000-0004-0000-0100-000077000000}"/>
    <hyperlink ref="B130" location="'Standings (2-6-25)'!A1" display="Standings" xr:uid="{00000000-0004-0000-0100-000078000000}"/>
    <hyperlink ref="B131" location="'Standings (2-7-25)'!A1" display="Standings" xr:uid="{00000000-0004-0000-0100-000079000000}"/>
    <hyperlink ref="B132" location="'Standings (2-8-25)'!A1" display="Standings" xr:uid="{00000000-0004-0000-0100-00007A000000}"/>
    <hyperlink ref="B133" location="'Standings (2-9-25)'!A1" display="Standings" xr:uid="{00000000-0004-0000-0100-00007B000000}"/>
    <hyperlink ref="B134" location="'Standings (2-22-25)'!A1" display="Standings" xr:uid="{00000000-0004-0000-0100-00007C000000}"/>
    <hyperlink ref="B135" location="'Standings (2-23-25)'!A1" display="Standings" xr:uid="{00000000-0004-0000-0100-00007D000000}"/>
    <hyperlink ref="B136" location="'Standings (2-24-25)'!A1" display="Standings" xr:uid="{00000000-0004-0000-0100-00007E000000}"/>
    <hyperlink ref="B137" location="'Standings (2-25-25)'!A1" display="Standings" xr:uid="{00000000-0004-0000-0100-00007F000000}"/>
    <hyperlink ref="B138" location="'Standings (2-26-25)'!A1" display="Standings" xr:uid="{00000000-0004-0000-0100-000080000000}"/>
    <hyperlink ref="B139" location="'Standings (2-27-25)'!A1" display="Standings" xr:uid="{00000000-0004-0000-0100-000081000000}"/>
    <hyperlink ref="B140" location="'Standings (2-28-25)'!A1" display="Standings" xr:uid="{00000000-0004-0000-0100-000082000000}"/>
    <hyperlink ref="B143" location="'Standings (3-1-25)'!A1" display="Standings" xr:uid="{00000000-0004-0000-0100-000083000000}"/>
    <hyperlink ref="B144" location="'Standings (3-2-25)'!A1" display="Standings" xr:uid="{00000000-0004-0000-0100-000084000000}"/>
    <hyperlink ref="B145" location="'Standings (3-3-25)'!A1" display="Standings" xr:uid="{00000000-0004-0000-0100-000085000000}"/>
    <hyperlink ref="B146" location="'Standings (3-4-25)'!A1" display="Standings" xr:uid="{00000000-0004-0000-0100-000086000000}"/>
    <hyperlink ref="B147" location="'Standings (3-5-25)'!A1" display="Standings" xr:uid="{00000000-0004-0000-0100-000087000000}"/>
    <hyperlink ref="B148" location="'Standings (3-6-25)'!A1" display="Standings" xr:uid="{00000000-0004-0000-0100-000088000000}"/>
    <hyperlink ref="B149" location="'Standings (3-7-25)'!A1" display="Standings" xr:uid="{00000000-0004-0000-0100-000089000000}"/>
    <hyperlink ref="B150" location="'Standings (3-8-25)'!A1" display="Standings" xr:uid="{00000000-0004-0000-0100-00008A000000}"/>
    <hyperlink ref="B151" location="'Standings (3-9-25)'!A1" display="Standings" xr:uid="{00000000-0004-0000-0100-00008B000000}"/>
    <hyperlink ref="B152" location="'Standings (3-10-25)'!A1" display="Standings" xr:uid="{00000000-0004-0000-0100-00008C000000}"/>
    <hyperlink ref="B153" location="'Standings (3-11-25)'!A1" display="Standings" xr:uid="{00000000-0004-0000-0100-00008D000000}"/>
    <hyperlink ref="B154" location="'Standings (3-12-25)'!A1" display="Standings" xr:uid="{63CE36D3-4DDC-49D2-A133-C79DA3F1B67D}"/>
    <hyperlink ref="B155" location="'Standings (3-13-25)'!A1" display="Standings" xr:uid="{D45A07D0-6364-420D-9EB9-37ECD5E013E3}"/>
    <hyperlink ref="B156" location="'Standings (3-14-25)'!A1" display="Standings" xr:uid="{7A0F81DB-A855-41BD-8296-4F8F9AFD707F}"/>
    <hyperlink ref="B157" location="'Standings (3-15-25)'!A1" display="Standings" xr:uid="{39CD40D8-A938-4BAA-A52A-561B8FCA90E1}"/>
    <hyperlink ref="B158" location="'Standings (3-16-25)'!A1" display="Standings" xr:uid="{039FFFFF-D345-47CA-8315-144A893BDD6D}"/>
    <hyperlink ref="B159" location="'Standings (3-17-25)'!A1" display="Standings" xr:uid="{D6C2C8C6-5E5E-4481-8191-2901BB6C6442}"/>
    <hyperlink ref="B160" location="'Standings (3-18-25)'!A1" display="Standings" xr:uid="{45D7D9DF-E559-4AD9-94EE-95E4EB9B10AB}"/>
    <hyperlink ref="B161" location="'Standings (3-19-25)'!A1" display="Standings" xr:uid="{AE0B8A00-E331-418F-B465-8630B09E729E}"/>
    <hyperlink ref="B162" location="'Standings (3-20-25)'!A1" display="Standings" xr:uid="{4A05D966-48BD-42A8-99E9-BE43BCBF7CB6}"/>
    <hyperlink ref="B163" location="'Standings (3-21-25)'!A1" display="Standings" xr:uid="{0EF9C4B4-E6C5-4701-A7DF-F987F0996580}"/>
    <hyperlink ref="B164" location="'Standings (3-22-25)'!A1" display="Standings" xr:uid="{A1C3DE8D-261E-4904-B442-58228D525DD5}"/>
    <hyperlink ref="B165" location="'Standings (3-23-25)'!A1" display="Standings" xr:uid="{525F2BB6-0936-43C8-9983-01DD43F67A63}"/>
    <hyperlink ref="B166" location="'Standings (3-24-25)'!A1" display="Standings" xr:uid="{7F337796-E868-4F43-BD9A-C7AA6BDE8EB1}"/>
    <hyperlink ref="B167" location="'Standings (3-25-25)'!A1" display="Standings" xr:uid="{0C290647-BD20-4FA1-8C52-D3FAB10C6761}"/>
    <hyperlink ref="B168" location="'Standings (3-26-25)'!A1" display="Standings" xr:uid="{1922993D-FD34-41A4-85B2-50519E6D9B1B}"/>
    <hyperlink ref="B169" location="'Standings (3-27-25)'!A1" display="Standings" xr:uid="{9E3361C9-E068-4E34-B1F2-FA5C78B1BA93}"/>
    <hyperlink ref="B170" location="'Standings (3-28-25)'!A1" display="Standings" xr:uid="{0C3018A9-1943-4F9B-A2CB-27B36A52F081}"/>
    <hyperlink ref="B171" location="'Standings (3-29-25)'!A1" display="Standings" xr:uid="{FBB07694-9947-4BFC-A170-CE027ECBE8AD}"/>
    <hyperlink ref="B172" location="'Standings (3-30-25)'!A1" display="Standings" xr:uid="{9E89C171-2712-4BF4-9FFE-EC49D893CA6B}"/>
    <hyperlink ref="B173" location="'Standings (3-31-25)'!A1" display="Standings" xr:uid="{5C781A04-0637-4378-A00D-24728CF47755}"/>
    <hyperlink ref="B176" location="'Standings (4-1-25)'!A1" display="Standings" xr:uid="{D4B5544B-4718-4A33-8C72-7D87D911EA77}"/>
    <hyperlink ref="B177" location="'Standings (4-2-25)'!A1" display="Standings" xr:uid="{F8F143C1-877B-455E-BDFE-CBC874D1AA44}"/>
    <hyperlink ref="B178" location="'Standings (4-3-25)'!A1" display="Standings" xr:uid="{A0E7F56B-FB77-4656-93F7-F2C7AE55AF37}"/>
    <hyperlink ref="B179" location="'Standings (4-4-25)'!A1" display="Standings" xr:uid="{D0F9579A-85EA-48B0-9157-548B17A4F1D9}"/>
    <hyperlink ref="B180" location="'Standings (4-5-25)'!A1" display="Standings" xr:uid="{A89CD1A1-1DF4-49FD-AA05-5623200C3D52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topLeftCell="A17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x14ac:dyDescent="0.2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x14ac:dyDescent="0.2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x14ac:dyDescent="0.2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x14ac:dyDescent="0.2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x14ac:dyDescent="0.2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x14ac:dyDescent="0.2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x14ac:dyDescent="0.2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x14ac:dyDescent="0.2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x14ac:dyDescent="0.2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x14ac:dyDescent="0.2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x14ac:dyDescent="0.2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x14ac:dyDescent="0.2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x14ac:dyDescent="0.2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x14ac:dyDescent="0.2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4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x14ac:dyDescent="0.2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x14ac:dyDescent="0.2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500-000000000000}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x14ac:dyDescent="0.2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x14ac:dyDescent="0.2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x14ac:dyDescent="0.2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x14ac:dyDescent="0.2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 x14ac:dyDescent="0.3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x14ac:dyDescent="0.2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x14ac:dyDescent="0.2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x14ac:dyDescent="0.2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x14ac:dyDescent="0.2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x14ac:dyDescent="0.2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x14ac:dyDescent="0.2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x14ac:dyDescent="0.2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x14ac:dyDescent="0.2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x14ac:dyDescent="0.2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x14ac:dyDescent="0.2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x14ac:dyDescent="0.2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x14ac:dyDescent="0.2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600-000000000000}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x14ac:dyDescent="0.2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x14ac:dyDescent="0.2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x14ac:dyDescent="0.2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x14ac:dyDescent="0.2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x14ac:dyDescent="0.2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x14ac:dyDescent="0.2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x14ac:dyDescent="0.2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x14ac:dyDescent="0.2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 x14ac:dyDescent="0.3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x14ac:dyDescent="0.2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x14ac:dyDescent="0.2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x14ac:dyDescent="0.2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 x14ac:dyDescent="0.3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x14ac:dyDescent="0.2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x14ac:dyDescent="0.2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x14ac:dyDescent="0.2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x14ac:dyDescent="0.2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x14ac:dyDescent="0.2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700-000000000000}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x14ac:dyDescent="0.2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x14ac:dyDescent="0.2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 x14ac:dyDescent="0.3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x14ac:dyDescent="0.2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x14ac:dyDescent="0.2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x14ac:dyDescent="0.2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x14ac:dyDescent="0.2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x14ac:dyDescent="0.2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x14ac:dyDescent="0.2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 x14ac:dyDescent="0.3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x14ac:dyDescent="0.2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x14ac:dyDescent="0.2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x14ac:dyDescent="0.2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x14ac:dyDescent="0.2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x14ac:dyDescent="0.2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x14ac:dyDescent="0.2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800-000000000000}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T47"/>
  <sheetViews>
    <sheetView topLeftCell="A11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x14ac:dyDescent="0.2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x14ac:dyDescent="0.2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 x14ac:dyDescent="0.3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x14ac:dyDescent="0.2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x14ac:dyDescent="0.2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x14ac:dyDescent="0.2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x14ac:dyDescent="0.2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 x14ac:dyDescent="0.3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900-000000000000}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x14ac:dyDescent="0.2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x14ac:dyDescent="0.2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A00-000000000000}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x14ac:dyDescent="0.2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x14ac:dyDescent="0.2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x14ac:dyDescent="0.2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x14ac:dyDescent="0.2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x14ac:dyDescent="0.2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 x14ac:dyDescent="0.3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x14ac:dyDescent="0.2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x14ac:dyDescent="0.2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x14ac:dyDescent="0.2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x14ac:dyDescent="0.2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x14ac:dyDescent="0.2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x14ac:dyDescent="0.2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x14ac:dyDescent="0.2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 x14ac:dyDescent="0.3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B00-000000000000}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x14ac:dyDescent="0.2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x14ac:dyDescent="0.2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 x14ac:dyDescent="0.3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C00-000000000000}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x14ac:dyDescent="0.2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x14ac:dyDescent="0.2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x14ac:dyDescent="0.2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x14ac:dyDescent="0.2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 x14ac:dyDescent="0.3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 x14ac:dyDescent="0.3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x14ac:dyDescent="0.2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D00-000000000000}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x14ac:dyDescent="0.2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x14ac:dyDescent="0.2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x14ac:dyDescent="0.2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x14ac:dyDescent="0.2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E00-000000000000}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x14ac:dyDescent="0.2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x14ac:dyDescent="0.2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x14ac:dyDescent="0.2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 x14ac:dyDescent="0.3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x14ac:dyDescent="0.2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x14ac:dyDescent="0.2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x14ac:dyDescent="0.2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 x14ac:dyDescent="0.3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x14ac:dyDescent="0.2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x14ac:dyDescent="0.2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 x14ac:dyDescent="0.3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x14ac:dyDescent="0.2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x14ac:dyDescent="0.2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F00-000000000000}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x14ac:dyDescent="0.2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x14ac:dyDescent="0.2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x14ac:dyDescent="0.2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 x14ac:dyDescent="0.3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x14ac:dyDescent="0.2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x14ac:dyDescent="0.2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000-000000000000}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x14ac:dyDescent="0.2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 x14ac:dyDescent="0.3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 x14ac:dyDescent="0.3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100-000000000000}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x14ac:dyDescent="0.2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x14ac:dyDescent="0.2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x14ac:dyDescent="0.2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x14ac:dyDescent="0.2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x14ac:dyDescent="0.2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 x14ac:dyDescent="0.3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x14ac:dyDescent="0.2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x14ac:dyDescent="0.2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x14ac:dyDescent="0.2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x14ac:dyDescent="0.2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x14ac:dyDescent="0.2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x14ac:dyDescent="0.2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200-000000000000}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x14ac:dyDescent="0.2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x14ac:dyDescent="0.2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x14ac:dyDescent="0.2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300-000000000000}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x14ac:dyDescent="0.2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x14ac:dyDescent="0.2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x14ac:dyDescent="0.2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 x14ac:dyDescent="0.3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x14ac:dyDescent="0.2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x14ac:dyDescent="0.2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 x14ac:dyDescent="0.3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x14ac:dyDescent="0.2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x14ac:dyDescent="0.2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x14ac:dyDescent="0.2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x14ac:dyDescent="0.2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x14ac:dyDescent="0.2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x14ac:dyDescent="0.2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x14ac:dyDescent="0.2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 x14ac:dyDescent="0.3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400-000000000000}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500-000000000000}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x14ac:dyDescent="0.2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x14ac:dyDescent="0.2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x14ac:dyDescent="0.2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x14ac:dyDescent="0.2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 x14ac:dyDescent="0.3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x14ac:dyDescent="0.2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x14ac:dyDescent="0.2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 x14ac:dyDescent="0.3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x14ac:dyDescent="0.2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x14ac:dyDescent="0.2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 x14ac:dyDescent="0.3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x14ac:dyDescent="0.2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x14ac:dyDescent="0.2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x14ac:dyDescent="0.2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x14ac:dyDescent="0.2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x14ac:dyDescent="0.2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 x14ac:dyDescent="0.3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600-000000000000}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x14ac:dyDescent="0.2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 x14ac:dyDescent="0.3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700-000000000000}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x14ac:dyDescent="0.2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x14ac:dyDescent="0.2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800-000000000000}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x14ac:dyDescent="0.2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x14ac:dyDescent="0.2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 x14ac:dyDescent="0.3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x14ac:dyDescent="0.2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x14ac:dyDescent="0.2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x14ac:dyDescent="0.2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x14ac:dyDescent="0.2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x14ac:dyDescent="0.2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 x14ac:dyDescent="0.3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x14ac:dyDescent="0.2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 x14ac:dyDescent="0.3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x14ac:dyDescent="0.2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900-000000000000}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x14ac:dyDescent="0.2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x14ac:dyDescent="0.2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 x14ac:dyDescent="0.3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A00-000000000000}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x14ac:dyDescent="0.2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x14ac:dyDescent="0.2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x14ac:dyDescent="0.2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x14ac:dyDescent="0.2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x14ac:dyDescent="0.2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 x14ac:dyDescent="0.3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x14ac:dyDescent="0.2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 x14ac:dyDescent="0.3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x14ac:dyDescent="0.2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x14ac:dyDescent="0.2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x14ac:dyDescent="0.2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x14ac:dyDescent="0.2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B00-000000000000}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x14ac:dyDescent="0.2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x14ac:dyDescent="0.2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 x14ac:dyDescent="0.3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x14ac:dyDescent="0.2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x14ac:dyDescent="0.2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x14ac:dyDescent="0.2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 x14ac:dyDescent="0.3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x14ac:dyDescent="0.2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x14ac:dyDescent="0.2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x14ac:dyDescent="0.2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x14ac:dyDescent="0.2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C00-000000000000}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x14ac:dyDescent="0.2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x14ac:dyDescent="0.2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x14ac:dyDescent="0.2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x14ac:dyDescent="0.2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x14ac:dyDescent="0.2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x14ac:dyDescent="0.2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x14ac:dyDescent="0.2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 x14ac:dyDescent="0.3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x14ac:dyDescent="0.2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 x14ac:dyDescent="0.3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x14ac:dyDescent="0.2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x14ac:dyDescent="0.2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x14ac:dyDescent="0.2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x14ac:dyDescent="0.2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D00-000000000000}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x14ac:dyDescent="0.2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x14ac:dyDescent="0.2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x14ac:dyDescent="0.2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x14ac:dyDescent="0.2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x14ac:dyDescent="0.2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E00-000000000000}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T47"/>
  <sheetViews>
    <sheetView workbookViewId="0">
      <selection activeCell="Q35" sqref="Q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x14ac:dyDescent="0.2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x14ac:dyDescent="0.2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x14ac:dyDescent="0.2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x14ac:dyDescent="0.2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x14ac:dyDescent="0.2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x14ac:dyDescent="0.2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 x14ac:dyDescent="0.3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x14ac:dyDescent="0.2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4F00-000000000000}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x14ac:dyDescent="0.2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x14ac:dyDescent="0.2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x14ac:dyDescent="0.2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 x14ac:dyDescent="0.3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000-000000000000}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x14ac:dyDescent="0.2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x14ac:dyDescent="0.2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x14ac:dyDescent="0.2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x14ac:dyDescent="0.2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x14ac:dyDescent="0.2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x14ac:dyDescent="0.2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x14ac:dyDescent="0.2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x14ac:dyDescent="0.2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 x14ac:dyDescent="0.3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x14ac:dyDescent="0.2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x14ac:dyDescent="0.2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x14ac:dyDescent="0.2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x14ac:dyDescent="0.2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100-000000000000}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x14ac:dyDescent="0.2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x14ac:dyDescent="0.2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x14ac:dyDescent="0.2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 x14ac:dyDescent="0.3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x14ac:dyDescent="0.2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x14ac:dyDescent="0.2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200-000000000000}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300-000000000000}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x14ac:dyDescent="0.2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 x14ac:dyDescent="0.3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x14ac:dyDescent="0.2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x14ac:dyDescent="0.2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x14ac:dyDescent="0.2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x14ac:dyDescent="0.2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x14ac:dyDescent="0.2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x14ac:dyDescent="0.2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x14ac:dyDescent="0.2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x14ac:dyDescent="0.2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x14ac:dyDescent="0.2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x14ac:dyDescent="0.2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x14ac:dyDescent="0.2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x14ac:dyDescent="0.2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x14ac:dyDescent="0.2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400-000000000000}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500-000000000000}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x14ac:dyDescent="0.2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 x14ac:dyDescent="0.3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x14ac:dyDescent="0.2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x14ac:dyDescent="0.2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 x14ac:dyDescent="0.3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x14ac:dyDescent="0.2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x14ac:dyDescent="0.2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x14ac:dyDescent="0.2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x14ac:dyDescent="0.2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x14ac:dyDescent="0.2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x14ac:dyDescent="0.2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600-000000000000}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x14ac:dyDescent="0.2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x14ac:dyDescent="0.2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x14ac:dyDescent="0.2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 x14ac:dyDescent="0.3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x14ac:dyDescent="0.2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x14ac:dyDescent="0.2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700-000000000000}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x14ac:dyDescent="0.2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x14ac:dyDescent="0.2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x14ac:dyDescent="0.2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 x14ac:dyDescent="0.3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x14ac:dyDescent="0.2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x14ac:dyDescent="0.2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x14ac:dyDescent="0.2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x14ac:dyDescent="0.2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x14ac:dyDescent="0.2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x14ac:dyDescent="0.2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x14ac:dyDescent="0.2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x14ac:dyDescent="0.2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x14ac:dyDescent="0.2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800-000000000000}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x14ac:dyDescent="0.2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x14ac:dyDescent="0.2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x14ac:dyDescent="0.2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x14ac:dyDescent="0.2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 x14ac:dyDescent="0.3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x14ac:dyDescent="0.2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900-000000000000}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x14ac:dyDescent="0.2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x14ac:dyDescent="0.2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A00-000000000000}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x14ac:dyDescent="0.2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x14ac:dyDescent="0.2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x14ac:dyDescent="0.2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x14ac:dyDescent="0.2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x14ac:dyDescent="0.2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x14ac:dyDescent="0.2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 x14ac:dyDescent="0.3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x14ac:dyDescent="0.2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x14ac:dyDescent="0.2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x14ac:dyDescent="0.2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x14ac:dyDescent="0.2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x14ac:dyDescent="0.2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B00-000000000000}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C00-000000000000}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x14ac:dyDescent="0.2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x14ac:dyDescent="0.2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x14ac:dyDescent="0.2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x14ac:dyDescent="0.2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x14ac:dyDescent="0.2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 x14ac:dyDescent="0.3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x14ac:dyDescent="0.2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x14ac:dyDescent="0.2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x14ac:dyDescent="0.2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x14ac:dyDescent="0.2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D00-000000000000}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x14ac:dyDescent="0.2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x14ac:dyDescent="0.2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x14ac:dyDescent="0.2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x14ac:dyDescent="0.2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E00-000000000000}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x14ac:dyDescent="0.2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x14ac:dyDescent="0.2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x14ac:dyDescent="0.2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x14ac:dyDescent="0.2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 x14ac:dyDescent="0.3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x14ac:dyDescent="0.2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x14ac:dyDescent="0.2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x14ac:dyDescent="0.2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x14ac:dyDescent="0.2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 x14ac:dyDescent="0.3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x14ac:dyDescent="0.2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x14ac:dyDescent="0.2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x14ac:dyDescent="0.2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x14ac:dyDescent="0.2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x14ac:dyDescent="0.2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x14ac:dyDescent="0.2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x14ac:dyDescent="0.2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x14ac:dyDescent="0.2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x14ac:dyDescent="0.2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 x14ac:dyDescent="0.3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5F00-000000000000}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x14ac:dyDescent="0.2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x14ac:dyDescent="0.2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x14ac:dyDescent="0.2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x14ac:dyDescent="0.2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x14ac:dyDescent="0.2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000-000000000000}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 x14ac:dyDescent="0.3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x14ac:dyDescent="0.2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x14ac:dyDescent="0.2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x14ac:dyDescent="0.2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100-000000000000}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T47"/>
  <sheetViews>
    <sheetView topLeftCell="A10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x14ac:dyDescent="0.2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x14ac:dyDescent="0.2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x14ac:dyDescent="0.2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x14ac:dyDescent="0.2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x14ac:dyDescent="0.2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x14ac:dyDescent="0.2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x14ac:dyDescent="0.2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x14ac:dyDescent="0.2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x14ac:dyDescent="0.2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 x14ac:dyDescent="0.3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x14ac:dyDescent="0.2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x14ac:dyDescent="0.2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x14ac:dyDescent="0.2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x14ac:dyDescent="0.2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x14ac:dyDescent="0.2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x14ac:dyDescent="0.2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 x14ac:dyDescent="0.3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200-000000000000}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300-000000000000}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T47"/>
  <sheetViews>
    <sheetView topLeftCell="A13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x14ac:dyDescent="0.2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x14ac:dyDescent="0.2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x14ac:dyDescent="0.2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x14ac:dyDescent="0.2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x14ac:dyDescent="0.2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x14ac:dyDescent="0.2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x14ac:dyDescent="0.2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x14ac:dyDescent="0.2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 x14ac:dyDescent="0.3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x14ac:dyDescent="0.2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x14ac:dyDescent="0.2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x14ac:dyDescent="0.2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 x14ac:dyDescent="0.3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x14ac:dyDescent="0.2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x14ac:dyDescent="0.2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x14ac:dyDescent="0.2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400-000000000000}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x14ac:dyDescent="0.2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500-000000000000}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T47"/>
  <sheetViews>
    <sheetView topLeftCell="A14"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x14ac:dyDescent="0.2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x14ac:dyDescent="0.2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x14ac:dyDescent="0.2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x14ac:dyDescent="0.2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x14ac:dyDescent="0.2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x14ac:dyDescent="0.2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x14ac:dyDescent="0.2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x14ac:dyDescent="0.2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x14ac:dyDescent="0.2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 x14ac:dyDescent="0.3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x14ac:dyDescent="0.2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x14ac:dyDescent="0.2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x14ac:dyDescent="0.2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x14ac:dyDescent="0.2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x14ac:dyDescent="0.2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x14ac:dyDescent="0.2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x14ac:dyDescent="0.2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x14ac:dyDescent="0.2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x14ac:dyDescent="0.2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x14ac:dyDescent="0.2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x14ac:dyDescent="0.2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600-000000000000}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x14ac:dyDescent="0.2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x14ac:dyDescent="0.2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x14ac:dyDescent="0.2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x14ac:dyDescent="0.2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x14ac:dyDescent="0.2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x14ac:dyDescent="0.2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700-000000000000}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x14ac:dyDescent="0.2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x14ac:dyDescent="0.2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x14ac:dyDescent="0.2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 x14ac:dyDescent="0.3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x14ac:dyDescent="0.2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x14ac:dyDescent="0.2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x14ac:dyDescent="0.2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x14ac:dyDescent="0.2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x14ac:dyDescent="0.2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x14ac:dyDescent="0.2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800-000000000000}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T47"/>
  <sheetViews>
    <sheetView topLeftCell="A16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x14ac:dyDescent="0.2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x14ac:dyDescent="0.2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x14ac:dyDescent="0.2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 x14ac:dyDescent="0.3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x14ac:dyDescent="0.2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900-000000000000}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x14ac:dyDescent="0.2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x14ac:dyDescent="0.2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A00-000000000000}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T47"/>
  <sheetViews>
    <sheetView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x14ac:dyDescent="0.2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x14ac:dyDescent="0.2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x14ac:dyDescent="0.2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x14ac:dyDescent="0.2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 x14ac:dyDescent="0.3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x14ac:dyDescent="0.2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x14ac:dyDescent="0.2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x14ac:dyDescent="0.2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x14ac:dyDescent="0.2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x14ac:dyDescent="0.2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x14ac:dyDescent="0.2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x14ac:dyDescent="0.2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x14ac:dyDescent="0.2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B00-000000000000}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x14ac:dyDescent="0.2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x14ac:dyDescent="0.2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x14ac:dyDescent="0.2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C00-000000000000}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x14ac:dyDescent="0.2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x14ac:dyDescent="0.2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x14ac:dyDescent="0.2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x14ac:dyDescent="0.2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x14ac:dyDescent="0.2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 x14ac:dyDescent="0.3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x14ac:dyDescent="0.2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x14ac:dyDescent="0.2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x14ac:dyDescent="0.2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 x14ac:dyDescent="0.3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x14ac:dyDescent="0.2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x14ac:dyDescent="0.2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x14ac:dyDescent="0.2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x14ac:dyDescent="0.2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x14ac:dyDescent="0.2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x14ac:dyDescent="0.2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x14ac:dyDescent="0.2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x14ac:dyDescent="0.2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 x14ac:dyDescent="0.3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D00-000000000000}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x14ac:dyDescent="0.2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x14ac:dyDescent="0.2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E00-000000000000}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x14ac:dyDescent="0.2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50</v>
      </c>
      <c r="C35" s="1">
        <v>31</v>
      </c>
      <c r="D35" s="1">
        <v>15</v>
      </c>
      <c r="E35" s="20">
        <v>4</v>
      </c>
      <c r="F35" s="33">
        <v>66</v>
      </c>
      <c r="G35" s="20">
        <v>27</v>
      </c>
      <c r="H35" s="20">
        <v>30</v>
      </c>
      <c r="I35" s="20">
        <v>1</v>
      </c>
      <c r="J35" s="20">
        <v>2</v>
      </c>
      <c r="K35" s="29" t="s">
        <v>1046</v>
      </c>
      <c r="L35" s="1" t="s">
        <v>842</v>
      </c>
      <c r="M35" s="1" t="s">
        <v>722</v>
      </c>
      <c r="N35" s="1" t="s">
        <v>1022</v>
      </c>
      <c r="O35" s="31">
        <v>171</v>
      </c>
      <c r="P35" s="20">
        <v>139</v>
      </c>
      <c r="Q35" s="30">
        <v>32</v>
      </c>
      <c r="R35" s="29" t="s">
        <v>100</v>
      </c>
      <c r="S35" s="28" t="s">
        <v>208</v>
      </c>
    </row>
    <row r="36" spans="1:19" x14ac:dyDescent="0.2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x14ac:dyDescent="0.2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x14ac:dyDescent="0.2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6F00-000000000000}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 x14ac:dyDescent="0.3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x14ac:dyDescent="0.2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50</v>
      </c>
      <c r="C36" s="1">
        <v>31</v>
      </c>
      <c r="D36" s="1">
        <v>15</v>
      </c>
      <c r="E36" s="20">
        <v>4</v>
      </c>
      <c r="F36" s="30">
        <v>66</v>
      </c>
      <c r="G36" s="20">
        <v>27</v>
      </c>
      <c r="H36" s="20">
        <v>30</v>
      </c>
      <c r="I36" s="20">
        <v>1</v>
      </c>
      <c r="J36" s="20">
        <v>2</v>
      </c>
      <c r="K36" s="29" t="s">
        <v>1046</v>
      </c>
      <c r="L36" s="1" t="s">
        <v>842</v>
      </c>
      <c r="M36" s="1" t="s">
        <v>722</v>
      </c>
      <c r="N36" s="1" t="s">
        <v>1022</v>
      </c>
      <c r="O36" s="31">
        <v>171</v>
      </c>
      <c r="P36" s="20">
        <v>139</v>
      </c>
      <c r="Q36" s="30">
        <v>32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000-000000000000}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x14ac:dyDescent="0.2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6</v>
      </c>
      <c r="B29" s="1">
        <v>51</v>
      </c>
      <c r="C29" s="1">
        <v>23</v>
      </c>
      <c r="D29" s="1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1" t="s">
        <v>974</v>
      </c>
      <c r="M29" s="1" t="s">
        <v>272</v>
      </c>
      <c r="N29" s="1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x14ac:dyDescent="0.25">
      <c r="A30" s="32" t="s">
        <v>105</v>
      </c>
      <c r="B30" s="1">
        <v>49</v>
      </c>
      <c r="C30" s="1">
        <v>21</v>
      </c>
      <c r="D30" s="1">
        <v>21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1040</v>
      </c>
      <c r="M30" s="1" t="s">
        <v>468</v>
      </c>
      <c r="N30" s="1" t="s">
        <v>1019</v>
      </c>
      <c r="O30" s="31">
        <v>139</v>
      </c>
      <c r="P30" s="20">
        <v>147</v>
      </c>
      <c r="Q30" s="30">
        <v>-8</v>
      </c>
      <c r="R30" s="29" t="s">
        <v>102</v>
      </c>
      <c r="S30" s="28" t="s">
        <v>244</v>
      </c>
    </row>
    <row r="31" spans="1:19" x14ac:dyDescent="0.2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x14ac:dyDescent="0.25">
      <c r="A38" s="32" t="s">
        <v>27</v>
      </c>
      <c r="B38" s="1">
        <v>49</v>
      </c>
      <c r="C38" s="1">
        <v>24</v>
      </c>
      <c r="D38" s="1">
        <v>18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620</v>
      </c>
      <c r="L38" s="1" t="s">
        <v>930</v>
      </c>
      <c r="M38" s="1" t="s">
        <v>286</v>
      </c>
      <c r="N38" s="1" t="s">
        <v>1045</v>
      </c>
      <c r="O38" s="31">
        <v>133</v>
      </c>
      <c r="P38" s="20">
        <v>146</v>
      </c>
      <c r="Q38" s="30">
        <v>-13</v>
      </c>
      <c r="R38" s="29" t="s">
        <v>102</v>
      </c>
      <c r="S38" s="28" t="s">
        <v>245</v>
      </c>
    </row>
    <row r="39" spans="1:19" x14ac:dyDescent="0.2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100-000000000000}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29</v>
      </c>
      <c r="B6" s="1">
        <v>52</v>
      </c>
      <c r="C6" s="1">
        <v>25</v>
      </c>
      <c r="D6" s="1">
        <v>21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1054</v>
      </c>
      <c r="M6" s="1" t="s">
        <v>446</v>
      </c>
      <c r="N6" s="1" t="s">
        <v>1031</v>
      </c>
      <c r="O6" s="31">
        <v>141</v>
      </c>
      <c r="P6" s="20">
        <v>166</v>
      </c>
      <c r="Q6" s="30">
        <v>-25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x14ac:dyDescent="0.25">
      <c r="A8" s="32" t="s">
        <v>5</v>
      </c>
      <c r="B8" s="1">
        <v>49</v>
      </c>
      <c r="C8" s="1">
        <v>26</v>
      </c>
      <c r="D8" s="1">
        <v>20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790</v>
      </c>
      <c r="L8" s="1" t="s">
        <v>879</v>
      </c>
      <c r="M8" s="1" t="s">
        <v>1038</v>
      </c>
      <c r="N8" s="1" t="s">
        <v>866</v>
      </c>
      <c r="O8" s="31">
        <v>172</v>
      </c>
      <c r="P8" s="20">
        <v>140</v>
      </c>
      <c r="Q8" s="30">
        <v>32</v>
      </c>
      <c r="R8" s="29" t="s">
        <v>102</v>
      </c>
      <c r="S8" s="28" t="s">
        <v>222</v>
      </c>
    </row>
    <row r="9" spans="1:20" x14ac:dyDescent="0.25">
      <c r="A9" s="32" t="s">
        <v>21</v>
      </c>
      <c r="B9" s="1">
        <v>50</v>
      </c>
      <c r="C9" s="1">
        <v>24</v>
      </c>
      <c r="D9" s="1">
        <v>21</v>
      </c>
      <c r="E9" s="20">
        <v>5</v>
      </c>
      <c r="F9" s="30">
        <v>53</v>
      </c>
      <c r="G9" s="31">
        <v>19</v>
      </c>
      <c r="H9" s="20">
        <v>23</v>
      </c>
      <c r="I9" s="20">
        <v>1</v>
      </c>
      <c r="J9" s="30">
        <v>0</v>
      </c>
      <c r="K9" s="29" t="s">
        <v>1024</v>
      </c>
      <c r="L9" s="1" t="s">
        <v>754</v>
      </c>
      <c r="M9" s="1" t="s">
        <v>394</v>
      </c>
      <c r="N9" s="1" t="s">
        <v>1037</v>
      </c>
      <c r="O9" s="31">
        <v>143</v>
      </c>
      <c r="P9" s="20">
        <v>156</v>
      </c>
      <c r="Q9" s="30">
        <v>-13</v>
      </c>
      <c r="R9" s="29" t="s">
        <v>123</v>
      </c>
      <c r="S9" s="28" t="s">
        <v>205</v>
      </c>
    </row>
    <row r="10" spans="1:20" x14ac:dyDescent="0.25">
      <c r="A10" s="32" t="s">
        <v>16</v>
      </c>
      <c r="B10" s="1">
        <v>50</v>
      </c>
      <c r="C10" s="1">
        <v>24</v>
      </c>
      <c r="D10" s="1">
        <v>21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967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169</v>
      </c>
      <c r="Q10" s="30">
        <v>-18</v>
      </c>
      <c r="R10" s="29" t="s">
        <v>114</v>
      </c>
      <c r="S10" s="28" t="s">
        <v>231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50</v>
      </c>
      <c r="C14" s="1">
        <v>34</v>
      </c>
      <c r="D14" s="1">
        <v>11</v>
      </c>
      <c r="E14" s="20">
        <v>5</v>
      </c>
      <c r="F14" s="33">
        <v>73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735</v>
      </c>
      <c r="M14" s="1" t="s">
        <v>398</v>
      </c>
      <c r="N14" s="1" t="s">
        <v>956</v>
      </c>
      <c r="O14" s="31">
        <v>174</v>
      </c>
      <c r="P14" s="20">
        <v>119</v>
      </c>
      <c r="Q14" s="30">
        <v>55</v>
      </c>
      <c r="R14" s="29" t="s">
        <v>100</v>
      </c>
      <c r="S14" s="28" t="s">
        <v>254</v>
      </c>
    </row>
    <row r="15" spans="1:20" x14ac:dyDescent="0.25">
      <c r="A15" s="32" t="s">
        <v>26</v>
      </c>
      <c r="B15" s="1">
        <v>51</v>
      </c>
      <c r="C15" s="1">
        <v>31</v>
      </c>
      <c r="D15" s="1">
        <v>16</v>
      </c>
      <c r="E15" s="20">
        <v>4</v>
      </c>
      <c r="F15" s="30">
        <v>66</v>
      </c>
      <c r="G15" s="20">
        <v>27</v>
      </c>
      <c r="H15" s="20">
        <v>31</v>
      </c>
      <c r="I15" s="20">
        <v>0</v>
      </c>
      <c r="J15" s="20">
        <v>2</v>
      </c>
      <c r="K15" s="29" t="s">
        <v>1004</v>
      </c>
      <c r="L15" s="1" t="s">
        <v>974</v>
      </c>
      <c r="M15" s="1" t="s">
        <v>731</v>
      </c>
      <c r="N15" s="1" t="s">
        <v>1057</v>
      </c>
      <c r="O15" s="31">
        <v>171</v>
      </c>
      <c r="P15" s="20">
        <v>140</v>
      </c>
      <c r="Q15" s="30">
        <v>31</v>
      </c>
      <c r="R15" s="29" t="s">
        <v>100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x14ac:dyDescent="0.25">
      <c r="A18" s="32" t="s">
        <v>12</v>
      </c>
      <c r="B18" s="1">
        <v>50</v>
      </c>
      <c r="C18" s="1">
        <v>24</v>
      </c>
      <c r="D18" s="1">
        <v>22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870</v>
      </c>
      <c r="L18" s="1" t="s">
        <v>870</v>
      </c>
      <c r="M18" s="1" t="s">
        <v>378</v>
      </c>
      <c r="N18" s="1" t="s">
        <v>990</v>
      </c>
      <c r="O18" s="31">
        <v>149</v>
      </c>
      <c r="P18" s="20">
        <v>152</v>
      </c>
      <c r="Q18" s="30">
        <v>-3</v>
      </c>
      <c r="R18" s="29" t="s">
        <v>102</v>
      </c>
      <c r="S18" s="28" t="s">
        <v>262</v>
      </c>
    </row>
    <row r="19" spans="1:19" x14ac:dyDescent="0.25">
      <c r="A19" s="32" t="s">
        <v>10</v>
      </c>
      <c r="B19" s="1">
        <v>52</v>
      </c>
      <c r="C19" s="1">
        <v>23</v>
      </c>
      <c r="D19" s="1">
        <v>23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1048</v>
      </c>
      <c r="M19" s="1" t="s">
        <v>301</v>
      </c>
      <c r="N19" s="1" t="s">
        <v>1068</v>
      </c>
      <c r="O19" s="31">
        <v>154</v>
      </c>
      <c r="P19" s="20">
        <v>178</v>
      </c>
      <c r="Q19" s="30">
        <v>-24</v>
      </c>
      <c r="R19" s="29" t="s">
        <v>98</v>
      </c>
      <c r="S19" s="28" t="s">
        <v>205</v>
      </c>
    </row>
    <row r="20" spans="1:19" x14ac:dyDescent="0.25">
      <c r="A20" s="32" t="s">
        <v>13</v>
      </c>
      <c r="B20" s="1">
        <v>49</v>
      </c>
      <c r="C20" s="1">
        <v>22</v>
      </c>
      <c r="D20" s="1">
        <v>20</v>
      </c>
      <c r="E20" s="20">
        <v>7</v>
      </c>
      <c r="F20" s="30">
        <v>51</v>
      </c>
      <c r="G20" s="20">
        <v>15</v>
      </c>
      <c r="H20" s="20">
        <v>20</v>
      </c>
      <c r="I20" s="20">
        <v>2</v>
      </c>
      <c r="J20" s="20">
        <v>1</v>
      </c>
      <c r="K20" s="29" t="s">
        <v>870</v>
      </c>
      <c r="L20" s="1" t="s">
        <v>819</v>
      </c>
      <c r="M20" s="1" t="s">
        <v>273</v>
      </c>
      <c r="N20" s="1" t="s">
        <v>981</v>
      </c>
      <c r="O20" s="31">
        <v>135</v>
      </c>
      <c r="P20" s="20">
        <v>143</v>
      </c>
      <c r="Q20" s="30">
        <v>-8</v>
      </c>
      <c r="R20" s="29" t="s">
        <v>169</v>
      </c>
      <c r="S20" s="28" t="s">
        <v>253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52</v>
      </c>
      <c r="C25" s="40">
        <v>35</v>
      </c>
      <c r="D25" s="40">
        <v>14</v>
      </c>
      <c r="E25" s="38">
        <v>3</v>
      </c>
      <c r="F25" s="33">
        <v>73</v>
      </c>
      <c r="G25" s="38">
        <v>30</v>
      </c>
      <c r="H25" s="38">
        <v>35</v>
      </c>
      <c r="I25" s="38">
        <v>0</v>
      </c>
      <c r="J25" s="38">
        <v>0</v>
      </c>
      <c r="K25" s="37" t="s">
        <v>1043</v>
      </c>
      <c r="L25" s="40" t="s">
        <v>794</v>
      </c>
      <c r="M25" s="40" t="s">
        <v>113</v>
      </c>
      <c r="N25" s="40" t="s">
        <v>1044</v>
      </c>
      <c r="O25" s="39">
        <v>184</v>
      </c>
      <c r="P25" s="38">
        <v>125</v>
      </c>
      <c r="Q25" s="33">
        <v>59</v>
      </c>
      <c r="R25" s="37" t="s">
        <v>130</v>
      </c>
      <c r="S25" s="36" t="s">
        <v>230</v>
      </c>
    </row>
    <row r="26" spans="1:19" x14ac:dyDescent="0.25">
      <c r="A26" s="32" t="s">
        <v>22</v>
      </c>
      <c r="B26" s="1">
        <v>50</v>
      </c>
      <c r="C26" s="1">
        <v>32</v>
      </c>
      <c r="D26" s="1">
        <v>17</v>
      </c>
      <c r="E26" s="20">
        <v>1</v>
      </c>
      <c r="F26" s="30">
        <v>65</v>
      </c>
      <c r="G26" s="20">
        <v>24</v>
      </c>
      <c r="H26" s="20">
        <v>30</v>
      </c>
      <c r="I26" s="20">
        <v>2</v>
      </c>
      <c r="J26" s="20">
        <v>0</v>
      </c>
      <c r="K26" s="29" t="s">
        <v>881</v>
      </c>
      <c r="L26" s="1" t="s">
        <v>781</v>
      </c>
      <c r="M26" s="1" t="s">
        <v>745</v>
      </c>
      <c r="N26" s="1" t="s">
        <v>1059</v>
      </c>
      <c r="O26" s="31">
        <v>159</v>
      </c>
      <c r="P26" s="20">
        <v>123</v>
      </c>
      <c r="Q26" s="30">
        <v>36</v>
      </c>
      <c r="R26" s="29" t="s">
        <v>123</v>
      </c>
      <c r="S26" s="28" t="s">
        <v>245</v>
      </c>
    </row>
    <row r="27" spans="1:19" x14ac:dyDescent="0.25">
      <c r="A27" s="32" t="s">
        <v>17</v>
      </c>
      <c r="B27" s="1">
        <v>51</v>
      </c>
      <c r="C27" s="1">
        <v>30</v>
      </c>
      <c r="D27" s="1">
        <v>17</v>
      </c>
      <c r="E27" s="20">
        <v>4</v>
      </c>
      <c r="F27" s="30">
        <v>64</v>
      </c>
      <c r="G27" s="20">
        <v>22</v>
      </c>
      <c r="H27" s="20">
        <v>28</v>
      </c>
      <c r="I27" s="20">
        <v>2</v>
      </c>
      <c r="J27" s="20">
        <v>2</v>
      </c>
      <c r="K27" s="29" t="s">
        <v>646</v>
      </c>
      <c r="L27" s="1" t="s">
        <v>1020</v>
      </c>
      <c r="M27" s="1" t="s">
        <v>656</v>
      </c>
      <c r="N27" s="1" t="s">
        <v>1042</v>
      </c>
      <c r="O27" s="31">
        <v>151</v>
      </c>
      <c r="P27" s="20">
        <v>146</v>
      </c>
      <c r="Q27" s="30">
        <v>5</v>
      </c>
      <c r="R27" s="29" t="s">
        <v>104</v>
      </c>
      <c r="S27" s="28" t="s">
        <v>244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50</v>
      </c>
      <c r="C32" s="1">
        <v>16</v>
      </c>
      <c r="D32" s="1">
        <v>29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1058</v>
      </c>
      <c r="M32" s="1" t="s">
        <v>403</v>
      </c>
      <c r="N32" s="1" t="s">
        <v>1041</v>
      </c>
      <c r="O32" s="31">
        <v>132</v>
      </c>
      <c r="P32" s="20">
        <v>171</v>
      </c>
      <c r="Q32" s="30">
        <v>-39</v>
      </c>
      <c r="R32" s="29" t="s">
        <v>100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50</v>
      </c>
      <c r="C35" s="1">
        <v>32</v>
      </c>
      <c r="D35" s="1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1" t="s">
        <v>933</v>
      </c>
      <c r="M35" s="1" t="s">
        <v>377</v>
      </c>
      <c r="N35" s="1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x14ac:dyDescent="0.25">
      <c r="A36" s="32" t="s">
        <v>2</v>
      </c>
      <c r="B36" s="1">
        <v>51</v>
      </c>
      <c r="C36" s="1">
        <v>31</v>
      </c>
      <c r="D36" s="1">
        <v>15</v>
      </c>
      <c r="E36" s="20">
        <v>5</v>
      </c>
      <c r="F36" s="30">
        <v>67</v>
      </c>
      <c r="G36" s="20">
        <v>27</v>
      </c>
      <c r="H36" s="20">
        <v>30</v>
      </c>
      <c r="I36" s="20">
        <v>1</v>
      </c>
      <c r="J36" s="20">
        <v>2</v>
      </c>
      <c r="K36" s="29" t="s">
        <v>1064</v>
      </c>
      <c r="L36" s="1" t="s">
        <v>842</v>
      </c>
      <c r="M36" s="1" t="s">
        <v>722</v>
      </c>
      <c r="N36" s="1" t="s">
        <v>1065</v>
      </c>
      <c r="O36" s="31">
        <v>174</v>
      </c>
      <c r="P36" s="20">
        <v>143</v>
      </c>
      <c r="Q36" s="30">
        <v>31</v>
      </c>
      <c r="R36" s="29" t="s">
        <v>98</v>
      </c>
      <c r="S36" s="28" t="s">
        <v>237</v>
      </c>
    </row>
    <row r="37" spans="1:19" x14ac:dyDescent="0.25">
      <c r="A37" s="32" t="s">
        <v>18</v>
      </c>
      <c r="B37" s="1">
        <v>48</v>
      </c>
      <c r="C37" s="1">
        <v>26</v>
      </c>
      <c r="D37" s="1">
        <v>16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1071</v>
      </c>
      <c r="M37" s="1" t="s">
        <v>449</v>
      </c>
      <c r="N37" s="1" t="s">
        <v>1025</v>
      </c>
      <c r="O37" s="31">
        <v>135</v>
      </c>
      <c r="P37" s="20">
        <v>122</v>
      </c>
      <c r="Q37" s="30">
        <v>13</v>
      </c>
      <c r="R37" s="29" t="s">
        <v>114</v>
      </c>
      <c r="S37" s="28" t="s">
        <v>208</v>
      </c>
    </row>
    <row r="38" spans="1:19" x14ac:dyDescent="0.25">
      <c r="A38" s="32" t="s">
        <v>3</v>
      </c>
      <c r="B38" s="1">
        <v>50</v>
      </c>
      <c r="C38" s="1">
        <v>23</v>
      </c>
      <c r="D38" s="1">
        <v>17</v>
      </c>
      <c r="E38" s="20">
        <v>10</v>
      </c>
      <c r="F38" s="30">
        <v>56</v>
      </c>
      <c r="G38" s="20">
        <v>18</v>
      </c>
      <c r="H38" s="20">
        <v>22</v>
      </c>
      <c r="I38" s="20">
        <v>1</v>
      </c>
      <c r="J38" s="20">
        <v>1</v>
      </c>
      <c r="K38" s="29" t="s">
        <v>698</v>
      </c>
      <c r="L38" s="1" t="s">
        <v>1072</v>
      </c>
      <c r="M38" s="1" t="s">
        <v>424</v>
      </c>
      <c r="N38" s="1" t="s">
        <v>1073</v>
      </c>
      <c r="O38" s="31">
        <v>143</v>
      </c>
      <c r="P38" s="20">
        <v>156</v>
      </c>
      <c r="Q38" s="30">
        <v>-13</v>
      </c>
      <c r="R38" s="29" t="s">
        <v>123</v>
      </c>
      <c r="S38" s="28" t="s">
        <v>225</v>
      </c>
    </row>
    <row r="39" spans="1:19" x14ac:dyDescent="0.25">
      <c r="A39" s="32" t="s">
        <v>27</v>
      </c>
      <c r="B39" s="1">
        <v>49</v>
      </c>
      <c r="C39" s="1">
        <v>24</v>
      </c>
      <c r="D39" s="1">
        <v>18</v>
      </c>
      <c r="E39" s="20">
        <v>7</v>
      </c>
      <c r="F39" s="30">
        <v>55</v>
      </c>
      <c r="G39" s="20">
        <v>15</v>
      </c>
      <c r="H39" s="20">
        <v>21</v>
      </c>
      <c r="I39" s="20">
        <v>3</v>
      </c>
      <c r="J39" s="20">
        <v>1</v>
      </c>
      <c r="K39" s="29" t="s">
        <v>620</v>
      </c>
      <c r="L39" s="1" t="s">
        <v>930</v>
      </c>
      <c r="M39" s="1" t="s">
        <v>286</v>
      </c>
      <c r="N39" s="1" t="s">
        <v>1045</v>
      </c>
      <c r="O39" s="31">
        <v>133</v>
      </c>
      <c r="P39" s="20">
        <v>146</v>
      </c>
      <c r="Q39" s="30">
        <v>-13</v>
      </c>
      <c r="R39" s="29" t="s">
        <v>102</v>
      </c>
      <c r="S39" s="28" t="s">
        <v>245</v>
      </c>
    </row>
    <row r="40" spans="1:19" x14ac:dyDescent="0.25">
      <c r="A40" s="32" t="s">
        <v>31</v>
      </c>
      <c r="B40" s="1">
        <v>50</v>
      </c>
      <c r="C40" s="1">
        <v>21</v>
      </c>
      <c r="D40" s="1">
        <v>23</v>
      </c>
      <c r="E40" s="20">
        <v>6</v>
      </c>
      <c r="F40" s="30">
        <v>48</v>
      </c>
      <c r="G40" s="20">
        <v>13</v>
      </c>
      <c r="H40" s="20">
        <v>19</v>
      </c>
      <c r="I40" s="20">
        <v>2</v>
      </c>
      <c r="J40" s="20">
        <v>2</v>
      </c>
      <c r="K40" s="29" t="s">
        <v>784</v>
      </c>
      <c r="L40" s="1" t="s">
        <v>1060</v>
      </c>
      <c r="M40" s="1" t="s">
        <v>429</v>
      </c>
      <c r="N40" s="1" t="s">
        <v>1061</v>
      </c>
      <c r="O40" s="31">
        <v>129</v>
      </c>
      <c r="P40" s="20">
        <v>157</v>
      </c>
      <c r="Q40" s="30">
        <v>-28</v>
      </c>
      <c r="R40" s="29" t="s">
        <v>123</v>
      </c>
      <c r="S40" s="28" t="s">
        <v>222</v>
      </c>
    </row>
    <row r="41" spans="1:19" x14ac:dyDescent="0.25">
      <c r="A41" s="32" t="s">
        <v>7</v>
      </c>
      <c r="B41" s="1">
        <v>52</v>
      </c>
      <c r="C41" s="1">
        <v>22</v>
      </c>
      <c r="D41" s="1">
        <v>27</v>
      </c>
      <c r="E41" s="20">
        <v>3</v>
      </c>
      <c r="F41" s="30">
        <v>47</v>
      </c>
      <c r="G41" s="20">
        <v>17</v>
      </c>
      <c r="H41" s="20">
        <v>21</v>
      </c>
      <c r="I41" s="20">
        <v>1</v>
      </c>
      <c r="J41" s="20">
        <v>2</v>
      </c>
      <c r="K41" s="29" t="s">
        <v>1062</v>
      </c>
      <c r="L41" s="1" t="s">
        <v>1049</v>
      </c>
      <c r="M41" s="1" t="s">
        <v>414</v>
      </c>
      <c r="N41" s="1" t="s">
        <v>1063</v>
      </c>
      <c r="O41" s="31">
        <v>153</v>
      </c>
      <c r="P41" s="20">
        <v>168</v>
      </c>
      <c r="Q41" s="30">
        <v>-15</v>
      </c>
      <c r="R41" s="29" t="s">
        <v>102</v>
      </c>
      <c r="S41" s="28" t="s">
        <v>225</v>
      </c>
    </row>
    <row r="42" spans="1:19" ht="15.75" thickBot="1" x14ac:dyDescent="0.3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200-000000000000}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T47"/>
  <sheetViews>
    <sheetView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300-000000000000}"/>
  </hyperlinks>
  <pageMargins left="0.7" right="0.7" top="0.75" bottom="0.75" header="0.3" footer="0.3"/>
  <pageSetup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T47"/>
  <sheetViews>
    <sheetView topLeftCell="A17" workbookViewId="0">
      <selection activeCell="A35" sqref="A35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52</v>
      </c>
      <c r="C4" s="40">
        <v>30</v>
      </c>
      <c r="D4" s="40">
        <v>19</v>
      </c>
      <c r="E4" s="38">
        <v>3</v>
      </c>
      <c r="F4" s="33">
        <v>63</v>
      </c>
      <c r="G4" s="39">
        <v>20</v>
      </c>
      <c r="H4" s="38">
        <v>26</v>
      </c>
      <c r="I4" s="38">
        <v>4</v>
      </c>
      <c r="J4" s="33">
        <v>0</v>
      </c>
      <c r="K4" s="37" t="s">
        <v>841</v>
      </c>
      <c r="L4" s="40" t="s">
        <v>740</v>
      </c>
      <c r="M4" s="40" t="s">
        <v>255</v>
      </c>
      <c r="N4" s="40" t="s">
        <v>896</v>
      </c>
      <c r="O4" s="39">
        <v>170</v>
      </c>
      <c r="P4" s="38">
        <v>152</v>
      </c>
      <c r="Q4" s="33">
        <v>18</v>
      </c>
      <c r="R4" s="37" t="s">
        <v>100</v>
      </c>
      <c r="S4" s="36" t="s">
        <v>190</v>
      </c>
    </row>
    <row r="5" spans="1:20" x14ac:dyDescent="0.25">
      <c r="A5" s="32" t="s">
        <v>4</v>
      </c>
      <c r="B5" s="1">
        <v>51</v>
      </c>
      <c r="C5" s="1">
        <v>30</v>
      </c>
      <c r="D5" s="1">
        <v>19</v>
      </c>
      <c r="E5" s="20">
        <v>2</v>
      </c>
      <c r="F5" s="30">
        <v>62</v>
      </c>
      <c r="G5" s="31">
        <v>25</v>
      </c>
      <c r="H5" s="20">
        <v>30</v>
      </c>
      <c r="I5" s="20">
        <v>0</v>
      </c>
      <c r="J5" s="30">
        <v>0</v>
      </c>
      <c r="K5" s="29" t="s">
        <v>1066</v>
      </c>
      <c r="L5" s="1" t="s">
        <v>673</v>
      </c>
      <c r="M5" s="1" t="s">
        <v>423</v>
      </c>
      <c r="N5" s="1" t="s">
        <v>1039</v>
      </c>
      <c r="O5" s="31">
        <v>155</v>
      </c>
      <c r="P5" s="20">
        <v>147</v>
      </c>
      <c r="Q5" s="30">
        <v>8</v>
      </c>
      <c r="R5" s="29" t="s">
        <v>114</v>
      </c>
      <c r="S5" s="28" t="s">
        <v>244</v>
      </c>
    </row>
    <row r="6" spans="1:20" x14ac:dyDescent="0.25">
      <c r="A6" s="32" t="s">
        <v>11</v>
      </c>
      <c r="B6" s="1">
        <v>51</v>
      </c>
      <c r="C6" s="1">
        <v>27</v>
      </c>
      <c r="D6" s="1">
        <v>20</v>
      </c>
      <c r="E6" s="20">
        <v>4</v>
      </c>
      <c r="F6" s="30">
        <v>58</v>
      </c>
      <c r="G6" s="31">
        <v>19</v>
      </c>
      <c r="H6" s="20">
        <v>26</v>
      </c>
      <c r="I6" s="20">
        <v>1</v>
      </c>
      <c r="J6" s="30">
        <v>1</v>
      </c>
      <c r="K6" s="29" t="s">
        <v>701</v>
      </c>
      <c r="L6" s="1" t="s">
        <v>1015</v>
      </c>
      <c r="M6" s="1" t="s">
        <v>286</v>
      </c>
      <c r="N6" s="1" t="s">
        <v>1040</v>
      </c>
      <c r="O6" s="31">
        <v>142</v>
      </c>
      <c r="P6" s="20">
        <v>140</v>
      </c>
      <c r="Q6" s="30">
        <v>2</v>
      </c>
      <c r="R6" s="29" t="s">
        <v>123</v>
      </c>
      <c r="S6" s="28" t="s">
        <v>230</v>
      </c>
    </row>
    <row r="7" spans="1:20" x14ac:dyDescent="0.25">
      <c r="A7" s="32" t="s">
        <v>5</v>
      </c>
      <c r="B7" s="1">
        <v>50</v>
      </c>
      <c r="C7" s="1">
        <v>27</v>
      </c>
      <c r="D7" s="1">
        <v>20</v>
      </c>
      <c r="E7" s="20">
        <v>3</v>
      </c>
      <c r="F7" s="30">
        <v>57</v>
      </c>
      <c r="G7" s="31">
        <v>21</v>
      </c>
      <c r="H7" s="20">
        <v>26</v>
      </c>
      <c r="I7" s="20">
        <v>1</v>
      </c>
      <c r="J7" s="30">
        <v>1</v>
      </c>
      <c r="K7" s="29" t="s">
        <v>941</v>
      </c>
      <c r="L7" s="1" t="s">
        <v>879</v>
      </c>
      <c r="M7" s="1" t="s">
        <v>1038</v>
      </c>
      <c r="N7" s="1" t="s">
        <v>866</v>
      </c>
      <c r="O7" s="31">
        <v>175</v>
      </c>
      <c r="P7" s="20">
        <v>140</v>
      </c>
      <c r="Q7" s="30">
        <v>35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53</v>
      </c>
      <c r="C8" s="1">
        <v>25</v>
      </c>
      <c r="D8" s="1">
        <v>22</v>
      </c>
      <c r="E8" s="20">
        <v>6</v>
      </c>
      <c r="F8" s="30">
        <v>56</v>
      </c>
      <c r="G8" s="31">
        <v>18</v>
      </c>
      <c r="H8" s="20">
        <v>25</v>
      </c>
      <c r="I8" s="20">
        <v>0</v>
      </c>
      <c r="J8" s="30">
        <v>1</v>
      </c>
      <c r="K8" s="29" t="s">
        <v>1074</v>
      </c>
      <c r="L8" s="1" t="s">
        <v>1054</v>
      </c>
      <c r="M8" s="1" t="s">
        <v>446</v>
      </c>
      <c r="N8" s="1" t="s">
        <v>1031</v>
      </c>
      <c r="O8" s="31">
        <v>143</v>
      </c>
      <c r="P8" s="20">
        <v>172</v>
      </c>
      <c r="Q8" s="30">
        <v>-29</v>
      </c>
      <c r="R8" s="29" t="s">
        <v>102</v>
      </c>
      <c r="S8" s="28" t="s">
        <v>190</v>
      </c>
    </row>
    <row r="9" spans="1:20" x14ac:dyDescent="0.25">
      <c r="A9" s="32" t="s">
        <v>21</v>
      </c>
      <c r="B9" s="1">
        <v>51</v>
      </c>
      <c r="C9" s="1">
        <v>25</v>
      </c>
      <c r="D9" s="1">
        <v>21</v>
      </c>
      <c r="E9" s="20">
        <v>5</v>
      </c>
      <c r="F9" s="30">
        <v>55</v>
      </c>
      <c r="G9" s="31">
        <v>18</v>
      </c>
      <c r="H9" s="20">
        <v>23</v>
      </c>
      <c r="I9" s="20">
        <v>2</v>
      </c>
      <c r="J9" s="30">
        <v>0</v>
      </c>
      <c r="K9" s="29" t="s">
        <v>1024</v>
      </c>
      <c r="L9" s="1" t="s">
        <v>683</v>
      </c>
      <c r="M9" s="1" t="s">
        <v>394</v>
      </c>
      <c r="N9" s="1" t="s">
        <v>1037</v>
      </c>
      <c r="O9" s="31">
        <v>146</v>
      </c>
      <c r="P9" s="20">
        <v>158</v>
      </c>
      <c r="Q9" s="30">
        <v>-12</v>
      </c>
      <c r="R9" s="29" t="s">
        <v>130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50</v>
      </c>
      <c r="C11" s="1">
        <v>19</v>
      </c>
      <c r="D11" s="1">
        <v>26</v>
      </c>
      <c r="E11" s="24">
        <v>5</v>
      </c>
      <c r="F11" s="23">
        <v>43</v>
      </c>
      <c r="G11" s="25">
        <v>13</v>
      </c>
      <c r="H11" s="24">
        <v>17</v>
      </c>
      <c r="I11" s="24">
        <v>2</v>
      </c>
      <c r="J11" s="23">
        <v>1</v>
      </c>
      <c r="K11" s="29" t="s">
        <v>1055</v>
      </c>
      <c r="L11" s="1" t="s">
        <v>1036</v>
      </c>
      <c r="M11" s="1" t="s">
        <v>307</v>
      </c>
      <c r="N11" s="1" t="s">
        <v>1056</v>
      </c>
      <c r="O11" s="31">
        <v>156</v>
      </c>
      <c r="P11" s="20">
        <v>171</v>
      </c>
      <c r="Q11" s="30">
        <v>-15</v>
      </c>
      <c r="R11" s="29" t="s">
        <v>100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51</v>
      </c>
      <c r="C14" s="1">
        <v>34</v>
      </c>
      <c r="D14" s="1">
        <v>11</v>
      </c>
      <c r="E14" s="20">
        <v>6</v>
      </c>
      <c r="F14" s="33">
        <v>74</v>
      </c>
      <c r="G14" s="20">
        <v>29</v>
      </c>
      <c r="H14" s="20">
        <v>34</v>
      </c>
      <c r="I14" s="20">
        <v>0</v>
      </c>
      <c r="J14" s="20">
        <v>2</v>
      </c>
      <c r="K14" s="29" t="s">
        <v>955</v>
      </c>
      <c r="L14" s="1" t="s">
        <v>756</v>
      </c>
      <c r="M14" s="1" t="s">
        <v>398</v>
      </c>
      <c r="N14" s="1" t="s">
        <v>1079</v>
      </c>
      <c r="O14" s="31">
        <v>178</v>
      </c>
      <c r="P14" s="20">
        <v>124</v>
      </c>
      <c r="Q14" s="30">
        <v>54</v>
      </c>
      <c r="R14" s="29" t="s">
        <v>98</v>
      </c>
      <c r="S14" s="28" t="s">
        <v>246</v>
      </c>
    </row>
    <row r="15" spans="1:20" x14ac:dyDescent="0.25">
      <c r="A15" s="32" t="s">
        <v>26</v>
      </c>
      <c r="B15" s="1">
        <v>52</v>
      </c>
      <c r="C15" s="1">
        <v>32</v>
      </c>
      <c r="D15" s="1">
        <v>16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1076</v>
      </c>
      <c r="L15" s="1" t="s">
        <v>974</v>
      </c>
      <c r="M15" s="1" t="s">
        <v>731</v>
      </c>
      <c r="N15" s="1" t="s">
        <v>1057</v>
      </c>
      <c r="O15" s="31">
        <v>174</v>
      </c>
      <c r="P15" s="20">
        <v>142</v>
      </c>
      <c r="Q15" s="30">
        <v>32</v>
      </c>
      <c r="R15" s="29" t="s">
        <v>104</v>
      </c>
      <c r="S15" s="28" t="s">
        <v>246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51</v>
      </c>
      <c r="C17" s="1">
        <v>25</v>
      </c>
      <c r="D17" s="1">
        <v>19</v>
      </c>
      <c r="E17" s="20">
        <v>7</v>
      </c>
      <c r="F17" s="30">
        <v>57</v>
      </c>
      <c r="G17" s="20">
        <v>14</v>
      </c>
      <c r="H17" s="20">
        <v>21</v>
      </c>
      <c r="I17" s="20">
        <v>4</v>
      </c>
      <c r="J17" s="20">
        <v>1</v>
      </c>
      <c r="K17" s="29" t="s">
        <v>972</v>
      </c>
      <c r="L17" s="1" t="s">
        <v>1077</v>
      </c>
      <c r="M17" s="1" t="s">
        <v>411</v>
      </c>
      <c r="N17" s="1" t="s">
        <v>1006</v>
      </c>
      <c r="O17" s="31">
        <v>171</v>
      </c>
      <c r="P17" s="20">
        <v>169</v>
      </c>
      <c r="Q17" s="30">
        <v>2</v>
      </c>
      <c r="R17" s="29" t="s">
        <v>104</v>
      </c>
      <c r="S17" s="28" t="s">
        <v>230</v>
      </c>
    </row>
    <row r="18" spans="1:19" x14ac:dyDescent="0.25">
      <c r="A18" s="32" t="s">
        <v>13</v>
      </c>
      <c r="B18" s="1">
        <v>50</v>
      </c>
      <c r="C18" s="1">
        <v>23</v>
      </c>
      <c r="D18" s="1">
        <v>20</v>
      </c>
      <c r="E18" s="20">
        <v>7</v>
      </c>
      <c r="F18" s="30">
        <v>53</v>
      </c>
      <c r="G18" s="20">
        <v>16</v>
      </c>
      <c r="H18" s="20">
        <v>21</v>
      </c>
      <c r="I18" s="20">
        <v>2</v>
      </c>
      <c r="J18" s="20">
        <v>1</v>
      </c>
      <c r="K18" s="29" t="s">
        <v>870</v>
      </c>
      <c r="L18" s="1" t="s">
        <v>712</v>
      </c>
      <c r="M18" s="1" t="s">
        <v>285</v>
      </c>
      <c r="N18" s="1" t="s">
        <v>1003</v>
      </c>
      <c r="O18" s="31">
        <v>138</v>
      </c>
      <c r="P18" s="20">
        <v>143</v>
      </c>
      <c r="Q18" s="30">
        <v>-5</v>
      </c>
      <c r="R18" s="29" t="s">
        <v>181</v>
      </c>
      <c r="S18" s="28" t="s">
        <v>253</v>
      </c>
    </row>
    <row r="19" spans="1:19" x14ac:dyDescent="0.25">
      <c r="A19" s="32" t="s">
        <v>12</v>
      </c>
      <c r="B19" s="1">
        <v>50</v>
      </c>
      <c r="C19" s="1">
        <v>24</v>
      </c>
      <c r="D19" s="1">
        <v>22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870</v>
      </c>
      <c r="M19" s="1" t="s">
        <v>378</v>
      </c>
      <c r="N19" s="1" t="s">
        <v>990</v>
      </c>
      <c r="O19" s="31">
        <v>149</v>
      </c>
      <c r="P19" s="20">
        <v>152</v>
      </c>
      <c r="Q19" s="30">
        <v>-3</v>
      </c>
      <c r="R19" s="29" t="s">
        <v>102</v>
      </c>
      <c r="S19" s="28" t="s">
        <v>262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53</v>
      </c>
      <c r="C21" s="26">
        <v>21</v>
      </c>
      <c r="D21" s="26">
        <v>24</v>
      </c>
      <c r="E21" s="24">
        <v>8</v>
      </c>
      <c r="F21" s="23">
        <v>50</v>
      </c>
      <c r="G21" s="24">
        <v>13</v>
      </c>
      <c r="H21" s="24">
        <v>20</v>
      </c>
      <c r="I21" s="24">
        <v>1</v>
      </c>
      <c r="J21" s="24">
        <v>4</v>
      </c>
      <c r="K21" s="22" t="s">
        <v>866</v>
      </c>
      <c r="L21" s="26" t="s">
        <v>1069</v>
      </c>
      <c r="M21" s="26" t="s">
        <v>953</v>
      </c>
      <c r="N21" s="26" t="s">
        <v>954</v>
      </c>
      <c r="O21" s="25">
        <v>154</v>
      </c>
      <c r="P21" s="24">
        <v>193</v>
      </c>
      <c r="Q21" s="23">
        <v>-39</v>
      </c>
      <c r="R21" s="22" t="s">
        <v>100</v>
      </c>
      <c r="S21" s="21" t="s">
        <v>248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53</v>
      </c>
      <c r="C25" s="40">
        <v>36</v>
      </c>
      <c r="D25" s="40">
        <v>14</v>
      </c>
      <c r="E25" s="38">
        <v>3</v>
      </c>
      <c r="F25" s="33">
        <v>75</v>
      </c>
      <c r="G25" s="38">
        <v>31</v>
      </c>
      <c r="H25" s="38">
        <v>36</v>
      </c>
      <c r="I25" s="38">
        <v>0</v>
      </c>
      <c r="J25" s="38">
        <v>0</v>
      </c>
      <c r="K25" s="37" t="s">
        <v>1043</v>
      </c>
      <c r="L25" s="40" t="s">
        <v>1081</v>
      </c>
      <c r="M25" s="40" t="s">
        <v>113</v>
      </c>
      <c r="N25" s="40" t="s">
        <v>1044</v>
      </c>
      <c r="O25" s="39">
        <v>190</v>
      </c>
      <c r="P25" s="38">
        <v>127</v>
      </c>
      <c r="Q25" s="33">
        <v>63</v>
      </c>
      <c r="R25" s="37" t="s">
        <v>169</v>
      </c>
      <c r="S25" s="36" t="s">
        <v>253</v>
      </c>
    </row>
    <row r="26" spans="1:19" x14ac:dyDescent="0.25">
      <c r="A26" s="32" t="s">
        <v>17</v>
      </c>
      <c r="B26" s="1">
        <v>52</v>
      </c>
      <c r="C26" s="1">
        <v>31</v>
      </c>
      <c r="D26" s="1">
        <v>17</v>
      </c>
      <c r="E26" s="20">
        <v>4</v>
      </c>
      <c r="F26" s="30">
        <v>66</v>
      </c>
      <c r="G26" s="20">
        <v>23</v>
      </c>
      <c r="H26" s="20">
        <v>29</v>
      </c>
      <c r="I26" s="20">
        <v>2</v>
      </c>
      <c r="J26" s="20">
        <v>2</v>
      </c>
      <c r="K26" s="29" t="s">
        <v>646</v>
      </c>
      <c r="L26" s="1" t="s">
        <v>1043</v>
      </c>
      <c r="M26" s="1" t="s">
        <v>656</v>
      </c>
      <c r="N26" s="1" t="s">
        <v>1042</v>
      </c>
      <c r="O26" s="31">
        <v>155</v>
      </c>
      <c r="P26" s="20">
        <v>146</v>
      </c>
      <c r="Q26" s="30">
        <v>9</v>
      </c>
      <c r="R26" s="29" t="s">
        <v>123</v>
      </c>
      <c r="S26" s="28" t="s">
        <v>225</v>
      </c>
    </row>
    <row r="27" spans="1:19" x14ac:dyDescent="0.25">
      <c r="A27" s="32" t="s">
        <v>22</v>
      </c>
      <c r="B27" s="1">
        <v>50</v>
      </c>
      <c r="C27" s="1">
        <v>32</v>
      </c>
      <c r="D27" s="1">
        <v>17</v>
      </c>
      <c r="E27" s="20">
        <v>1</v>
      </c>
      <c r="F27" s="30">
        <v>65</v>
      </c>
      <c r="G27" s="20">
        <v>24</v>
      </c>
      <c r="H27" s="20">
        <v>30</v>
      </c>
      <c r="I27" s="20">
        <v>2</v>
      </c>
      <c r="J27" s="20">
        <v>0</v>
      </c>
      <c r="K27" s="29" t="s">
        <v>881</v>
      </c>
      <c r="L27" s="1" t="s">
        <v>781</v>
      </c>
      <c r="M27" s="1" t="s">
        <v>745</v>
      </c>
      <c r="N27" s="1" t="s">
        <v>1059</v>
      </c>
      <c r="O27" s="31">
        <v>159</v>
      </c>
      <c r="P27" s="20">
        <v>123</v>
      </c>
      <c r="Q27" s="30">
        <v>36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52</v>
      </c>
      <c r="C28" s="1">
        <v>29</v>
      </c>
      <c r="D28" s="1">
        <v>21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891</v>
      </c>
      <c r="M28" s="1" t="s">
        <v>394</v>
      </c>
      <c r="N28" s="1" t="s">
        <v>990</v>
      </c>
      <c r="O28" s="31">
        <v>170</v>
      </c>
      <c r="P28" s="20">
        <v>165</v>
      </c>
      <c r="Q28" s="30">
        <v>5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50</v>
      </c>
      <c r="C29" s="1">
        <v>21</v>
      </c>
      <c r="D29" s="1">
        <v>21</v>
      </c>
      <c r="E29" s="20">
        <v>8</v>
      </c>
      <c r="F29" s="30">
        <v>50</v>
      </c>
      <c r="G29" s="20">
        <v>16</v>
      </c>
      <c r="H29" s="20">
        <v>21</v>
      </c>
      <c r="I29" s="20">
        <v>0</v>
      </c>
      <c r="J29" s="20">
        <v>2</v>
      </c>
      <c r="K29" s="29" t="s">
        <v>968</v>
      </c>
      <c r="L29" s="1" t="s">
        <v>1040</v>
      </c>
      <c r="M29" s="1" t="s">
        <v>468</v>
      </c>
      <c r="N29" s="1" t="s">
        <v>1019</v>
      </c>
      <c r="O29" s="31">
        <v>141</v>
      </c>
      <c r="P29" s="20">
        <v>150</v>
      </c>
      <c r="Q29" s="30">
        <v>-9</v>
      </c>
      <c r="R29" s="29" t="s">
        <v>114</v>
      </c>
      <c r="S29" s="28" t="s">
        <v>222</v>
      </c>
    </row>
    <row r="30" spans="1:19" x14ac:dyDescent="0.25">
      <c r="A30" s="32" t="s">
        <v>6</v>
      </c>
      <c r="B30" s="1">
        <v>51</v>
      </c>
      <c r="C30" s="1">
        <v>23</v>
      </c>
      <c r="D30" s="1">
        <v>24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974</v>
      </c>
      <c r="M30" s="1" t="s">
        <v>272</v>
      </c>
      <c r="N30" s="1" t="s">
        <v>651</v>
      </c>
      <c r="O30" s="31">
        <v>142</v>
      </c>
      <c r="P30" s="20">
        <v>154</v>
      </c>
      <c r="Q30" s="30">
        <v>-12</v>
      </c>
      <c r="R30" s="29" t="s">
        <v>114</v>
      </c>
      <c r="S30" s="28" t="s">
        <v>244</v>
      </c>
    </row>
    <row r="31" spans="1:19" x14ac:dyDescent="0.25">
      <c r="A31" s="32" t="s">
        <v>15</v>
      </c>
      <c r="B31" s="1">
        <v>49</v>
      </c>
      <c r="C31" s="1">
        <v>18</v>
      </c>
      <c r="D31" s="1">
        <v>24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1030</v>
      </c>
      <c r="M31" s="1" t="s">
        <v>399</v>
      </c>
      <c r="N31" s="1" t="s">
        <v>1070</v>
      </c>
      <c r="O31" s="31">
        <v>131</v>
      </c>
      <c r="P31" s="20">
        <v>157</v>
      </c>
      <c r="Q31" s="30">
        <v>-26</v>
      </c>
      <c r="R31" s="29" t="s">
        <v>102</v>
      </c>
      <c r="S31" s="28" t="s">
        <v>245</v>
      </c>
    </row>
    <row r="32" spans="1:19" ht="15.75" thickBot="1" x14ac:dyDescent="0.3">
      <c r="A32" s="32" t="s">
        <v>25</v>
      </c>
      <c r="B32" s="1">
        <v>51</v>
      </c>
      <c r="C32" s="1">
        <v>16</v>
      </c>
      <c r="D32" s="1">
        <v>30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1080</v>
      </c>
      <c r="M32" s="1" t="s">
        <v>403</v>
      </c>
      <c r="N32" s="1" t="s">
        <v>1041</v>
      </c>
      <c r="O32" s="31">
        <v>134</v>
      </c>
      <c r="P32" s="20">
        <v>174</v>
      </c>
      <c r="Q32" s="30">
        <v>-40</v>
      </c>
      <c r="R32" s="29" t="s">
        <v>98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51</v>
      </c>
      <c r="C35" s="1">
        <v>32</v>
      </c>
      <c r="D35" s="1">
        <v>15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1085</v>
      </c>
      <c r="L35" s="1" t="s">
        <v>933</v>
      </c>
      <c r="M35" s="1" t="s">
        <v>377</v>
      </c>
      <c r="N35" s="1" t="s">
        <v>1047</v>
      </c>
      <c r="O35" s="31">
        <v>168</v>
      </c>
      <c r="P35" s="20">
        <v>138</v>
      </c>
      <c r="Q35" s="30">
        <v>30</v>
      </c>
      <c r="R35" s="29" t="s">
        <v>98</v>
      </c>
      <c r="S35" s="28" t="s">
        <v>230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49</v>
      </c>
      <c r="C37" s="1">
        <v>26</v>
      </c>
      <c r="D37" s="1">
        <v>17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1086</v>
      </c>
      <c r="M37" s="1" t="s">
        <v>449</v>
      </c>
      <c r="N37" s="1" t="s">
        <v>1025</v>
      </c>
      <c r="O37" s="31">
        <v>135</v>
      </c>
      <c r="P37" s="20">
        <v>125</v>
      </c>
      <c r="Q37" s="30">
        <v>10</v>
      </c>
      <c r="R37" s="29" t="s">
        <v>140</v>
      </c>
      <c r="S37" s="28" t="s">
        <v>233</v>
      </c>
    </row>
    <row r="38" spans="1:19" x14ac:dyDescent="0.25">
      <c r="A38" s="32" t="s">
        <v>27</v>
      </c>
      <c r="B38" s="1">
        <v>50</v>
      </c>
      <c r="C38" s="1">
        <v>25</v>
      </c>
      <c r="D38" s="1">
        <v>18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805</v>
      </c>
      <c r="L38" s="1" t="s">
        <v>930</v>
      </c>
      <c r="M38" s="1" t="s">
        <v>376</v>
      </c>
      <c r="N38" s="1" t="s">
        <v>1084</v>
      </c>
      <c r="O38" s="31">
        <v>137</v>
      </c>
      <c r="P38" s="20">
        <v>147</v>
      </c>
      <c r="Q38" s="30">
        <v>-10</v>
      </c>
      <c r="R38" s="29" t="s">
        <v>100</v>
      </c>
      <c r="S38" s="28" t="s">
        <v>245</v>
      </c>
    </row>
    <row r="39" spans="1:19" x14ac:dyDescent="0.25">
      <c r="A39" s="32" t="s">
        <v>3</v>
      </c>
      <c r="B39" s="1">
        <v>50</v>
      </c>
      <c r="C39" s="1">
        <v>23</v>
      </c>
      <c r="D39" s="1">
        <v>17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1072</v>
      </c>
      <c r="M39" s="1" t="s">
        <v>424</v>
      </c>
      <c r="N39" s="1" t="s">
        <v>1073</v>
      </c>
      <c r="O39" s="31">
        <v>143</v>
      </c>
      <c r="P39" s="20">
        <v>156</v>
      </c>
      <c r="Q39" s="30">
        <v>-13</v>
      </c>
      <c r="R39" s="29" t="s">
        <v>123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400-000000000000}"/>
  </hyperlinks>
  <pageMargins left="0.7" right="0.7" top="0.75" bottom="0.75" header="0.3" footer="0.3"/>
  <pageSetup orientation="portrait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53</v>
      </c>
      <c r="C4" s="40">
        <v>31</v>
      </c>
      <c r="D4" s="40">
        <v>19</v>
      </c>
      <c r="E4" s="38">
        <v>3</v>
      </c>
      <c r="F4" s="33">
        <v>65</v>
      </c>
      <c r="G4" s="39">
        <v>21</v>
      </c>
      <c r="H4" s="38">
        <v>27</v>
      </c>
      <c r="I4" s="38">
        <v>4</v>
      </c>
      <c r="J4" s="33">
        <v>0</v>
      </c>
      <c r="K4" s="37" t="s">
        <v>1093</v>
      </c>
      <c r="L4" s="40" t="s">
        <v>740</v>
      </c>
      <c r="M4" s="40" t="s">
        <v>255</v>
      </c>
      <c r="N4" s="40" t="s">
        <v>896</v>
      </c>
      <c r="O4" s="39">
        <v>175</v>
      </c>
      <c r="P4" s="38">
        <v>153</v>
      </c>
      <c r="Q4" s="33">
        <v>22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29</v>
      </c>
      <c r="B7" s="1">
        <v>54</v>
      </c>
      <c r="C7" s="1">
        <v>26</v>
      </c>
      <c r="D7" s="1">
        <v>22</v>
      </c>
      <c r="E7" s="20">
        <v>6</v>
      </c>
      <c r="F7" s="30">
        <v>58</v>
      </c>
      <c r="G7" s="31">
        <v>19</v>
      </c>
      <c r="H7" s="20">
        <v>26</v>
      </c>
      <c r="I7" s="20">
        <v>0</v>
      </c>
      <c r="J7" s="30">
        <v>1</v>
      </c>
      <c r="K7" s="29" t="s">
        <v>1091</v>
      </c>
      <c r="L7" s="1" t="s">
        <v>1054</v>
      </c>
      <c r="M7" s="1" t="s">
        <v>446</v>
      </c>
      <c r="N7" s="1" t="s">
        <v>1092</v>
      </c>
      <c r="O7" s="31">
        <v>149</v>
      </c>
      <c r="P7" s="20">
        <v>175</v>
      </c>
      <c r="Q7" s="30">
        <v>-26</v>
      </c>
      <c r="R7" s="29" t="s">
        <v>100</v>
      </c>
      <c r="S7" s="28" t="s">
        <v>205</v>
      </c>
    </row>
    <row r="8" spans="1:20" x14ac:dyDescent="0.25">
      <c r="A8" s="32" t="s">
        <v>5</v>
      </c>
      <c r="B8" s="1">
        <v>51</v>
      </c>
      <c r="C8" s="1">
        <v>27</v>
      </c>
      <c r="D8" s="1">
        <v>20</v>
      </c>
      <c r="E8" s="20">
        <v>4</v>
      </c>
      <c r="F8" s="30">
        <v>58</v>
      </c>
      <c r="G8" s="31">
        <v>21</v>
      </c>
      <c r="H8" s="20">
        <v>26</v>
      </c>
      <c r="I8" s="20">
        <v>1</v>
      </c>
      <c r="J8" s="30">
        <v>1</v>
      </c>
      <c r="K8" s="29" t="s">
        <v>844</v>
      </c>
      <c r="L8" s="1" t="s">
        <v>879</v>
      </c>
      <c r="M8" s="1" t="s">
        <v>1038</v>
      </c>
      <c r="N8" s="1" t="s">
        <v>983</v>
      </c>
      <c r="O8" s="31">
        <v>177</v>
      </c>
      <c r="P8" s="20">
        <v>143</v>
      </c>
      <c r="Q8" s="30">
        <v>34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52</v>
      </c>
      <c r="C9" s="1">
        <v>26</v>
      </c>
      <c r="D9" s="1">
        <v>21</v>
      </c>
      <c r="E9" s="20">
        <v>5</v>
      </c>
      <c r="F9" s="30">
        <v>57</v>
      </c>
      <c r="G9" s="31">
        <v>19</v>
      </c>
      <c r="H9" s="20">
        <v>24</v>
      </c>
      <c r="I9" s="20">
        <v>2</v>
      </c>
      <c r="J9" s="30">
        <v>0</v>
      </c>
      <c r="K9" s="29" t="s">
        <v>1024</v>
      </c>
      <c r="L9" s="1" t="s">
        <v>770</v>
      </c>
      <c r="M9" s="1" t="s">
        <v>394</v>
      </c>
      <c r="N9" s="1" t="s">
        <v>1037</v>
      </c>
      <c r="O9" s="31">
        <v>149</v>
      </c>
      <c r="P9" s="20">
        <v>159</v>
      </c>
      <c r="Q9" s="30">
        <v>-10</v>
      </c>
      <c r="R9" s="29" t="s">
        <v>169</v>
      </c>
      <c r="S9" s="28" t="s">
        <v>205</v>
      </c>
    </row>
    <row r="10" spans="1:20" x14ac:dyDescent="0.25">
      <c r="A10" s="32" t="s">
        <v>16</v>
      </c>
      <c r="B10" s="1">
        <v>51</v>
      </c>
      <c r="C10" s="1">
        <v>24</v>
      </c>
      <c r="D10" s="1">
        <v>22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646</v>
      </c>
      <c r="M10" s="1" t="s">
        <v>367</v>
      </c>
      <c r="N10" s="1" t="s">
        <v>1013</v>
      </c>
      <c r="O10" s="31">
        <v>151</v>
      </c>
      <c r="P10" s="20">
        <v>173</v>
      </c>
      <c r="Q10" s="30">
        <v>-22</v>
      </c>
      <c r="R10" s="29" t="s">
        <v>140</v>
      </c>
      <c r="S10" s="28" t="s">
        <v>203</v>
      </c>
    </row>
    <row r="11" spans="1:20" ht="15.75" thickBot="1" x14ac:dyDescent="0.3">
      <c r="A11" s="32" t="s">
        <v>28</v>
      </c>
      <c r="B11" s="1">
        <v>51</v>
      </c>
      <c r="C11" s="1">
        <v>20</v>
      </c>
      <c r="D11" s="1">
        <v>26</v>
      </c>
      <c r="E11" s="24">
        <v>5</v>
      </c>
      <c r="F11" s="23">
        <v>45</v>
      </c>
      <c r="G11" s="25">
        <v>14</v>
      </c>
      <c r="H11" s="24">
        <v>18</v>
      </c>
      <c r="I11" s="24">
        <v>2</v>
      </c>
      <c r="J11" s="23">
        <v>1</v>
      </c>
      <c r="K11" s="29" t="s">
        <v>864</v>
      </c>
      <c r="L11" s="1" t="s">
        <v>1036</v>
      </c>
      <c r="M11" s="1" t="s">
        <v>307</v>
      </c>
      <c r="N11" s="1" t="s">
        <v>1056</v>
      </c>
      <c r="O11" s="31">
        <v>160</v>
      </c>
      <c r="P11" s="20">
        <v>174</v>
      </c>
      <c r="Q11" s="30">
        <v>-14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53</v>
      </c>
      <c r="C16" s="1">
        <v>29</v>
      </c>
      <c r="D16" s="1">
        <v>18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989</v>
      </c>
      <c r="M16" s="1" t="s">
        <v>469</v>
      </c>
      <c r="N16" s="1" t="s">
        <v>1067</v>
      </c>
      <c r="O16" s="31">
        <v>164</v>
      </c>
      <c r="P16" s="20">
        <v>133</v>
      </c>
      <c r="Q16" s="30">
        <v>31</v>
      </c>
      <c r="R16" s="29" t="s">
        <v>100</v>
      </c>
      <c r="S16" s="28" t="s">
        <v>311</v>
      </c>
    </row>
    <row r="17" spans="1:19" x14ac:dyDescent="0.25">
      <c r="A17" s="32" t="s">
        <v>23</v>
      </c>
      <c r="B17" s="1">
        <v>52</v>
      </c>
      <c r="C17" s="1">
        <v>26</v>
      </c>
      <c r="D17" s="1">
        <v>19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1095</v>
      </c>
      <c r="M17" s="1" t="s">
        <v>411</v>
      </c>
      <c r="N17" s="1" t="s">
        <v>1006</v>
      </c>
      <c r="O17" s="31">
        <v>174</v>
      </c>
      <c r="P17" s="20">
        <v>171</v>
      </c>
      <c r="Q17" s="30">
        <v>3</v>
      </c>
      <c r="R17" s="29" t="s">
        <v>123</v>
      </c>
      <c r="S17" s="28" t="s">
        <v>230</v>
      </c>
    </row>
    <row r="18" spans="1:19" x14ac:dyDescent="0.25">
      <c r="A18" s="32" t="s">
        <v>13</v>
      </c>
      <c r="B18" s="1">
        <v>51</v>
      </c>
      <c r="C18" s="1">
        <v>24</v>
      </c>
      <c r="D18" s="1">
        <v>20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1096</v>
      </c>
      <c r="M18" s="1" t="s">
        <v>285</v>
      </c>
      <c r="N18" s="1" t="s">
        <v>1097</v>
      </c>
      <c r="O18" s="31">
        <v>141</v>
      </c>
      <c r="P18" s="20">
        <v>145</v>
      </c>
      <c r="Q18" s="30">
        <v>-4</v>
      </c>
      <c r="R18" s="29" t="s">
        <v>195</v>
      </c>
      <c r="S18" s="28" t="s">
        <v>253</v>
      </c>
    </row>
    <row r="19" spans="1:19" x14ac:dyDescent="0.25">
      <c r="A19" s="32" t="s">
        <v>12</v>
      </c>
      <c r="B19" s="1">
        <v>51</v>
      </c>
      <c r="C19" s="1">
        <v>24</v>
      </c>
      <c r="D19" s="1">
        <v>23</v>
      </c>
      <c r="E19" s="20">
        <v>4</v>
      </c>
      <c r="F19" s="30">
        <v>52</v>
      </c>
      <c r="G19" s="20">
        <v>21</v>
      </c>
      <c r="H19" s="20">
        <v>23</v>
      </c>
      <c r="I19" s="20">
        <v>1</v>
      </c>
      <c r="J19" s="20">
        <v>0</v>
      </c>
      <c r="K19" s="29" t="s">
        <v>870</v>
      </c>
      <c r="L19" s="1" t="s">
        <v>811</v>
      </c>
      <c r="M19" s="1" t="s">
        <v>378</v>
      </c>
      <c r="N19" s="1" t="s">
        <v>1098</v>
      </c>
      <c r="O19" s="31">
        <v>152</v>
      </c>
      <c r="P19" s="20">
        <v>158</v>
      </c>
      <c r="Q19" s="30">
        <v>-6</v>
      </c>
      <c r="R19" s="29" t="s">
        <v>114</v>
      </c>
      <c r="S19" s="28" t="s">
        <v>231</v>
      </c>
    </row>
    <row r="20" spans="1:19" x14ac:dyDescent="0.25">
      <c r="A20" s="32" t="s">
        <v>10</v>
      </c>
      <c r="B20" s="1">
        <v>53</v>
      </c>
      <c r="C20" s="1">
        <v>23</v>
      </c>
      <c r="D20" s="1">
        <v>24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1048</v>
      </c>
      <c r="M20" s="1" t="s">
        <v>313</v>
      </c>
      <c r="N20" s="1" t="s">
        <v>1078</v>
      </c>
      <c r="O20" s="31">
        <v>154</v>
      </c>
      <c r="P20" s="20">
        <v>181</v>
      </c>
      <c r="Q20" s="30">
        <v>-27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51</v>
      </c>
      <c r="C26" s="1">
        <v>33</v>
      </c>
      <c r="D26" s="1">
        <v>17</v>
      </c>
      <c r="E26" s="20">
        <v>1</v>
      </c>
      <c r="F26" s="30">
        <v>67</v>
      </c>
      <c r="G26" s="20">
        <v>25</v>
      </c>
      <c r="H26" s="20">
        <v>31</v>
      </c>
      <c r="I26" s="20">
        <v>2</v>
      </c>
      <c r="J26" s="20">
        <v>0</v>
      </c>
      <c r="K26" s="29" t="s">
        <v>1103</v>
      </c>
      <c r="L26" s="1" t="s">
        <v>781</v>
      </c>
      <c r="M26" s="1" t="s">
        <v>745</v>
      </c>
      <c r="N26" s="1" t="s">
        <v>1059</v>
      </c>
      <c r="O26" s="31">
        <v>164</v>
      </c>
      <c r="P26" s="20">
        <v>126</v>
      </c>
      <c r="Q26" s="30">
        <v>38</v>
      </c>
      <c r="R26" s="29" t="s">
        <v>130</v>
      </c>
      <c r="S26" s="28" t="s">
        <v>245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53</v>
      </c>
      <c r="C28" s="1">
        <v>30</v>
      </c>
      <c r="D28" s="1">
        <v>21</v>
      </c>
      <c r="E28" s="20">
        <v>2</v>
      </c>
      <c r="F28" s="30">
        <v>62</v>
      </c>
      <c r="G28" s="20">
        <v>24</v>
      </c>
      <c r="H28" s="20">
        <v>29</v>
      </c>
      <c r="I28" s="20">
        <v>1</v>
      </c>
      <c r="J28" s="20">
        <v>1</v>
      </c>
      <c r="K28" s="29" t="s">
        <v>896</v>
      </c>
      <c r="L28" s="1" t="s">
        <v>891</v>
      </c>
      <c r="M28" s="1" t="s">
        <v>585</v>
      </c>
      <c r="N28" s="1" t="s">
        <v>1102</v>
      </c>
      <c r="O28" s="31">
        <v>175</v>
      </c>
      <c r="P28" s="20">
        <v>165</v>
      </c>
      <c r="Q28" s="30">
        <v>10</v>
      </c>
      <c r="R28" s="29" t="s">
        <v>100</v>
      </c>
      <c r="S28" s="28" t="s">
        <v>222</v>
      </c>
    </row>
    <row r="29" spans="1:19" x14ac:dyDescent="0.25">
      <c r="A29" s="32" t="s">
        <v>105</v>
      </c>
      <c r="B29" s="1">
        <v>51</v>
      </c>
      <c r="C29" s="1">
        <v>21</v>
      </c>
      <c r="D29" s="1">
        <v>21</v>
      </c>
      <c r="E29" s="20">
        <v>9</v>
      </c>
      <c r="F29" s="30">
        <v>51</v>
      </c>
      <c r="G29" s="20">
        <v>16</v>
      </c>
      <c r="H29" s="20">
        <v>21</v>
      </c>
      <c r="I29" s="20">
        <v>0</v>
      </c>
      <c r="J29" s="20">
        <v>2</v>
      </c>
      <c r="K29" s="29" t="s">
        <v>1100</v>
      </c>
      <c r="L29" s="1" t="s">
        <v>1040</v>
      </c>
      <c r="M29" s="1" t="s">
        <v>468</v>
      </c>
      <c r="N29" s="1" t="s">
        <v>1019</v>
      </c>
      <c r="O29" s="31">
        <v>143</v>
      </c>
      <c r="P29" s="20">
        <v>153</v>
      </c>
      <c r="Q29" s="30">
        <v>-10</v>
      </c>
      <c r="R29" s="29" t="s">
        <v>140</v>
      </c>
      <c r="S29" s="28" t="s">
        <v>237</v>
      </c>
    </row>
    <row r="30" spans="1:19" x14ac:dyDescent="0.25">
      <c r="A30" s="32" t="s">
        <v>6</v>
      </c>
      <c r="B30" s="1">
        <v>52</v>
      </c>
      <c r="C30" s="1">
        <v>23</v>
      </c>
      <c r="D30" s="1">
        <v>25</v>
      </c>
      <c r="E30" s="20">
        <v>4</v>
      </c>
      <c r="F30" s="30">
        <v>50</v>
      </c>
      <c r="G30" s="20">
        <v>14</v>
      </c>
      <c r="H30" s="20">
        <v>21</v>
      </c>
      <c r="I30" s="20">
        <v>2</v>
      </c>
      <c r="J30" s="20">
        <v>0</v>
      </c>
      <c r="K30" s="29" t="s">
        <v>688</v>
      </c>
      <c r="L30" s="1" t="s">
        <v>1062</v>
      </c>
      <c r="M30" s="1" t="s">
        <v>400</v>
      </c>
      <c r="N30" s="1" t="s">
        <v>709</v>
      </c>
      <c r="O30" s="31">
        <v>142</v>
      </c>
      <c r="P30" s="20">
        <v>159</v>
      </c>
      <c r="Q30" s="30">
        <v>-17</v>
      </c>
      <c r="R30" s="29" t="s">
        <v>140</v>
      </c>
      <c r="S30" s="28" t="s">
        <v>244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52</v>
      </c>
      <c r="C36" s="1">
        <v>31</v>
      </c>
      <c r="D36" s="1">
        <v>15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842</v>
      </c>
      <c r="M36" s="1" t="s">
        <v>722</v>
      </c>
      <c r="N36" s="1" t="s">
        <v>1065</v>
      </c>
      <c r="O36" s="31">
        <v>175</v>
      </c>
      <c r="P36" s="20">
        <v>145</v>
      </c>
      <c r="Q36" s="30">
        <v>30</v>
      </c>
      <c r="R36" s="29" t="s">
        <v>102</v>
      </c>
      <c r="S36" s="28" t="s">
        <v>252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51</v>
      </c>
      <c r="C38" s="1">
        <v>25</v>
      </c>
      <c r="D38" s="1">
        <v>19</v>
      </c>
      <c r="E38" s="20">
        <v>7</v>
      </c>
      <c r="F38" s="30">
        <v>57</v>
      </c>
      <c r="G38" s="20">
        <v>16</v>
      </c>
      <c r="H38" s="20">
        <v>22</v>
      </c>
      <c r="I38" s="20">
        <v>3</v>
      </c>
      <c r="J38" s="20">
        <v>1</v>
      </c>
      <c r="K38" s="29" t="s">
        <v>1074</v>
      </c>
      <c r="L38" s="1" t="s">
        <v>930</v>
      </c>
      <c r="M38" s="1" t="s">
        <v>376</v>
      </c>
      <c r="N38" s="1" t="s">
        <v>1084</v>
      </c>
      <c r="O38" s="31">
        <v>138</v>
      </c>
      <c r="P38" s="20">
        <v>150</v>
      </c>
      <c r="Q38" s="30">
        <v>-12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51</v>
      </c>
      <c r="C39" s="1">
        <v>23</v>
      </c>
      <c r="D39" s="1">
        <v>18</v>
      </c>
      <c r="E39" s="20">
        <v>10</v>
      </c>
      <c r="F39" s="30">
        <v>56</v>
      </c>
      <c r="G39" s="20">
        <v>18</v>
      </c>
      <c r="H39" s="20">
        <v>22</v>
      </c>
      <c r="I39" s="20">
        <v>1</v>
      </c>
      <c r="J39" s="20">
        <v>1</v>
      </c>
      <c r="K39" s="29" t="s">
        <v>698</v>
      </c>
      <c r="L39" s="1" t="s">
        <v>767</v>
      </c>
      <c r="M39" s="1" t="s">
        <v>424</v>
      </c>
      <c r="N39" s="1" t="s">
        <v>1096</v>
      </c>
      <c r="O39" s="31">
        <v>146</v>
      </c>
      <c r="P39" s="20">
        <v>161</v>
      </c>
      <c r="Q39" s="30">
        <v>-15</v>
      </c>
      <c r="R39" s="29" t="s">
        <v>98</v>
      </c>
      <c r="S39" s="28" t="s">
        <v>225</v>
      </c>
    </row>
    <row r="40" spans="1:19" x14ac:dyDescent="0.25">
      <c r="A40" s="32" t="s">
        <v>7</v>
      </c>
      <c r="B40" s="1">
        <v>53</v>
      </c>
      <c r="C40" s="1">
        <v>23</v>
      </c>
      <c r="D40" s="1">
        <v>27</v>
      </c>
      <c r="E40" s="20">
        <v>3</v>
      </c>
      <c r="F40" s="30">
        <v>49</v>
      </c>
      <c r="G40" s="20">
        <v>18</v>
      </c>
      <c r="H40" s="20">
        <v>22</v>
      </c>
      <c r="I40" s="20">
        <v>1</v>
      </c>
      <c r="J40" s="20">
        <v>2</v>
      </c>
      <c r="K40" s="29" t="s">
        <v>958</v>
      </c>
      <c r="L40" s="1" t="s">
        <v>1049</v>
      </c>
      <c r="M40" s="1" t="s">
        <v>301</v>
      </c>
      <c r="N40" s="1" t="s">
        <v>1089</v>
      </c>
      <c r="O40" s="31">
        <v>159</v>
      </c>
      <c r="P40" s="20">
        <v>170</v>
      </c>
      <c r="Q40" s="30">
        <v>-11</v>
      </c>
      <c r="R40" s="29" t="s">
        <v>100</v>
      </c>
      <c r="S40" s="28" t="s">
        <v>225</v>
      </c>
    </row>
    <row r="41" spans="1:19" x14ac:dyDescent="0.25">
      <c r="A41" s="32" t="s">
        <v>31</v>
      </c>
      <c r="B41" s="1">
        <v>51</v>
      </c>
      <c r="C41" s="1">
        <v>21</v>
      </c>
      <c r="D41" s="1">
        <v>24</v>
      </c>
      <c r="E41" s="20">
        <v>6</v>
      </c>
      <c r="F41" s="30">
        <v>48</v>
      </c>
      <c r="G41" s="20">
        <v>13</v>
      </c>
      <c r="H41" s="20">
        <v>19</v>
      </c>
      <c r="I41" s="20">
        <v>2</v>
      </c>
      <c r="J41" s="20">
        <v>2</v>
      </c>
      <c r="K41" s="29" t="s">
        <v>784</v>
      </c>
      <c r="L41" s="1" t="s">
        <v>1082</v>
      </c>
      <c r="M41" s="1" t="s">
        <v>645</v>
      </c>
      <c r="N41" s="1" t="s">
        <v>1083</v>
      </c>
      <c r="O41" s="31">
        <v>130</v>
      </c>
      <c r="P41" s="20">
        <v>161</v>
      </c>
      <c r="Q41" s="30">
        <v>-31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500-000000000000}"/>
  </hyperlinks>
  <pageMargins left="0.7" right="0.7" top="0.75" bottom="0.75" header="0.3" footer="0.3"/>
  <pageSetup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T47"/>
  <sheetViews>
    <sheetView workbookViewId="0">
      <selection activeCell="A7" sqref="A7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52</v>
      </c>
      <c r="C6" s="1">
        <v>28</v>
      </c>
      <c r="D6" s="1">
        <v>20</v>
      </c>
      <c r="E6" s="20">
        <v>4</v>
      </c>
      <c r="F6" s="30">
        <v>60</v>
      </c>
      <c r="G6" s="31">
        <v>20</v>
      </c>
      <c r="H6" s="20">
        <v>27</v>
      </c>
      <c r="I6" s="20">
        <v>1</v>
      </c>
      <c r="J6" s="30">
        <v>1</v>
      </c>
      <c r="K6" s="29" t="s">
        <v>772</v>
      </c>
      <c r="L6" s="1" t="s">
        <v>1015</v>
      </c>
      <c r="M6" s="1" t="s">
        <v>286</v>
      </c>
      <c r="N6" s="1" t="s">
        <v>1040</v>
      </c>
      <c r="O6" s="31">
        <v>148</v>
      </c>
      <c r="P6" s="20">
        <v>140</v>
      </c>
      <c r="Q6" s="30">
        <v>8</v>
      </c>
      <c r="R6" s="29" t="s">
        <v>130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51</v>
      </c>
      <c r="C31" s="1">
        <v>18</v>
      </c>
      <c r="D31" s="1">
        <v>26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842</v>
      </c>
      <c r="L31" s="1" t="s">
        <v>1105</v>
      </c>
      <c r="M31" s="1" t="s">
        <v>399</v>
      </c>
      <c r="N31" s="1" t="s">
        <v>1070</v>
      </c>
      <c r="O31" s="31">
        <v>134</v>
      </c>
      <c r="P31" s="20">
        <v>164</v>
      </c>
      <c r="Q31" s="30">
        <v>-30</v>
      </c>
      <c r="R31" s="29" t="s">
        <v>140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600-000000000000}"/>
  </hyperlinks>
  <pageMargins left="0.7" right="0.7" top="0.75" bottom="0.75" header="0.3" footer="0.3"/>
  <pageSetup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54</v>
      </c>
      <c r="C4" s="40">
        <v>32</v>
      </c>
      <c r="D4" s="40">
        <v>19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740</v>
      </c>
      <c r="M4" s="40" t="s">
        <v>255</v>
      </c>
      <c r="N4" s="40" t="s">
        <v>1112</v>
      </c>
      <c r="O4" s="39">
        <v>181</v>
      </c>
      <c r="P4" s="38">
        <v>156</v>
      </c>
      <c r="Q4" s="33">
        <v>25</v>
      </c>
      <c r="R4" s="37" t="s">
        <v>123</v>
      </c>
      <c r="S4" s="36" t="s">
        <v>236</v>
      </c>
    </row>
    <row r="5" spans="1:20" x14ac:dyDescent="0.25">
      <c r="A5" s="32" t="s">
        <v>4</v>
      </c>
      <c r="B5" s="1">
        <v>52</v>
      </c>
      <c r="C5" s="1">
        <v>31</v>
      </c>
      <c r="D5" s="1">
        <v>19</v>
      </c>
      <c r="E5" s="20">
        <v>2</v>
      </c>
      <c r="F5" s="30">
        <v>64</v>
      </c>
      <c r="G5" s="31">
        <v>26</v>
      </c>
      <c r="H5" s="20">
        <v>31</v>
      </c>
      <c r="I5" s="20">
        <v>0</v>
      </c>
      <c r="J5" s="30">
        <v>0</v>
      </c>
      <c r="K5" s="29" t="s">
        <v>1066</v>
      </c>
      <c r="L5" s="1" t="s">
        <v>697</v>
      </c>
      <c r="M5" s="1" t="s">
        <v>423</v>
      </c>
      <c r="N5" s="1" t="s">
        <v>1039</v>
      </c>
      <c r="O5" s="31">
        <v>159</v>
      </c>
      <c r="P5" s="20">
        <v>150</v>
      </c>
      <c r="Q5" s="30">
        <v>9</v>
      </c>
      <c r="R5" s="29" t="s">
        <v>100</v>
      </c>
      <c r="S5" s="28" t="s">
        <v>244</v>
      </c>
    </row>
    <row r="6" spans="1:20" x14ac:dyDescent="0.25">
      <c r="A6" s="32" t="s">
        <v>11</v>
      </c>
      <c r="B6" s="1">
        <v>53</v>
      </c>
      <c r="C6" s="1">
        <v>29</v>
      </c>
      <c r="D6" s="1">
        <v>20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1119</v>
      </c>
      <c r="M6" s="1" t="s">
        <v>286</v>
      </c>
      <c r="N6" s="1" t="s">
        <v>1040</v>
      </c>
      <c r="O6" s="31">
        <v>153</v>
      </c>
      <c r="P6" s="20">
        <v>142</v>
      </c>
      <c r="Q6" s="30">
        <v>11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53</v>
      </c>
      <c r="C7" s="1">
        <v>27</v>
      </c>
      <c r="D7" s="1">
        <v>21</v>
      </c>
      <c r="E7" s="20">
        <v>5</v>
      </c>
      <c r="F7" s="30">
        <v>59</v>
      </c>
      <c r="G7" s="31">
        <v>19</v>
      </c>
      <c r="H7" s="20">
        <v>25</v>
      </c>
      <c r="I7" s="20">
        <v>2</v>
      </c>
      <c r="J7" s="30">
        <v>0</v>
      </c>
      <c r="K7" s="29" t="s">
        <v>1024</v>
      </c>
      <c r="L7" s="1" t="s">
        <v>866</v>
      </c>
      <c r="M7" s="1" t="s">
        <v>394</v>
      </c>
      <c r="N7" s="1" t="s">
        <v>1037</v>
      </c>
      <c r="O7" s="31">
        <v>152</v>
      </c>
      <c r="P7" s="20">
        <v>161</v>
      </c>
      <c r="Q7" s="30">
        <v>-9</v>
      </c>
      <c r="R7" s="29" t="s">
        <v>181</v>
      </c>
      <c r="S7" s="28" t="s">
        <v>230</v>
      </c>
    </row>
    <row r="8" spans="1:20" x14ac:dyDescent="0.25">
      <c r="A8" s="32" t="s">
        <v>29</v>
      </c>
      <c r="B8" s="1">
        <v>54</v>
      </c>
      <c r="C8" s="1">
        <v>26</v>
      </c>
      <c r="D8" s="1">
        <v>22</v>
      </c>
      <c r="E8" s="20">
        <v>6</v>
      </c>
      <c r="F8" s="30">
        <v>58</v>
      </c>
      <c r="G8" s="31">
        <v>19</v>
      </c>
      <c r="H8" s="20">
        <v>26</v>
      </c>
      <c r="I8" s="20">
        <v>0</v>
      </c>
      <c r="J8" s="30">
        <v>1</v>
      </c>
      <c r="K8" s="29" t="s">
        <v>1091</v>
      </c>
      <c r="L8" s="1" t="s">
        <v>1054</v>
      </c>
      <c r="M8" s="1" t="s">
        <v>446</v>
      </c>
      <c r="N8" s="1" t="s">
        <v>1092</v>
      </c>
      <c r="O8" s="31">
        <v>149</v>
      </c>
      <c r="P8" s="20">
        <v>175</v>
      </c>
      <c r="Q8" s="30">
        <v>-26</v>
      </c>
      <c r="R8" s="29" t="s">
        <v>100</v>
      </c>
      <c r="S8" s="28" t="s">
        <v>205</v>
      </c>
    </row>
    <row r="9" spans="1:20" x14ac:dyDescent="0.25">
      <c r="A9" s="32" t="s">
        <v>5</v>
      </c>
      <c r="B9" s="1">
        <v>51</v>
      </c>
      <c r="C9" s="1">
        <v>27</v>
      </c>
      <c r="D9" s="1">
        <v>20</v>
      </c>
      <c r="E9" s="20">
        <v>4</v>
      </c>
      <c r="F9" s="30">
        <v>58</v>
      </c>
      <c r="G9" s="31">
        <v>21</v>
      </c>
      <c r="H9" s="20">
        <v>26</v>
      </c>
      <c r="I9" s="20">
        <v>1</v>
      </c>
      <c r="J9" s="30">
        <v>1</v>
      </c>
      <c r="K9" s="29" t="s">
        <v>844</v>
      </c>
      <c r="L9" s="1" t="s">
        <v>879</v>
      </c>
      <c r="M9" s="1" t="s">
        <v>1038</v>
      </c>
      <c r="N9" s="1" t="s">
        <v>983</v>
      </c>
      <c r="O9" s="31">
        <v>177</v>
      </c>
      <c r="P9" s="20">
        <v>143</v>
      </c>
      <c r="Q9" s="30">
        <v>34</v>
      </c>
      <c r="R9" s="29" t="s">
        <v>98</v>
      </c>
      <c r="S9" s="28" t="s">
        <v>222</v>
      </c>
    </row>
    <row r="10" spans="1:20" x14ac:dyDescent="0.25">
      <c r="A10" s="32" t="s">
        <v>16</v>
      </c>
      <c r="B10" s="1">
        <v>52</v>
      </c>
      <c r="C10" s="1">
        <v>24</v>
      </c>
      <c r="D10" s="1">
        <v>23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1075</v>
      </c>
      <c r="L10" s="1" t="s">
        <v>688</v>
      </c>
      <c r="M10" s="1" t="s">
        <v>367</v>
      </c>
      <c r="N10" s="1" t="s">
        <v>1013</v>
      </c>
      <c r="O10" s="31">
        <v>153</v>
      </c>
      <c r="P10" s="20">
        <v>176</v>
      </c>
      <c r="Q10" s="30">
        <v>-23</v>
      </c>
      <c r="R10" s="29" t="s">
        <v>155</v>
      </c>
      <c r="S10" s="28" t="s">
        <v>222</v>
      </c>
    </row>
    <row r="11" spans="1:20" ht="15.75" thickBot="1" x14ac:dyDescent="0.3">
      <c r="A11" s="32" t="s">
        <v>28</v>
      </c>
      <c r="B11" s="1">
        <v>52</v>
      </c>
      <c r="C11" s="1">
        <v>21</v>
      </c>
      <c r="D11" s="1">
        <v>26</v>
      </c>
      <c r="E11" s="24">
        <v>5</v>
      </c>
      <c r="F11" s="23">
        <v>47</v>
      </c>
      <c r="G11" s="25">
        <v>15</v>
      </c>
      <c r="H11" s="24">
        <v>19</v>
      </c>
      <c r="I11" s="24">
        <v>2</v>
      </c>
      <c r="J11" s="23">
        <v>1</v>
      </c>
      <c r="K11" s="29" t="s">
        <v>1062</v>
      </c>
      <c r="L11" s="1" t="s">
        <v>1036</v>
      </c>
      <c r="M11" s="1" t="s">
        <v>307</v>
      </c>
      <c r="N11" s="1" t="s">
        <v>1117</v>
      </c>
      <c r="O11" s="31">
        <v>164</v>
      </c>
      <c r="P11" s="20">
        <v>177</v>
      </c>
      <c r="Q11" s="30">
        <v>-13</v>
      </c>
      <c r="R11" s="29" t="s">
        <v>123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52</v>
      </c>
      <c r="C14" s="1">
        <v>34</v>
      </c>
      <c r="D14" s="1">
        <v>11</v>
      </c>
      <c r="E14" s="20">
        <v>7</v>
      </c>
      <c r="F14" s="33">
        <v>75</v>
      </c>
      <c r="G14" s="20">
        <v>29</v>
      </c>
      <c r="H14" s="20">
        <v>34</v>
      </c>
      <c r="I14" s="20">
        <v>0</v>
      </c>
      <c r="J14" s="20">
        <v>2</v>
      </c>
      <c r="K14" s="29" t="s">
        <v>1099</v>
      </c>
      <c r="L14" s="1" t="s">
        <v>756</v>
      </c>
      <c r="M14" s="1" t="s">
        <v>398</v>
      </c>
      <c r="N14" s="1" t="s">
        <v>1079</v>
      </c>
      <c r="O14" s="31">
        <v>182</v>
      </c>
      <c r="P14" s="20">
        <v>129</v>
      </c>
      <c r="Q14" s="30">
        <v>53</v>
      </c>
      <c r="R14" s="29" t="s">
        <v>102</v>
      </c>
      <c r="S14" s="28" t="s">
        <v>246</v>
      </c>
    </row>
    <row r="15" spans="1:20" x14ac:dyDescent="0.25">
      <c r="A15" s="32" t="s">
        <v>26</v>
      </c>
      <c r="B15" s="1">
        <v>53</v>
      </c>
      <c r="C15" s="1">
        <v>32</v>
      </c>
      <c r="D15" s="1">
        <v>17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974</v>
      </c>
      <c r="M15" s="1" t="s">
        <v>731</v>
      </c>
      <c r="N15" s="1" t="s">
        <v>1057</v>
      </c>
      <c r="O15" s="31">
        <v>176</v>
      </c>
      <c r="P15" s="20">
        <v>146</v>
      </c>
      <c r="Q15" s="30">
        <v>30</v>
      </c>
      <c r="R15" s="29" t="s">
        <v>98</v>
      </c>
      <c r="S15" s="28" t="s">
        <v>262</v>
      </c>
    </row>
    <row r="16" spans="1:20" x14ac:dyDescent="0.25">
      <c r="A16" s="32" t="s">
        <v>14</v>
      </c>
      <c r="B16" s="1">
        <v>54</v>
      </c>
      <c r="C16" s="1">
        <v>29</v>
      </c>
      <c r="D16" s="1">
        <v>19</v>
      </c>
      <c r="E16" s="20">
        <v>6</v>
      </c>
      <c r="F16" s="30">
        <v>64</v>
      </c>
      <c r="G16" s="20">
        <v>26</v>
      </c>
      <c r="H16" s="20">
        <v>29</v>
      </c>
      <c r="I16" s="20">
        <v>0</v>
      </c>
      <c r="J16" s="20">
        <v>1</v>
      </c>
      <c r="K16" s="29" t="s">
        <v>791</v>
      </c>
      <c r="L16" s="1" t="s">
        <v>932</v>
      </c>
      <c r="M16" s="1" t="s">
        <v>469</v>
      </c>
      <c r="N16" s="1" t="s">
        <v>1115</v>
      </c>
      <c r="O16" s="31">
        <v>167</v>
      </c>
      <c r="P16" s="20">
        <v>137</v>
      </c>
      <c r="Q16" s="30">
        <v>30</v>
      </c>
      <c r="R16" s="29" t="s">
        <v>98</v>
      </c>
      <c r="S16" s="28" t="s">
        <v>203</v>
      </c>
    </row>
    <row r="17" spans="1:19" x14ac:dyDescent="0.25">
      <c r="A17" s="32" t="s">
        <v>23</v>
      </c>
      <c r="B17" s="1">
        <v>53</v>
      </c>
      <c r="C17" s="1">
        <v>26</v>
      </c>
      <c r="D17" s="1">
        <v>20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1114</v>
      </c>
      <c r="M17" s="1" t="s">
        <v>411</v>
      </c>
      <c r="N17" s="1" t="s">
        <v>1006</v>
      </c>
      <c r="O17" s="31">
        <v>177</v>
      </c>
      <c r="P17" s="20">
        <v>176</v>
      </c>
      <c r="Q17" s="30">
        <v>1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52</v>
      </c>
      <c r="C18" s="1">
        <v>24</v>
      </c>
      <c r="D18" s="1">
        <v>21</v>
      </c>
      <c r="E18" s="20">
        <v>7</v>
      </c>
      <c r="F18" s="30">
        <v>55</v>
      </c>
      <c r="G18" s="20">
        <v>16</v>
      </c>
      <c r="H18" s="20">
        <v>22</v>
      </c>
      <c r="I18" s="20">
        <v>2</v>
      </c>
      <c r="J18" s="20">
        <v>1</v>
      </c>
      <c r="K18" s="29" t="s">
        <v>870</v>
      </c>
      <c r="L18" s="1" t="s">
        <v>1116</v>
      </c>
      <c r="M18" s="1" t="s">
        <v>285</v>
      </c>
      <c r="N18" s="1" t="s">
        <v>1092</v>
      </c>
      <c r="O18" s="31">
        <v>144</v>
      </c>
      <c r="P18" s="20">
        <v>151</v>
      </c>
      <c r="Q18" s="30">
        <v>-7</v>
      </c>
      <c r="R18" s="29" t="s">
        <v>98</v>
      </c>
      <c r="S18" s="28" t="s">
        <v>236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54</v>
      </c>
      <c r="C20" s="1">
        <v>23</v>
      </c>
      <c r="D20" s="1">
        <v>25</v>
      </c>
      <c r="E20" s="20">
        <v>6</v>
      </c>
      <c r="F20" s="30">
        <v>52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1071</v>
      </c>
      <c r="M20" s="1" t="s">
        <v>313</v>
      </c>
      <c r="N20" s="1" t="s">
        <v>1078</v>
      </c>
      <c r="O20" s="31">
        <v>154</v>
      </c>
      <c r="P20" s="20">
        <v>183</v>
      </c>
      <c r="Q20" s="30">
        <v>-29</v>
      </c>
      <c r="R20" s="29" t="s">
        <v>114</v>
      </c>
      <c r="S20" s="28" t="s">
        <v>222</v>
      </c>
    </row>
    <row r="21" spans="1:19" ht="15.75" thickBot="1" x14ac:dyDescent="0.3">
      <c r="A21" s="27" t="s">
        <v>9</v>
      </c>
      <c r="B21" s="26">
        <v>54</v>
      </c>
      <c r="C21" s="26">
        <v>22</v>
      </c>
      <c r="D21" s="26">
        <v>24</v>
      </c>
      <c r="E21" s="24">
        <v>8</v>
      </c>
      <c r="F21" s="23">
        <v>52</v>
      </c>
      <c r="G21" s="24">
        <v>14</v>
      </c>
      <c r="H21" s="24">
        <v>21</v>
      </c>
      <c r="I21" s="24">
        <v>1</v>
      </c>
      <c r="J21" s="24">
        <v>4</v>
      </c>
      <c r="K21" s="22" t="s">
        <v>1040</v>
      </c>
      <c r="L21" s="26" t="s">
        <v>1069</v>
      </c>
      <c r="M21" s="26" t="s">
        <v>953</v>
      </c>
      <c r="N21" s="26" t="s">
        <v>954</v>
      </c>
      <c r="O21" s="25">
        <v>157</v>
      </c>
      <c r="P21" s="24">
        <v>193</v>
      </c>
      <c r="Q21" s="23">
        <v>-36</v>
      </c>
      <c r="R21" s="22" t="s">
        <v>104</v>
      </c>
      <c r="S21" s="21" t="s">
        <v>244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54</v>
      </c>
      <c r="C25" s="40">
        <v>37</v>
      </c>
      <c r="D25" s="40">
        <v>14</v>
      </c>
      <c r="E25" s="38">
        <v>3</v>
      </c>
      <c r="F25" s="33">
        <v>77</v>
      </c>
      <c r="G25" s="38">
        <v>31</v>
      </c>
      <c r="H25" s="38">
        <v>37</v>
      </c>
      <c r="I25" s="38">
        <v>0</v>
      </c>
      <c r="J25" s="38">
        <v>0</v>
      </c>
      <c r="K25" s="37" t="s">
        <v>1043</v>
      </c>
      <c r="L25" s="40" t="s">
        <v>872</v>
      </c>
      <c r="M25" s="40" t="s">
        <v>113</v>
      </c>
      <c r="N25" s="40" t="s">
        <v>1044</v>
      </c>
      <c r="O25" s="39">
        <v>195</v>
      </c>
      <c r="P25" s="38">
        <v>131</v>
      </c>
      <c r="Q25" s="33">
        <v>64</v>
      </c>
      <c r="R25" s="37" t="s">
        <v>181</v>
      </c>
      <c r="S25" s="36" t="s">
        <v>253</v>
      </c>
    </row>
    <row r="26" spans="1:19" x14ac:dyDescent="0.25">
      <c r="A26" s="32" t="s">
        <v>22</v>
      </c>
      <c r="B26" s="1">
        <v>52</v>
      </c>
      <c r="C26" s="1">
        <v>34</v>
      </c>
      <c r="D26" s="1">
        <v>17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781</v>
      </c>
      <c r="M26" s="1" t="s">
        <v>745</v>
      </c>
      <c r="N26" s="1" t="s">
        <v>1059</v>
      </c>
      <c r="O26" s="31">
        <v>169</v>
      </c>
      <c r="P26" s="20">
        <v>129</v>
      </c>
      <c r="Q26" s="30">
        <v>40</v>
      </c>
      <c r="R26" s="29" t="s">
        <v>169</v>
      </c>
      <c r="S26" s="28" t="s">
        <v>236</v>
      </c>
    </row>
    <row r="27" spans="1:19" x14ac:dyDescent="0.25">
      <c r="A27" s="32" t="s">
        <v>17</v>
      </c>
      <c r="B27" s="1">
        <v>53</v>
      </c>
      <c r="C27" s="1">
        <v>31</v>
      </c>
      <c r="D27" s="1">
        <v>18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1104</v>
      </c>
      <c r="M27" s="1" t="s">
        <v>656</v>
      </c>
      <c r="N27" s="1" t="s">
        <v>1042</v>
      </c>
      <c r="O27" s="31">
        <v>155</v>
      </c>
      <c r="P27" s="20">
        <v>152</v>
      </c>
      <c r="Q27" s="30">
        <v>3</v>
      </c>
      <c r="R27" s="29" t="s">
        <v>98</v>
      </c>
      <c r="S27" s="28" t="s">
        <v>244</v>
      </c>
    </row>
    <row r="28" spans="1:19" x14ac:dyDescent="0.25">
      <c r="A28" s="32" t="s">
        <v>24</v>
      </c>
      <c r="B28" s="1">
        <v>54</v>
      </c>
      <c r="C28" s="1">
        <v>31</v>
      </c>
      <c r="D28" s="1">
        <v>21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891</v>
      </c>
      <c r="M28" s="1" t="s">
        <v>585</v>
      </c>
      <c r="N28" s="1" t="s">
        <v>1102</v>
      </c>
      <c r="O28" s="31">
        <v>177</v>
      </c>
      <c r="P28" s="20">
        <v>165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53</v>
      </c>
      <c r="C29" s="1">
        <v>24</v>
      </c>
      <c r="D29" s="1">
        <v>25</v>
      </c>
      <c r="E29" s="20">
        <v>4</v>
      </c>
      <c r="F29" s="30">
        <v>52</v>
      </c>
      <c r="G29" s="20">
        <v>15</v>
      </c>
      <c r="H29" s="20">
        <v>22</v>
      </c>
      <c r="I29" s="20">
        <v>2</v>
      </c>
      <c r="J29" s="20">
        <v>0</v>
      </c>
      <c r="K29" s="29" t="s">
        <v>688</v>
      </c>
      <c r="L29" s="1" t="s">
        <v>958</v>
      </c>
      <c r="M29" s="1" t="s">
        <v>305</v>
      </c>
      <c r="N29" s="1" t="s">
        <v>760</v>
      </c>
      <c r="O29" s="31">
        <v>144</v>
      </c>
      <c r="P29" s="20">
        <v>160</v>
      </c>
      <c r="Q29" s="30">
        <v>-16</v>
      </c>
      <c r="R29" s="29" t="s">
        <v>100</v>
      </c>
      <c r="S29" s="28" t="s">
        <v>244</v>
      </c>
    </row>
    <row r="30" spans="1:19" x14ac:dyDescent="0.25">
      <c r="A30" s="32" t="s">
        <v>105</v>
      </c>
      <c r="B30" s="1">
        <v>52</v>
      </c>
      <c r="C30" s="1">
        <v>21</v>
      </c>
      <c r="D30" s="1">
        <v>22</v>
      </c>
      <c r="E30" s="20">
        <v>9</v>
      </c>
      <c r="F30" s="30">
        <v>51</v>
      </c>
      <c r="G30" s="20">
        <v>16</v>
      </c>
      <c r="H30" s="20">
        <v>21</v>
      </c>
      <c r="I30" s="20">
        <v>0</v>
      </c>
      <c r="J30" s="20">
        <v>2</v>
      </c>
      <c r="K30" s="29" t="s">
        <v>1110</v>
      </c>
      <c r="L30" s="1" t="s">
        <v>1040</v>
      </c>
      <c r="M30" s="1" t="s">
        <v>525</v>
      </c>
      <c r="N30" s="1" t="s">
        <v>1111</v>
      </c>
      <c r="O30" s="31">
        <v>144</v>
      </c>
      <c r="P30" s="20">
        <v>155</v>
      </c>
      <c r="Q30" s="30">
        <v>-11</v>
      </c>
      <c r="R30" s="29" t="s">
        <v>155</v>
      </c>
      <c r="S30" s="28" t="s">
        <v>237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52</v>
      </c>
      <c r="C35" s="1">
        <v>32</v>
      </c>
      <c r="D35" s="1">
        <v>16</v>
      </c>
      <c r="E35" s="20">
        <v>4</v>
      </c>
      <c r="F35" s="33">
        <v>68</v>
      </c>
      <c r="G35" s="20">
        <v>25</v>
      </c>
      <c r="H35" s="20">
        <v>32</v>
      </c>
      <c r="I35" s="20">
        <v>0</v>
      </c>
      <c r="J35" s="20">
        <v>1</v>
      </c>
      <c r="K35" s="29" t="s">
        <v>1106</v>
      </c>
      <c r="L35" s="1" t="s">
        <v>933</v>
      </c>
      <c r="M35" s="1" t="s">
        <v>377</v>
      </c>
      <c r="N35" s="1" t="s">
        <v>1047</v>
      </c>
      <c r="O35" s="31">
        <v>171</v>
      </c>
      <c r="P35" s="20">
        <v>142</v>
      </c>
      <c r="Q35" s="30">
        <v>29</v>
      </c>
      <c r="R35" s="29" t="s">
        <v>102</v>
      </c>
      <c r="S35" s="28" t="s">
        <v>205</v>
      </c>
    </row>
    <row r="36" spans="1:19" x14ac:dyDescent="0.25">
      <c r="A36" s="32" t="s">
        <v>2</v>
      </c>
      <c r="B36" s="1">
        <v>53</v>
      </c>
      <c r="C36" s="1">
        <v>31</v>
      </c>
      <c r="D36" s="1">
        <v>16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866</v>
      </c>
      <c r="M36" s="1" t="s">
        <v>722</v>
      </c>
      <c r="N36" s="1" t="s">
        <v>1065</v>
      </c>
      <c r="O36" s="31">
        <v>177</v>
      </c>
      <c r="P36" s="20">
        <v>149</v>
      </c>
      <c r="Q36" s="30">
        <v>28</v>
      </c>
      <c r="R36" s="29" t="s">
        <v>114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52</v>
      </c>
      <c r="C38" s="1">
        <v>26</v>
      </c>
      <c r="D38" s="1">
        <v>19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1074</v>
      </c>
      <c r="L38" s="1" t="s">
        <v>1060</v>
      </c>
      <c r="M38" s="1" t="s">
        <v>381</v>
      </c>
      <c r="N38" s="1" t="s">
        <v>1108</v>
      </c>
      <c r="O38" s="31">
        <v>141</v>
      </c>
      <c r="P38" s="20">
        <v>152</v>
      </c>
      <c r="Q38" s="30">
        <v>-11</v>
      </c>
      <c r="R38" s="29" t="s">
        <v>100</v>
      </c>
      <c r="S38" s="28" t="s">
        <v>225</v>
      </c>
    </row>
    <row r="39" spans="1:19" x14ac:dyDescent="0.25">
      <c r="A39" s="32" t="s">
        <v>3</v>
      </c>
      <c r="B39" s="1">
        <v>52</v>
      </c>
      <c r="C39" s="1">
        <v>23</v>
      </c>
      <c r="D39" s="1">
        <v>18</v>
      </c>
      <c r="E39" s="20">
        <v>11</v>
      </c>
      <c r="F39" s="30">
        <v>57</v>
      </c>
      <c r="G39" s="20">
        <v>18</v>
      </c>
      <c r="H39" s="20">
        <v>22</v>
      </c>
      <c r="I39" s="20">
        <v>1</v>
      </c>
      <c r="J39" s="20">
        <v>1</v>
      </c>
      <c r="K39" s="29" t="s">
        <v>726</v>
      </c>
      <c r="L39" s="1" t="s">
        <v>767</v>
      </c>
      <c r="M39" s="1" t="s">
        <v>424</v>
      </c>
      <c r="N39" s="1" t="s">
        <v>1096</v>
      </c>
      <c r="O39" s="31">
        <v>148</v>
      </c>
      <c r="P39" s="20">
        <v>164</v>
      </c>
      <c r="Q39" s="30">
        <v>-16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52</v>
      </c>
      <c r="C40" s="1">
        <v>22</v>
      </c>
      <c r="D40" s="1">
        <v>24</v>
      </c>
      <c r="E40" s="20">
        <v>6</v>
      </c>
      <c r="F40" s="30">
        <v>50</v>
      </c>
      <c r="G40" s="20">
        <v>14</v>
      </c>
      <c r="H40" s="20">
        <v>20</v>
      </c>
      <c r="I40" s="20">
        <v>2</v>
      </c>
      <c r="J40" s="20">
        <v>2</v>
      </c>
      <c r="K40" s="29" t="s">
        <v>811</v>
      </c>
      <c r="L40" s="1" t="s">
        <v>1082</v>
      </c>
      <c r="M40" s="1" t="s">
        <v>645</v>
      </c>
      <c r="N40" s="1" t="s">
        <v>1083</v>
      </c>
      <c r="O40" s="31">
        <v>133</v>
      </c>
      <c r="P40" s="20">
        <v>163</v>
      </c>
      <c r="Q40" s="30">
        <v>-30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54</v>
      </c>
      <c r="C41" s="1">
        <v>23</v>
      </c>
      <c r="D41" s="1">
        <v>28</v>
      </c>
      <c r="E41" s="20">
        <v>3</v>
      </c>
      <c r="F41" s="30">
        <v>49</v>
      </c>
      <c r="G41" s="20">
        <v>18</v>
      </c>
      <c r="H41" s="20">
        <v>22</v>
      </c>
      <c r="I41" s="20">
        <v>1</v>
      </c>
      <c r="J41" s="20">
        <v>2</v>
      </c>
      <c r="K41" s="29" t="s">
        <v>981</v>
      </c>
      <c r="L41" s="1" t="s">
        <v>1049</v>
      </c>
      <c r="M41" s="1" t="s">
        <v>313</v>
      </c>
      <c r="N41" s="1" t="s">
        <v>1109</v>
      </c>
      <c r="O41" s="31">
        <v>161</v>
      </c>
      <c r="P41" s="20">
        <v>173</v>
      </c>
      <c r="Q41" s="30">
        <v>-12</v>
      </c>
      <c r="R41" s="29" t="s">
        <v>98</v>
      </c>
      <c r="S41" s="28" t="s">
        <v>225</v>
      </c>
    </row>
    <row r="42" spans="1:19" ht="15.75" thickBot="1" x14ac:dyDescent="0.3">
      <c r="A42" s="27" t="s">
        <v>8</v>
      </c>
      <c r="B42" s="26">
        <v>54</v>
      </c>
      <c r="C42" s="26">
        <v>15</v>
      </c>
      <c r="D42" s="26">
        <v>33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1087</v>
      </c>
      <c r="M42" s="26" t="s">
        <v>613</v>
      </c>
      <c r="N42" s="26" t="s">
        <v>1088</v>
      </c>
      <c r="O42" s="25">
        <v>141</v>
      </c>
      <c r="P42" s="24">
        <v>202</v>
      </c>
      <c r="Q42" s="23">
        <v>-61</v>
      </c>
      <c r="R42" s="22" t="s">
        <v>98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700-000000000000}"/>
  </hyperlinks>
  <pageMargins left="0.7" right="0.7" top="0.75" bottom="0.75" header="0.3" footer="0.3"/>
  <pageSetup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55</v>
      </c>
      <c r="C8" s="1">
        <v>27</v>
      </c>
      <c r="D8" s="1">
        <v>22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1054</v>
      </c>
      <c r="M8" s="1" t="s">
        <v>446</v>
      </c>
      <c r="N8" s="1" t="s">
        <v>1092</v>
      </c>
      <c r="O8" s="31">
        <v>152</v>
      </c>
      <c r="P8" s="20">
        <v>175</v>
      </c>
      <c r="Q8" s="30">
        <v>-23</v>
      </c>
      <c r="R8" s="29" t="s">
        <v>104</v>
      </c>
      <c r="S8" s="28" t="s">
        <v>205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53</v>
      </c>
      <c r="C10" s="1">
        <v>25</v>
      </c>
      <c r="D10" s="1">
        <v>23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709</v>
      </c>
      <c r="M10" s="1" t="s">
        <v>367</v>
      </c>
      <c r="N10" s="1" t="s">
        <v>1013</v>
      </c>
      <c r="O10" s="31">
        <v>157</v>
      </c>
      <c r="P10" s="20">
        <v>179</v>
      </c>
      <c r="Q10" s="30">
        <v>-22</v>
      </c>
      <c r="R10" s="29" t="s">
        <v>100</v>
      </c>
      <c r="S10" s="28" t="s">
        <v>222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52</v>
      </c>
      <c r="C19" s="1">
        <v>25</v>
      </c>
      <c r="D19" s="1">
        <v>23</v>
      </c>
      <c r="E19" s="20">
        <v>4</v>
      </c>
      <c r="F19" s="30">
        <v>54</v>
      </c>
      <c r="G19" s="20">
        <v>22</v>
      </c>
      <c r="H19" s="20">
        <v>24</v>
      </c>
      <c r="I19" s="20">
        <v>1</v>
      </c>
      <c r="J19" s="20">
        <v>0</v>
      </c>
      <c r="K19" s="29" t="s">
        <v>879</v>
      </c>
      <c r="L19" s="1" t="s">
        <v>811</v>
      </c>
      <c r="M19" s="1" t="s">
        <v>378</v>
      </c>
      <c r="N19" s="1" t="s">
        <v>1098</v>
      </c>
      <c r="O19" s="31">
        <v>156</v>
      </c>
      <c r="P19" s="20">
        <v>160</v>
      </c>
      <c r="Q19" s="30">
        <v>-4</v>
      </c>
      <c r="R19" s="29" t="s">
        <v>100</v>
      </c>
      <c r="S19" s="28" t="s">
        <v>231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52</v>
      </c>
      <c r="C32" s="1">
        <v>16</v>
      </c>
      <c r="D32" s="1">
        <v>31</v>
      </c>
      <c r="E32" s="20">
        <v>5</v>
      </c>
      <c r="F32" s="23">
        <v>37</v>
      </c>
      <c r="G32" s="20">
        <v>13</v>
      </c>
      <c r="H32" s="20">
        <v>15</v>
      </c>
      <c r="I32" s="20">
        <v>1</v>
      </c>
      <c r="J32" s="20">
        <v>1</v>
      </c>
      <c r="K32" s="29" t="s">
        <v>796</v>
      </c>
      <c r="L32" s="1" t="s">
        <v>1101</v>
      </c>
      <c r="M32" s="1" t="s">
        <v>403</v>
      </c>
      <c r="N32" s="1" t="s">
        <v>1041</v>
      </c>
      <c r="O32" s="31">
        <v>135</v>
      </c>
      <c r="P32" s="20">
        <v>179</v>
      </c>
      <c r="Q32" s="30">
        <v>-44</v>
      </c>
      <c r="R32" s="29" t="s">
        <v>102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53</v>
      </c>
      <c r="C35" s="1">
        <v>33</v>
      </c>
      <c r="D35" s="1">
        <v>16</v>
      </c>
      <c r="E35" s="20">
        <v>4</v>
      </c>
      <c r="F35" s="33">
        <v>70</v>
      </c>
      <c r="G35" s="20">
        <v>25</v>
      </c>
      <c r="H35" s="20">
        <v>33</v>
      </c>
      <c r="I35" s="20">
        <v>0</v>
      </c>
      <c r="J35" s="20">
        <v>1</v>
      </c>
      <c r="K35" s="29" t="s">
        <v>1106</v>
      </c>
      <c r="L35" s="1" t="s">
        <v>701</v>
      </c>
      <c r="M35" s="1" t="s">
        <v>377</v>
      </c>
      <c r="N35" s="1" t="s">
        <v>1127</v>
      </c>
      <c r="O35" s="31">
        <v>174</v>
      </c>
      <c r="P35" s="20">
        <v>144</v>
      </c>
      <c r="Q35" s="30">
        <v>30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50</v>
      </c>
      <c r="C37" s="1">
        <v>27</v>
      </c>
      <c r="D37" s="1">
        <v>17</v>
      </c>
      <c r="E37" s="20">
        <v>6</v>
      </c>
      <c r="F37" s="30">
        <v>60</v>
      </c>
      <c r="G37" s="20">
        <v>25</v>
      </c>
      <c r="H37" s="20">
        <v>27</v>
      </c>
      <c r="I37" s="20">
        <v>0</v>
      </c>
      <c r="J37" s="20">
        <v>1</v>
      </c>
      <c r="K37" s="29" t="s">
        <v>992</v>
      </c>
      <c r="L37" s="1" t="s">
        <v>1107</v>
      </c>
      <c r="M37" s="1" t="s">
        <v>449</v>
      </c>
      <c r="N37" s="1" t="s">
        <v>1025</v>
      </c>
      <c r="O37" s="31">
        <v>139</v>
      </c>
      <c r="P37" s="20">
        <v>127</v>
      </c>
      <c r="Q37" s="30">
        <v>12</v>
      </c>
      <c r="R37" s="29" t="s">
        <v>100</v>
      </c>
      <c r="S37" s="28" t="s">
        <v>208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800-000000000000}"/>
  </hyperlinks>
  <pageMargins left="0.7" right="0.7" top="0.75" bottom="0.75" header="0.3" footer="0.3"/>
  <pageSetup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T47"/>
  <sheetViews>
    <sheetView topLeftCell="A10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55</v>
      </c>
      <c r="C4" s="40">
        <v>32</v>
      </c>
      <c r="D4" s="40">
        <v>20</v>
      </c>
      <c r="E4" s="38">
        <v>3</v>
      </c>
      <c r="F4" s="33">
        <v>67</v>
      </c>
      <c r="G4" s="39">
        <v>22</v>
      </c>
      <c r="H4" s="38">
        <v>28</v>
      </c>
      <c r="I4" s="38">
        <v>4</v>
      </c>
      <c r="J4" s="33">
        <v>0</v>
      </c>
      <c r="K4" s="37" t="s">
        <v>1118</v>
      </c>
      <c r="L4" s="40" t="s">
        <v>982</v>
      </c>
      <c r="M4" s="40" t="s">
        <v>255</v>
      </c>
      <c r="N4" s="40" t="s">
        <v>1130</v>
      </c>
      <c r="O4" s="39">
        <v>184</v>
      </c>
      <c r="P4" s="38">
        <v>162</v>
      </c>
      <c r="Q4" s="33">
        <v>22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53</v>
      </c>
      <c r="C5" s="1">
        <v>32</v>
      </c>
      <c r="D5" s="1">
        <v>19</v>
      </c>
      <c r="E5" s="20">
        <v>2</v>
      </c>
      <c r="F5" s="30">
        <v>66</v>
      </c>
      <c r="G5" s="31">
        <v>27</v>
      </c>
      <c r="H5" s="20">
        <v>32</v>
      </c>
      <c r="I5" s="20">
        <v>0</v>
      </c>
      <c r="J5" s="30">
        <v>0</v>
      </c>
      <c r="K5" s="29" t="s">
        <v>1066</v>
      </c>
      <c r="L5" s="1" t="s">
        <v>813</v>
      </c>
      <c r="M5" s="1" t="s">
        <v>423</v>
      </c>
      <c r="N5" s="1" t="s">
        <v>1039</v>
      </c>
      <c r="O5" s="31">
        <v>165</v>
      </c>
      <c r="P5" s="20">
        <v>153</v>
      </c>
      <c r="Q5" s="30">
        <v>12</v>
      </c>
      <c r="R5" s="29" t="s">
        <v>104</v>
      </c>
      <c r="S5" s="28" t="s">
        <v>225</v>
      </c>
    </row>
    <row r="6" spans="1:20" x14ac:dyDescent="0.25">
      <c r="A6" s="32" t="s">
        <v>11</v>
      </c>
      <c r="B6" s="1">
        <v>54</v>
      </c>
      <c r="C6" s="1">
        <v>29</v>
      </c>
      <c r="D6" s="1">
        <v>21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1131</v>
      </c>
      <c r="M6" s="1" t="s">
        <v>333</v>
      </c>
      <c r="N6" s="1" t="s">
        <v>1132</v>
      </c>
      <c r="O6" s="31">
        <v>156</v>
      </c>
      <c r="P6" s="20">
        <v>146</v>
      </c>
      <c r="Q6" s="30">
        <v>10</v>
      </c>
      <c r="R6" s="29" t="s">
        <v>98</v>
      </c>
      <c r="S6" s="28" t="s">
        <v>236</v>
      </c>
    </row>
    <row r="7" spans="1:20" x14ac:dyDescent="0.25">
      <c r="A7" s="32" t="s">
        <v>21</v>
      </c>
      <c r="B7" s="1">
        <v>54</v>
      </c>
      <c r="C7" s="1">
        <v>28</v>
      </c>
      <c r="D7" s="1">
        <v>21</v>
      </c>
      <c r="E7" s="20">
        <v>5</v>
      </c>
      <c r="F7" s="30">
        <v>61</v>
      </c>
      <c r="G7" s="31">
        <v>18</v>
      </c>
      <c r="H7" s="20">
        <v>25</v>
      </c>
      <c r="I7" s="20">
        <v>3</v>
      </c>
      <c r="J7" s="30">
        <v>0</v>
      </c>
      <c r="K7" s="29" t="s">
        <v>1024</v>
      </c>
      <c r="L7" s="1" t="s">
        <v>1040</v>
      </c>
      <c r="M7" s="1" t="s">
        <v>394</v>
      </c>
      <c r="N7" s="1" t="s">
        <v>1037</v>
      </c>
      <c r="O7" s="31">
        <v>157</v>
      </c>
      <c r="P7" s="20">
        <v>165</v>
      </c>
      <c r="Q7" s="30">
        <v>-8</v>
      </c>
      <c r="R7" s="29" t="s">
        <v>195</v>
      </c>
      <c r="S7" s="28" t="s">
        <v>230</v>
      </c>
    </row>
    <row r="8" spans="1:20" x14ac:dyDescent="0.25">
      <c r="A8" s="32" t="s">
        <v>29</v>
      </c>
      <c r="B8" s="1">
        <v>56</v>
      </c>
      <c r="C8" s="1">
        <v>27</v>
      </c>
      <c r="D8" s="1">
        <v>23</v>
      </c>
      <c r="E8" s="20">
        <v>6</v>
      </c>
      <c r="F8" s="30">
        <v>60</v>
      </c>
      <c r="G8" s="31">
        <v>20</v>
      </c>
      <c r="H8" s="20">
        <v>27</v>
      </c>
      <c r="I8" s="20">
        <v>0</v>
      </c>
      <c r="J8" s="30">
        <v>1</v>
      </c>
      <c r="K8" s="29" t="s">
        <v>1129</v>
      </c>
      <c r="L8" s="1" t="s">
        <v>1141</v>
      </c>
      <c r="M8" s="1" t="s">
        <v>446</v>
      </c>
      <c r="N8" s="1" t="s">
        <v>1142</v>
      </c>
      <c r="O8" s="31">
        <v>154</v>
      </c>
      <c r="P8" s="20">
        <v>178</v>
      </c>
      <c r="Q8" s="30">
        <v>-24</v>
      </c>
      <c r="R8" s="29" t="s">
        <v>98</v>
      </c>
      <c r="S8" s="28" t="s">
        <v>190</v>
      </c>
    </row>
    <row r="9" spans="1:20" x14ac:dyDescent="0.25">
      <c r="A9" s="32" t="s">
        <v>5</v>
      </c>
      <c r="B9" s="1">
        <v>52</v>
      </c>
      <c r="C9" s="1">
        <v>28</v>
      </c>
      <c r="D9" s="1">
        <v>20</v>
      </c>
      <c r="E9" s="20">
        <v>4</v>
      </c>
      <c r="F9" s="30">
        <v>60</v>
      </c>
      <c r="G9" s="31">
        <v>22</v>
      </c>
      <c r="H9" s="20">
        <v>27</v>
      </c>
      <c r="I9" s="20">
        <v>1</v>
      </c>
      <c r="J9" s="30">
        <v>1</v>
      </c>
      <c r="K9" s="29" t="s">
        <v>841</v>
      </c>
      <c r="L9" s="1" t="s">
        <v>879</v>
      </c>
      <c r="M9" s="1" t="s">
        <v>716</v>
      </c>
      <c r="N9" s="1" t="s">
        <v>1075</v>
      </c>
      <c r="O9" s="31">
        <v>181</v>
      </c>
      <c r="P9" s="20">
        <v>146</v>
      </c>
      <c r="Q9" s="30">
        <v>35</v>
      </c>
      <c r="R9" s="29" t="s">
        <v>100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53</v>
      </c>
      <c r="C14" s="1">
        <v>35</v>
      </c>
      <c r="D14" s="1">
        <v>11</v>
      </c>
      <c r="E14" s="20">
        <v>7</v>
      </c>
      <c r="F14" s="33">
        <v>77</v>
      </c>
      <c r="G14" s="20">
        <v>30</v>
      </c>
      <c r="H14" s="20">
        <v>35</v>
      </c>
      <c r="I14" s="20">
        <v>0</v>
      </c>
      <c r="J14" s="20">
        <v>2</v>
      </c>
      <c r="K14" s="29" t="s">
        <v>1139</v>
      </c>
      <c r="L14" s="1" t="s">
        <v>756</v>
      </c>
      <c r="M14" s="1" t="s">
        <v>398</v>
      </c>
      <c r="N14" s="1" t="s">
        <v>1140</v>
      </c>
      <c r="O14" s="31">
        <v>188</v>
      </c>
      <c r="P14" s="20">
        <v>132</v>
      </c>
      <c r="Q14" s="30">
        <v>56</v>
      </c>
      <c r="R14" s="29" t="s">
        <v>100</v>
      </c>
      <c r="S14" s="28" t="s">
        <v>246</v>
      </c>
    </row>
    <row r="15" spans="1:20" x14ac:dyDescent="0.25">
      <c r="A15" s="32" t="s">
        <v>26</v>
      </c>
      <c r="B15" s="1">
        <v>54</v>
      </c>
      <c r="C15" s="1">
        <v>32</v>
      </c>
      <c r="D15" s="1">
        <v>18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1062</v>
      </c>
      <c r="M15" s="1" t="s">
        <v>731</v>
      </c>
      <c r="N15" s="1" t="s">
        <v>1057</v>
      </c>
      <c r="O15" s="31">
        <v>176</v>
      </c>
      <c r="P15" s="20">
        <v>149</v>
      </c>
      <c r="Q15" s="30">
        <v>27</v>
      </c>
      <c r="R15" s="29" t="s">
        <v>102</v>
      </c>
      <c r="S15" s="28" t="s">
        <v>205</v>
      </c>
    </row>
    <row r="16" spans="1:20" x14ac:dyDescent="0.25">
      <c r="A16" s="32" t="s">
        <v>14</v>
      </c>
      <c r="B16" s="1">
        <v>55</v>
      </c>
      <c r="C16" s="1">
        <v>30</v>
      </c>
      <c r="D16" s="1">
        <v>19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791</v>
      </c>
      <c r="L16" s="1" t="s">
        <v>1024</v>
      </c>
      <c r="M16" s="1" t="s">
        <v>580</v>
      </c>
      <c r="N16" s="1" t="s">
        <v>1135</v>
      </c>
      <c r="O16" s="31">
        <v>170</v>
      </c>
      <c r="P16" s="20">
        <v>139</v>
      </c>
      <c r="Q16" s="30">
        <v>31</v>
      </c>
      <c r="R16" s="29" t="s">
        <v>100</v>
      </c>
      <c r="S16" s="28" t="s">
        <v>203</v>
      </c>
    </row>
    <row r="17" spans="1:19" x14ac:dyDescent="0.25">
      <c r="A17" s="32" t="s">
        <v>23</v>
      </c>
      <c r="B17" s="1">
        <v>54</v>
      </c>
      <c r="C17" s="1">
        <v>26</v>
      </c>
      <c r="D17" s="1">
        <v>21</v>
      </c>
      <c r="E17" s="20">
        <v>7</v>
      </c>
      <c r="F17" s="30">
        <v>59</v>
      </c>
      <c r="G17" s="20">
        <v>14</v>
      </c>
      <c r="H17" s="20">
        <v>22</v>
      </c>
      <c r="I17" s="20">
        <v>4</v>
      </c>
      <c r="J17" s="20">
        <v>1</v>
      </c>
      <c r="K17" s="29" t="s">
        <v>972</v>
      </c>
      <c r="L17" s="1" t="s">
        <v>1133</v>
      </c>
      <c r="M17" s="1" t="s">
        <v>411</v>
      </c>
      <c r="N17" s="1" t="s">
        <v>1134</v>
      </c>
      <c r="O17" s="31">
        <v>179</v>
      </c>
      <c r="P17" s="20">
        <v>179</v>
      </c>
      <c r="Q17" s="30">
        <v>0</v>
      </c>
      <c r="R17" s="29" t="s">
        <v>102</v>
      </c>
      <c r="S17" s="28" t="s">
        <v>190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55</v>
      </c>
      <c r="C20" s="1">
        <v>23</v>
      </c>
      <c r="D20" s="1">
        <v>25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651</v>
      </c>
      <c r="L20" s="1" t="s">
        <v>1136</v>
      </c>
      <c r="M20" s="1" t="s">
        <v>313</v>
      </c>
      <c r="N20" s="1" t="s">
        <v>1078</v>
      </c>
      <c r="O20" s="31">
        <v>156</v>
      </c>
      <c r="P20" s="20">
        <v>186</v>
      </c>
      <c r="Q20" s="30">
        <v>-30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54</v>
      </c>
      <c r="C27" s="1">
        <v>31</v>
      </c>
      <c r="D27" s="1">
        <v>19</v>
      </c>
      <c r="E27" s="20">
        <v>4</v>
      </c>
      <c r="F27" s="30">
        <v>66</v>
      </c>
      <c r="G27" s="20">
        <v>23</v>
      </c>
      <c r="H27" s="20">
        <v>29</v>
      </c>
      <c r="I27" s="20">
        <v>2</v>
      </c>
      <c r="J27" s="20">
        <v>2</v>
      </c>
      <c r="K27" s="29" t="s">
        <v>646</v>
      </c>
      <c r="L27" s="1" t="s">
        <v>956</v>
      </c>
      <c r="M27" s="1" t="s">
        <v>656</v>
      </c>
      <c r="N27" s="1" t="s">
        <v>1042</v>
      </c>
      <c r="O27" s="31">
        <v>155</v>
      </c>
      <c r="P27" s="20">
        <v>155</v>
      </c>
      <c r="Q27" s="30">
        <v>0</v>
      </c>
      <c r="R27" s="29" t="s">
        <v>102</v>
      </c>
      <c r="S27" s="28" t="s">
        <v>244</v>
      </c>
    </row>
    <row r="28" spans="1:19" x14ac:dyDescent="0.25">
      <c r="A28" s="32" t="s">
        <v>24</v>
      </c>
      <c r="B28" s="1">
        <v>55</v>
      </c>
      <c r="C28" s="1">
        <v>31</v>
      </c>
      <c r="D28" s="1">
        <v>22</v>
      </c>
      <c r="E28" s="20">
        <v>2</v>
      </c>
      <c r="F28" s="30">
        <v>64</v>
      </c>
      <c r="G28" s="20">
        <v>25</v>
      </c>
      <c r="H28" s="20">
        <v>30</v>
      </c>
      <c r="I28" s="20">
        <v>1</v>
      </c>
      <c r="J28" s="20">
        <v>1</v>
      </c>
      <c r="K28" s="29" t="s">
        <v>1112</v>
      </c>
      <c r="L28" s="1" t="s">
        <v>1121</v>
      </c>
      <c r="M28" s="1" t="s">
        <v>585</v>
      </c>
      <c r="N28" s="1" t="s">
        <v>1122</v>
      </c>
      <c r="O28" s="31">
        <v>177</v>
      </c>
      <c r="P28" s="20">
        <v>168</v>
      </c>
      <c r="Q28" s="30">
        <v>9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53</v>
      </c>
      <c r="C29" s="1">
        <v>22</v>
      </c>
      <c r="D29" s="1">
        <v>22</v>
      </c>
      <c r="E29" s="20">
        <v>9</v>
      </c>
      <c r="F29" s="30">
        <v>53</v>
      </c>
      <c r="G29" s="20">
        <v>16</v>
      </c>
      <c r="H29" s="20">
        <v>22</v>
      </c>
      <c r="I29" s="20">
        <v>0</v>
      </c>
      <c r="J29" s="20">
        <v>2</v>
      </c>
      <c r="K29" s="29" t="s">
        <v>1120</v>
      </c>
      <c r="L29" s="1" t="s">
        <v>1040</v>
      </c>
      <c r="M29" s="1" t="s">
        <v>525</v>
      </c>
      <c r="N29" s="1" t="s">
        <v>1111</v>
      </c>
      <c r="O29" s="31">
        <v>147</v>
      </c>
      <c r="P29" s="20">
        <v>157</v>
      </c>
      <c r="Q29" s="30">
        <v>-10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54</v>
      </c>
      <c r="C30" s="1">
        <v>24</v>
      </c>
      <c r="D30" s="1">
        <v>25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1123</v>
      </c>
      <c r="L30" s="1" t="s">
        <v>958</v>
      </c>
      <c r="M30" s="1" t="s">
        <v>305</v>
      </c>
      <c r="N30" s="1" t="s">
        <v>1119</v>
      </c>
      <c r="O30" s="31">
        <v>146</v>
      </c>
      <c r="P30" s="20">
        <v>163</v>
      </c>
      <c r="Q30" s="30">
        <v>-17</v>
      </c>
      <c r="R30" s="29" t="s">
        <v>98</v>
      </c>
      <c r="S30" s="28" t="s">
        <v>222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54</v>
      </c>
      <c r="C36" s="1">
        <v>31</v>
      </c>
      <c r="D36" s="1">
        <v>17</v>
      </c>
      <c r="E36" s="20">
        <v>6</v>
      </c>
      <c r="F36" s="30">
        <v>68</v>
      </c>
      <c r="G36" s="20">
        <v>27</v>
      </c>
      <c r="H36" s="20">
        <v>30</v>
      </c>
      <c r="I36" s="20">
        <v>1</v>
      </c>
      <c r="J36" s="20">
        <v>2</v>
      </c>
      <c r="K36" s="29" t="s">
        <v>1090</v>
      </c>
      <c r="L36" s="1" t="s">
        <v>974</v>
      </c>
      <c r="M36" s="1" t="s">
        <v>722</v>
      </c>
      <c r="N36" s="1" t="s">
        <v>1065</v>
      </c>
      <c r="O36" s="31">
        <v>178</v>
      </c>
      <c r="P36" s="20">
        <v>151</v>
      </c>
      <c r="Q36" s="30">
        <v>27</v>
      </c>
      <c r="R36" s="29" t="s">
        <v>140</v>
      </c>
      <c r="S36" s="28" t="s">
        <v>261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27</v>
      </c>
      <c r="B38" s="1">
        <v>53</v>
      </c>
      <c r="C38" s="1">
        <v>26</v>
      </c>
      <c r="D38" s="1">
        <v>20</v>
      </c>
      <c r="E38" s="20">
        <v>7</v>
      </c>
      <c r="F38" s="30">
        <v>59</v>
      </c>
      <c r="G38" s="20">
        <v>17</v>
      </c>
      <c r="H38" s="20">
        <v>23</v>
      </c>
      <c r="I38" s="20">
        <v>3</v>
      </c>
      <c r="J38" s="20">
        <v>1</v>
      </c>
      <c r="K38" s="29" t="s">
        <v>1126</v>
      </c>
      <c r="L38" s="1" t="s">
        <v>1060</v>
      </c>
      <c r="M38" s="1" t="s">
        <v>381</v>
      </c>
      <c r="N38" s="1" t="s">
        <v>1108</v>
      </c>
      <c r="O38" s="31">
        <v>144</v>
      </c>
      <c r="P38" s="20">
        <v>158</v>
      </c>
      <c r="Q38" s="30">
        <v>-14</v>
      </c>
      <c r="R38" s="29" t="s">
        <v>98</v>
      </c>
      <c r="S38" s="28" t="s">
        <v>225</v>
      </c>
    </row>
    <row r="39" spans="1:19" x14ac:dyDescent="0.25">
      <c r="A39" s="32" t="s">
        <v>3</v>
      </c>
      <c r="B39" s="1">
        <v>53</v>
      </c>
      <c r="C39" s="1">
        <v>24</v>
      </c>
      <c r="D39" s="1">
        <v>18</v>
      </c>
      <c r="E39" s="20">
        <v>11</v>
      </c>
      <c r="F39" s="30">
        <v>59</v>
      </c>
      <c r="G39" s="20">
        <v>19</v>
      </c>
      <c r="H39" s="20">
        <v>23</v>
      </c>
      <c r="I39" s="20">
        <v>1</v>
      </c>
      <c r="J39" s="20">
        <v>1</v>
      </c>
      <c r="K39" s="29" t="s">
        <v>803</v>
      </c>
      <c r="L39" s="1" t="s">
        <v>767</v>
      </c>
      <c r="M39" s="1" t="s">
        <v>424</v>
      </c>
      <c r="N39" s="1" t="s">
        <v>1128</v>
      </c>
      <c r="O39" s="31">
        <v>151</v>
      </c>
      <c r="P39" s="20">
        <v>164</v>
      </c>
      <c r="Q39" s="30">
        <v>-13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55</v>
      </c>
      <c r="C41" s="1">
        <v>23</v>
      </c>
      <c r="D41" s="1">
        <v>28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1068</v>
      </c>
      <c r="L41" s="1" t="s">
        <v>1049</v>
      </c>
      <c r="M41" s="1" t="s">
        <v>313</v>
      </c>
      <c r="N41" s="1" t="s">
        <v>1109</v>
      </c>
      <c r="O41" s="31">
        <v>165</v>
      </c>
      <c r="P41" s="20">
        <v>178</v>
      </c>
      <c r="Q41" s="30">
        <v>-13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55</v>
      </c>
      <c r="C42" s="26">
        <v>15</v>
      </c>
      <c r="D42" s="26">
        <v>34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845</v>
      </c>
      <c r="L42" s="26" t="s">
        <v>1087</v>
      </c>
      <c r="M42" s="26" t="s">
        <v>613</v>
      </c>
      <c r="N42" s="26" t="s">
        <v>1088</v>
      </c>
      <c r="O42" s="25">
        <v>144</v>
      </c>
      <c r="P42" s="24">
        <v>206</v>
      </c>
      <c r="Q42" s="23">
        <v>-62</v>
      </c>
      <c r="R42" s="22" t="s">
        <v>102</v>
      </c>
      <c r="S42" s="21" t="s">
        <v>453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900-000000000000}"/>
  </hyperlinks>
  <pageMargins left="0.7" right="0.7" top="0.75" bottom="0.75" header="0.3" footer="0.3"/>
  <pageSetup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53</v>
      </c>
      <c r="C18" s="1">
        <v>25</v>
      </c>
      <c r="D18" s="1">
        <v>21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1116</v>
      </c>
      <c r="M18" s="1" t="s">
        <v>285</v>
      </c>
      <c r="N18" s="1" t="s">
        <v>1092</v>
      </c>
      <c r="O18" s="31">
        <v>146</v>
      </c>
      <c r="P18" s="20">
        <v>152</v>
      </c>
      <c r="Q18" s="30">
        <v>-6</v>
      </c>
      <c r="R18" s="29" t="s">
        <v>100</v>
      </c>
      <c r="S18" s="28" t="s">
        <v>253</v>
      </c>
    </row>
    <row r="19" spans="1:19" x14ac:dyDescent="0.25">
      <c r="A19" s="32" t="s">
        <v>12</v>
      </c>
      <c r="B19" s="1">
        <v>53</v>
      </c>
      <c r="C19" s="1">
        <v>26</v>
      </c>
      <c r="D19" s="1">
        <v>23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932</v>
      </c>
      <c r="L19" s="1" t="s">
        <v>811</v>
      </c>
      <c r="M19" s="1" t="s">
        <v>378</v>
      </c>
      <c r="N19" s="1" t="s">
        <v>1122</v>
      </c>
      <c r="O19" s="31">
        <v>159</v>
      </c>
      <c r="P19" s="20">
        <v>162</v>
      </c>
      <c r="Q19" s="30">
        <v>-3</v>
      </c>
      <c r="R19" s="29" t="s">
        <v>104</v>
      </c>
      <c r="S19" s="28" t="s">
        <v>205</v>
      </c>
    </row>
    <row r="20" spans="1:19" x14ac:dyDescent="0.25">
      <c r="A20" s="32" t="s">
        <v>10</v>
      </c>
      <c r="B20" s="1">
        <v>56</v>
      </c>
      <c r="C20" s="1">
        <v>23</v>
      </c>
      <c r="D20" s="1">
        <v>26</v>
      </c>
      <c r="E20" s="20">
        <v>7</v>
      </c>
      <c r="F20" s="30">
        <v>53</v>
      </c>
      <c r="G20" s="20">
        <v>11</v>
      </c>
      <c r="H20" s="20">
        <v>20</v>
      </c>
      <c r="I20" s="20">
        <v>3</v>
      </c>
      <c r="J20" s="20">
        <v>3</v>
      </c>
      <c r="K20" s="29" t="s">
        <v>709</v>
      </c>
      <c r="L20" s="1" t="s">
        <v>1136</v>
      </c>
      <c r="M20" s="1" t="s">
        <v>430</v>
      </c>
      <c r="N20" s="1" t="s">
        <v>1155</v>
      </c>
      <c r="O20" s="31">
        <v>159</v>
      </c>
      <c r="P20" s="20">
        <v>190</v>
      </c>
      <c r="Q20" s="30">
        <v>-31</v>
      </c>
      <c r="R20" s="29" t="s">
        <v>155</v>
      </c>
      <c r="S20" s="28" t="s">
        <v>208</v>
      </c>
    </row>
    <row r="21" spans="1:19" ht="15.75" thickBot="1" x14ac:dyDescent="0.3">
      <c r="A21" s="27" t="s">
        <v>9</v>
      </c>
      <c r="B21" s="26">
        <v>55</v>
      </c>
      <c r="C21" s="26">
        <v>22</v>
      </c>
      <c r="D21" s="26">
        <v>24</v>
      </c>
      <c r="E21" s="24">
        <v>9</v>
      </c>
      <c r="F21" s="23">
        <v>53</v>
      </c>
      <c r="G21" s="24">
        <v>14</v>
      </c>
      <c r="H21" s="24">
        <v>21</v>
      </c>
      <c r="I21" s="24">
        <v>1</v>
      </c>
      <c r="J21" s="24">
        <v>5</v>
      </c>
      <c r="K21" s="22" t="s">
        <v>1075</v>
      </c>
      <c r="L21" s="26" t="s">
        <v>1069</v>
      </c>
      <c r="M21" s="26" t="s">
        <v>1137</v>
      </c>
      <c r="N21" s="26" t="s">
        <v>1138</v>
      </c>
      <c r="O21" s="25">
        <v>159</v>
      </c>
      <c r="P21" s="24">
        <v>196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55</v>
      </c>
      <c r="C25" s="40">
        <v>38</v>
      </c>
      <c r="D25" s="40">
        <v>14</v>
      </c>
      <c r="E25" s="38">
        <v>3</v>
      </c>
      <c r="F25" s="33">
        <v>79</v>
      </c>
      <c r="G25" s="38">
        <v>32</v>
      </c>
      <c r="H25" s="38">
        <v>38</v>
      </c>
      <c r="I25" s="38">
        <v>0</v>
      </c>
      <c r="J25" s="38">
        <v>0</v>
      </c>
      <c r="K25" s="37" t="s">
        <v>1124</v>
      </c>
      <c r="L25" s="40" t="s">
        <v>872</v>
      </c>
      <c r="M25" s="40" t="s">
        <v>113</v>
      </c>
      <c r="N25" s="40" t="s">
        <v>1044</v>
      </c>
      <c r="O25" s="39">
        <v>198</v>
      </c>
      <c r="P25" s="38">
        <v>131</v>
      </c>
      <c r="Q25" s="33">
        <v>67</v>
      </c>
      <c r="R25" s="37" t="s">
        <v>195</v>
      </c>
      <c r="S25" s="36" t="s">
        <v>253</v>
      </c>
    </row>
    <row r="26" spans="1:19" x14ac:dyDescent="0.25">
      <c r="A26" s="32" t="s">
        <v>22</v>
      </c>
      <c r="B26" s="1">
        <v>53</v>
      </c>
      <c r="C26" s="1">
        <v>34</v>
      </c>
      <c r="D26" s="1">
        <v>18</v>
      </c>
      <c r="E26" s="20">
        <v>1</v>
      </c>
      <c r="F26" s="30">
        <v>69</v>
      </c>
      <c r="G26" s="20">
        <v>26</v>
      </c>
      <c r="H26" s="20">
        <v>32</v>
      </c>
      <c r="I26" s="20">
        <v>2</v>
      </c>
      <c r="J26" s="20">
        <v>0</v>
      </c>
      <c r="K26" s="29" t="s">
        <v>1113</v>
      </c>
      <c r="L26" s="1" t="s">
        <v>1028</v>
      </c>
      <c r="M26" s="1" t="s">
        <v>745</v>
      </c>
      <c r="N26" s="1" t="s">
        <v>1103</v>
      </c>
      <c r="O26" s="31">
        <v>170</v>
      </c>
      <c r="P26" s="20">
        <v>131</v>
      </c>
      <c r="Q26" s="30">
        <v>39</v>
      </c>
      <c r="R26" s="29" t="s">
        <v>98</v>
      </c>
      <c r="S26" s="28" t="s">
        <v>245</v>
      </c>
    </row>
    <row r="27" spans="1:19" x14ac:dyDescent="0.25">
      <c r="A27" s="32" t="s">
        <v>17</v>
      </c>
      <c r="B27" s="1">
        <v>55</v>
      </c>
      <c r="C27" s="1">
        <v>32</v>
      </c>
      <c r="D27" s="1">
        <v>19</v>
      </c>
      <c r="E27" s="20">
        <v>4</v>
      </c>
      <c r="F27" s="30">
        <v>68</v>
      </c>
      <c r="G27" s="20">
        <v>24</v>
      </c>
      <c r="H27" s="20">
        <v>30</v>
      </c>
      <c r="I27" s="20">
        <v>2</v>
      </c>
      <c r="J27" s="20">
        <v>2</v>
      </c>
      <c r="K27" s="29" t="s">
        <v>651</v>
      </c>
      <c r="L27" s="1" t="s">
        <v>956</v>
      </c>
      <c r="M27" s="1" t="s">
        <v>656</v>
      </c>
      <c r="N27" s="1" t="s">
        <v>1042</v>
      </c>
      <c r="O27" s="31">
        <v>157</v>
      </c>
      <c r="P27" s="20">
        <v>156</v>
      </c>
      <c r="Q27" s="30">
        <v>1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56</v>
      </c>
      <c r="C28" s="1">
        <v>32</v>
      </c>
      <c r="D28" s="1">
        <v>22</v>
      </c>
      <c r="E28" s="20">
        <v>2</v>
      </c>
      <c r="F28" s="30">
        <v>66</v>
      </c>
      <c r="G28" s="20">
        <v>26</v>
      </c>
      <c r="H28" s="20">
        <v>31</v>
      </c>
      <c r="I28" s="20">
        <v>1</v>
      </c>
      <c r="J28" s="20">
        <v>1</v>
      </c>
      <c r="K28" s="29" t="s">
        <v>1112</v>
      </c>
      <c r="L28" s="1" t="s">
        <v>971</v>
      </c>
      <c r="M28" s="1" t="s">
        <v>585</v>
      </c>
      <c r="N28" s="1" t="s">
        <v>1153</v>
      </c>
      <c r="O28" s="31">
        <v>181</v>
      </c>
      <c r="P28" s="20">
        <v>170</v>
      </c>
      <c r="Q28" s="30">
        <v>11</v>
      </c>
      <c r="R28" s="29" t="s">
        <v>100</v>
      </c>
      <c r="S28" s="28" t="s">
        <v>190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52</v>
      </c>
      <c r="C31" s="1">
        <v>18</v>
      </c>
      <c r="D31" s="1">
        <v>27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1105</v>
      </c>
      <c r="M31" s="1" t="s">
        <v>399</v>
      </c>
      <c r="N31" s="1" t="s">
        <v>1070</v>
      </c>
      <c r="O31" s="31">
        <v>136</v>
      </c>
      <c r="P31" s="20">
        <v>169</v>
      </c>
      <c r="Q31" s="30">
        <v>-33</v>
      </c>
      <c r="R31" s="29" t="s">
        <v>155</v>
      </c>
      <c r="S31" s="28" t="s">
        <v>225</v>
      </c>
    </row>
    <row r="32" spans="1:19" ht="15.75" thickBot="1" x14ac:dyDescent="0.3">
      <c r="A32" s="32" t="s">
        <v>25</v>
      </c>
      <c r="B32" s="1">
        <v>53</v>
      </c>
      <c r="C32" s="1">
        <v>16</v>
      </c>
      <c r="D32" s="1">
        <v>31</v>
      </c>
      <c r="E32" s="20">
        <v>6</v>
      </c>
      <c r="F32" s="23">
        <v>38</v>
      </c>
      <c r="G32" s="20">
        <v>13</v>
      </c>
      <c r="H32" s="20">
        <v>15</v>
      </c>
      <c r="I32" s="20">
        <v>1</v>
      </c>
      <c r="J32" s="20">
        <v>1</v>
      </c>
      <c r="K32" s="29" t="s">
        <v>1144</v>
      </c>
      <c r="L32" s="1" t="s">
        <v>1101</v>
      </c>
      <c r="M32" s="1" t="s">
        <v>403</v>
      </c>
      <c r="N32" s="1" t="s">
        <v>1145</v>
      </c>
      <c r="O32" s="31">
        <v>138</v>
      </c>
      <c r="P32" s="20">
        <v>183</v>
      </c>
      <c r="Q32" s="30">
        <v>-45</v>
      </c>
      <c r="R32" s="29" t="s">
        <v>114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54</v>
      </c>
      <c r="C35" s="1">
        <v>34</v>
      </c>
      <c r="D35" s="1">
        <v>16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1106</v>
      </c>
      <c r="L35" s="1" t="s">
        <v>772</v>
      </c>
      <c r="M35" s="1" t="s">
        <v>377</v>
      </c>
      <c r="N35" s="1" t="s">
        <v>1146</v>
      </c>
      <c r="O35" s="31">
        <v>178</v>
      </c>
      <c r="P35" s="20">
        <v>147</v>
      </c>
      <c r="Q35" s="30">
        <v>31</v>
      </c>
      <c r="R35" s="29" t="s">
        <v>104</v>
      </c>
      <c r="S35" s="28" t="s">
        <v>205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51</v>
      </c>
      <c r="C37" s="1">
        <v>28</v>
      </c>
      <c r="D37" s="1">
        <v>17</v>
      </c>
      <c r="E37" s="20">
        <v>6</v>
      </c>
      <c r="F37" s="30">
        <v>62</v>
      </c>
      <c r="G37" s="20">
        <v>26</v>
      </c>
      <c r="H37" s="20">
        <v>28</v>
      </c>
      <c r="I37" s="20">
        <v>0</v>
      </c>
      <c r="J37" s="20">
        <v>1</v>
      </c>
      <c r="K37" s="29" t="s">
        <v>1147</v>
      </c>
      <c r="L37" s="1" t="s">
        <v>1107</v>
      </c>
      <c r="M37" s="1" t="s">
        <v>449</v>
      </c>
      <c r="N37" s="1" t="s">
        <v>1025</v>
      </c>
      <c r="O37" s="31">
        <v>145</v>
      </c>
      <c r="P37" s="20">
        <v>130</v>
      </c>
      <c r="Q37" s="30">
        <v>15</v>
      </c>
      <c r="R37" s="29" t="s">
        <v>104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A00-000000000000}"/>
  </hyperlinks>
  <pageMargins left="0.7" right="0.7" top="0.75" bottom="0.75" header="0.3" footer="0.3"/>
  <pageSetup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56</v>
      </c>
      <c r="C4" s="40">
        <v>33</v>
      </c>
      <c r="D4" s="40">
        <v>20</v>
      </c>
      <c r="E4" s="38">
        <v>3</v>
      </c>
      <c r="F4" s="33">
        <v>69</v>
      </c>
      <c r="G4" s="39">
        <v>23</v>
      </c>
      <c r="H4" s="38">
        <v>29</v>
      </c>
      <c r="I4" s="38">
        <v>4</v>
      </c>
      <c r="J4" s="33">
        <v>0</v>
      </c>
      <c r="K4" s="37" t="s">
        <v>1118</v>
      </c>
      <c r="L4" s="40" t="s">
        <v>1007</v>
      </c>
      <c r="M4" s="40" t="s">
        <v>255</v>
      </c>
      <c r="N4" s="40" t="s">
        <v>1130</v>
      </c>
      <c r="O4" s="39">
        <v>187</v>
      </c>
      <c r="P4" s="38">
        <v>164</v>
      </c>
      <c r="Q4" s="33">
        <v>23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54</v>
      </c>
      <c r="C5" s="1">
        <v>33</v>
      </c>
      <c r="D5" s="1">
        <v>19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814</v>
      </c>
      <c r="M5" s="1" t="s">
        <v>423</v>
      </c>
      <c r="N5" s="1" t="s">
        <v>1039</v>
      </c>
      <c r="O5" s="31">
        <v>168</v>
      </c>
      <c r="P5" s="20">
        <v>154</v>
      </c>
      <c r="Q5" s="30">
        <v>14</v>
      </c>
      <c r="R5" s="29" t="s">
        <v>123</v>
      </c>
      <c r="S5" s="28" t="s">
        <v>245</v>
      </c>
    </row>
    <row r="6" spans="1:20" x14ac:dyDescent="0.25">
      <c r="A6" s="32" t="s">
        <v>11</v>
      </c>
      <c r="B6" s="1">
        <v>55</v>
      </c>
      <c r="C6" s="1">
        <v>29</v>
      </c>
      <c r="D6" s="1">
        <v>22</v>
      </c>
      <c r="E6" s="20">
        <v>4</v>
      </c>
      <c r="F6" s="30">
        <v>62</v>
      </c>
      <c r="G6" s="31">
        <v>21</v>
      </c>
      <c r="H6" s="20">
        <v>28</v>
      </c>
      <c r="I6" s="20">
        <v>1</v>
      </c>
      <c r="J6" s="30">
        <v>1</v>
      </c>
      <c r="K6" s="29" t="s">
        <v>772</v>
      </c>
      <c r="L6" s="1" t="s">
        <v>1125</v>
      </c>
      <c r="M6" s="1" t="s">
        <v>341</v>
      </c>
      <c r="N6" s="1" t="s">
        <v>958</v>
      </c>
      <c r="O6" s="31">
        <v>157</v>
      </c>
      <c r="P6" s="20">
        <v>151</v>
      </c>
      <c r="Q6" s="30">
        <v>6</v>
      </c>
      <c r="R6" s="29" t="s">
        <v>102</v>
      </c>
      <c r="S6" s="28" t="s">
        <v>245</v>
      </c>
    </row>
    <row r="7" spans="1:20" x14ac:dyDescent="0.25">
      <c r="A7" s="32" t="s">
        <v>5</v>
      </c>
      <c r="B7" s="1">
        <v>53</v>
      </c>
      <c r="C7" s="1">
        <v>29</v>
      </c>
      <c r="D7" s="1">
        <v>20</v>
      </c>
      <c r="E7" s="20">
        <v>4</v>
      </c>
      <c r="F7" s="30">
        <v>62</v>
      </c>
      <c r="G7" s="31">
        <v>23</v>
      </c>
      <c r="H7" s="20">
        <v>28</v>
      </c>
      <c r="I7" s="20">
        <v>1</v>
      </c>
      <c r="J7" s="30">
        <v>1</v>
      </c>
      <c r="K7" s="29" t="s">
        <v>841</v>
      </c>
      <c r="L7" s="1" t="s">
        <v>932</v>
      </c>
      <c r="M7" s="1" t="s">
        <v>1158</v>
      </c>
      <c r="N7" s="1" t="s">
        <v>1006</v>
      </c>
      <c r="O7" s="31">
        <v>186</v>
      </c>
      <c r="P7" s="20">
        <v>147</v>
      </c>
      <c r="Q7" s="30">
        <v>39</v>
      </c>
      <c r="R7" s="29" t="s">
        <v>104</v>
      </c>
      <c r="S7" s="28" t="s">
        <v>190</v>
      </c>
    </row>
    <row r="8" spans="1:20" x14ac:dyDescent="0.25">
      <c r="A8" s="32" t="s">
        <v>21</v>
      </c>
      <c r="B8" s="1">
        <v>54</v>
      </c>
      <c r="C8" s="1">
        <v>28</v>
      </c>
      <c r="D8" s="1">
        <v>21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1024</v>
      </c>
      <c r="L8" s="1" t="s">
        <v>1040</v>
      </c>
      <c r="M8" s="1" t="s">
        <v>394</v>
      </c>
      <c r="N8" s="1" t="s">
        <v>1037</v>
      </c>
      <c r="O8" s="31">
        <v>157</v>
      </c>
      <c r="P8" s="20">
        <v>165</v>
      </c>
      <c r="Q8" s="30">
        <v>-8</v>
      </c>
      <c r="R8" s="29" t="s">
        <v>195</v>
      </c>
      <c r="S8" s="28" t="s">
        <v>230</v>
      </c>
    </row>
    <row r="9" spans="1:20" x14ac:dyDescent="0.25">
      <c r="A9" s="32" t="s">
        <v>29</v>
      </c>
      <c r="B9" s="1">
        <v>56</v>
      </c>
      <c r="C9" s="1">
        <v>27</v>
      </c>
      <c r="D9" s="1">
        <v>23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1129</v>
      </c>
      <c r="L9" s="1" t="s">
        <v>1141</v>
      </c>
      <c r="M9" s="1" t="s">
        <v>446</v>
      </c>
      <c r="N9" s="1" t="s">
        <v>1142</v>
      </c>
      <c r="O9" s="31">
        <v>154</v>
      </c>
      <c r="P9" s="20">
        <v>178</v>
      </c>
      <c r="Q9" s="30">
        <v>-24</v>
      </c>
      <c r="R9" s="29" t="s">
        <v>98</v>
      </c>
      <c r="S9" s="28" t="s">
        <v>190</v>
      </c>
    </row>
    <row r="10" spans="1:20" x14ac:dyDescent="0.25">
      <c r="A10" s="32" t="s">
        <v>16</v>
      </c>
      <c r="B10" s="1">
        <v>54</v>
      </c>
      <c r="C10" s="1">
        <v>25</v>
      </c>
      <c r="D10" s="1">
        <v>24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1075</v>
      </c>
      <c r="L10" s="1" t="s">
        <v>1143</v>
      </c>
      <c r="M10" s="1" t="s">
        <v>367</v>
      </c>
      <c r="N10" s="1" t="s">
        <v>1013</v>
      </c>
      <c r="O10" s="31">
        <v>160</v>
      </c>
      <c r="P10" s="20">
        <v>185</v>
      </c>
      <c r="Q10" s="30">
        <v>-25</v>
      </c>
      <c r="R10" s="29" t="s">
        <v>98</v>
      </c>
      <c r="S10" s="28" t="s">
        <v>208</v>
      </c>
    </row>
    <row r="11" spans="1:20" ht="15.75" thickBot="1" x14ac:dyDescent="0.3">
      <c r="A11" s="32" t="s">
        <v>28</v>
      </c>
      <c r="B11" s="1">
        <v>53</v>
      </c>
      <c r="C11" s="1">
        <v>22</v>
      </c>
      <c r="D11" s="1">
        <v>26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1036</v>
      </c>
      <c r="M11" s="1" t="s">
        <v>307</v>
      </c>
      <c r="N11" s="1" t="s">
        <v>1117</v>
      </c>
      <c r="O11" s="31">
        <v>167</v>
      </c>
      <c r="P11" s="20">
        <v>179</v>
      </c>
      <c r="Q11" s="30">
        <v>-12</v>
      </c>
      <c r="R11" s="29" t="s">
        <v>130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55</v>
      </c>
      <c r="C15" s="1">
        <v>32</v>
      </c>
      <c r="D15" s="1">
        <v>19</v>
      </c>
      <c r="E15" s="20">
        <v>4</v>
      </c>
      <c r="F15" s="30">
        <v>68</v>
      </c>
      <c r="G15" s="20">
        <v>28</v>
      </c>
      <c r="H15" s="20">
        <v>32</v>
      </c>
      <c r="I15" s="20">
        <v>0</v>
      </c>
      <c r="J15" s="20">
        <v>2</v>
      </c>
      <c r="K15" s="29" t="s">
        <v>1094</v>
      </c>
      <c r="L15" s="1" t="s">
        <v>944</v>
      </c>
      <c r="M15" s="1" t="s">
        <v>731</v>
      </c>
      <c r="N15" s="1" t="s">
        <v>1057</v>
      </c>
      <c r="O15" s="31">
        <v>177</v>
      </c>
      <c r="P15" s="20">
        <v>151</v>
      </c>
      <c r="Q15" s="30">
        <v>26</v>
      </c>
      <c r="R15" s="29" t="s">
        <v>114</v>
      </c>
      <c r="S15" s="28" t="s">
        <v>205</v>
      </c>
    </row>
    <row r="16" spans="1:20" x14ac:dyDescent="0.25">
      <c r="A16" s="32" t="s">
        <v>14</v>
      </c>
      <c r="B16" s="1">
        <v>56</v>
      </c>
      <c r="C16" s="1">
        <v>30</v>
      </c>
      <c r="D16" s="1">
        <v>20</v>
      </c>
      <c r="E16" s="20">
        <v>6</v>
      </c>
      <c r="F16" s="30">
        <v>66</v>
      </c>
      <c r="G16" s="20">
        <v>25</v>
      </c>
      <c r="H16" s="20">
        <v>29</v>
      </c>
      <c r="I16" s="20">
        <v>1</v>
      </c>
      <c r="J16" s="20">
        <v>1</v>
      </c>
      <c r="K16" s="29" t="s">
        <v>827</v>
      </c>
      <c r="L16" s="1" t="s">
        <v>1024</v>
      </c>
      <c r="M16" s="1" t="s">
        <v>580</v>
      </c>
      <c r="N16" s="1" t="s">
        <v>1135</v>
      </c>
      <c r="O16" s="31">
        <v>171</v>
      </c>
      <c r="P16" s="20">
        <v>142</v>
      </c>
      <c r="Q16" s="30">
        <v>29</v>
      </c>
      <c r="R16" s="29" t="s">
        <v>98</v>
      </c>
      <c r="S16" s="28" t="s">
        <v>222</v>
      </c>
    </row>
    <row r="17" spans="1:19" x14ac:dyDescent="0.25">
      <c r="A17" s="32" t="s">
        <v>23</v>
      </c>
      <c r="B17" s="1">
        <v>55</v>
      </c>
      <c r="C17" s="1">
        <v>26</v>
      </c>
      <c r="D17" s="1">
        <v>21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1154</v>
      </c>
      <c r="L17" s="1" t="s">
        <v>1133</v>
      </c>
      <c r="M17" s="1" t="s">
        <v>411</v>
      </c>
      <c r="N17" s="1" t="s">
        <v>1134</v>
      </c>
      <c r="O17" s="31">
        <v>181</v>
      </c>
      <c r="P17" s="20">
        <v>182</v>
      </c>
      <c r="Q17" s="30">
        <v>-1</v>
      </c>
      <c r="R17" s="29" t="s">
        <v>114</v>
      </c>
      <c r="S17" s="28" t="s">
        <v>203</v>
      </c>
    </row>
    <row r="18" spans="1:19" x14ac:dyDescent="0.25">
      <c r="A18" s="32" t="s">
        <v>13</v>
      </c>
      <c r="B18" s="1">
        <v>54</v>
      </c>
      <c r="C18" s="1">
        <v>25</v>
      </c>
      <c r="D18" s="1">
        <v>22</v>
      </c>
      <c r="E18" s="20">
        <v>7</v>
      </c>
      <c r="F18" s="30">
        <v>57</v>
      </c>
      <c r="G18" s="20">
        <v>17</v>
      </c>
      <c r="H18" s="20">
        <v>23</v>
      </c>
      <c r="I18" s="20">
        <v>2</v>
      </c>
      <c r="J18" s="20">
        <v>1</v>
      </c>
      <c r="K18" s="29" t="s">
        <v>879</v>
      </c>
      <c r="L18" s="1" t="s">
        <v>1159</v>
      </c>
      <c r="M18" s="1" t="s">
        <v>285</v>
      </c>
      <c r="N18" s="1" t="s">
        <v>1092</v>
      </c>
      <c r="O18" s="31">
        <v>149</v>
      </c>
      <c r="P18" s="20">
        <v>156</v>
      </c>
      <c r="Q18" s="30">
        <v>-7</v>
      </c>
      <c r="R18" s="29" t="s">
        <v>98</v>
      </c>
      <c r="S18" s="28" t="s">
        <v>253</v>
      </c>
    </row>
    <row r="19" spans="1:19" x14ac:dyDescent="0.25">
      <c r="A19" s="32" t="s">
        <v>12</v>
      </c>
      <c r="B19" s="1">
        <v>54</v>
      </c>
      <c r="C19" s="1">
        <v>26</v>
      </c>
      <c r="D19" s="1">
        <v>24</v>
      </c>
      <c r="E19" s="20">
        <v>4</v>
      </c>
      <c r="F19" s="30">
        <v>56</v>
      </c>
      <c r="G19" s="20">
        <v>23</v>
      </c>
      <c r="H19" s="20">
        <v>25</v>
      </c>
      <c r="I19" s="20">
        <v>1</v>
      </c>
      <c r="J19" s="20">
        <v>0</v>
      </c>
      <c r="K19" s="29" t="s">
        <v>1160</v>
      </c>
      <c r="L19" s="1" t="s">
        <v>811</v>
      </c>
      <c r="M19" s="1" t="s">
        <v>1161</v>
      </c>
      <c r="N19" s="1" t="s">
        <v>1162</v>
      </c>
      <c r="O19" s="31">
        <v>161</v>
      </c>
      <c r="P19" s="20">
        <v>165</v>
      </c>
      <c r="Q19" s="30">
        <v>-4</v>
      </c>
      <c r="R19" s="29" t="s">
        <v>98</v>
      </c>
      <c r="S19" s="28" t="s">
        <v>190</v>
      </c>
    </row>
    <row r="20" spans="1:19" x14ac:dyDescent="0.25">
      <c r="A20" s="32" t="s">
        <v>9</v>
      </c>
      <c r="B20" s="1">
        <v>56</v>
      </c>
      <c r="C20" s="1">
        <v>23</v>
      </c>
      <c r="D20" s="1">
        <v>24</v>
      </c>
      <c r="E20" s="20">
        <v>9</v>
      </c>
      <c r="F20" s="30">
        <v>55</v>
      </c>
      <c r="G20" s="20">
        <v>15</v>
      </c>
      <c r="H20" s="20">
        <v>22</v>
      </c>
      <c r="I20" s="20">
        <v>1</v>
      </c>
      <c r="J20" s="20">
        <v>5</v>
      </c>
      <c r="K20" s="29" t="s">
        <v>1075</v>
      </c>
      <c r="L20" s="1" t="s">
        <v>1163</v>
      </c>
      <c r="M20" s="1" t="s">
        <v>419</v>
      </c>
      <c r="N20" s="1" t="s">
        <v>1164</v>
      </c>
      <c r="O20" s="31">
        <v>162</v>
      </c>
      <c r="P20" s="20">
        <v>198</v>
      </c>
      <c r="Q20" s="30">
        <v>-36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56</v>
      </c>
      <c r="C21" s="26">
        <v>23</v>
      </c>
      <c r="D21" s="26">
        <v>26</v>
      </c>
      <c r="E21" s="24">
        <v>7</v>
      </c>
      <c r="F21" s="23">
        <v>53</v>
      </c>
      <c r="G21" s="24">
        <v>11</v>
      </c>
      <c r="H21" s="24">
        <v>20</v>
      </c>
      <c r="I21" s="24">
        <v>3</v>
      </c>
      <c r="J21" s="24">
        <v>3</v>
      </c>
      <c r="K21" s="22" t="s">
        <v>709</v>
      </c>
      <c r="L21" s="26" t="s">
        <v>1136</v>
      </c>
      <c r="M21" s="26" t="s">
        <v>430</v>
      </c>
      <c r="N21" s="26" t="s">
        <v>1155</v>
      </c>
      <c r="O21" s="25">
        <v>159</v>
      </c>
      <c r="P21" s="24">
        <v>190</v>
      </c>
      <c r="Q21" s="23">
        <v>-31</v>
      </c>
      <c r="R21" s="22" t="s">
        <v>155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54</v>
      </c>
      <c r="C26" s="1">
        <v>34</v>
      </c>
      <c r="D26" s="1">
        <v>18</v>
      </c>
      <c r="E26" s="20">
        <v>2</v>
      </c>
      <c r="F26" s="30">
        <v>70</v>
      </c>
      <c r="G26" s="20">
        <v>26</v>
      </c>
      <c r="H26" s="20">
        <v>32</v>
      </c>
      <c r="I26" s="20">
        <v>2</v>
      </c>
      <c r="J26" s="20">
        <v>1</v>
      </c>
      <c r="K26" s="29" t="s">
        <v>1113</v>
      </c>
      <c r="L26" s="1" t="s">
        <v>710</v>
      </c>
      <c r="M26" s="1" t="s">
        <v>745</v>
      </c>
      <c r="N26" s="1" t="s">
        <v>1169</v>
      </c>
      <c r="O26" s="31">
        <v>174</v>
      </c>
      <c r="P26" s="20">
        <v>136</v>
      </c>
      <c r="Q26" s="30">
        <v>38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57</v>
      </c>
      <c r="C27" s="1">
        <v>33</v>
      </c>
      <c r="D27" s="1">
        <v>22</v>
      </c>
      <c r="E27" s="20">
        <v>2</v>
      </c>
      <c r="F27" s="30">
        <v>68</v>
      </c>
      <c r="G27" s="20">
        <v>27</v>
      </c>
      <c r="H27" s="20">
        <v>32</v>
      </c>
      <c r="I27" s="20">
        <v>1</v>
      </c>
      <c r="J27" s="20">
        <v>1</v>
      </c>
      <c r="K27" s="29" t="s">
        <v>1112</v>
      </c>
      <c r="L27" s="1" t="s">
        <v>1167</v>
      </c>
      <c r="M27" s="1" t="s">
        <v>585</v>
      </c>
      <c r="N27" s="1" t="s">
        <v>1168</v>
      </c>
      <c r="O27" s="31">
        <v>186</v>
      </c>
      <c r="P27" s="20">
        <v>174</v>
      </c>
      <c r="Q27" s="30">
        <v>12</v>
      </c>
      <c r="R27" s="29" t="s">
        <v>104</v>
      </c>
      <c r="S27" s="28" t="s">
        <v>190</v>
      </c>
    </row>
    <row r="28" spans="1:19" x14ac:dyDescent="0.25">
      <c r="A28" s="32" t="s">
        <v>17</v>
      </c>
      <c r="B28" s="1">
        <v>55</v>
      </c>
      <c r="C28" s="1">
        <v>32</v>
      </c>
      <c r="D28" s="1">
        <v>19</v>
      </c>
      <c r="E28" s="20">
        <v>4</v>
      </c>
      <c r="F28" s="30">
        <v>68</v>
      </c>
      <c r="G28" s="20">
        <v>24</v>
      </c>
      <c r="H28" s="20">
        <v>30</v>
      </c>
      <c r="I28" s="20">
        <v>2</v>
      </c>
      <c r="J28" s="20">
        <v>2</v>
      </c>
      <c r="K28" s="29" t="s">
        <v>651</v>
      </c>
      <c r="L28" s="1" t="s">
        <v>956</v>
      </c>
      <c r="M28" s="1" t="s">
        <v>656</v>
      </c>
      <c r="N28" s="1" t="s">
        <v>1042</v>
      </c>
      <c r="O28" s="31">
        <v>157</v>
      </c>
      <c r="P28" s="20">
        <v>156</v>
      </c>
      <c r="Q28" s="30">
        <v>1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54</v>
      </c>
      <c r="C29" s="1">
        <v>23</v>
      </c>
      <c r="D29" s="1">
        <v>22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1152</v>
      </c>
      <c r="M29" s="1" t="s">
        <v>525</v>
      </c>
      <c r="N29" s="1" t="s">
        <v>1111</v>
      </c>
      <c r="O29" s="31">
        <v>150</v>
      </c>
      <c r="P29" s="20">
        <v>159</v>
      </c>
      <c r="Q29" s="30">
        <v>-9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55</v>
      </c>
      <c r="C30" s="1">
        <v>24</v>
      </c>
      <c r="D30" s="1">
        <v>26</v>
      </c>
      <c r="E30" s="20">
        <v>5</v>
      </c>
      <c r="F30" s="30">
        <v>53</v>
      </c>
      <c r="G30" s="20">
        <v>15</v>
      </c>
      <c r="H30" s="20">
        <v>22</v>
      </c>
      <c r="I30" s="20">
        <v>2</v>
      </c>
      <c r="J30" s="20">
        <v>0</v>
      </c>
      <c r="K30" s="29" t="s">
        <v>1023</v>
      </c>
      <c r="L30" s="1" t="s">
        <v>958</v>
      </c>
      <c r="M30" s="1" t="s">
        <v>305</v>
      </c>
      <c r="N30" s="1" t="s">
        <v>1119</v>
      </c>
      <c r="O30" s="31">
        <v>148</v>
      </c>
      <c r="P30" s="20">
        <v>166</v>
      </c>
      <c r="Q30" s="30">
        <v>-18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53</v>
      </c>
      <c r="C31" s="1">
        <v>18</v>
      </c>
      <c r="D31" s="1">
        <v>28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866</v>
      </c>
      <c r="L31" s="1" t="s">
        <v>1170</v>
      </c>
      <c r="M31" s="1" t="s">
        <v>468</v>
      </c>
      <c r="N31" s="1" t="s">
        <v>1171</v>
      </c>
      <c r="O31" s="31">
        <v>138</v>
      </c>
      <c r="P31" s="20">
        <v>175</v>
      </c>
      <c r="Q31" s="30">
        <v>-37</v>
      </c>
      <c r="R31" s="29" t="s">
        <v>168</v>
      </c>
      <c r="S31" s="28" t="s">
        <v>244</v>
      </c>
    </row>
    <row r="32" spans="1:19" ht="15.75" thickBot="1" x14ac:dyDescent="0.3">
      <c r="A32" s="32" t="s">
        <v>25</v>
      </c>
      <c r="B32" s="1">
        <v>54</v>
      </c>
      <c r="C32" s="1">
        <v>17</v>
      </c>
      <c r="D32" s="1">
        <v>31</v>
      </c>
      <c r="E32" s="20">
        <v>6</v>
      </c>
      <c r="F32" s="23">
        <v>40</v>
      </c>
      <c r="G32" s="20">
        <v>14</v>
      </c>
      <c r="H32" s="20">
        <v>16</v>
      </c>
      <c r="I32" s="20">
        <v>1</v>
      </c>
      <c r="J32" s="20">
        <v>1</v>
      </c>
      <c r="K32" s="29" t="s">
        <v>1165</v>
      </c>
      <c r="L32" s="1" t="s">
        <v>1101</v>
      </c>
      <c r="M32" s="1" t="s">
        <v>452</v>
      </c>
      <c r="N32" s="1" t="s">
        <v>1166</v>
      </c>
      <c r="O32" s="31">
        <v>144</v>
      </c>
      <c r="P32" s="20">
        <v>185</v>
      </c>
      <c r="Q32" s="30">
        <v>-41</v>
      </c>
      <c r="R32" s="29" t="s">
        <v>100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55</v>
      </c>
      <c r="C36" s="1">
        <v>32</v>
      </c>
      <c r="D36" s="1">
        <v>17</v>
      </c>
      <c r="E36" s="20">
        <v>6</v>
      </c>
      <c r="F36" s="30">
        <v>70</v>
      </c>
      <c r="G36" s="20">
        <v>28</v>
      </c>
      <c r="H36" s="20">
        <v>31</v>
      </c>
      <c r="I36" s="20">
        <v>1</v>
      </c>
      <c r="J36" s="20">
        <v>2</v>
      </c>
      <c r="K36" s="29" t="s">
        <v>1090</v>
      </c>
      <c r="L36" s="1" t="s">
        <v>1132</v>
      </c>
      <c r="M36" s="1" t="s">
        <v>722</v>
      </c>
      <c r="N36" s="1" t="s">
        <v>1065</v>
      </c>
      <c r="O36" s="31">
        <v>181</v>
      </c>
      <c r="P36" s="20">
        <v>152</v>
      </c>
      <c r="Q36" s="30">
        <v>29</v>
      </c>
      <c r="R36" s="29" t="s">
        <v>100</v>
      </c>
      <c r="S36" s="28" t="s">
        <v>252</v>
      </c>
    </row>
    <row r="37" spans="1:19" x14ac:dyDescent="0.25">
      <c r="A37" s="32" t="s">
        <v>18</v>
      </c>
      <c r="B37" s="1">
        <v>52</v>
      </c>
      <c r="C37" s="1">
        <v>29</v>
      </c>
      <c r="D37" s="1">
        <v>17</v>
      </c>
      <c r="E37" s="20">
        <v>6</v>
      </c>
      <c r="F37" s="30">
        <v>64</v>
      </c>
      <c r="G37" s="20">
        <v>25</v>
      </c>
      <c r="H37" s="20">
        <v>28</v>
      </c>
      <c r="I37" s="20">
        <v>1</v>
      </c>
      <c r="J37" s="20">
        <v>1</v>
      </c>
      <c r="K37" s="29" t="s">
        <v>1174</v>
      </c>
      <c r="L37" s="1" t="s">
        <v>1107</v>
      </c>
      <c r="M37" s="1" t="s">
        <v>449</v>
      </c>
      <c r="N37" s="1" t="s">
        <v>1175</v>
      </c>
      <c r="O37" s="31">
        <v>150</v>
      </c>
      <c r="P37" s="20">
        <v>134</v>
      </c>
      <c r="Q37" s="30">
        <v>16</v>
      </c>
      <c r="R37" s="29" t="s">
        <v>123</v>
      </c>
      <c r="S37" s="28" t="s">
        <v>222</v>
      </c>
    </row>
    <row r="38" spans="1:19" x14ac:dyDescent="0.25">
      <c r="A38" s="32" t="s">
        <v>3</v>
      </c>
      <c r="B38" s="1">
        <v>54</v>
      </c>
      <c r="C38" s="1">
        <v>25</v>
      </c>
      <c r="D38" s="1">
        <v>18</v>
      </c>
      <c r="E38" s="20">
        <v>11</v>
      </c>
      <c r="F38" s="30">
        <v>61</v>
      </c>
      <c r="G38" s="20">
        <v>19</v>
      </c>
      <c r="H38" s="20">
        <v>24</v>
      </c>
      <c r="I38" s="20">
        <v>1</v>
      </c>
      <c r="J38" s="20">
        <v>1</v>
      </c>
      <c r="K38" s="29" t="s">
        <v>803</v>
      </c>
      <c r="L38" s="1" t="s">
        <v>791</v>
      </c>
      <c r="M38" s="1" t="s">
        <v>304</v>
      </c>
      <c r="N38" s="1" t="s">
        <v>1151</v>
      </c>
      <c r="O38" s="31">
        <v>153</v>
      </c>
      <c r="P38" s="20">
        <v>165</v>
      </c>
      <c r="Q38" s="30">
        <v>-12</v>
      </c>
      <c r="R38" s="29" t="s">
        <v>104</v>
      </c>
      <c r="S38" s="28" t="s">
        <v>205</v>
      </c>
    </row>
    <row r="39" spans="1:19" x14ac:dyDescent="0.25">
      <c r="A39" s="32" t="s">
        <v>27</v>
      </c>
      <c r="B39" s="1">
        <v>54</v>
      </c>
      <c r="C39" s="1">
        <v>26</v>
      </c>
      <c r="D39" s="1">
        <v>21</v>
      </c>
      <c r="E39" s="20">
        <v>7</v>
      </c>
      <c r="F39" s="30">
        <v>59</v>
      </c>
      <c r="G39" s="20">
        <v>17</v>
      </c>
      <c r="H39" s="20">
        <v>23</v>
      </c>
      <c r="I39" s="20">
        <v>3</v>
      </c>
      <c r="J39" s="20">
        <v>1</v>
      </c>
      <c r="K39" s="29" t="s">
        <v>1148</v>
      </c>
      <c r="L39" s="1" t="s">
        <v>1060</v>
      </c>
      <c r="M39" s="1" t="s">
        <v>381</v>
      </c>
      <c r="N39" s="1" t="s">
        <v>1149</v>
      </c>
      <c r="O39" s="31">
        <v>146</v>
      </c>
      <c r="P39" s="20">
        <v>162</v>
      </c>
      <c r="Q39" s="30">
        <v>-16</v>
      </c>
      <c r="R39" s="29" t="s">
        <v>102</v>
      </c>
      <c r="S39" s="28" t="s">
        <v>225</v>
      </c>
    </row>
    <row r="40" spans="1:19" x14ac:dyDescent="0.25">
      <c r="A40" s="32" t="s">
        <v>31</v>
      </c>
      <c r="B40" s="1">
        <v>53</v>
      </c>
      <c r="C40" s="1">
        <v>23</v>
      </c>
      <c r="D40" s="1">
        <v>24</v>
      </c>
      <c r="E40" s="20">
        <v>6</v>
      </c>
      <c r="F40" s="30">
        <v>52</v>
      </c>
      <c r="G40" s="20">
        <v>15</v>
      </c>
      <c r="H40" s="20">
        <v>21</v>
      </c>
      <c r="I40" s="20">
        <v>2</v>
      </c>
      <c r="J40" s="20">
        <v>2</v>
      </c>
      <c r="K40" s="29" t="s">
        <v>869</v>
      </c>
      <c r="L40" s="1" t="s">
        <v>1082</v>
      </c>
      <c r="M40" s="1" t="s">
        <v>645</v>
      </c>
      <c r="N40" s="1" t="s">
        <v>1125</v>
      </c>
      <c r="O40" s="31">
        <v>135</v>
      </c>
      <c r="P40" s="20">
        <v>164</v>
      </c>
      <c r="Q40" s="30">
        <v>-29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56</v>
      </c>
      <c r="C41" s="1">
        <v>23</v>
      </c>
      <c r="D41" s="1">
        <v>29</v>
      </c>
      <c r="E41" s="20">
        <v>4</v>
      </c>
      <c r="F41" s="30">
        <v>50</v>
      </c>
      <c r="G41" s="20">
        <v>18</v>
      </c>
      <c r="H41" s="20">
        <v>22</v>
      </c>
      <c r="I41" s="20">
        <v>1</v>
      </c>
      <c r="J41" s="20">
        <v>3</v>
      </c>
      <c r="K41" s="29" t="s">
        <v>1078</v>
      </c>
      <c r="L41" s="1" t="s">
        <v>1049</v>
      </c>
      <c r="M41" s="1" t="s">
        <v>313</v>
      </c>
      <c r="N41" s="1" t="s">
        <v>1109</v>
      </c>
      <c r="O41" s="31">
        <v>166</v>
      </c>
      <c r="P41" s="20">
        <v>181</v>
      </c>
      <c r="Q41" s="30">
        <v>-15</v>
      </c>
      <c r="R41" s="29" t="s">
        <v>114</v>
      </c>
      <c r="S41" s="28" t="s">
        <v>222</v>
      </c>
    </row>
    <row r="42" spans="1:19" ht="15.75" thickBot="1" x14ac:dyDescent="0.3">
      <c r="A42" s="27" t="s">
        <v>8</v>
      </c>
      <c r="B42" s="26">
        <v>56</v>
      </c>
      <c r="C42" s="26">
        <v>15</v>
      </c>
      <c r="D42" s="26">
        <v>34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890</v>
      </c>
      <c r="L42" s="26" t="s">
        <v>1087</v>
      </c>
      <c r="M42" s="26" t="s">
        <v>466</v>
      </c>
      <c r="N42" s="26" t="s">
        <v>1150</v>
      </c>
      <c r="O42" s="25">
        <v>145</v>
      </c>
      <c r="P42" s="24">
        <v>208</v>
      </c>
      <c r="Q42" s="23">
        <v>-63</v>
      </c>
      <c r="R42" s="22" t="s">
        <v>114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B00-000000000000}"/>
  </hyperlinks>
  <pageMargins left="0.7" right="0.7" top="0.75" bottom="0.75" header="0.3" footer="0.3"/>
  <pageSetup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54</v>
      </c>
      <c r="C6" s="1">
        <v>30</v>
      </c>
      <c r="D6" s="1">
        <v>20</v>
      </c>
      <c r="E6" s="20">
        <v>4</v>
      </c>
      <c r="F6" s="30">
        <v>64</v>
      </c>
      <c r="G6" s="31">
        <v>24</v>
      </c>
      <c r="H6" s="20">
        <v>29</v>
      </c>
      <c r="I6" s="20">
        <v>1</v>
      </c>
      <c r="J6" s="30">
        <v>1</v>
      </c>
      <c r="K6" s="29" t="s">
        <v>841</v>
      </c>
      <c r="L6" s="1" t="s">
        <v>1024</v>
      </c>
      <c r="M6" s="1" t="s">
        <v>1161</v>
      </c>
      <c r="N6" s="1" t="s">
        <v>839</v>
      </c>
      <c r="O6" s="31">
        <v>192</v>
      </c>
      <c r="P6" s="20">
        <v>150</v>
      </c>
      <c r="Q6" s="30">
        <v>42</v>
      </c>
      <c r="R6" s="29" t="s">
        <v>123</v>
      </c>
      <c r="S6" s="28" t="s">
        <v>190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55</v>
      </c>
      <c r="C10" s="1">
        <v>25</v>
      </c>
      <c r="D10" s="1">
        <v>25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1193</v>
      </c>
      <c r="L10" s="1" t="s">
        <v>1143</v>
      </c>
      <c r="M10" s="1" t="s">
        <v>367</v>
      </c>
      <c r="N10" s="1" t="s">
        <v>1194</v>
      </c>
      <c r="O10" s="31">
        <v>160</v>
      </c>
      <c r="P10" s="20">
        <v>189</v>
      </c>
      <c r="Q10" s="30">
        <v>-29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54</v>
      </c>
      <c r="C14" s="1">
        <v>36</v>
      </c>
      <c r="D14" s="1">
        <v>11</v>
      </c>
      <c r="E14" s="20">
        <v>7</v>
      </c>
      <c r="F14" s="33">
        <v>79</v>
      </c>
      <c r="G14" s="20">
        <v>31</v>
      </c>
      <c r="H14" s="20">
        <v>36</v>
      </c>
      <c r="I14" s="20">
        <v>0</v>
      </c>
      <c r="J14" s="20">
        <v>2</v>
      </c>
      <c r="K14" s="29" t="s">
        <v>1139</v>
      </c>
      <c r="L14" s="1" t="s">
        <v>1156</v>
      </c>
      <c r="M14" s="1" t="s">
        <v>425</v>
      </c>
      <c r="N14" s="1" t="s">
        <v>1157</v>
      </c>
      <c r="O14" s="31">
        <v>192</v>
      </c>
      <c r="P14" s="20">
        <v>135</v>
      </c>
      <c r="Q14" s="30">
        <v>57</v>
      </c>
      <c r="R14" s="29" t="s">
        <v>104</v>
      </c>
      <c r="S14" s="28" t="s">
        <v>246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55</v>
      </c>
      <c r="C29" s="1">
        <v>23</v>
      </c>
      <c r="D29" s="1">
        <v>23</v>
      </c>
      <c r="E29" s="20">
        <v>9</v>
      </c>
      <c r="F29" s="30">
        <v>55</v>
      </c>
      <c r="G29" s="20">
        <v>16</v>
      </c>
      <c r="H29" s="20">
        <v>23</v>
      </c>
      <c r="I29" s="20">
        <v>0</v>
      </c>
      <c r="J29" s="20">
        <v>2</v>
      </c>
      <c r="K29" s="29" t="s">
        <v>1120</v>
      </c>
      <c r="L29" s="1" t="s">
        <v>1184</v>
      </c>
      <c r="M29" s="1" t="s">
        <v>525</v>
      </c>
      <c r="N29" s="1" t="s">
        <v>1111</v>
      </c>
      <c r="O29" s="31">
        <v>153</v>
      </c>
      <c r="P29" s="20">
        <v>166</v>
      </c>
      <c r="Q29" s="30">
        <v>-13</v>
      </c>
      <c r="R29" s="29" t="s">
        <v>98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C00-000000000000}"/>
  </hyperlinks>
  <pageMargins left="0.7" right="0.7" top="0.75" bottom="0.75" header="0.3" footer="0.3"/>
  <pageSetup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57</v>
      </c>
      <c r="C4" s="40">
        <v>34</v>
      </c>
      <c r="D4" s="40">
        <v>20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1106</v>
      </c>
      <c r="L4" s="40" t="s">
        <v>1007</v>
      </c>
      <c r="M4" s="40" t="s">
        <v>290</v>
      </c>
      <c r="N4" s="40" t="s">
        <v>1192</v>
      </c>
      <c r="O4" s="39">
        <v>192</v>
      </c>
      <c r="P4" s="38">
        <v>165</v>
      </c>
      <c r="Q4" s="33">
        <v>27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55</v>
      </c>
      <c r="C5" s="1">
        <v>33</v>
      </c>
      <c r="D5" s="1">
        <v>20</v>
      </c>
      <c r="E5" s="20">
        <v>2</v>
      </c>
      <c r="F5" s="30">
        <v>68</v>
      </c>
      <c r="G5" s="31">
        <v>28</v>
      </c>
      <c r="H5" s="20">
        <v>33</v>
      </c>
      <c r="I5" s="20">
        <v>0</v>
      </c>
      <c r="J5" s="30">
        <v>0</v>
      </c>
      <c r="K5" s="29" t="s">
        <v>1066</v>
      </c>
      <c r="L5" s="1" t="s">
        <v>844</v>
      </c>
      <c r="M5" s="1" t="s">
        <v>423</v>
      </c>
      <c r="N5" s="1" t="s">
        <v>1039</v>
      </c>
      <c r="O5" s="31">
        <v>169</v>
      </c>
      <c r="P5" s="20">
        <v>156</v>
      </c>
      <c r="Q5" s="30">
        <v>13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11</v>
      </c>
      <c r="B7" s="1">
        <v>56</v>
      </c>
      <c r="C7" s="1">
        <v>29</v>
      </c>
      <c r="D7" s="1">
        <v>23</v>
      </c>
      <c r="E7" s="20">
        <v>4</v>
      </c>
      <c r="F7" s="30">
        <v>62</v>
      </c>
      <c r="G7" s="31">
        <v>21</v>
      </c>
      <c r="H7" s="20">
        <v>28</v>
      </c>
      <c r="I7" s="20">
        <v>1</v>
      </c>
      <c r="J7" s="30">
        <v>1</v>
      </c>
      <c r="K7" s="29" t="s">
        <v>772</v>
      </c>
      <c r="L7" s="1" t="s">
        <v>1195</v>
      </c>
      <c r="M7" s="1" t="s">
        <v>360</v>
      </c>
      <c r="N7" s="1" t="s">
        <v>981</v>
      </c>
      <c r="O7" s="31">
        <v>158</v>
      </c>
      <c r="P7" s="20">
        <v>156</v>
      </c>
      <c r="Q7" s="30">
        <v>2</v>
      </c>
      <c r="R7" s="29" t="s">
        <v>114</v>
      </c>
      <c r="S7" s="28" t="s">
        <v>225</v>
      </c>
    </row>
    <row r="8" spans="1:20" x14ac:dyDescent="0.25">
      <c r="A8" s="32" t="s">
        <v>21</v>
      </c>
      <c r="B8" s="1">
        <v>55</v>
      </c>
      <c r="C8" s="1">
        <v>28</v>
      </c>
      <c r="D8" s="1">
        <v>22</v>
      </c>
      <c r="E8" s="20">
        <v>5</v>
      </c>
      <c r="F8" s="30">
        <v>61</v>
      </c>
      <c r="G8" s="31">
        <v>18</v>
      </c>
      <c r="H8" s="20">
        <v>25</v>
      </c>
      <c r="I8" s="20">
        <v>3</v>
      </c>
      <c r="J8" s="30">
        <v>0</v>
      </c>
      <c r="K8" s="29" t="s">
        <v>1045</v>
      </c>
      <c r="L8" s="1" t="s">
        <v>1040</v>
      </c>
      <c r="M8" s="1" t="s">
        <v>347</v>
      </c>
      <c r="N8" s="1" t="s">
        <v>1191</v>
      </c>
      <c r="O8" s="31">
        <v>160</v>
      </c>
      <c r="P8" s="20">
        <v>171</v>
      </c>
      <c r="Q8" s="30">
        <v>-11</v>
      </c>
      <c r="R8" s="29" t="s">
        <v>98</v>
      </c>
      <c r="S8" s="28" t="s">
        <v>230</v>
      </c>
    </row>
    <row r="9" spans="1:20" x14ac:dyDescent="0.25">
      <c r="A9" s="32" t="s">
        <v>29</v>
      </c>
      <c r="B9" s="1">
        <v>57</v>
      </c>
      <c r="C9" s="1">
        <v>27</v>
      </c>
      <c r="D9" s="1">
        <v>24</v>
      </c>
      <c r="E9" s="20">
        <v>6</v>
      </c>
      <c r="F9" s="30">
        <v>60</v>
      </c>
      <c r="G9" s="31">
        <v>20</v>
      </c>
      <c r="H9" s="20">
        <v>27</v>
      </c>
      <c r="I9" s="20">
        <v>0</v>
      </c>
      <c r="J9" s="30">
        <v>1</v>
      </c>
      <c r="K9" s="29" t="s">
        <v>1189</v>
      </c>
      <c r="L9" s="1" t="s">
        <v>1141</v>
      </c>
      <c r="M9" s="1" t="s">
        <v>446</v>
      </c>
      <c r="N9" s="1" t="s">
        <v>1142</v>
      </c>
      <c r="O9" s="31">
        <v>157</v>
      </c>
      <c r="P9" s="20">
        <v>182</v>
      </c>
      <c r="Q9" s="30">
        <v>-25</v>
      </c>
      <c r="R9" s="29" t="s">
        <v>102</v>
      </c>
      <c r="S9" s="28" t="s">
        <v>225</v>
      </c>
    </row>
    <row r="10" spans="1:20" x14ac:dyDescent="0.25">
      <c r="A10" s="32" t="s">
        <v>16</v>
      </c>
      <c r="B10" s="1">
        <v>56</v>
      </c>
      <c r="C10" s="1">
        <v>25</v>
      </c>
      <c r="D10" s="1">
        <v>26</v>
      </c>
      <c r="E10" s="20">
        <v>5</v>
      </c>
      <c r="F10" s="30">
        <v>55</v>
      </c>
      <c r="G10" s="31">
        <v>16</v>
      </c>
      <c r="H10" s="20">
        <v>23</v>
      </c>
      <c r="I10" s="20">
        <v>2</v>
      </c>
      <c r="J10" s="30">
        <v>2</v>
      </c>
      <c r="K10" s="29" t="s">
        <v>1052</v>
      </c>
      <c r="L10" s="1" t="s">
        <v>1143</v>
      </c>
      <c r="M10" s="1" t="s">
        <v>397</v>
      </c>
      <c r="N10" s="1" t="s">
        <v>1205</v>
      </c>
      <c r="O10" s="31">
        <v>163</v>
      </c>
      <c r="P10" s="20">
        <v>194</v>
      </c>
      <c r="Q10" s="30">
        <v>-31</v>
      </c>
      <c r="R10" s="29" t="s">
        <v>114</v>
      </c>
      <c r="S10" s="28" t="s">
        <v>233</v>
      </c>
    </row>
    <row r="11" spans="1:20" ht="15.75" thickBot="1" x14ac:dyDescent="0.3">
      <c r="A11" s="32" t="s">
        <v>28</v>
      </c>
      <c r="B11" s="1">
        <v>54</v>
      </c>
      <c r="C11" s="1">
        <v>22</v>
      </c>
      <c r="D11" s="1">
        <v>27</v>
      </c>
      <c r="E11" s="24">
        <v>5</v>
      </c>
      <c r="F11" s="23">
        <v>49</v>
      </c>
      <c r="G11" s="25">
        <v>16</v>
      </c>
      <c r="H11" s="24">
        <v>20</v>
      </c>
      <c r="I11" s="24">
        <v>2</v>
      </c>
      <c r="J11" s="23">
        <v>1</v>
      </c>
      <c r="K11" s="29" t="s">
        <v>958</v>
      </c>
      <c r="L11" s="1" t="s">
        <v>1190</v>
      </c>
      <c r="M11" s="1" t="s">
        <v>307</v>
      </c>
      <c r="N11" s="1" t="s">
        <v>1117</v>
      </c>
      <c r="O11" s="31">
        <v>171</v>
      </c>
      <c r="P11" s="20">
        <v>185</v>
      </c>
      <c r="Q11" s="30">
        <v>-14</v>
      </c>
      <c r="R11" s="29" t="s">
        <v>98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55</v>
      </c>
      <c r="C14" s="1">
        <v>36</v>
      </c>
      <c r="D14" s="1">
        <v>11</v>
      </c>
      <c r="E14" s="20">
        <v>8</v>
      </c>
      <c r="F14" s="33">
        <v>80</v>
      </c>
      <c r="G14" s="20">
        <v>31</v>
      </c>
      <c r="H14" s="20">
        <v>36</v>
      </c>
      <c r="I14" s="20">
        <v>0</v>
      </c>
      <c r="J14" s="20">
        <v>3</v>
      </c>
      <c r="K14" s="29" t="s">
        <v>1206</v>
      </c>
      <c r="L14" s="1" t="s">
        <v>1156</v>
      </c>
      <c r="M14" s="1" t="s">
        <v>425</v>
      </c>
      <c r="N14" s="1" t="s">
        <v>1157</v>
      </c>
      <c r="O14" s="31">
        <v>196</v>
      </c>
      <c r="P14" s="20">
        <v>140</v>
      </c>
      <c r="Q14" s="30">
        <v>56</v>
      </c>
      <c r="R14" s="29" t="s">
        <v>98</v>
      </c>
      <c r="S14" s="28" t="s">
        <v>868</v>
      </c>
    </row>
    <row r="15" spans="1:20" x14ac:dyDescent="0.25">
      <c r="A15" s="32" t="s">
        <v>26</v>
      </c>
      <c r="B15" s="1">
        <v>56</v>
      </c>
      <c r="C15" s="1">
        <v>33</v>
      </c>
      <c r="D15" s="1">
        <v>19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944</v>
      </c>
      <c r="M15" s="1" t="s">
        <v>731</v>
      </c>
      <c r="N15" s="1" t="s">
        <v>1057</v>
      </c>
      <c r="O15" s="31">
        <v>184</v>
      </c>
      <c r="P15" s="20">
        <v>154</v>
      </c>
      <c r="Q15" s="30">
        <v>30</v>
      </c>
      <c r="R15" s="29" t="s">
        <v>100</v>
      </c>
      <c r="S15" s="28" t="s">
        <v>205</v>
      </c>
    </row>
    <row r="16" spans="1:20" x14ac:dyDescent="0.25">
      <c r="A16" s="32" t="s">
        <v>14</v>
      </c>
      <c r="B16" s="1">
        <v>57</v>
      </c>
      <c r="C16" s="1">
        <v>31</v>
      </c>
      <c r="D16" s="1">
        <v>20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827</v>
      </c>
      <c r="L16" s="1" t="s">
        <v>1130</v>
      </c>
      <c r="M16" s="1" t="s">
        <v>580</v>
      </c>
      <c r="N16" s="1" t="s">
        <v>1199</v>
      </c>
      <c r="O16" s="31">
        <v>175</v>
      </c>
      <c r="P16" s="20">
        <v>142</v>
      </c>
      <c r="Q16" s="30">
        <v>33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56</v>
      </c>
      <c r="C17" s="1">
        <v>26</v>
      </c>
      <c r="D17" s="1">
        <v>22</v>
      </c>
      <c r="E17" s="20">
        <v>8</v>
      </c>
      <c r="F17" s="30">
        <v>60</v>
      </c>
      <c r="G17" s="20">
        <v>14</v>
      </c>
      <c r="H17" s="20">
        <v>22</v>
      </c>
      <c r="I17" s="20">
        <v>4</v>
      </c>
      <c r="J17" s="20">
        <v>1</v>
      </c>
      <c r="K17" s="29" t="s">
        <v>1197</v>
      </c>
      <c r="L17" s="1" t="s">
        <v>1133</v>
      </c>
      <c r="M17" s="1" t="s">
        <v>426</v>
      </c>
      <c r="N17" s="1" t="s">
        <v>1198</v>
      </c>
      <c r="O17" s="31">
        <v>184</v>
      </c>
      <c r="P17" s="20">
        <v>186</v>
      </c>
      <c r="Q17" s="30">
        <v>-2</v>
      </c>
      <c r="R17" s="29" t="s">
        <v>140</v>
      </c>
      <c r="S17" s="28" t="s">
        <v>222</v>
      </c>
    </row>
    <row r="18" spans="1:19" x14ac:dyDescent="0.25">
      <c r="A18" s="32" t="s">
        <v>12</v>
      </c>
      <c r="B18" s="1">
        <v>55</v>
      </c>
      <c r="C18" s="1">
        <v>27</v>
      </c>
      <c r="D18" s="1">
        <v>24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869</v>
      </c>
      <c r="M18" s="1" t="s">
        <v>536</v>
      </c>
      <c r="N18" s="1" t="s">
        <v>1201</v>
      </c>
      <c r="O18" s="31">
        <v>165</v>
      </c>
      <c r="P18" s="20">
        <v>168</v>
      </c>
      <c r="Q18" s="30">
        <v>-3</v>
      </c>
      <c r="R18" s="29" t="s">
        <v>100</v>
      </c>
      <c r="S18" s="28" t="s">
        <v>190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57</v>
      </c>
      <c r="C20" s="1">
        <v>24</v>
      </c>
      <c r="D20" s="1">
        <v>26</v>
      </c>
      <c r="E20" s="20">
        <v>7</v>
      </c>
      <c r="F20" s="30">
        <v>55</v>
      </c>
      <c r="G20" s="20">
        <v>12</v>
      </c>
      <c r="H20" s="20">
        <v>21</v>
      </c>
      <c r="I20" s="20">
        <v>3</v>
      </c>
      <c r="J20" s="20">
        <v>3</v>
      </c>
      <c r="K20" s="29" t="s">
        <v>760</v>
      </c>
      <c r="L20" s="1" t="s">
        <v>1136</v>
      </c>
      <c r="M20" s="1" t="s">
        <v>364</v>
      </c>
      <c r="N20" s="1" t="s">
        <v>1202</v>
      </c>
      <c r="O20" s="31">
        <v>162</v>
      </c>
      <c r="P20" s="20">
        <v>192</v>
      </c>
      <c r="Q20" s="30">
        <v>-30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57</v>
      </c>
      <c r="C21" s="26">
        <v>23</v>
      </c>
      <c r="D21" s="26">
        <v>25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1075</v>
      </c>
      <c r="L21" s="26" t="s">
        <v>1203</v>
      </c>
      <c r="M21" s="26" t="s">
        <v>435</v>
      </c>
      <c r="N21" s="26" t="s">
        <v>1204</v>
      </c>
      <c r="O21" s="25">
        <v>164</v>
      </c>
      <c r="P21" s="24">
        <v>201</v>
      </c>
      <c r="Q21" s="23">
        <v>-37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56</v>
      </c>
      <c r="C25" s="40">
        <v>39</v>
      </c>
      <c r="D25" s="40">
        <v>14</v>
      </c>
      <c r="E25" s="38">
        <v>3</v>
      </c>
      <c r="F25" s="33">
        <v>81</v>
      </c>
      <c r="G25" s="38">
        <v>33</v>
      </c>
      <c r="H25" s="38">
        <v>39</v>
      </c>
      <c r="I25" s="38">
        <v>0</v>
      </c>
      <c r="J25" s="38">
        <v>0</v>
      </c>
      <c r="K25" s="37" t="s">
        <v>1172</v>
      </c>
      <c r="L25" s="40" t="s">
        <v>872</v>
      </c>
      <c r="M25" s="40" t="s">
        <v>113</v>
      </c>
      <c r="N25" s="40" t="s">
        <v>1044</v>
      </c>
      <c r="O25" s="39">
        <v>202</v>
      </c>
      <c r="P25" s="38">
        <v>134</v>
      </c>
      <c r="Q25" s="33">
        <v>68</v>
      </c>
      <c r="R25" s="37" t="s">
        <v>214</v>
      </c>
      <c r="S25" s="36" t="s">
        <v>253</v>
      </c>
    </row>
    <row r="26" spans="1:19" x14ac:dyDescent="0.25">
      <c r="A26" s="32" t="s">
        <v>22</v>
      </c>
      <c r="B26" s="1">
        <v>55</v>
      </c>
      <c r="C26" s="1">
        <v>35</v>
      </c>
      <c r="D26" s="1">
        <v>18</v>
      </c>
      <c r="E26" s="20">
        <v>2</v>
      </c>
      <c r="F26" s="30">
        <v>72</v>
      </c>
      <c r="G26" s="20">
        <v>27</v>
      </c>
      <c r="H26" s="20">
        <v>33</v>
      </c>
      <c r="I26" s="20">
        <v>2</v>
      </c>
      <c r="J26" s="20">
        <v>1</v>
      </c>
      <c r="K26" s="29" t="s">
        <v>1113</v>
      </c>
      <c r="L26" s="1" t="s">
        <v>740</v>
      </c>
      <c r="M26" s="1" t="s">
        <v>745</v>
      </c>
      <c r="N26" s="1" t="s">
        <v>1187</v>
      </c>
      <c r="O26" s="31">
        <v>182</v>
      </c>
      <c r="P26" s="20">
        <v>139</v>
      </c>
      <c r="Q26" s="30">
        <v>43</v>
      </c>
      <c r="R26" s="29" t="s">
        <v>100</v>
      </c>
      <c r="S26" s="28" t="s">
        <v>230</v>
      </c>
    </row>
    <row r="27" spans="1:19" x14ac:dyDescent="0.25">
      <c r="A27" s="32" t="s">
        <v>17</v>
      </c>
      <c r="B27" s="1">
        <v>56</v>
      </c>
      <c r="C27" s="1">
        <v>33</v>
      </c>
      <c r="D27" s="1">
        <v>19</v>
      </c>
      <c r="E27" s="20">
        <v>4</v>
      </c>
      <c r="F27" s="30">
        <v>70</v>
      </c>
      <c r="G27" s="20">
        <v>25</v>
      </c>
      <c r="H27" s="20">
        <v>31</v>
      </c>
      <c r="I27" s="20">
        <v>2</v>
      </c>
      <c r="J27" s="20">
        <v>2</v>
      </c>
      <c r="K27" s="29" t="s">
        <v>810</v>
      </c>
      <c r="L27" s="1" t="s">
        <v>956</v>
      </c>
      <c r="M27" s="1" t="s">
        <v>656</v>
      </c>
      <c r="N27" s="1" t="s">
        <v>1042</v>
      </c>
      <c r="O27" s="31">
        <v>163</v>
      </c>
      <c r="P27" s="20">
        <v>159</v>
      </c>
      <c r="Q27" s="30">
        <v>4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57</v>
      </c>
      <c r="C28" s="1">
        <v>33</v>
      </c>
      <c r="D28" s="1">
        <v>22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1167</v>
      </c>
      <c r="M28" s="1" t="s">
        <v>585</v>
      </c>
      <c r="N28" s="1" t="s">
        <v>1168</v>
      </c>
      <c r="O28" s="31">
        <v>186</v>
      </c>
      <c r="P28" s="20">
        <v>174</v>
      </c>
      <c r="Q28" s="30">
        <v>12</v>
      </c>
      <c r="R28" s="29" t="s">
        <v>104</v>
      </c>
      <c r="S28" s="28" t="s">
        <v>190</v>
      </c>
    </row>
    <row r="29" spans="1:19" x14ac:dyDescent="0.25">
      <c r="A29" s="32" t="s">
        <v>105</v>
      </c>
      <c r="B29" s="1">
        <v>56</v>
      </c>
      <c r="C29" s="1">
        <v>24</v>
      </c>
      <c r="D29" s="1">
        <v>23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1207</v>
      </c>
      <c r="M29" s="1" t="s">
        <v>525</v>
      </c>
      <c r="N29" s="1" t="s">
        <v>1111</v>
      </c>
      <c r="O29" s="31">
        <v>158</v>
      </c>
      <c r="P29" s="20">
        <v>170</v>
      </c>
      <c r="Q29" s="30">
        <v>-12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56</v>
      </c>
      <c r="C30" s="1">
        <v>25</v>
      </c>
      <c r="D30" s="1">
        <v>26</v>
      </c>
      <c r="E30" s="20">
        <v>5</v>
      </c>
      <c r="F30" s="30">
        <v>55</v>
      </c>
      <c r="G30" s="20">
        <v>14</v>
      </c>
      <c r="H30" s="20">
        <v>22</v>
      </c>
      <c r="I30" s="20">
        <v>3</v>
      </c>
      <c r="J30" s="20">
        <v>0</v>
      </c>
      <c r="K30" s="29" t="s">
        <v>1061</v>
      </c>
      <c r="L30" s="1" t="s">
        <v>958</v>
      </c>
      <c r="M30" s="1" t="s">
        <v>414</v>
      </c>
      <c r="N30" s="1" t="s">
        <v>1188</v>
      </c>
      <c r="O30" s="31">
        <v>154</v>
      </c>
      <c r="P30" s="20">
        <v>171</v>
      </c>
      <c r="Q30" s="30">
        <v>-17</v>
      </c>
      <c r="R30" s="29" t="s">
        <v>100</v>
      </c>
      <c r="S30" s="28" t="s">
        <v>208</v>
      </c>
    </row>
    <row r="31" spans="1:19" x14ac:dyDescent="0.25">
      <c r="A31" s="32" t="s">
        <v>15</v>
      </c>
      <c r="B31" s="1">
        <v>54</v>
      </c>
      <c r="C31" s="1">
        <v>19</v>
      </c>
      <c r="D31" s="1">
        <v>28</v>
      </c>
      <c r="E31" s="20">
        <v>7</v>
      </c>
      <c r="F31" s="30">
        <v>45</v>
      </c>
      <c r="G31" s="20">
        <v>15</v>
      </c>
      <c r="H31" s="20">
        <v>18</v>
      </c>
      <c r="I31" s="20">
        <v>1</v>
      </c>
      <c r="J31" s="20">
        <v>0</v>
      </c>
      <c r="K31" s="29" t="s">
        <v>1040</v>
      </c>
      <c r="L31" s="1" t="s">
        <v>1170</v>
      </c>
      <c r="M31" s="1" t="s">
        <v>468</v>
      </c>
      <c r="N31" s="1" t="s">
        <v>1171</v>
      </c>
      <c r="O31" s="31">
        <v>144</v>
      </c>
      <c r="P31" s="20">
        <v>179</v>
      </c>
      <c r="Q31" s="30">
        <v>-35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55</v>
      </c>
      <c r="C32" s="1">
        <v>17</v>
      </c>
      <c r="D32" s="1">
        <v>31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1105</v>
      </c>
      <c r="M32" s="1" t="s">
        <v>1185</v>
      </c>
      <c r="N32" s="1" t="s">
        <v>1186</v>
      </c>
      <c r="O32" s="31">
        <v>149</v>
      </c>
      <c r="P32" s="20">
        <v>191</v>
      </c>
      <c r="Q32" s="30">
        <v>-42</v>
      </c>
      <c r="R32" s="29" t="s">
        <v>98</v>
      </c>
      <c r="S32" s="28" t="s">
        <v>366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20</v>
      </c>
      <c r="B35" s="1">
        <v>55</v>
      </c>
      <c r="C35" s="1">
        <v>34</v>
      </c>
      <c r="D35" s="1">
        <v>17</v>
      </c>
      <c r="E35" s="20">
        <v>4</v>
      </c>
      <c r="F35" s="33">
        <v>72</v>
      </c>
      <c r="G35" s="20">
        <v>25</v>
      </c>
      <c r="H35" s="20">
        <v>34</v>
      </c>
      <c r="I35" s="20">
        <v>0</v>
      </c>
      <c r="J35" s="20">
        <v>1</v>
      </c>
      <c r="K35" s="29" t="s">
        <v>1057</v>
      </c>
      <c r="L35" s="1" t="s">
        <v>772</v>
      </c>
      <c r="M35" s="1" t="s">
        <v>377</v>
      </c>
      <c r="N35" s="1" t="s">
        <v>1173</v>
      </c>
      <c r="O35" s="31">
        <v>182</v>
      </c>
      <c r="P35" s="20">
        <v>152</v>
      </c>
      <c r="Q35" s="30">
        <v>30</v>
      </c>
      <c r="R35" s="29" t="s">
        <v>98</v>
      </c>
      <c r="S35" s="28" t="s">
        <v>190</v>
      </c>
    </row>
    <row r="36" spans="1:19" x14ac:dyDescent="0.25">
      <c r="A36" s="32" t="s">
        <v>2</v>
      </c>
      <c r="B36" s="1">
        <v>56</v>
      </c>
      <c r="C36" s="1">
        <v>33</v>
      </c>
      <c r="D36" s="1">
        <v>17</v>
      </c>
      <c r="E36" s="20">
        <v>6</v>
      </c>
      <c r="F36" s="30">
        <v>72</v>
      </c>
      <c r="G36" s="20">
        <v>29</v>
      </c>
      <c r="H36" s="20">
        <v>32</v>
      </c>
      <c r="I36" s="20">
        <v>1</v>
      </c>
      <c r="J36" s="20">
        <v>2</v>
      </c>
      <c r="K36" s="29" t="s">
        <v>1090</v>
      </c>
      <c r="L36" s="1" t="s">
        <v>1184</v>
      </c>
      <c r="M36" s="1" t="s">
        <v>722</v>
      </c>
      <c r="N36" s="1" t="s">
        <v>1065</v>
      </c>
      <c r="O36" s="31">
        <v>185</v>
      </c>
      <c r="P36" s="20">
        <v>155</v>
      </c>
      <c r="Q36" s="30">
        <v>30</v>
      </c>
      <c r="R36" s="29" t="s">
        <v>104</v>
      </c>
      <c r="S36" s="28" t="s">
        <v>311</v>
      </c>
    </row>
    <row r="37" spans="1:19" x14ac:dyDescent="0.25">
      <c r="A37" s="32" t="s">
        <v>18</v>
      </c>
      <c r="B37" s="1">
        <v>53</v>
      </c>
      <c r="C37" s="1">
        <v>29</v>
      </c>
      <c r="D37" s="1">
        <v>17</v>
      </c>
      <c r="E37" s="20">
        <v>7</v>
      </c>
      <c r="F37" s="30">
        <v>65</v>
      </c>
      <c r="G37" s="20">
        <v>25</v>
      </c>
      <c r="H37" s="20">
        <v>28</v>
      </c>
      <c r="I37" s="20">
        <v>1</v>
      </c>
      <c r="J37" s="20">
        <v>2</v>
      </c>
      <c r="K37" s="29" t="s">
        <v>538</v>
      </c>
      <c r="L37" s="1" t="s">
        <v>1107</v>
      </c>
      <c r="M37" s="1" t="s">
        <v>394</v>
      </c>
      <c r="N37" s="1" t="s">
        <v>827</v>
      </c>
      <c r="O37" s="31">
        <v>151</v>
      </c>
      <c r="P37" s="20">
        <v>136</v>
      </c>
      <c r="Q37" s="30">
        <v>15</v>
      </c>
      <c r="R37" s="29" t="s">
        <v>98</v>
      </c>
      <c r="S37" s="28" t="s">
        <v>203</v>
      </c>
    </row>
    <row r="38" spans="1:19" x14ac:dyDescent="0.25">
      <c r="A38" s="32" t="s">
        <v>3</v>
      </c>
      <c r="B38" s="1">
        <v>55</v>
      </c>
      <c r="C38" s="1">
        <v>26</v>
      </c>
      <c r="D38" s="1">
        <v>18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791</v>
      </c>
      <c r="M38" s="1" t="s">
        <v>304</v>
      </c>
      <c r="N38" s="1" t="s">
        <v>1151</v>
      </c>
      <c r="O38" s="31">
        <v>155</v>
      </c>
      <c r="P38" s="20">
        <v>166</v>
      </c>
      <c r="Q38" s="30">
        <v>-11</v>
      </c>
      <c r="R38" s="29" t="s">
        <v>123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54</v>
      </c>
      <c r="C40" s="1">
        <v>24</v>
      </c>
      <c r="D40" s="1">
        <v>24</v>
      </c>
      <c r="E40" s="20">
        <v>6</v>
      </c>
      <c r="F40" s="30">
        <v>54</v>
      </c>
      <c r="G40" s="20">
        <v>14</v>
      </c>
      <c r="H40" s="20">
        <v>21</v>
      </c>
      <c r="I40" s="20">
        <v>3</v>
      </c>
      <c r="J40" s="20">
        <v>2</v>
      </c>
      <c r="K40" s="29" t="s">
        <v>869</v>
      </c>
      <c r="L40" s="1" t="s">
        <v>1176</v>
      </c>
      <c r="M40" s="1" t="s">
        <v>430</v>
      </c>
      <c r="N40" s="1" t="s">
        <v>1177</v>
      </c>
      <c r="O40" s="31">
        <v>137</v>
      </c>
      <c r="P40" s="20">
        <v>165</v>
      </c>
      <c r="Q40" s="30">
        <v>-28</v>
      </c>
      <c r="R40" s="29" t="s">
        <v>123</v>
      </c>
      <c r="S40" s="28" t="s">
        <v>205</v>
      </c>
    </row>
    <row r="41" spans="1:19" x14ac:dyDescent="0.25">
      <c r="A41" s="32" t="s">
        <v>7</v>
      </c>
      <c r="B41" s="1">
        <v>57</v>
      </c>
      <c r="C41" s="1">
        <v>24</v>
      </c>
      <c r="D41" s="1">
        <v>29</v>
      </c>
      <c r="E41" s="20">
        <v>4</v>
      </c>
      <c r="F41" s="30">
        <v>52</v>
      </c>
      <c r="G41" s="20">
        <v>18</v>
      </c>
      <c r="H41" s="20">
        <v>23</v>
      </c>
      <c r="I41" s="20">
        <v>1</v>
      </c>
      <c r="J41" s="20">
        <v>3</v>
      </c>
      <c r="K41" s="29" t="s">
        <v>1078</v>
      </c>
      <c r="L41" s="1" t="s">
        <v>1182</v>
      </c>
      <c r="M41" s="1" t="s">
        <v>347</v>
      </c>
      <c r="N41" s="1" t="s">
        <v>1183</v>
      </c>
      <c r="O41" s="31">
        <v>169</v>
      </c>
      <c r="P41" s="20">
        <v>183</v>
      </c>
      <c r="Q41" s="30">
        <v>-14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D00-000000000000}"/>
  </hyperlinks>
  <pageMargins left="0.7" right="0.7" top="0.75" bottom="0.75" header="0.3" footer="0.3"/>
  <pageSetup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58</v>
      </c>
      <c r="C4" s="40">
        <v>34</v>
      </c>
      <c r="D4" s="40">
        <v>21</v>
      </c>
      <c r="E4" s="38">
        <v>3</v>
      </c>
      <c r="F4" s="33">
        <v>71</v>
      </c>
      <c r="G4" s="39">
        <v>24</v>
      </c>
      <c r="H4" s="38">
        <v>30</v>
      </c>
      <c r="I4" s="38">
        <v>4</v>
      </c>
      <c r="J4" s="33">
        <v>0</v>
      </c>
      <c r="K4" s="37" t="s">
        <v>1057</v>
      </c>
      <c r="L4" s="40" t="s">
        <v>1007</v>
      </c>
      <c r="M4" s="40" t="s">
        <v>290</v>
      </c>
      <c r="N4" s="40" t="s">
        <v>1192</v>
      </c>
      <c r="O4" s="39">
        <v>193</v>
      </c>
      <c r="P4" s="38">
        <v>167</v>
      </c>
      <c r="Q4" s="33">
        <v>26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56</v>
      </c>
      <c r="C5" s="1">
        <v>34</v>
      </c>
      <c r="D5" s="1">
        <v>20</v>
      </c>
      <c r="E5" s="20">
        <v>2</v>
      </c>
      <c r="F5" s="30">
        <v>70</v>
      </c>
      <c r="G5" s="31">
        <v>29</v>
      </c>
      <c r="H5" s="20">
        <v>34</v>
      </c>
      <c r="I5" s="20">
        <v>0</v>
      </c>
      <c r="J5" s="30">
        <v>0</v>
      </c>
      <c r="K5" s="29" t="s">
        <v>1215</v>
      </c>
      <c r="L5" s="1" t="s">
        <v>844</v>
      </c>
      <c r="M5" s="1" t="s">
        <v>423</v>
      </c>
      <c r="N5" s="1" t="s">
        <v>1216</v>
      </c>
      <c r="O5" s="31">
        <v>175</v>
      </c>
      <c r="P5" s="20">
        <v>159</v>
      </c>
      <c r="Q5" s="30">
        <v>16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55</v>
      </c>
      <c r="C6" s="1">
        <v>31</v>
      </c>
      <c r="D6" s="1">
        <v>20</v>
      </c>
      <c r="E6" s="20">
        <v>4</v>
      </c>
      <c r="F6" s="30">
        <v>66</v>
      </c>
      <c r="G6" s="31">
        <v>25</v>
      </c>
      <c r="H6" s="20">
        <v>30</v>
      </c>
      <c r="I6" s="20">
        <v>1</v>
      </c>
      <c r="J6" s="30">
        <v>1</v>
      </c>
      <c r="K6" s="29" t="s">
        <v>1093</v>
      </c>
      <c r="L6" s="1" t="s">
        <v>1024</v>
      </c>
      <c r="M6" s="1" t="s">
        <v>536</v>
      </c>
      <c r="N6" s="1" t="s">
        <v>1178</v>
      </c>
      <c r="O6" s="31">
        <v>197</v>
      </c>
      <c r="P6" s="20">
        <v>153</v>
      </c>
      <c r="Q6" s="30">
        <v>44</v>
      </c>
      <c r="R6" s="29" t="s">
        <v>130</v>
      </c>
      <c r="S6" s="28" t="s">
        <v>205</v>
      </c>
    </row>
    <row r="7" spans="1:20" x14ac:dyDescent="0.25">
      <c r="A7" s="32" t="s">
        <v>21</v>
      </c>
      <c r="B7" s="1">
        <v>56</v>
      </c>
      <c r="C7" s="1">
        <v>28</v>
      </c>
      <c r="D7" s="1">
        <v>22</v>
      </c>
      <c r="E7" s="20">
        <v>6</v>
      </c>
      <c r="F7" s="30">
        <v>62</v>
      </c>
      <c r="G7" s="31">
        <v>18</v>
      </c>
      <c r="H7" s="20">
        <v>25</v>
      </c>
      <c r="I7" s="20">
        <v>3</v>
      </c>
      <c r="J7" s="30">
        <v>0</v>
      </c>
      <c r="K7" s="29" t="s">
        <v>1210</v>
      </c>
      <c r="L7" s="1" t="s">
        <v>1040</v>
      </c>
      <c r="M7" s="1" t="s">
        <v>347</v>
      </c>
      <c r="N7" s="1" t="s">
        <v>1191</v>
      </c>
      <c r="O7" s="31">
        <v>163</v>
      </c>
      <c r="P7" s="20">
        <v>175</v>
      </c>
      <c r="Q7" s="30">
        <v>-12</v>
      </c>
      <c r="R7" s="29" t="s">
        <v>102</v>
      </c>
      <c r="S7" s="28" t="s">
        <v>246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56</v>
      </c>
      <c r="C14" s="1">
        <v>37</v>
      </c>
      <c r="D14" s="1">
        <v>11</v>
      </c>
      <c r="E14" s="20">
        <v>8</v>
      </c>
      <c r="F14" s="33">
        <v>82</v>
      </c>
      <c r="G14" s="20">
        <v>32</v>
      </c>
      <c r="H14" s="20">
        <v>37</v>
      </c>
      <c r="I14" s="20">
        <v>0</v>
      </c>
      <c r="J14" s="20">
        <v>3</v>
      </c>
      <c r="K14" s="29" t="s">
        <v>1206</v>
      </c>
      <c r="L14" s="1" t="s">
        <v>1222</v>
      </c>
      <c r="M14" s="1" t="s">
        <v>467</v>
      </c>
      <c r="N14" s="1" t="s">
        <v>1223</v>
      </c>
      <c r="O14" s="31">
        <v>204</v>
      </c>
      <c r="P14" s="20">
        <v>143</v>
      </c>
      <c r="Q14" s="30">
        <v>61</v>
      </c>
      <c r="R14" s="29" t="s">
        <v>100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58</v>
      </c>
      <c r="C16" s="1">
        <v>31</v>
      </c>
      <c r="D16" s="1">
        <v>21</v>
      </c>
      <c r="E16" s="20">
        <v>6</v>
      </c>
      <c r="F16" s="30">
        <v>68</v>
      </c>
      <c r="G16" s="20">
        <v>26</v>
      </c>
      <c r="H16" s="20">
        <v>30</v>
      </c>
      <c r="I16" s="20">
        <v>1</v>
      </c>
      <c r="J16" s="20">
        <v>1</v>
      </c>
      <c r="K16" s="29" t="s">
        <v>839</v>
      </c>
      <c r="L16" s="1" t="s">
        <v>1130</v>
      </c>
      <c r="M16" s="1" t="s">
        <v>580</v>
      </c>
      <c r="N16" s="1" t="s">
        <v>1199</v>
      </c>
      <c r="O16" s="31">
        <v>177</v>
      </c>
      <c r="P16" s="20">
        <v>146</v>
      </c>
      <c r="Q16" s="30">
        <v>31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56</v>
      </c>
      <c r="C18" s="1">
        <v>27</v>
      </c>
      <c r="D18" s="1">
        <v>25</v>
      </c>
      <c r="E18" s="20">
        <v>4</v>
      </c>
      <c r="F18" s="30">
        <v>58</v>
      </c>
      <c r="G18" s="20">
        <v>24</v>
      </c>
      <c r="H18" s="20">
        <v>26</v>
      </c>
      <c r="I18" s="20">
        <v>1</v>
      </c>
      <c r="J18" s="20">
        <v>0</v>
      </c>
      <c r="K18" s="29" t="s">
        <v>1160</v>
      </c>
      <c r="L18" s="1" t="s">
        <v>1119</v>
      </c>
      <c r="M18" s="1" t="s">
        <v>536</v>
      </c>
      <c r="N18" s="1" t="s">
        <v>1220</v>
      </c>
      <c r="O18" s="31">
        <v>167</v>
      </c>
      <c r="P18" s="20">
        <v>176</v>
      </c>
      <c r="Q18" s="30">
        <v>-9</v>
      </c>
      <c r="R18" s="29" t="s">
        <v>98</v>
      </c>
      <c r="S18" s="28" t="s">
        <v>225</v>
      </c>
    </row>
    <row r="19" spans="1:19" x14ac:dyDescent="0.25">
      <c r="A19" s="32" t="s">
        <v>13</v>
      </c>
      <c r="B19" s="1">
        <v>55</v>
      </c>
      <c r="C19" s="1">
        <v>25</v>
      </c>
      <c r="D19" s="1">
        <v>23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879</v>
      </c>
      <c r="L19" s="1" t="s">
        <v>1200</v>
      </c>
      <c r="M19" s="1" t="s">
        <v>285</v>
      </c>
      <c r="N19" s="1" t="s">
        <v>1092</v>
      </c>
      <c r="O19" s="31">
        <v>152</v>
      </c>
      <c r="P19" s="20">
        <v>162</v>
      </c>
      <c r="Q19" s="30">
        <v>-10</v>
      </c>
      <c r="R19" s="29" t="s">
        <v>102</v>
      </c>
      <c r="S19" s="28" t="s">
        <v>236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58</v>
      </c>
      <c r="C21" s="26">
        <v>23</v>
      </c>
      <c r="D21" s="26">
        <v>26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1193</v>
      </c>
      <c r="L21" s="26" t="s">
        <v>1203</v>
      </c>
      <c r="M21" s="26" t="s">
        <v>463</v>
      </c>
      <c r="N21" s="26" t="s">
        <v>1221</v>
      </c>
      <c r="O21" s="25">
        <v>167</v>
      </c>
      <c r="P21" s="24">
        <v>209</v>
      </c>
      <c r="Q21" s="23">
        <v>-42</v>
      </c>
      <c r="R21" s="22" t="s">
        <v>102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56</v>
      </c>
      <c r="C26" s="1">
        <v>36</v>
      </c>
      <c r="D26" s="1">
        <v>18</v>
      </c>
      <c r="E26" s="20">
        <v>2</v>
      </c>
      <c r="F26" s="30">
        <v>74</v>
      </c>
      <c r="G26" s="20">
        <v>28</v>
      </c>
      <c r="H26" s="20">
        <v>34</v>
      </c>
      <c r="I26" s="20">
        <v>2</v>
      </c>
      <c r="J26" s="20">
        <v>1</v>
      </c>
      <c r="K26" s="29" t="s">
        <v>1113</v>
      </c>
      <c r="L26" s="1" t="s">
        <v>743</v>
      </c>
      <c r="M26" s="1" t="s">
        <v>745</v>
      </c>
      <c r="N26" s="1" t="s">
        <v>1187</v>
      </c>
      <c r="O26" s="31">
        <v>186</v>
      </c>
      <c r="P26" s="20">
        <v>141</v>
      </c>
      <c r="Q26" s="30">
        <v>45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58</v>
      </c>
      <c r="C28" s="1">
        <v>33</v>
      </c>
      <c r="D28" s="1">
        <v>23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1225</v>
      </c>
      <c r="M28" s="1" t="s">
        <v>583</v>
      </c>
      <c r="N28" s="1" t="s">
        <v>1226</v>
      </c>
      <c r="O28" s="31">
        <v>187</v>
      </c>
      <c r="P28" s="20">
        <v>176</v>
      </c>
      <c r="Q28" s="30">
        <v>11</v>
      </c>
      <c r="R28" s="29" t="s">
        <v>98</v>
      </c>
      <c r="S28" s="28" t="s">
        <v>190</v>
      </c>
    </row>
    <row r="29" spans="1:19" x14ac:dyDescent="0.25">
      <c r="A29" s="32" t="s">
        <v>105</v>
      </c>
      <c r="B29" s="1">
        <v>57</v>
      </c>
      <c r="C29" s="1">
        <v>24</v>
      </c>
      <c r="D29" s="1">
        <v>24</v>
      </c>
      <c r="E29" s="20">
        <v>9</v>
      </c>
      <c r="F29" s="30">
        <v>57</v>
      </c>
      <c r="G29" s="20">
        <v>15</v>
      </c>
      <c r="H29" s="20">
        <v>23</v>
      </c>
      <c r="I29" s="20">
        <v>1</v>
      </c>
      <c r="J29" s="20">
        <v>2</v>
      </c>
      <c r="K29" s="29" t="s">
        <v>1120</v>
      </c>
      <c r="L29" s="1" t="s">
        <v>1210</v>
      </c>
      <c r="M29" s="1" t="s">
        <v>525</v>
      </c>
      <c r="N29" s="1" t="s">
        <v>1224</v>
      </c>
      <c r="O29" s="31">
        <v>161</v>
      </c>
      <c r="P29" s="20">
        <v>175</v>
      </c>
      <c r="Q29" s="30">
        <v>-14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57</v>
      </c>
      <c r="C30" s="1">
        <v>25</v>
      </c>
      <c r="D30" s="1">
        <v>26</v>
      </c>
      <c r="E30" s="20">
        <v>6</v>
      </c>
      <c r="F30" s="30">
        <v>56</v>
      </c>
      <c r="G30" s="20">
        <v>14</v>
      </c>
      <c r="H30" s="20">
        <v>22</v>
      </c>
      <c r="I30" s="20">
        <v>3</v>
      </c>
      <c r="J30" s="20">
        <v>1</v>
      </c>
      <c r="K30" s="29" t="s">
        <v>1217</v>
      </c>
      <c r="L30" s="1" t="s">
        <v>958</v>
      </c>
      <c r="M30" s="1" t="s">
        <v>1229</v>
      </c>
      <c r="N30" s="1" t="s">
        <v>1003</v>
      </c>
      <c r="O30" s="31">
        <v>157</v>
      </c>
      <c r="P30" s="20">
        <v>175</v>
      </c>
      <c r="Q30" s="30">
        <v>-18</v>
      </c>
      <c r="R30" s="29" t="s">
        <v>98</v>
      </c>
      <c r="S30" s="28" t="s">
        <v>237</v>
      </c>
    </row>
    <row r="31" spans="1:19" x14ac:dyDescent="0.25">
      <c r="A31" s="32" t="s">
        <v>15</v>
      </c>
      <c r="B31" s="1">
        <v>55</v>
      </c>
      <c r="C31" s="1">
        <v>20</v>
      </c>
      <c r="D31" s="1">
        <v>28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1152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180</v>
      </c>
      <c r="Q31" s="30">
        <v>-34</v>
      </c>
      <c r="R31" s="29" t="s">
        <v>104</v>
      </c>
      <c r="S31" s="28" t="s">
        <v>244</v>
      </c>
    </row>
    <row r="32" spans="1:19" ht="15.75" thickBot="1" x14ac:dyDescent="0.3">
      <c r="A32" s="32" t="s">
        <v>25</v>
      </c>
      <c r="B32" s="1">
        <v>56</v>
      </c>
      <c r="C32" s="1">
        <v>17</v>
      </c>
      <c r="D32" s="1">
        <v>32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1165</v>
      </c>
      <c r="L32" s="1" t="s">
        <v>1170</v>
      </c>
      <c r="M32" s="1" t="s">
        <v>1185</v>
      </c>
      <c r="N32" s="1" t="s">
        <v>1186</v>
      </c>
      <c r="O32" s="31">
        <v>150</v>
      </c>
      <c r="P32" s="20">
        <v>196</v>
      </c>
      <c r="Q32" s="30">
        <v>-46</v>
      </c>
      <c r="R32" s="29" t="s">
        <v>102</v>
      </c>
      <c r="S32" s="28" t="s">
        <v>374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56</v>
      </c>
      <c r="C36" s="1">
        <v>34</v>
      </c>
      <c r="D36" s="1">
        <v>18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1213</v>
      </c>
      <c r="M36" s="1" t="s">
        <v>377</v>
      </c>
      <c r="N36" s="1" t="s">
        <v>1173</v>
      </c>
      <c r="O36" s="31">
        <v>185</v>
      </c>
      <c r="P36" s="20">
        <v>158</v>
      </c>
      <c r="Q36" s="30">
        <v>27</v>
      </c>
      <c r="R36" s="29" t="s">
        <v>102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56</v>
      </c>
      <c r="C38" s="1">
        <v>26</v>
      </c>
      <c r="D38" s="1">
        <v>19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827</v>
      </c>
      <c r="M38" s="1" t="s">
        <v>412</v>
      </c>
      <c r="N38" s="1" t="s">
        <v>1234</v>
      </c>
      <c r="O38" s="31">
        <v>156</v>
      </c>
      <c r="P38" s="20">
        <v>169</v>
      </c>
      <c r="Q38" s="30">
        <v>-13</v>
      </c>
      <c r="R38" s="29" t="s">
        <v>98</v>
      </c>
      <c r="S38" s="28" t="s">
        <v>205</v>
      </c>
    </row>
    <row r="39" spans="1:19" x14ac:dyDescent="0.25">
      <c r="A39" s="32" t="s">
        <v>27</v>
      </c>
      <c r="B39" s="1">
        <v>55</v>
      </c>
      <c r="C39" s="1">
        <v>26</v>
      </c>
      <c r="D39" s="1">
        <v>21</v>
      </c>
      <c r="E39" s="20">
        <v>8</v>
      </c>
      <c r="F39" s="30">
        <v>60</v>
      </c>
      <c r="G39" s="20">
        <v>17</v>
      </c>
      <c r="H39" s="20">
        <v>23</v>
      </c>
      <c r="I39" s="20">
        <v>3</v>
      </c>
      <c r="J39" s="20">
        <v>1</v>
      </c>
      <c r="K39" s="29" t="s">
        <v>1178</v>
      </c>
      <c r="L39" s="1" t="s">
        <v>1060</v>
      </c>
      <c r="M39" s="1" t="s">
        <v>489</v>
      </c>
      <c r="N39" s="1" t="s">
        <v>1179</v>
      </c>
      <c r="O39" s="31">
        <v>148</v>
      </c>
      <c r="P39" s="20">
        <v>165</v>
      </c>
      <c r="Q39" s="30">
        <v>-17</v>
      </c>
      <c r="R39" s="29" t="s">
        <v>114</v>
      </c>
      <c r="S39" s="28" t="s">
        <v>222</v>
      </c>
    </row>
    <row r="40" spans="1:19" x14ac:dyDescent="0.25">
      <c r="A40" s="32" t="s">
        <v>31</v>
      </c>
      <c r="B40" s="1">
        <v>55</v>
      </c>
      <c r="C40" s="1">
        <v>25</v>
      </c>
      <c r="D40" s="1">
        <v>24</v>
      </c>
      <c r="E40" s="20">
        <v>6</v>
      </c>
      <c r="F40" s="30">
        <v>56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1017</v>
      </c>
      <c r="M40" s="1" t="s">
        <v>430</v>
      </c>
      <c r="N40" s="1" t="s">
        <v>1177</v>
      </c>
      <c r="O40" s="31">
        <v>140</v>
      </c>
      <c r="P40" s="20">
        <v>167</v>
      </c>
      <c r="Q40" s="30">
        <v>-27</v>
      </c>
      <c r="R40" s="29" t="s">
        <v>130</v>
      </c>
      <c r="S40" s="28" t="s">
        <v>236</v>
      </c>
    </row>
    <row r="41" spans="1:19" x14ac:dyDescent="0.25">
      <c r="A41" s="32" t="s">
        <v>7</v>
      </c>
      <c r="B41" s="1">
        <v>58</v>
      </c>
      <c r="C41" s="1">
        <v>25</v>
      </c>
      <c r="D41" s="1">
        <v>29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1233</v>
      </c>
      <c r="M41" s="1" t="s">
        <v>347</v>
      </c>
      <c r="N41" s="1" t="s">
        <v>1183</v>
      </c>
      <c r="O41" s="31">
        <v>171</v>
      </c>
      <c r="P41" s="20">
        <v>184</v>
      </c>
      <c r="Q41" s="30">
        <v>-13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57</v>
      </c>
      <c r="C42" s="26">
        <v>15</v>
      </c>
      <c r="D42" s="26">
        <v>35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1087</v>
      </c>
      <c r="M42" s="26" t="s">
        <v>466</v>
      </c>
      <c r="N42" s="26" t="s">
        <v>1181</v>
      </c>
      <c r="O42" s="25">
        <v>148</v>
      </c>
      <c r="P42" s="24">
        <v>216</v>
      </c>
      <c r="Q42" s="23">
        <v>-68</v>
      </c>
      <c r="R42" s="22" t="s">
        <v>140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E00-000000000000}"/>
  </hyperlinks>
  <pageMargins left="0.7" right="0.7" top="0.75" bottom="0.75" header="0.3" footer="0.3"/>
  <pageSetup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57</v>
      </c>
      <c r="C25" s="40">
        <v>40</v>
      </c>
      <c r="D25" s="40">
        <v>14</v>
      </c>
      <c r="E25" s="38">
        <v>3</v>
      </c>
      <c r="F25" s="33">
        <v>83</v>
      </c>
      <c r="G25" s="38">
        <v>32</v>
      </c>
      <c r="H25" s="38">
        <v>39</v>
      </c>
      <c r="I25" s="38">
        <v>1</v>
      </c>
      <c r="J25" s="38">
        <v>0</v>
      </c>
      <c r="K25" s="37" t="s">
        <v>1172</v>
      </c>
      <c r="L25" s="40" t="s">
        <v>897</v>
      </c>
      <c r="M25" s="40" t="s">
        <v>113</v>
      </c>
      <c r="N25" s="40" t="s">
        <v>1230</v>
      </c>
      <c r="O25" s="39">
        <v>206</v>
      </c>
      <c r="P25" s="38">
        <v>137</v>
      </c>
      <c r="Q25" s="33">
        <v>69</v>
      </c>
      <c r="R25" s="37" t="s">
        <v>1231</v>
      </c>
      <c r="S25" s="36" t="s">
        <v>238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57</v>
      </c>
      <c r="C35" s="1">
        <v>34</v>
      </c>
      <c r="D35" s="1">
        <v>17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1184</v>
      </c>
      <c r="M35" s="1" t="s">
        <v>1235</v>
      </c>
      <c r="N35" s="1" t="s">
        <v>1236</v>
      </c>
      <c r="O35" s="31">
        <v>188</v>
      </c>
      <c r="P35" s="20">
        <v>156</v>
      </c>
      <c r="Q35" s="30">
        <v>32</v>
      </c>
      <c r="R35" s="29" t="s">
        <v>123</v>
      </c>
      <c r="S35" s="28" t="s">
        <v>231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54</v>
      </c>
      <c r="C37" s="1">
        <v>30</v>
      </c>
      <c r="D37" s="1">
        <v>17</v>
      </c>
      <c r="E37" s="20">
        <v>7</v>
      </c>
      <c r="F37" s="30">
        <v>67</v>
      </c>
      <c r="G37" s="20">
        <v>26</v>
      </c>
      <c r="H37" s="20">
        <v>29</v>
      </c>
      <c r="I37" s="20">
        <v>1</v>
      </c>
      <c r="J37" s="20">
        <v>2</v>
      </c>
      <c r="K37" s="29" t="s">
        <v>563</v>
      </c>
      <c r="L37" s="1" t="s">
        <v>1107</v>
      </c>
      <c r="M37" s="1" t="s">
        <v>394</v>
      </c>
      <c r="N37" s="1" t="s">
        <v>1232</v>
      </c>
      <c r="O37" s="31">
        <v>156</v>
      </c>
      <c r="P37" s="20">
        <v>139</v>
      </c>
      <c r="Q37" s="30">
        <v>17</v>
      </c>
      <c r="R37" s="29" t="s">
        <v>100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58</v>
      </c>
      <c r="C42" s="26">
        <v>15</v>
      </c>
      <c r="D42" s="26">
        <v>36</v>
      </c>
      <c r="E42" s="24">
        <v>7</v>
      </c>
      <c r="F42" s="23">
        <v>37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1250</v>
      </c>
      <c r="M42" s="26" t="s">
        <v>484</v>
      </c>
      <c r="N42" s="26" t="s">
        <v>1251</v>
      </c>
      <c r="O42" s="25">
        <v>150</v>
      </c>
      <c r="P42" s="24">
        <v>219</v>
      </c>
      <c r="Q42" s="23">
        <v>-69</v>
      </c>
      <c r="R42" s="22" t="s">
        <v>155</v>
      </c>
      <c r="S42" s="21" t="s">
        <v>628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7F00-000000000000}"/>
  </hyperlinks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57</v>
      </c>
      <c r="C4" s="40">
        <v>35</v>
      </c>
      <c r="D4" s="40">
        <v>20</v>
      </c>
      <c r="E4" s="38">
        <v>2</v>
      </c>
      <c r="F4" s="33">
        <v>72</v>
      </c>
      <c r="G4" s="39">
        <v>30</v>
      </c>
      <c r="H4" s="38">
        <v>35</v>
      </c>
      <c r="I4" s="38">
        <v>0</v>
      </c>
      <c r="J4" s="33">
        <v>0</v>
      </c>
      <c r="K4" s="37" t="s">
        <v>1215</v>
      </c>
      <c r="L4" s="40" t="s">
        <v>841</v>
      </c>
      <c r="M4" s="40" t="s">
        <v>423</v>
      </c>
      <c r="N4" s="40" t="s">
        <v>1216</v>
      </c>
      <c r="O4" s="39">
        <v>180</v>
      </c>
      <c r="P4" s="38">
        <v>161</v>
      </c>
      <c r="Q4" s="33">
        <v>19</v>
      </c>
      <c r="R4" s="37" t="s">
        <v>104</v>
      </c>
      <c r="S4" s="36" t="s">
        <v>245</v>
      </c>
    </row>
    <row r="5" spans="1:20" x14ac:dyDescent="0.25">
      <c r="A5" s="32" t="s">
        <v>19</v>
      </c>
      <c r="B5" s="1">
        <v>58</v>
      </c>
      <c r="C5" s="1">
        <v>34</v>
      </c>
      <c r="D5" s="1">
        <v>21</v>
      </c>
      <c r="E5" s="20">
        <v>3</v>
      </c>
      <c r="F5" s="30">
        <v>71</v>
      </c>
      <c r="G5" s="31">
        <v>24</v>
      </c>
      <c r="H5" s="20">
        <v>30</v>
      </c>
      <c r="I5" s="20">
        <v>4</v>
      </c>
      <c r="J5" s="30">
        <v>0</v>
      </c>
      <c r="K5" s="29" t="s">
        <v>1057</v>
      </c>
      <c r="L5" s="1" t="s">
        <v>1007</v>
      </c>
      <c r="M5" s="1" t="s">
        <v>290</v>
      </c>
      <c r="N5" s="1" t="s">
        <v>1192</v>
      </c>
      <c r="O5" s="31">
        <v>193</v>
      </c>
      <c r="P5" s="20">
        <v>167</v>
      </c>
      <c r="Q5" s="30">
        <v>26</v>
      </c>
      <c r="R5" s="29" t="s">
        <v>98</v>
      </c>
      <c r="S5" s="28" t="s">
        <v>245</v>
      </c>
    </row>
    <row r="6" spans="1:20" x14ac:dyDescent="0.25">
      <c r="A6" s="32" t="s">
        <v>5</v>
      </c>
      <c r="B6" s="1">
        <v>56</v>
      </c>
      <c r="C6" s="1">
        <v>32</v>
      </c>
      <c r="D6" s="1">
        <v>20</v>
      </c>
      <c r="E6" s="20">
        <v>4</v>
      </c>
      <c r="F6" s="30">
        <v>68</v>
      </c>
      <c r="G6" s="31">
        <v>26</v>
      </c>
      <c r="H6" s="20">
        <v>31</v>
      </c>
      <c r="I6" s="20">
        <v>1</v>
      </c>
      <c r="J6" s="30">
        <v>1</v>
      </c>
      <c r="K6" s="29" t="s">
        <v>1118</v>
      </c>
      <c r="L6" s="1" t="s">
        <v>1024</v>
      </c>
      <c r="M6" s="1" t="s">
        <v>536</v>
      </c>
      <c r="N6" s="1" t="s">
        <v>1178</v>
      </c>
      <c r="O6" s="31">
        <v>201</v>
      </c>
      <c r="P6" s="20">
        <v>154</v>
      </c>
      <c r="Q6" s="30">
        <v>47</v>
      </c>
      <c r="R6" s="29" t="s">
        <v>169</v>
      </c>
      <c r="S6" s="28" t="s">
        <v>230</v>
      </c>
    </row>
    <row r="7" spans="1:20" x14ac:dyDescent="0.25">
      <c r="A7" s="32" t="s">
        <v>21</v>
      </c>
      <c r="B7" s="1">
        <v>57</v>
      </c>
      <c r="C7" s="1">
        <v>29</v>
      </c>
      <c r="D7" s="1">
        <v>22</v>
      </c>
      <c r="E7" s="20">
        <v>6</v>
      </c>
      <c r="F7" s="30">
        <v>64</v>
      </c>
      <c r="G7" s="31">
        <v>18</v>
      </c>
      <c r="H7" s="20">
        <v>26</v>
      </c>
      <c r="I7" s="20">
        <v>3</v>
      </c>
      <c r="J7" s="30">
        <v>0</v>
      </c>
      <c r="K7" s="29" t="s">
        <v>1238</v>
      </c>
      <c r="L7" s="1" t="s">
        <v>1040</v>
      </c>
      <c r="M7" s="1" t="s">
        <v>347</v>
      </c>
      <c r="N7" s="1" t="s">
        <v>1191</v>
      </c>
      <c r="O7" s="31">
        <v>168</v>
      </c>
      <c r="P7" s="20">
        <v>179</v>
      </c>
      <c r="Q7" s="30">
        <v>-11</v>
      </c>
      <c r="R7" s="29" t="s">
        <v>100</v>
      </c>
      <c r="S7" s="28" t="s">
        <v>254</v>
      </c>
    </row>
    <row r="8" spans="1:20" x14ac:dyDescent="0.25">
      <c r="A8" s="32" t="s">
        <v>11</v>
      </c>
      <c r="B8" s="1">
        <v>57</v>
      </c>
      <c r="C8" s="1">
        <v>29</v>
      </c>
      <c r="D8" s="1">
        <v>24</v>
      </c>
      <c r="E8" s="20">
        <v>4</v>
      </c>
      <c r="F8" s="30">
        <v>62</v>
      </c>
      <c r="G8" s="31">
        <v>21</v>
      </c>
      <c r="H8" s="20">
        <v>28</v>
      </c>
      <c r="I8" s="20">
        <v>1</v>
      </c>
      <c r="J8" s="30">
        <v>1</v>
      </c>
      <c r="K8" s="29" t="s">
        <v>1213</v>
      </c>
      <c r="L8" s="1" t="s">
        <v>1195</v>
      </c>
      <c r="M8" s="1" t="s">
        <v>394</v>
      </c>
      <c r="N8" s="1" t="s">
        <v>1214</v>
      </c>
      <c r="O8" s="31">
        <v>160</v>
      </c>
      <c r="P8" s="20">
        <v>161</v>
      </c>
      <c r="Q8" s="30">
        <v>-1</v>
      </c>
      <c r="R8" s="29" t="s">
        <v>140</v>
      </c>
      <c r="S8" s="28" t="s">
        <v>225</v>
      </c>
    </row>
    <row r="9" spans="1:20" x14ac:dyDescent="0.25">
      <c r="A9" s="32" t="s">
        <v>29</v>
      </c>
      <c r="B9" s="1">
        <v>58</v>
      </c>
      <c r="C9" s="1">
        <v>27</v>
      </c>
      <c r="D9" s="1">
        <v>24</v>
      </c>
      <c r="E9" s="20">
        <v>7</v>
      </c>
      <c r="F9" s="30">
        <v>61</v>
      </c>
      <c r="G9" s="31">
        <v>20</v>
      </c>
      <c r="H9" s="20">
        <v>27</v>
      </c>
      <c r="I9" s="20">
        <v>0</v>
      </c>
      <c r="J9" s="30">
        <v>1</v>
      </c>
      <c r="K9" s="29" t="s">
        <v>1208</v>
      </c>
      <c r="L9" s="1" t="s">
        <v>1141</v>
      </c>
      <c r="M9" s="1" t="s">
        <v>446</v>
      </c>
      <c r="N9" s="1" t="s">
        <v>1142</v>
      </c>
      <c r="O9" s="31">
        <v>159</v>
      </c>
      <c r="P9" s="20">
        <v>185</v>
      </c>
      <c r="Q9" s="30">
        <v>-26</v>
      </c>
      <c r="R9" s="29" t="s">
        <v>114</v>
      </c>
      <c r="S9" s="28" t="s">
        <v>222</v>
      </c>
    </row>
    <row r="10" spans="1:20" x14ac:dyDescent="0.25">
      <c r="A10" s="32" t="s">
        <v>16</v>
      </c>
      <c r="B10" s="1">
        <v>57</v>
      </c>
      <c r="C10" s="1">
        <v>26</v>
      </c>
      <c r="D10" s="1">
        <v>26</v>
      </c>
      <c r="E10" s="20">
        <v>5</v>
      </c>
      <c r="F10" s="30">
        <v>57</v>
      </c>
      <c r="G10" s="31">
        <v>17</v>
      </c>
      <c r="H10" s="20">
        <v>24</v>
      </c>
      <c r="I10" s="20">
        <v>2</v>
      </c>
      <c r="J10" s="30">
        <v>2</v>
      </c>
      <c r="K10" s="29" t="s">
        <v>1052</v>
      </c>
      <c r="L10" s="1" t="s">
        <v>1211</v>
      </c>
      <c r="M10" s="1" t="s">
        <v>421</v>
      </c>
      <c r="N10" s="1" t="s">
        <v>1212</v>
      </c>
      <c r="O10" s="31">
        <v>168</v>
      </c>
      <c r="P10" s="20">
        <v>196</v>
      </c>
      <c r="Q10" s="30">
        <v>-28</v>
      </c>
      <c r="R10" s="29" t="s">
        <v>100</v>
      </c>
      <c r="S10" s="28" t="s">
        <v>233</v>
      </c>
    </row>
    <row r="11" spans="1:20" ht="15.75" thickBot="1" x14ac:dyDescent="0.3">
      <c r="A11" s="32" t="s">
        <v>28</v>
      </c>
      <c r="B11" s="1">
        <v>55</v>
      </c>
      <c r="C11" s="1">
        <v>23</v>
      </c>
      <c r="D11" s="1">
        <v>27</v>
      </c>
      <c r="E11" s="24">
        <v>5</v>
      </c>
      <c r="F11" s="23">
        <v>51</v>
      </c>
      <c r="G11" s="25">
        <v>17</v>
      </c>
      <c r="H11" s="24">
        <v>21</v>
      </c>
      <c r="I11" s="24">
        <v>2</v>
      </c>
      <c r="J11" s="23">
        <v>1</v>
      </c>
      <c r="K11" s="29" t="s">
        <v>1209</v>
      </c>
      <c r="L11" s="1" t="s">
        <v>1190</v>
      </c>
      <c r="M11" s="1" t="s">
        <v>307</v>
      </c>
      <c r="N11" s="1" t="s">
        <v>1109</v>
      </c>
      <c r="O11" s="31">
        <v>179</v>
      </c>
      <c r="P11" s="20">
        <v>187</v>
      </c>
      <c r="Q11" s="30">
        <v>-8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57</v>
      </c>
      <c r="C14" s="1">
        <v>38</v>
      </c>
      <c r="D14" s="1">
        <v>11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1243</v>
      </c>
      <c r="L14" s="1" t="s">
        <v>1222</v>
      </c>
      <c r="M14" s="1" t="s">
        <v>467</v>
      </c>
      <c r="N14" s="1" t="s">
        <v>1223</v>
      </c>
      <c r="O14" s="31">
        <v>211</v>
      </c>
      <c r="P14" s="20">
        <v>146</v>
      </c>
      <c r="Q14" s="30">
        <v>65</v>
      </c>
      <c r="R14" s="29" t="s">
        <v>104</v>
      </c>
      <c r="S14" s="28" t="s">
        <v>868</v>
      </c>
    </row>
    <row r="15" spans="1:20" x14ac:dyDescent="0.25">
      <c r="A15" s="32" t="s">
        <v>26</v>
      </c>
      <c r="B15" s="1">
        <v>57</v>
      </c>
      <c r="C15" s="1">
        <v>33</v>
      </c>
      <c r="D15" s="1">
        <v>20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1217</v>
      </c>
      <c r="M15" s="1" t="s">
        <v>731</v>
      </c>
      <c r="N15" s="1" t="s">
        <v>1218</v>
      </c>
      <c r="O15" s="31">
        <v>187</v>
      </c>
      <c r="P15" s="20">
        <v>160</v>
      </c>
      <c r="Q15" s="30">
        <v>27</v>
      </c>
      <c r="R15" s="29" t="s">
        <v>98</v>
      </c>
      <c r="S15" s="28" t="s">
        <v>190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57</v>
      </c>
      <c r="C17" s="1">
        <v>27</v>
      </c>
      <c r="D17" s="1">
        <v>22</v>
      </c>
      <c r="E17" s="20">
        <v>8</v>
      </c>
      <c r="F17" s="30">
        <v>62</v>
      </c>
      <c r="G17" s="20">
        <v>15</v>
      </c>
      <c r="H17" s="20">
        <v>23</v>
      </c>
      <c r="I17" s="20">
        <v>4</v>
      </c>
      <c r="J17" s="20">
        <v>1</v>
      </c>
      <c r="K17" s="29" t="s">
        <v>1219</v>
      </c>
      <c r="L17" s="1" t="s">
        <v>1133</v>
      </c>
      <c r="M17" s="1" t="s">
        <v>426</v>
      </c>
      <c r="N17" s="1" t="s">
        <v>1198</v>
      </c>
      <c r="O17" s="31">
        <v>189</v>
      </c>
      <c r="P17" s="20">
        <v>187</v>
      </c>
      <c r="Q17" s="30">
        <v>2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57</v>
      </c>
      <c r="C18" s="1">
        <v>28</v>
      </c>
      <c r="D18" s="1">
        <v>25</v>
      </c>
      <c r="E18" s="20">
        <v>4</v>
      </c>
      <c r="F18" s="30">
        <v>60</v>
      </c>
      <c r="G18" s="20">
        <v>25</v>
      </c>
      <c r="H18" s="20">
        <v>27</v>
      </c>
      <c r="I18" s="20">
        <v>1</v>
      </c>
      <c r="J18" s="20">
        <v>0</v>
      </c>
      <c r="K18" s="29" t="s">
        <v>1160</v>
      </c>
      <c r="L18" s="1" t="s">
        <v>1188</v>
      </c>
      <c r="M18" s="1" t="s">
        <v>1239</v>
      </c>
      <c r="N18" s="1" t="s">
        <v>1240</v>
      </c>
      <c r="O18" s="31">
        <v>172</v>
      </c>
      <c r="P18" s="20">
        <v>179</v>
      </c>
      <c r="Q18" s="30">
        <v>-7</v>
      </c>
      <c r="R18" s="29" t="s">
        <v>100</v>
      </c>
      <c r="S18" s="28" t="s">
        <v>225</v>
      </c>
    </row>
    <row r="19" spans="1:19" x14ac:dyDescent="0.25">
      <c r="A19" s="32" t="s">
        <v>13</v>
      </c>
      <c r="B19" s="1">
        <v>56</v>
      </c>
      <c r="C19" s="1">
        <v>25</v>
      </c>
      <c r="D19" s="1">
        <v>24</v>
      </c>
      <c r="E19" s="20">
        <v>7</v>
      </c>
      <c r="F19" s="30">
        <v>57</v>
      </c>
      <c r="G19" s="20">
        <v>17</v>
      </c>
      <c r="H19" s="20">
        <v>23</v>
      </c>
      <c r="I19" s="20">
        <v>2</v>
      </c>
      <c r="J19" s="20">
        <v>1</v>
      </c>
      <c r="K19" s="29" t="s">
        <v>869</v>
      </c>
      <c r="L19" s="1" t="s">
        <v>1200</v>
      </c>
      <c r="M19" s="1" t="s">
        <v>285</v>
      </c>
      <c r="N19" s="1" t="s">
        <v>1092</v>
      </c>
      <c r="O19" s="31">
        <v>155</v>
      </c>
      <c r="P19" s="20">
        <v>166</v>
      </c>
      <c r="Q19" s="30">
        <v>-11</v>
      </c>
      <c r="R19" s="29" t="s">
        <v>114</v>
      </c>
      <c r="S19" s="28" t="s">
        <v>245</v>
      </c>
    </row>
    <row r="20" spans="1:19" x14ac:dyDescent="0.25">
      <c r="A20" s="32" t="s">
        <v>10</v>
      </c>
      <c r="B20" s="1">
        <v>58</v>
      </c>
      <c r="C20" s="1">
        <v>25</v>
      </c>
      <c r="D20" s="1">
        <v>26</v>
      </c>
      <c r="E20" s="20">
        <v>7</v>
      </c>
      <c r="F20" s="30">
        <v>57</v>
      </c>
      <c r="G20" s="20">
        <v>13</v>
      </c>
      <c r="H20" s="20">
        <v>22</v>
      </c>
      <c r="I20" s="20">
        <v>3</v>
      </c>
      <c r="J20" s="20">
        <v>3</v>
      </c>
      <c r="K20" s="29" t="s">
        <v>895</v>
      </c>
      <c r="L20" s="1" t="s">
        <v>1136</v>
      </c>
      <c r="M20" s="1" t="s">
        <v>364</v>
      </c>
      <c r="N20" s="1" t="s">
        <v>1202</v>
      </c>
      <c r="O20" s="31">
        <v>168</v>
      </c>
      <c r="P20" s="20">
        <v>195</v>
      </c>
      <c r="Q20" s="30">
        <v>-27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59</v>
      </c>
      <c r="C21" s="26">
        <v>23</v>
      </c>
      <c r="D21" s="26">
        <v>27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1203</v>
      </c>
      <c r="M21" s="26" t="s">
        <v>1241</v>
      </c>
      <c r="N21" s="26" t="s">
        <v>1242</v>
      </c>
      <c r="O21" s="25">
        <v>170</v>
      </c>
      <c r="P21" s="24">
        <v>214</v>
      </c>
      <c r="Q21" s="23">
        <v>-44</v>
      </c>
      <c r="R21" s="22" t="s">
        <v>114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57</v>
      </c>
      <c r="C26" s="1">
        <v>37</v>
      </c>
      <c r="D26" s="1">
        <v>18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761</v>
      </c>
      <c r="M26" s="1" t="s">
        <v>745</v>
      </c>
      <c r="N26" s="1" t="s">
        <v>1187</v>
      </c>
      <c r="O26" s="31">
        <v>190</v>
      </c>
      <c r="P26" s="20">
        <v>144</v>
      </c>
      <c r="Q26" s="30">
        <v>46</v>
      </c>
      <c r="R26" s="29" t="s">
        <v>123</v>
      </c>
      <c r="S26" s="28" t="s">
        <v>254</v>
      </c>
    </row>
    <row r="27" spans="1:19" x14ac:dyDescent="0.25">
      <c r="A27" s="32" t="s">
        <v>17</v>
      </c>
      <c r="B27" s="1">
        <v>57</v>
      </c>
      <c r="C27" s="1">
        <v>34</v>
      </c>
      <c r="D27" s="1">
        <v>19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810</v>
      </c>
      <c r="L27" s="1" t="s">
        <v>1227</v>
      </c>
      <c r="M27" s="1" t="s">
        <v>656</v>
      </c>
      <c r="N27" s="1" t="s">
        <v>1042</v>
      </c>
      <c r="O27" s="31">
        <v>167</v>
      </c>
      <c r="P27" s="20">
        <v>162</v>
      </c>
      <c r="Q27" s="30">
        <v>5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58</v>
      </c>
      <c r="C29" s="1">
        <v>25</v>
      </c>
      <c r="D29" s="1">
        <v>24</v>
      </c>
      <c r="E29" s="20">
        <v>9</v>
      </c>
      <c r="F29" s="30">
        <v>59</v>
      </c>
      <c r="G29" s="20">
        <v>16</v>
      </c>
      <c r="H29" s="20">
        <v>24</v>
      </c>
      <c r="I29" s="20">
        <v>1</v>
      </c>
      <c r="J29" s="20">
        <v>2</v>
      </c>
      <c r="K29" s="29" t="s">
        <v>1244</v>
      </c>
      <c r="L29" s="1" t="s">
        <v>1210</v>
      </c>
      <c r="M29" s="1" t="s">
        <v>525</v>
      </c>
      <c r="N29" s="1" t="s">
        <v>1245</v>
      </c>
      <c r="O29" s="31">
        <v>163</v>
      </c>
      <c r="P29" s="20">
        <v>176</v>
      </c>
      <c r="Q29" s="30">
        <v>-13</v>
      </c>
      <c r="R29" s="29" t="s">
        <v>100</v>
      </c>
      <c r="S29" s="28" t="s">
        <v>203</v>
      </c>
    </row>
    <row r="30" spans="1:19" x14ac:dyDescent="0.25">
      <c r="A30" s="32" t="s">
        <v>6</v>
      </c>
      <c r="B30" s="1">
        <v>58</v>
      </c>
      <c r="C30" s="1">
        <v>26</v>
      </c>
      <c r="D30" s="1">
        <v>26</v>
      </c>
      <c r="E30" s="20">
        <v>6</v>
      </c>
      <c r="F30" s="30">
        <v>58</v>
      </c>
      <c r="G30" s="20">
        <v>15</v>
      </c>
      <c r="H30" s="20">
        <v>23</v>
      </c>
      <c r="I30" s="20">
        <v>3</v>
      </c>
      <c r="J30" s="20">
        <v>1</v>
      </c>
      <c r="K30" s="29" t="s">
        <v>1214</v>
      </c>
      <c r="L30" s="1" t="s">
        <v>958</v>
      </c>
      <c r="M30" s="1" t="s">
        <v>447</v>
      </c>
      <c r="N30" s="1" t="s">
        <v>1097</v>
      </c>
      <c r="O30" s="31">
        <v>160</v>
      </c>
      <c r="P30" s="20">
        <v>176</v>
      </c>
      <c r="Q30" s="30">
        <v>-16</v>
      </c>
      <c r="R30" s="29" t="s">
        <v>100</v>
      </c>
      <c r="S30" s="28" t="s">
        <v>237</v>
      </c>
    </row>
    <row r="31" spans="1:19" x14ac:dyDescent="0.25">
      <c r="A31" s="32" t="s">
        <v>15</v>
      </c>
      <c r="B31" s="1">
        <v>56</v>
      </c>
      <c r="C31" s="1">
        <v>20</v>
      </c>
      <c r="D31" s="1">
        <v>29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1184</v>
      </c>
      <c r="L31" s="1" t="s">
        <v>1170</v>
      </c>
      <c r="M31" s="1" t="s">
        <v>457</v>
      </c>
      <c r="N31" s="1" t="s">
        <v>1228</v>
      </c>
      <c r="O31" s="31">
        <v>146</v>
      </c>
      <c r="P31" s="20">
        <v>185</v>
      </c>
      <c r="Q31" s="30">
        <v>-39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57</v>
      </c>
      <c r="C32" s="1">
        <v>17</v>
      </c>
      <c r="D32" s="1">
        <v>33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1170</v>
      </c>
      <c r="M32" s="1" t="s">
        <v>1185</v>
      </c>
      <c r="N32" s="1" t="s">
        <v>1186</v>
      </c>
      <c r="O32" s="31">
        <v>152</v>
      </c>
      <c r="P32" s="20">
        <v>201</v>
      </c>
      <c r="Q32" s="30">
        <v>-49</v>
      </c>
      <c r="R32" s="29" t="s">
        <v>114</v>
      </c>
      <c r="S32" s="28" t="s">
        <v>261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57</v>
      </c>
      <c r="C36" s="1">
        <v>34</v>
      </c>
      <c r="D36" s="1">
        <v>19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1093</v>
      </c>
      <c r="M36" s="1" t="s">
        <v>377</v>
      </c>
      <c r="N36" s="1" t="s">
        <v>1173</v>
      </c>
      <c r="O36" s="31">
        <v>188</v>
      </c>
      <c r="P36" s="20">
        <v>165</v>
      </c>
      <c r="Q36" s="30">
        <v>23</v>
      </c>
      <c r="R36" s="29" t="s">
        <v>114</v>
      </c>
      <c r="S36" s="28" t="s">
        <v>190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3</v>
      </c>
      <c r="B38" s="1">
        <v>57</v>
      </c>
      <c r="C38" s="1">
        <v>26</v>
      </c>
      <c r="D38" s="1">
        <v>20</v>
      </c>
      <c r="E38" s="20">
        <v>11</v>
      </c>
      <c r="F38" s="30">
        <v>63</v>
      </c>
      <c r="G38" s="20">
        <v>20</v>
      </c>
      <c r="H38" s="20">
        <v>25</v>
      </c>
      <c r="I38" s="20">
        <v>1</v>
      </c>
      <c r="J38" s="20">
        <v>1</v>
      </c>
      <c r="K38" s="29" t="s">
        <v>821</v>
      </c>
      <c r="L38" s="1" t="s">
        <v>839</v>
      </c>
      <c r="M38" s="1" t="s">
        <v>412</v>
      </c>
      <c r="N38" s="1" t="s">
        <v>1253</v>
      </c>
      <c r="O38" s="31">
        <v>157</v>
      </c>
      <c r="P38" s="20">
        <v>171</v>
      </c>
      <c r="Q38" s="30">
        <v>-14</v>
      </c>
      <c r="R38" s="29" t="s">
        <v>102</v>
      </c>
      <c r="S38" s="28" t="s">
        <v>205</v>
      </c>
    </row>
    <row r="39" spans="1:19" x14ac:dyDescent="0.25">
      <c r="A39" s="32" t="s">
        <v>27</v>
      </c>
      <c r="B39" s="1">
        <v>56</v>
      </c>
      <c r="C39" s="1">
        <v>27</v>
      </c>
      <c r="D39" s="1">
        <v>21</v>
      </c>
      <c r="E39" s="20">
        <v>8</v>
      </c>
      <c r="F39" s="30">
        <v>62</v>
      </c>
      <c r="G39" s="20">
        <v>18</v>
      </c>
      <c r="H39" s="20">
        <v>24</v>
      </c>
      <c r="I39" s="20">
        <v>3</v>
      </c>
      <c r="J39" s="20">
        <v>1</v>
      </c>
      <c r="K39" s="29" t="s">
        <v>1248</v>
      </c>
      <c r="L39" s="1" t="s">
        <v>1060</v>
      </c>
      <c r="M39" s="1" t="s">
        <v>551</v>
      </c>
      <c r="N39" s="1" t="s">
        <v>1249</v>
      </c>
      <c r="O39" s="31">
        <v>151</v>
      </c>
      <c r="P39" s="20">
        <v>167</v>
      </c>
      <c r="Q39" s="30">
        <v>-16</v>
      </c>
      <c r="R39" s="29" t="s">
        <v>100</v>
      </c>
      <c r="S39" s="28" t="s">
        <v>222</v>
      </c>
    </row>
    <row r="40" spans="1:19" x14ac:dyDescent="0.25">
      <c r="A40" s="32" t="s">
        <v>31</v>
      </c>
      <c r="B40" s="1">
        <v>56</v>
      </c>
      <c r="C40" s="1">
        <v>25</v>
      </c>
      <c r="D40" s="1">
        <v>24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1200</v>
      </c>
      <c r="M40" s="1" t="s">
        <v>430</v>
      </c>
      <c r="N40" s="1" t="s">
        <v>1177</v>
      </c>
      <c r="O40" s="31">
        <v>144</v>
      </c>
      <c r="P40" s="20">
        <v>172</v>
      </c>
      <c r="Q40" s="30">
        <v>-28</v>
      </c>
      <c r="R40" s="29" t="s">
        <v>98</v>
      </c>
      <c r="S40" s="28" t="s">
        <v>230</v>
      </c>
    </row>
    <row r="41" spans="1:19" x14ac:dyDescent="0.25">
      <c r="A41" s="32" t="s">
        <v>7</v>
      </c>
      <c r="B41" s="1">
        <v>59</v>
      </c>
      <c r="C41" s="1">
        <v>25</v>
      </c>
      <c r="D41" s="1">
        <v>30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1252</v>
      </c>
      <c r="M41" s="1" t="s">
        <v>347</v>
      </c>
      <c r="N41" s="1" t="s">
        <v>1183</v>
      </c>
      <c r="O41" s="31">
        <v>172</v>
      </c>
      <c r="P41" s="20">
        <v>188</v>
      </c>
      <c r="Q41" s="30">
        <v>-16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000-000000000000}"/>
  </hyperlinks>
  <pageMargins left="0.7" right="0.7" top="0.75" bottom="0.75" header="0.3" footer="0.3"/>
  <pageSetup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57</v>
      </c>
      <c r="C9" s="1">
        <v>29</v>
      </c>
      <c r="D9" s="1">
        <v>24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1213</v>
      </c>
      <c r="L9" s="1" t="s">
        <v>1195</v>
      </c>
      <c r="M9" s="1" t="s">
        <v>394</v>
      </c>
      <c r="N9" s="1" t="s">
        <v>1214</v>
      </c>
      <c r="O9" s="31">
        <v>160</v>
      </c>
      <c r="P9" s="20">
        <v>161</v>
      </c>
      <c r="Q9" s="30">
        <v>-1</v>
      </c>
      <c r="R9" s="29" t="s">
        <v>140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59</v>
      </c>
      <c r="C16" s="1">
        <v>32</v>
      </c>
      <c r="D16" s="1">
        <v>21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1192</v>
      </c>
      <c r="M16" s="1" t="s">
        <v>580</v>
      </c>
      <c r="N16" s="1" t="s">
        <v>1199</v>
      </c>
      <c r="O16" s="31">
        <v>182</v>
      </c>
      <c r="P16" s="20">
        <v>146</v>
      </c>
      <c r="Q16" s="30">
        <v>36</v>
      </c>
      <c r="R16" s="29" t="s">
        <v>100</v>
      </c>
      <c r="S16" s="28" t="s">
        <v>245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58</v>
      </c>
      <c r="C25" s="40">
        <v>41</v>
      </c>
      <c r="D25" s="40">
        <v>14</v>
      </c>
      <c r="E25" s="38">
        <v>3</v>
      </c>
      <c r="F25" s="33">
        <v>85</v>
      </c>
      <c r="G25" s="38">
        <v>32</v>
      </c>
      <c r="H25" s="38">
        <v>40</v>
      </c>
      <c r="I25" s="38">
        <v>1</v>
      </c>
      <c r="J25" s="38">
        <v>0</v>
      </c>
      <c r="K25" s="37" t="s">
        <v>978</v>
      </c>
      <c r="L25" s="40" t="s">
        <v>897</v>
      </c>
      <c r="M25" s="40" t="s">
        <v>113</v>
      </c>
      <c r="N25" s="40" t="s">
        <v>1254</v>
      </c>
      <c r="O25" s="39">
        <v>208</v>
      </c>
      <c r="P25" s="38">
        <v>138</v>
      </c>
      <c r="Q25" s="33">
        <v>70</v>
      </c>
      <c r="R25" s="37" t="s">
        <v>1255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59</v>
      </c>
      <c r="C28" s="1">
        <v>33</v>
      </c>
      <c r="D28" s="1">
        <v>24</v>
      </c>
      <c r="E28" s="20">
        <v>2</v>
      </c>
      <c r="F28" s="30">
        <v>68</v>
      </c>
      <c r="G28" s="20">
        <v>27</v>
      </c>
      <c r="H28" s="20">
        <v>32</v>
      </c>
      <c r="I28" s="20">
        <v>1</v>
      </c>
      <c r="J28" s="20">
        <v>1</v>
      </c>
      <c r="K28" s="29" t="s">
        <v>1112</v>
      </c>
      <c r="L28" s="1" t="s">
        <v>1247</v>
      </c>
      <c r="M28" s="1" t="s">
        <v>485</v>
      </c>
      <c r="N28" s="1" t="s">
        <v>1240</v>
      </c>
      <c r="O28" s="31">
        <v>188</v>
      </c>
      <c r="P28" s="20">
        <v>179</v>
      </c>
      <c r="Q28" s="30">
        <v>9</v>
      </c>
      <c r="R28" s="29" t="s">
        <v>102</v>
      </c>
      <c r="S28" s="28" t="s">
        <v>225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55</v>
      </c>
      <c r="C37" s="1">
        <v>31</v>
      </c>
      <c r="D37" s="1">
        <v>17</v>
      </c>
      <c r="E37" s="20">
        <v>7</v>
      </c>
      <c r="F37" s="30">
        <v>69</v>
      </c>
      <c r="G37" s="20">
        <v>27</v>
      </c>
      <c r="H37" s="20">
        <v>30</v>
      </c>
      <c r="I37" s="20">
        <v>1</v>
      </c>
      <c r="J37" s="20">
        <v>2</v>
      </c>
      <c r="K37" s="29" t="s">
        <v>596</v>
      </c>
      <c r="L37" s="1" t="s">
        <v>1107</v>
      </c>
      <c r="M37" s="1" t="s">
        <v>585</v>
      </c>
      <c r="N37" s="1" t="s">
        <v>1256</v>
      </c>
      <c r="O37" s="31">
        <v>161</v>
      </c>
      <c r="P37" s="20">
        <v>141</v>
      </c>
      <c r="Q37" s="30">
        <v>20</v>
      </c>
      <c r="R37" s="29" t="s">
        <v>104</v>
      </c>
      <c r="S37" s="28" t="s">
        <v>231</v>
      </c>
    </row>
    <row r="38" spans="1:19" x14ac:dyDescent="0.25">
      <c r="A38" s="32" t="s">
        <v>27</v>
      </c>
      <c r="B38" s="1">
        <v>57</v>
      </c>
      <c r="C38" s="1">
        <v>28</v>
      </c>
      <c r="D38" s="1">
        <v>21</v>
      </c>
      <c r="E38" s="20">
        <v>8</v>
      </c>
      <c r="F38" s="30">
        <v>64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935</v>
      </c>
      <c r="M38" s="1" t="s">
        <v>551</v>
      </c>
      <c r="N38" s="1" t="s">
        <v>1249</v>
      </c>
      <c r="O38" s="31">
        <v>154</v>
      </c>
      <c r="P38" s="20">
        <v>168</v>
      </c>
      <c r="Q38" s="30">
        <v>-14</v>
      </c>
      <c r="R38" s="29" t="s">
        <v>104</v>
      </c>
      <c r="S38" s="28" t="s">
        <v>222</v>
      </c>
    </row>
    <row r="39" spans="1:19" x14ac:dyDescent="0.25">
      <c r="A39" s="32" t="s">
        <v>3</v>
      </c>
      <c r="B39" s="1">
        <v>57</v>
      </c>
      <c r="C39" s="1">
        <v>26</v>
      </c>
      <c r="D39" s="1">
        <v>20</v>
      </c>
      <c r="E39" s="20">
        <v>11</v>
      </c>
      <c r="F39" s="30">
        <v>63</v>
      </c>
      <c r="G39" s="20">
        <v>20</v>
      </c>
      <c r="H39" s="20">
        <v>25</v>
      </c>
      <c r="I39" s="20">
        <v>1</v>
      </c>
      <c r="J39" s="20">
        <v>1</v>
      </c>
      <c r="K39" s="29" t="s">
        <v>821</v>
      </c>
      <c r="L39" s="1" t="s">
        <v>839</v>
      </c>
      <c r="M39" s="1" t="s">
        <v>412</v>
      </c>
      <c r="N39" s="1" t="s">
        <v>1253</v>
      </c>
      <c r="O39" s="31">
        <v>157</v>
      </c>
      <c r="P39" s="20">
        <v>171</v>
      </c>
      <c r="Q39" s="30">
        <v>-14</v>
      </c>
      <c r="R39" s="29" t="s">
        <v>102</v>
      </c>
      <c r="S39" s="28" t="s">
        <v>205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100-000000000000}"/>
  </hyperlinks>
  <pageMargins left="0.7" right="0.7" top="0.75" bottom="0.75" header="0.3" footer="0.3"/>
  <pageSetup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58</v>
      </c>
      <c r="C4" s="40">
        <v>36</v>
      </c>
      <c r="D4" s="40">
        <v>20</v>
      </c>
      <c r="E4" s="38">
        <v>2</v>
      </c>
      <c r="F4" s="33">
        <v>74</v>
      </c>
      <c r="G4" s="39">
        <v>30</v>
      </c>
      <c r="H4" s="38">
        <v>36</v>
      </c>
      <c r="I4" s="38">
        <v>0</v>
      </c>
      <c r="J4" s="33">
        <v>0</v>
      </c>
      <c r="K4" s="37" t="s">
        <v>1215</v>
      </c>
      <c r="L4" s="40" t="s">
        <v>1093</v>
      </c>
      <c r="M4" s="40" t="s">
        <v>445</v>
      </c>
      <c r="N4" s="40" t="s">
        <v>1263</v>
      </c>
      <c r="O4" s="39">
        <v>185</v>
      </c>
      <c r="P4" s="38">
        <v>165</v>
      </c>
      <c r="Q4" s="33">
        <v>20</v>
      </c>
      <c r="R4" s="37" t="s">
        <v>123</v>
      </c>
      <c r="S4" s="36" t="s">
        <v>245</v>
      </c>
    </row>
    <row r="5" spans="1:20" x14ac:dyDescent="0.25">
      <c r="A5" s="32" t="s">
        <v>19</v>
      </c>
      <c r="B5" s="1">
        <v>59</v>
      </c>
      <c r="C5" s="1">
        <v>35</v>
      </c>
      <c r="D5" s="1">
        <v>21</v>
      </c>
      <c r="E5" s="20">
        <v>3</v>
      </c>
      <c r="F5" s="30">
        <v>73</v>
      </c>
      <c r="G5" s="31">
        <v>25</v>
      </c>
      <c r="H5" s="20">
        <v>31</v>
      </c>
      <c r="I5" s="20">
        <v>4</v>
      </c>
      <c r="J5" s="30">
        <v>0</v>
      </c>
      <c r="K5" s="29" t="s">
        <v>1057</v>
      </c>
      <c r="L5" s="1" t="s">
        <v>787</v>
      </c>
      <c r="M5" s="1" t="s">
        <v>290</v>
      </c>
      <c r="N5" s="1" t="s">
        <v>1192</v>
      </c>
      <c r="O5" s="31">
        <v>197</v>
      </c>
      <c r="P5" s="20">
        <v>168</v>
      </c>
      <c r="Q5" s="30">
        <v>29</v>
      </c>
      <c r="R5" s="29" t="s">
        <v>100</v>
      </c>
      <c r="S5" s="28" t="s">
        <v>236</v>
      </c>
    </row>
    <row r="6" spans="1:20" x14ac:dyDescent="0.25">
      <c r="A6" s="32" t="s">
        <v>5</v>
      </c>
      <c r="B6" s="1">
        <v>57</v>
      </c>
      <c r="C6" s="1">
        <v>33</v>
      </c>
      <c r="D6" s="1">
        <v>20</v>
      </c>
      <c r="E6" s="20">
        <v>4</v>
      </c>
      <c r="F6" s="30">
        <v>70</v>
      </c>
      <c r="G6" s="31">
        <v>27</v>
      </c>
      <c r="H6" s="20">
        <v>32</v>
      </c>
      <c r="I6" s="20">
        <v>1</v>
      </c>
      <c r="J6" s="30">
        <v>1</v>
      </c>
      <c r="K6" s="29" t="s">
        <v>1106</v>
      </c>
      <c r="L6" s="1" t="s">
        <v>1024</v>
      </c>
      <c r="M6" s="1" t="s">
        <v>536</v>
      </c>
      <c r="N6" s="1" t="s">
        <v>1178</v>
      </c>
      <c r="O6" s="31">
        <v>205</v>
      </c>
      <c r="P6" s="20">
        <v>155</v>
      </c>
      <c r="Q6" s="30">
        <v>50</v>
      </c>
      <c r="R6" s="29" t="s">
        <v>181</v>
      </c>
      <c r="S6" s="28" t="s">
        <v>230</v>
      </c>
    </row>
    <row r="7" spans="1:20" x14ac:dyDescent="0.25">
      <c r="A7" s="32" t="s">
        <v>21</v>
      </c>
      <c r="B7" s="1">
        <v>58</v>
      </c>
      <c r="C7" s="1">
        <v>30</v>
      </c>
      <c r="D7" s="1">
        <v>22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1238</v>
      </c>
      <c r="L7" s="1" t="s">
        <v>1152</v>
      </c>
      <c r="M7" s="1" t="s">
        <v>347</v>
      </c>
      <c r="N7" s="1" t="s">
        <v>1191</v>
      </c>
      <c r="O7" s="31">
        <v>171</v>
      </c>
      <c r="P7" s="20">
        <v>181</v>
      </c>
      <c r="Q7" s="30">
        <v>-10</v>
      </c>
      <c r="R7" s="29" t="s">
        <v>104</v>
      </c>
      <c r="S7" s="28" t="s">
        <v>254</v>
      </c>
    </row>
    <row r="8" spans="1:20" x14ac:dyDescent="0.25">
      <c r="A8" s="32" t="s">
        <v>29</v>
      </c>
      <c r="B8" s="1">
        <v>59</v>
      </c>
      <c r="C8" s="1">
        <v>27</v>
      </c>
      <c r="D8" s="1">
        <v>24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1260</v>
      </c>
      <c r="L8" s="1" t="s">
        <v>1141</v>
      </c>
      <c r="M8" s="1" t="s">
        <v>469</v>
      </c>
      <c r="N8" s="1" t="s">
        <v>1261</v>
      </c>
      <c r="O8" s="31">
        <v>163</v>
      </c>
      <c r="P8" s="20">
        <v>190</v>
      </c>
      <c r="Q8" s="30">
        <v>-27</v>
      </c>
      <c r="R8" s="29" t="s">
        <v>140</v>
      </c>
      <c r="S8" s="28" t="s">
        <v>203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58</v>
      </c>
      <c r="C10" s="1">
        <v>27</v>
      </c>
      <c r="D10" s="1">
        <v>26</v>
      </c>
      <c r="E10" s="20">
        <v>5</v>
      </c>
      <c r="F10" s="30">
        <v>59</v>
      </c>
      <c r="G10" s="31">
        <v>18</v>
      </c>
      <c r="H10" s="20">
        <v>25</v>
      </c>
      <c r="I10" s="20">
        <v>2</v>
      </c>
      <c r="J10" s="30">
        <v>2</v>
      </c>
      <c r="K10" s="29" t="s">
        <v>1198</v>
      </c>
      <c r="L10" s="1" t="s">
        <v>1211</v>
      </c>
      <c r="M10" s="1" t="s">
        <v>421</v>
      </c>
      <c r="N10" s="1" t="s">
        <v>1262</v>
      </c>
      <c r="O10" s="31">
        <v>172</v>
      </c>
      <c r="P10" s="20">
        <v>196</v>
      </c>
      <c r="Q10" s="30">
        <v>-24</v>
      </c>
      <c r="R10" s="29" t="s">
        <v>104</v>
      </c>
      <c r="S10" s="28" t="s">
        <v>208</v>
      </c>
    </row>
    <row r="11" spans="1:20" ht="15.75" thickBot="1" x14ac:dyDescent="0.3">
      <c r="A11" s="32" t="s">
        <v>28</v>
      </c>
      <c r="B11" s="1">
        <v>56</v>
      </c>
      <c r="C11" s="1">
        <v>24</v>
      </c>
      <c r="D11" s="1">
        <v>27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1190</v>
      </c>
      <c r="M11" s="1" t="s">
        <v>307</v>
      </c>
      <c r="N11" s="1" t="s">
        <v>1109</v>
      </c>
      <c r="O11" s="31">
        <v>182</v>
      </c>
      <c r="P11" s="20">
        <v>189</v>
      </c>
      <c r="Q11" s="30">
        <v>-7</v>
      </c>
      <c r="R11" s="29" t="s">
        <v>104</v>
      </c>
      <c r="S11" s="28" t="s">
        <v>236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58</v>
      </c>
      <c r="C14" s="1">
        <v>38</v>
      </c>
      <c r="D14" s="1">
        <v>12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1272</v>
      </c>
      <c r="L14" s="1" t="s">
        <v>1222</v>
      </c>
      <c r="M14" s="1" t="s">
        <v>467</v>
      </c>
      <c r="N14" s="1" t="s">
        <v>1223</v>
      </c>
      <c r="O14" s="31">
        <v>212</v>
      </c>
      <c r="P14" s="20">
        <v>149</v>
      </c>
      <c r="Q14" s="30">
        <v>63</v>
      </c>
      <c r="R14" s="29" t="s">
        <v>98</v>
      </c>
      <c r="S14" s="28" t="s">
        <v>249</v>
      </c>
    </row>
    <row r="15" spans="1:20" x14ac:dyDescent="0.25">
      <c r="A15" s="32" t="s">
        <v>26</v>
      </c>
      <c r="B15" s="1">
        <v>58</v>
      </c>
      <c r="C15" s="1">
        <v>33</v>
      </c>
      <c r="D15" s="1">
        <v>21</v>
      </c>
      <c r="E15" s="20">
        <v>4</v>
      </c>
      <c r="F15" s="30">
        <v>70</v>
      </c>
      <c r="G15" s="20">
        <v>29</v>
      </c>
      <c r="H15" s="20">
        <v>33</v>
      </c>
      <c r="I15" s="20">
        <v>0</v>
      </c>
      <c r="J15" s="20">
        <v>2</v>
      </c>
      <c r="K15" s="29" t="s">
        <v>1196</v>
      </c>
      <c r="L15" s="1" t="s">
        <v>1264</v>
      </c>
      <c r="M15" s="1" t="s">
        <v>731</v>
      </c>
      <c r="N15" s="1" t="s">
        <v>1265</v>
      </c>
      <c r="O15" s="31">
        <v>187</v>
      </c>
      <c r="P15" s="20">
        <v>164</v>
      </c>
      <c r="Q15" s="30">
        <v>23</v>
      </c>
      <c r="R15" s="29" t="s">
        <v>102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58</v>
      </c>
      <c r="C17" s="1">
        <v>28</v>
      </c>
      <c r="D17" s="1">
        <v>22</v>
      </c>
      <c r="E17" s="20">
        <v>8</v>
      </c>
      <c r="F17" s="30">
        <v>64</v>
      </c>
      <c r="G17" s="20">
        <v>16</v>
      </c>
      <c r="H17" s="20">
        <v>24</v>
      </c>
      <c r="I17" s="20">
        <v>4</v>
      </c>
      <c r="J17" s="20">
        <v>1</v>
      </c>
      <c r="K17" s="29" t="s">
        <v>1266</v>
      </c>
      <c r="L17" s="1" t="s">
        <v>1133</v>
      </c>
      <c r="M17" s="1" t="s">
        <v>426</v>
      </c>
      <c r="N17" s="1" t="s">
        <v>1198</v>
      </c>
      <c r="O17" s="31">
        <v>195</v>
      </c>
      <c r="P17" s="20">
        <v>191</v>
      </c>
      <c r="Q17" s="30">
        <v>4</v>
      </c>
      <c r="R17" s="29" t="s">
        <v>104</v>
      </c>
      <c r="S17" s="28" t="s">
        <v>190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59</v>
      </c>
      <c r="C19" s="1">
        <v>26</v>
      </c>
      <c r="D19" s="1">
        <v>26</v>
      </c>
      <c r="E19" s="20">
        <v>7</v>
      </c>
      <c r="F19" s="30">
        <v>59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1136</v>
      </c>
      <c r="M19" s="1" t="s">
        <v>485</v>
      </c>
      <c r="N19" s="1" t="s">
        <v>1261</v>
      </c>
      <c r="O19" s="31">
        <v>174</v>
      </c>
      <c r="P19" s="20">
        <v>196</v>
      </c>
      <c r="Q19" s="30">
        <v>-22</v>
      </c>
      <c r="R19" s="29" t="s">
        <v>123</v>
      </c>
      <c r="S19" s="28" t="s">
        <v>222</v>
      </c>
    </row>
    <row r="20" spans="1:19" x14ac:dyDescent="0.25">
      <c r="A20" s="32" t="s">
        <v>13</v>
      </c>
      <c r="B20" s="1">
        <v>57</v>
      </c>
      <c r="C20" s="1">
        <v>25</v>
      </c>
      <c r="D20" s="1">
        <v>25</v>
      </c>
      <c r="E20" s="20">
        <v>7</v>
      </c>
      <c r="F20" s="30">
        <v>57</v>
      </c>
      <c r="G20" s="20">
        <v>17</v>
      </c>
      <c r="H20" s="20">
        <v>23</v>
      </c>
      <c r="I20" s="20">
        <v>2</v>
      </c>
      <c r="J20" s="20">
        <v>1</v>
      </c>
      <c r="K20" s="29" t="s">
        <v>1119</v>
      </c>
      <c r="L20" s="1" t="s">
        <v>1200</v>
      </c>
      <c r="M20" s="1" t="s">
        <v>424</v>
      </c>
      <c r="N20" s="1" t="s">
        <v>1142</v>
      </c>
      <c r="O20" s="31">
        <v>156</v>
      </c>
      <c r="P20" s="20">
        <v>171</v>
      </c>
      <c r="Q20" s="30">
        <v>-15</v>
      </c>
      <c r="R20" s="29" t="s">
        <v>140</v>
      </c>
      <c r="S20" s="28" t="s">
        <v>225</v>
      </c>
    </row>
    <row r="21" spans="1:19" ht="15.75" thickBot="1" x14ac:dyDescent="0.3">
      <c r="A21" s="27" t="s">
        <v>9</v>
      </c>
      <c r="B21" s="26">
        <v>60</v>
      </c>
      <c r="C21" s="26">
        <v>23</v>
      </c>
      <c r="D21" s="26">
        <v>28</v>
      </c>
      <c r="E21" s="24">
        <v>9</v>
      </c>
      <c r="F21" s="23">
        <v>55</v>
      </c>
      <c r="G21" s="24">
        <v>15</v>
      </c>
      <c r="H21" s="24">
        <v>22</v>
      </c>
      <c r="I21" s="24">
        <v>1</v>
      </c>
      <c r="J21" s="24">
        <v>5</v>
      </c>
      <c r="K21" s="22" t="s">
        <v>1052</v>
      </c>
      <c r="L21" s="26" t="s">
        <v>1269</v>
      </c>
      <c r="M21" s="26" t="s">
        <v>1270</v>
      </c>
      <c r="N21" s="26" t="s">
        <v>1271</v>
      </c>
      <c r="O21" s="25">
        <v>171</v>
      </c>
      <c r="P21" s="24">
        <v>220</v>
      </c>
      <c r="Q21" s="23">
        <v>-49</v>
      </c>
      <c r="R21" s="22" t="s">
        <v>140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59</v>
      </c>
      <c r="C25" s="40">
        <v>42</v>
      </c>
      <c r="D25" s="40">
        <v>14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964</v>
      </c>
      <c r="M25" s="40" t="s">
        <v>113</v>
      </c>
      <c r="N25" s="40" t="s">
        <v>1254</v>
      </c>
      <c r="O25" s="39">
        <v>212</v>
      </c>
      <c r="P25" s="38">
        <v>139</v>
      </c>
      <c r="Q25" s="33">
        <v>73</v>
      </c>
      <c r="R25" s="37" t="s">
        <v>1283</v>
      </c>
      <c r="S25" s="36" t="s">
        <v>276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58</v>
      </c>
      <c r="C27" s="1">
        <v>34</v>
      </c>
      <c r="D27" s="1">
        <v>20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1227</v>
      </c>
      <c r="M27" s="1" t="s">
        <v>656</v>
      </c>
      <c r="N27" s="1" t="s">
        <v>1042</v>
      </c>
      <c r="O27" s="31">
        <v>169</v>
      </c>
      <c r="P27" s="20">
        <v>165</v>
      </c>
      <c r="Q27" s="30">
        <v>4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59</v>
      </c>
      <c r="C29" s="1">
        <v>26</v>
      </c>
      <c r="D29" s="1">
        <v>24</v>
      </c>
      <c r="E29" s="20">
        <v>9</v>
      </c>
      <c r="F29" s="30">
        <v>61</v>
      </c>
      <c r="G29" s="20">
        <v>17</v>
      </c>
      <c r="H29" s="20">
        <v>25</v>
      </c>
      <c r="I29" s="20">
        <v>1</v>
      </c>
      <c r="J29" s="20">
        <v>2</v>
      </c>
      <c r="K29" s="29" t="s">
        <v>1273</v>
      </c>
      <c r="L29" s="1" t="s">
        <v>1210</v>
      </c>
      <c r="M29" s="1" t="s">
        <v>519</v>
      </c>
      <c r="N29" s="1" t="s">
        <v>1274</v>
      </c>
      <c r="O29" s="31">
        <v>165</v>
      </c>
      <c r="P29" s="20">
        <v>177</v>
      </c>
      <c r="Q29" s="30">
        <v>-12</v>
      </c>
      <c r="R29" s="29" t="s">
        <v>104</v>
      </c>
      <c r="S29" s="28" t="s">
        <v>231</v>
      </c>
    </row>
    <row r="30" spans="1:19" x14ac:dyDescent="0.25">
      <c r="A30" s="32" t="s">
        <v>6</v>
      </c>
      <c r="B30" s="1">
        <v>59</v>
      </c>
      <c r="C30" s="1">
        <v>27</v>
      </c>
      <c r="D30" s="1">
        <v>26</v>
      </c>
      <c r="E30" s="20">
        <v>6</v>
      </c>
      <c r="F30" s="30">
        <v>60</v>
      </c>
      <c r="G30" s="20">
        <v>16</v>
      </c>
      <c r="H30" s="20">
        <v>24</v>
      </c>
      <c r="I30" s="20">
        <v>3</v>
      </c>
      <c r="J30" s="20">
        <v>1</v>
      </c>
      <c r="K30" s="29" t="s">
        <v>1031</v>
      </c>
      <c r="L30" s="1" t="s">
        <v>958</v>
      </c>
      <c r="M30" s="1" t="s">
        <v>447</v>
      </c>
      <c r="N30" s="1" t="s">
        <v>1276</v>
      </c>
      <c r="O30" s="31">
        <v>167</v>
      </c>
      <c r="P30" s="20">
        <v>178</v>
      </c>
      <c r="Q30" s="30">
        <v>-11</v>
      </c>
      <c r="R30" s="29" t="s">
        <v>104</v>
      </c>
      <c r="S30" s="28" t="s">
        <v>203</v>
      </c>
    </row>
    <row r="31" spans="1:19" x14ac:dyDescent="0.25">
      <c r="A31" s="32" t="s">
        <v>15</v>
      </c>
      <c r="B31" s="1">
        <v>57</v>
      </c>
      <c r="C31" s="1">
        <v>20</v>
      </c>
      <c r="D31" s="1">
        <v>30</v>
      </c>
      <c r="E31" s="20">
        <v>7</v>
      </c>
      <c r="F31" s="30">
        <v>47</v>
      </c>
      <c r="G31" s="20">
        <v>16</v>
      </c>
      <c r="H31" s="20">
        <v>19</v>
      </c>
      <c r="I31" s="20">
        <v>1</v>
      </c>
      <c r="J31" s="20">
        <v>0</v>
      </c>
      <c r="K31" s="29" t="s">
        <v>1209</v>
      </c>
      <c r="L31" s="1" t="s">
        <v>1170</v>
      </c>
      <c r="M31" s="1" t="s">
        <v>457</v>
      </c>
      <c r="N31" s="1" t="s">
        <v>1228</v>
      </c>
      <c r="O31" s="31">
        <v>147</v>
      </c>
      <c r="P31" s="20">
        <v>189</v>
      </c>
      <c r="Q31" s="30">
        <v>-42</v>
      </c>
      <c r="R31" s="29" t="s">
        <v>102</v>
      </c>
      <c r="S31" s="28" t="s">
        <v>453</v>
      </c>
    </row>
    <row r="32" spans="1:19" ht="15.75" thickBot="1" x14ac:dyDescent="0.3">
      <c r="A32" s="32" t="s">
        <v>25</v>
      </c>
      <c r="B32" s="1">
        <v>58</v>
      </c>
      <c r="C32" s="1">
        <v>17</v>
      </c>
      <c r="D32" s="1">
        <v>34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1275</v>
      </c>
      <c r="M32" s="1" t="s">
        <v>1185</v>
      </c>
      <c r="N32" s="1" t="s">
        <v>1186</v>
      </c>
      <c r="O32" s="31">
        <v>153</v>
      </c>
      <c r="P32" s="20">
        <v>203</v>
      </c>
      <c r="Q32" s="30">
        <v>-50</v>
      </c>
      <c r="R32" s="29" t="s">
        <v>140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58</v>
      </c>
      <c r="C35" s="1">
        <v>34</v>
      </c>
      <c r="D35" s="1">
        <v>18</v>
      </c>
      <c r="E35" s="20">
        <v>6</v>
      </c>
      <c r="F35" s="33">
        <v>74</v>
      </c>
      <c r="G35" s="20">
        <v>30</v>
      </c>
      <c r="H35" s="20">
        <v>33</v>
      </c>
      <c r="I35" s="20">
        <v>1</v>
      </c>
      <c r="J35" s="20">
        <v>2</v>
      </c>
      <c r="K35" s="29" t="s">
        <v>1104</v>
      </c>
      <c r="L35" s="1" t="s">
        <v>1209</v>
      </c>
      <c r="M35" s="1" t="s">
        <v>992</v>
      </c>
      <c r="N35" s="1" t="s">
        <v>1259</v>
      </c>
      <c r="O35" s="31">
        <v>190</v>
      </c>
      <c r="P35" s="20">
        <v>161</v>
      </c>
      <c r="Q35" s="30">
        <v>29</v>
      </c>
      <c r="R35" s="29" t="s">
        <v>98</v>
      </c>
      <c r="S35" s="28" t="s">
        <v>203</v>
      </c>
    </row>
    <row r="36" spans="1:19" x14ac:dyDescent="0.25">
      <c r="A36" s="32" t="s">
        <v>20</v>
      </c>
      <c r="B36" s="1">
        <v>58</v>
      </c>
      <c r="C36" s="1">
        <v>34</v>
      </c>
      <c r="D36" s="1">
        <v>20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1112</v>
      </c>
      <c r="M36" s="1" t="s">
        <v>377</v>
      </c>
      <c r="N36" s="1" t="s">
        <v>1173</v>
      </c>
      <c r="O36" s="31">
        <v>189</v>
      </c>
      <c r="P36" s="20">
        <v>169</v>
      </c>
      <c r="Q36" s="30">
        <v>20</v>
      </c>
      <c r="R36" s="29" t="s">
        <v>140</v>
      </c>
      <c r="S36" s="28" t="s">
        <v>222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58</v>
      </c>
      <c r="C38" s="1">
        <v>27</v>
      </c>
      <c r="D38" s="1">
        <v>20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1178</v>
      </c>
      <c r="M38" s="1" t="s">
        <v>446</v>
      </c>
      <c r="N38" s="1" t="s">
        <v>1282</v>
      </c>
      <c r="O38" s="31">
        <v>160</v>
      </c>
      <c r="P38" s="20">
        <v>173</v>
      </c>
      <c r="Q38" s="30">
        <v>-13</v>
      </c>
      <c r="R38" s="29" t="s">
        <v>100</v>
      </c>
      <c r="S38" s="28" t="s">
        <v>205</v>
      </c>
    </row>
    <row r="39" spans="1:19" x14ac:dyDescent="0.25">
      <c r="A39" s="32" t="s">
        <v>27</v>
      </c>
      <c r="B39" s="1">
        <v>57</v>
      </c>
      <c r="C39" s="1">
        <v>28</v>
      </c>
      <c r="D39" s="1">
        <v>21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935</v>
      </c>
      <c r="M39" s="1" t="s">
        <v>551</v>
      </c>
      <c r="N39" s="1" t="s">
        <v>1249</v>
      </c>
      <c r="O39" s="31">
        <v>154</v>
      </c>
      <c r="P39" s="20">
        <v>168</v>
      </c>
      <c r="Q39" s="30">
        <v>-14</v>
      </c>
      <c r="R39" s="29" t="s">
        <v>104</v>
      </c>
      <c r="S39" s="28" t="s">
        <v>222</v>
      </c>
    </row>
    <row r="40" spans="1:19" x14ac:dyDescent="0.25">
      <c r="A40" s="32" t="s">
        <v>31</v>
      </c>
      <c r="B40" s="1">
        <v>57</v>
      </c>
      <c r="C40" s="1">
        <v>25</v>
      </c>
      <c r="D40" s="1">
        <v>25</v>
      </c>
      <c r="E40" s="20">
        <v>7</v>
      </c>
      <c r="F40" s="30">
        <v>57</v>
      </c>
      <c r="G40" s="20">
        <v>14</v>
      </c>
      <c r="H40" s="20">
        <v>22</v>
      </c>
      <c r="I40" s="20">
        <v>3</v>
      </c>
      <c r="J40" s="20">
        <v>2</v>
      </c>
      <c r="K40" s="29" t="s">
        <v>869</v>
      </c>
      <c r="L40" s="1" t="s">
        <v>1277</v>
      </c>
      <c r="M40" s="1" t="s">
        <v>430</v>
      </c>
      <c r="N40" s="1" t="s">
        <v>1177</v>
      </c>
      <c r="O40" s="31">
        <v>146</v>
      </c>
      <c r="P40" s="20">
        <v>175</v>
      </c>
      <c r="Q40" s="30">
        <v>-29</v>
      </c>
      <c r="R40" s="29" t="s">
        <v>102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59</v>
      </c>
      <c r="C42" s="26">
        <v>15</v>
      </c>
      <c r="D42" s="26">
        <v>36</v>
      </c>
      <c r="E42" s="24">
        <v>8</v>
      </c>
      <c r="F42" s="23">
        <v>38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1257</v>
      </c>
      <c r="M42" s="26" t="s">
        <v>484</v>
      </c>
      <c r="N42" s="26" t="s">
        <v>1258</v>
      </c>
      <c r="O42" s="25">
        <v>151</v>
      </c>
      <c r="P42" s="24">
        <v>221</v>
      </c>
      <c r="Q42" s="23">
        <v>-70</v>
      </c>
      <c r="R42" s="22" t="s">
        <v>168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200-000000000000}"/>
  </hyperlinks>
  <pageMargins left="0.7" right="0.7" top="0.75" bottom="0.75" header="0.3" footer="0.3"/>
  <pageSetup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60</v>
      </c>
      <c r="C4" s="40">
        <v>36</v>
      </c>
      <c r="D4" s="40">
        <v>21</v>
      </c>
      <c r="E4" s="38">
        <v>3</v>
      </c>
      <c r="F4" s="33">
        <v>75</v>
      </c>
      <c r="G4" s="39">
        <v>26</v>
      </c>
      <c r="H4" s="38">
        <v>32</v>
      </c>
      <c r="I4" s="38">
        <v>4</v>
      </c>
      <c r="J4" s="33">
        <v>0</v>
      </c>
      <c r="K4" s="37" t="s">
        <v>1287</v>
      </c>
      <c r="L4" s="40" t="s">
        <v>787</v>
      </c>
      <c r="M4" s="40" t="s">
        <v>290</v>
      </c>
      <c r="N4" s="40" t="s">
        <v>1192</v>
      </c>
      <c r="O4" s="39">
        <v>201</v>
      </c>
      <c r="P4" s="38">
        <v>171</v>
      </c>
      <c r="Q4" s="33">
        <v>30</v>
      </c>
      <c r="R4" s="37" t="s">
        <v>104</v>
      </c>
      <c r="S4" s="36" t="s">
        <v>236</v>
      </c>
    </row>
    <row r="5" spans="1:20" x14ac:dyDescent="0.25">
      <c r="A5" s="32" t="s">
        <v>4</v>
      </c>
      <c r="B5" s="1">
        <v>58</v>
      </c>
      <c r="C5" s="1">
        <v>36</v>
      </c>
      <c r="D5" s="1">
        <v>20</v>
      </c>
      <c r="E5" s="20">
        <v>2</v>
      </c>
      <c r="F5" s="30">
        <v>74</v>
      </c>
      <c r="G5" s="31">
        <v>30</v>
      </c>
      <c r="H5" s="20">
        <v>36</v>
      </c>
      <c r="I5" s="20">
        <v>0</v>
      </c>
      <c r="J5" s="30">
        <v>0</v>
      </c>
      <c r="K5" s="29" t="s">
        <v>1215</v>
      </c>
      <c r="L5" s="1" t="s">
        <v>1093</v>
      </c>
      <c r="M5" s="1" t="s">
        <v>445</v>
      </c>
      <c r="N5" s="1" t="s">
        <v>1263</v>
      </c>
      <c r="O5" s="31">
        <v>185</v>
      </c>
      <c r="P5" s="20">
        <v>165</v>
      </c>
      <c r="Q5" s="30">
        <v>20</v>
      </c>
      <c r="R5" s="29" t="s">
        <v>123</v>
      </c>
      <c r="S5" s="28" t="s">
        <v>245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58</v>
      </c>
      <c r="C18" s="1">
        <v>29</v>
      </c>
      <c r="D18" s="1">
        <v>25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1160</v>
      </c>
      <c r="L18" s="1" t="s">
        <v>1267</v>
      </c>
      <c r="M18" s="1" t="s">
        <v>642</v>
      </c>
      <c r="N18" s="1" t="s">
        <v>1268</v>
      </c>
      <c r="O18" s="31">
        <v>177</v>
      </c>
      <c r="P18" s="20">
        <v>180</v>
      </c>
      <c r="Q18" s="30">
        <v>-3</v>
      </c>
      <c r="R18" s="29" t="s">
        <v>104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58</v>
      </c>
      <c r="C26" s="1">
        <v>37</v>
      </c>
      <c r="D26" s="1">
        <v>19</v>
      </c>
      <c r="E26" s="20">
        <v>2</v>
      </c>
      <c r="F26" s="30">
        <v>76</v>
      </c>
      <c r="G26" s="20">
        <v>29</v>
      </c>
      <c r="H26" s="20">
        <v>35</v>
      </c>
      <c r="I26" s="20">
        <v>2</v>
      </c>
      <c r="J26" s="20">
        <v>1</v>
      </c>
      <c r="K26" s="29" t="s">
        <v>1113</v>
      </c>
      <c r="L26" s="1" t="s">
        <v>787</v>
      </c>
      <c r="M26" s="1" t="s">
        <v>745</v>
      </c>
      <c r="N26" s="1" t="s">
        <v>1187</v>
      </c>
      <c r="O26" s="31">
        <v>194</v>
      </c>
      <c r="P26" s="20">
        <v>150</v>
      </c>
      <c r="Q26" s="30">
        <v>44</v>
      </c>
      <c r="R26" s="29" t="s">
        <v>98</v>
      </c>
      <c r="S26" s="28" t="s">
        <v>230</v>
      </c>
    </row>
    <row r="27" spans="1:19" x14ac:dyDescent="0.25">
      <c r="A27" s="32" t="s">
        <v>17</v>
      </c>
      <c r="B27" s="1">
        <v>59</v>
      </c>
      <c r="C27" s="1">
        <v>34</v>
      </c>
      <c r="D27" s="1">
        <v>21</v>
      </c>
      <c r="E27" s="20">
        <v>4</v>
      </c>
      <c r="F27" s="30">
        <v>72</v>
      </c>
      <c r="G27" s="20">
        <v>25</v>
      </c>
      <c r="H27" s="20">
        <v>32</v>
      </c>
      <c r="I27" s="20">
        <v>2</v>
      </c>
      <c r="J27" s="20">
        <v>2</v>
      </c>
      <c r="K27" s="29" t="s">
        <v>760</v>
      </c>
      <c r="L27" s="1" t="s">
        <v>1302</v>
      </c>
      <c r="M27" s="1" t="s">
        <v>673</v>
      </c>
      <c r="N27" s="1" t="s">
        <v>1303</v>
      </c>
      <c r="O27" s="31">
        <v>170</v>
      </c>
      <c r="P27" s="20">
        <v>171</v>
      </c>
      <c r="Q27" s="30">
        <v>-1</v>
      </c>
      <c r="R27" s="29" t="s">
        <v>102</v>
      </c>
      <c r="S27" s="28" t="s">
        <v>245</v>
      </c>
    </row>
    <row r="28" spans="1:19" x14ac:dyDescent="0.25">
      <c r="A28" s="32" t="s">
        <v>24</v>
      </c>
      <c r="B28" s="1">
        <v>60</v>
      </c>
      <c r="C28" s="1">
        <v>34</v>
      </c>
      <c r="D28" s="1">
        <v>24</v>
      </c>
      <c r="E28" s="20">
        <v>2</v>
      </c>
      <c r="F28" s="30">
        <v>70</v>
      </c>
      <c r="G28" s="20">
        <v>28</v>
      </c>
      <c r="H28" s="20">
        <v>33</v>
      </c>
      <c r="I28" s="20">
        <v>1</v>
      </c>
      <c r="J28" s="20">
        <v>1</v>
      </c>
      <c r="K28" s="29" t="s">
        <v>1033</v>
      </c>
      <c r="L28" s="1" t="s">
        <v>1247</v>
      </c>
      <c r="M28" s="1" t="s">
        <v>485</v>
      </c>
      <c r="N28" s="1" t="s">
        <v>1240</v>
      </c>
      <c r="O28" s="31">
        <v>193</v>
      </c>
      <c r="P28" s="20">
        <v>180</v>
      </c>
      <c r="Q28" s="30">
        <v>13</v>
      </c>
      <c r="R28" s="29" t="s">
        <v>100</v>
      </c>
      <c r="S28" s="28" t="s">
        <v>245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56</v>
      </c>
      <c r="C37" s="1">
        <v>31</v>
      </c>
      <c r="D37" s="1">
        <v>17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1107</v>
      </c>
      <c r="M37" s="1" t="s">
        <v>519</v>
      </c>
      <c r="N37" s="1" t="s">
        <v>1281</v>
      </c>
      <c r="O37" s="31">
        <v>163</v>
      </c>
      <c r="P37" s="20">
        <v>144</v>
      </c>
      <c r="Q37" s="30">
        <v>19</v>
      </c>
      <c r="R37" s="29" t="s">
        <v>98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300-000000000000}"/>
  </hyperlinks>
  <pageMargins left="0.7" right="0.7" top="0.75" bottom="0.75" header="0.3" footer="0.3"/>
  <pageSetup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59</v>
      </c>
      <c r="C4" s="40">
        <v>37</v>
      </c>
      <c r="D4" s="40">
        <v>20</v>
      </c>
      <c r="E4" s="38">
        <v>2</v>
      </c>
      <c r="F4" s="33">
        <v>76</v>
      </c>
      <c r="G4" s="39">
        <v>31</v>
      </c>
      <c r="H4" s="38">
        <v>37</v>
      </c>
      <c r="I4" s="38">
        <v>0</v>
      </c>
      <c r="J4" s="33">
        <v>0</v>
      </c>
      <c r="K4" s="37" t="s">
        <v>1215</v>
      </c>
      <c r="L4" s="40" t="s">
        <v>1118</v>
      </c>
      <c r="M4" s="40" t="s">
        <v>445</v>
      </c>
      <c r="N4" s="40" t="s">
        <v>1316</v>
      </c>
      <c r="O4" s="39">
        <v>188</v>
      </c>
      <c r="P4" s="38">
        <v>167</v>
      </c>
      <c r="Q4" s="33">
        <v>21</v>
      </c>
      <c r="R4" s="37" t="s">
        <v>130</v>
      </c>
      <c r="S4" s="36" t="s">
        <v>236</v>
      </c>
    </row>
    <row r="5" spans="1:20" x14ac:dyDescent="0.25">
      <c r="A5" s="32" t="s">
        <v>19</v>
      </c>
      <c r="B5" s="1">
        <v>60</v>
      </c>
      <c r="C5" s="1">
        <v>36</v>
      </c>
      <c r="D5" s="1">
        <v>21</v>
      </c>
      <c r="E5" s="20">
        <v>3</v>
      </c>
      <c r="F5" s="30">
        <v>75</v>
      </c>
      <c r="G5" s="31">
        <v>26</v>
      </c>
      <c r="H5" s="20">
        <v>32</v>
      </c>
      <c r="I5" s="20">
        <v>4</v>
      </c>
      <c r="J5" s="30">
        <v>0</v>
      </c>
      <c r="K5" s="29" t="s">
        <v>1287</v>
      </c>
      <c r="L5" s="1" t="s">
        <v>787</v>
      </c>
      <c r="M5" s="1" t="s">
        <v>290</v>
      </c>
      <c r="N5" s="1" t="s">
        <v>1192</v>
      </c>
      <c r="O5" s="31">
        <v>201</v>
      </c>
      <c r="P5" s="20">
        <v>171</v>
      </c>
      <c r="Q5" s="30">
        <v>30</v>
      </c>
      <c r="R5" s="29" t="s">
        <v>104</v>
      </c>
      <c r="S5" s="28" t="s">
        <v>236</v>
      </c>
    </row>
    <row r="6" spans="1:20" x14ac:dyDescent="0.25">
      <c r="A6" s="32" t="s">
        <v>5</v>
      </c>
      <c r="B6" s="1">
        <v>58</v>
      </c>
      <c r="C6" s="1">
        <v>34</v>
      </c>
      <c r="D6" s="1">
        <v>20</v>
      </c>
      <c r="E6" s="20">
        <v>4</v>
      </c>
      <c r="F6" s="30">
        <v>72</v>
      </c>
      <c r="G6" s="31">
        <v>28</v>
      </c>
      <c r="H6" s="20">
        <v>33</v>
      </c>
      <c r="I6" s="20">
        <v>1</v>
      </c>
      <c r="J6" s="30">
        <v>1</v>
      </c>
      <c r="K6" s="29" t="s">
        <v>1106</v>
      </c>
      <c r="L6" s="1" t="s">
        <v>1130</v>
      </c>
      <c r="M6" s="1" t="s">
        <v>536</v>
      </c>
      <c r="N6" s="1" t="s">
        <v>1178</v>
      </c>
      <c r="O6" s="31">
        <v>208</v>
      </c>
      <c r="P6" s="20">
        <v>155</v>
      </c>
      <c r="Q6" s="30">
        <v>53</v>
      </c>
      <c r="R6" s="29" t="s">
        <v>195</v>
      </c>
      <c r="S6" s="28" t="s">
        <v>254</v>
      </c>
    </row>
    <row r="7" spans="1:20" x14ac:dyDescent="0.25">
      <c r="A7" s="32" t="s">
        <v>21</v>
      </c>
      <c r="B7" s="1">
        <v>59</v>
      </c>
      <c r="C7" s="1">
        <v>30</v>
      </c>
      <c r="D7" s="1">
        <v>23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1152</v>
      </c>
      <c r="M7" s="1" t="s">
        <v>347</v>
      </c>
      <c r="N7" s="1" t="s">
        <v>1212</v>
      </c>
      <c r="O7" s="31">
        <v>173</v>
      </c>
      <c r="P7" s="20">
        <v>186</v>
      </c>
      <c r="Q7" s="30">
        <v>-13</v>
      </c>
      <c r="R7" s="29" t="s">
        <v>98</v>
      </c>
      <c r="S7" s="28" t="s">
        <v>230</v>
      </c>
    </row>
    <row r="8" spans="1:20" x14ac:dyDescent="0.25">
      <c r="A8" s="32" t="s">
        <v>29</v>
      </c>
      <c r="B8" s="1">
        <v>60</v>
      </c>
      <c r="C8" s="1">
        <v>27</v>
      </c>
      <c r="D8" s="1">
        <v>25</v>
      </c>
      <c r="E8" s="20">
        <v>8</v>
      </c>
      <c r="F8" s="30">
        <v>62</v>
      </c>
      <c r="G8" s="31">
        <v>20</v>
      </c>
      <c r="H8" s="20">
        <v>27</v>
      </c>
      <c r="I8" s="20">
        <v>0</v>
      </c>
      <c r="J8" s="30">
        <v>1</v>
      </c>
      <c r="K8" s="29" t="s">
        <v>1284</v>
      </c>
      <c r="L8" s="1" t="s">
        <v>1141</v>
      </c>
      <c r="M8" s="1" t="s">
        <v>469</v>
      </c>
      <c r="N8" s="1" t="s">
        <v>1285</v>
      </c>
      <c r="O8" s="31">
        <v>164</v>
      </c>
      <c r="P8" s="20">
        <v>192</v>
      </c>
      <c r="Q8" s="30">
        <v>-28</v>
      </c>
      <c r="R8" s="29" t="s">
        <v>155</v>
      </c>
      <c r="S8" s="28" t="s">
        <v>237</v>
      </c>
    </row>
    <row r="9" spans="1:20" x14ac:dyDescent="0.25">
      <c r="A9" s="32" t="s">
        <v>11</v>
      </c>
      <c r="B9" s="1">
        <v>58</v>
      </c>
      <c r="C9" s="1">
        <v>29</v>
      </c>
      <c r="D9" s="1">
        <v>25</v>
      </c>
      <c r="E9" s="20">
        <v>4</v>
      </c>
      <c r="F9" s="30">
        <v>62</v>
      </c>
      <c r="G9" s="31">
        <v>21</v>
      </c>
      <c r="H9" s="20">
        <v>28</v>
      </c>
      <c r="I9" s="20">
        <v>1</v>
      </c>
      <c r="J9" s="30">
        <v>1</v>
      </c>
      <c r="K9" s="29" t="s">
        <v>1093</v>
      </c>
      <c r="L9" s="1" t="s">
        <v>1195</v>
      </c>
      <c r="M9" s="1" t="s">
        <v>394</v>
      </c>
      <c r="N9" s="1" t="s">
        <v>1214</v>
      </c>
      <c r="O9" s="31">
        <v>161</v>
      </c>
      <c r="P9" s="20">
        <v>165</v>
      </c>
      <c r="Q9" s="30">
        <v>-4</v>
      </c>
      <c r="R9" s="29" t="s">
        <v>155</v>
      </c>
      <c r="S9" s="28" t="s">
        <v>225</v>
      </c>
    </row>
    <row r="10" spans="1:20" x14ac:dyDescent="0.25">
      <c r="A10" s="32" t="s">
        <v>16</v>
      </c>
      <c r="B10" s="1">
        <v>59</v>
      </c>
      <c r="C10" s="1">
        <v>28</v>
      </c>
      <c r="D10" s="1">
        <v>26</v>
      </c>
      <c r="E10" s="20">
        <v>5</v>
      </c>
      <c r="F10" s="30">
        <v>61</v>
      </c>
      <c r="G10" s="31">
        <v>18</v>
      </c>
      <c r="H10" s="20">
        <v>26</v>
      </c>
      <c r="I10" s="20">
        <v>2</v>
      </c>
      <c r="J10" s="30">
        <v>2</v>
      </c>
      <c r="K10" s="29" t="s">
        <v>943</v>
      </c>
      <c r="L10" s="1" t="s">
        <v>1211</v>
      </c>
      <c r="M10" s="1" t="s">
        <v>421</v>
      </c>
      <c r="N10" s="1" t="s">
        <v>1262</v>
      </c>
      <c r="O10" s="31">
        <v>176</v>
      </c>
      <c r="P10" s="20">
        <v>199</v>
      </c>
      <c r="Q10" s="30">
        <v>-23</v>
      </c>
      <c r="R10" s="29" t="s">
        <v>123</v>
      </c>
      <c r="S10" s="28" t="s">
        <v>244</v>
      </c>
    </row>
    <row r="11" spans="1:20" ht="15.75" thickBot="1" x14ac:dyDescent="0.3">
      <c r="A11" s="32" t="s">
        <v>28</v>
      </c>
      <c r="B11" s="1">
        <v>57</v>
      </c>
      <c r="C11" s="1">
        <v>24</v>
      </c>
      <c r="D11" s="1">
        <v>28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1210</v>
      </c>
      <c r="L11" s="1" t="s">
        <v>1056</v>
      </c>
      <c r="M11" s="1" t="s">
        <v>307</v>
      </c>
      <c r="N11" s="1" t="s">
        <v>1286</v>
      </c>
      <c r="O11" s="31">
        <v>184</v>
      </c>
      <c r="P11" s="20">
        <v>194</v>
      </c>
      <c r="Q11" s="30">
        <v>-10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59</v>
      </c>
      <c r="C14" s="1">
        <v>38</v>
      </c>
      <c r="D14" s="1">
        <v>13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1297</v>
      </c>
      <c r="L14" s="1" t="s">
        <v>1222</v>
      </c>
      <c r="M14" s="1" t="s">
        <v>467</v>
      </c>
      <c r="N14" s="1" t="s">
        <v>1223</v>
      </c>
      <c r="O14" s="31">
        <v>214</v>
      </c>
      <c r="P14" s="20">
        <v>154</v>
      </c>
      <c r="Q14" s="30">
        <v>60</v>
      </c>
      <c r="R14" s="29" t="s">
        <v>102</v>
      </c>
      <c r="S14" s="28" t="s">
        <v>249</v>
      </c>
    </row>
    <row r="15" spans="1:20" x14ac:dyDescent="0.25">
      <c r="A15" s="32" t="s">
        <v>26</v>
      </c>
      <c r="B15" s="1">
        <v>59</v>
      </c>
      <c r="C15" s="1">
        <v>34</v>
      </c>
      <c r="D15" s="1">
        <v>21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1288</v>
      </c>
      <c r="L15" s="1" t="s">
        <v>1264</v>
      </c>
      <c r="M15" s="1" t="s">
        <v>731</v>
      </c>
      <c r="N15" s="1" t="s">
        <v>1289</v>
      </c>
      <c r="O15" s="31">
        <v>192</v>
      </c>
      <c r="P15" s="20">
        <v>166</v>
      </c>
      <c r="Q15" s="30">
        <v>26</v>
      </c>
      <c r="R15" s="29" t="s">
        <v>100</v>
      </c>
      <c r="S15" s="28" t="s">
        <v>222</v>
      </c>
    </row>
    <row r="16" spans="1:20" x14ac:dyDescent="0.25">
      <c r="A16" s="32" t="s">
        <v>14</v>
      </c>
      <c r="B16" s="1">
        <v>60</v>
      </c>
      <c r="C16" s="1">
        <v>32</v>
      </c>
      <c r="D16" s="1">
        <v>22</v>
      </c>
      <c r="E16" s="20">
        <v>6</v>
      </c>
      <c r="F16" s="30">
        <v>70</v>
      </c>
      <c r="G16" s="20">
        <v>27</v>
      </c>
      <c r="H16" s="20">
        <v>31</v>
      </c>
      <c r="I16" s="20">
        <v>1</v>
      </c>
      <c r="J16" s="20">
        <v>1</v>
      </c>
      <c r="K16" s="29" t="s">
        <v>839</v>
      </c>
      <c r="L16" s="1" t="s">
        <v>1108</v>
      </c>
      <c r="M16" s="1" t="s">
        <v>580</v>
      </c>
      <c r="N16" s="1" t="s">
        <v>1199</v>
      </c>
      <c r="O16" s="31">
        <v>183</v>
      </c>
      <c r="P16" s="20">
        <v>151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59</v>
      </c>
      <c r="C17" s="1">
        <v>29</v>
      </c>
      <c r="D17" s="1">
        <v>22</v>
      </c>
      <c r="E17" s="20">
        <v>8</v>
      </c>
      <c r="F17" s="30">
        <v>66</v>
      </c>
      <c r="G17" s="20">
        <v>17</v>
      </c>
      <c r="H17" s="20">
        <v>25</v>
      </c>
      <c r="I17" s="20">
        <v>4</v>
      </c>
      <c r="J17" s="20">
        <v>1</v>
      </c>
      <c r="K17" s="29" t="s">
        <v>1266</v>
      </c>
      <c r="L17" s="1" t="s">
        <v>1290</v>
      </c>
      <c r="M17" s="1" t="s">
        <v>426</v>
      </c>
      <c r="N17" s="1" t="s">
        <v>943</v>
      </c>
      <c r="O17" s="31">
        <v>200</v>
      </c>
      <c r="P17" s="20">
        <v>193</v>
      </c>
      <c r="Q17" s="30">
        <v>7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60</v>
      </c>
      <c r="C19" s="1">
        <v>26</v>
      </c>
      <c r="D19" s="1">
        <v>26</v>
      </c>
      <c r="E19" s="20">
        <v>8</v>
      </c>
      <c r="F19" s="30">
        <v>60</v>
      </c>
      <c r="G19" s="20">
        <v>14</v>
      </c>
      <c r="H19" s="20">
        <v>23</v>
      </c>
      <c r="I19" s="20">
        <v>3</v>
      </c>
      <c r="J19" s="20">
        <v>3</v>
      </c>
      <c r="K19" s="29" t="s">
        <v>985</v>
      </c>
      <c r="L19" s="1" t="s">
        <v>1293</v>
      </c>
      <c r="M19" s="1" t="s">
        <v>649</v>
      </c>
      <c r="N19" s="1" t="s">
        <v>1294</v>
      </c>
      <c r="O19" s="31">
        <v>178</v>
      </c>
      <c r="P19" s="20">
        <v>201</v>
      </c>
      <c r="Q19" s="30">
        <v>-23</v>
      </c>
      <c r="R19" s="29" t="s">
        <v>98</v>
      </c>
      <c r="S19" s="28" t="s">
        <v>203</v>
      </c>
    </row>
    <row r="20" spans="1:19" x14ac:dyDescent="0.25">
      <c r="A20" s="32" t="s">
        <v>13</v>
      </c>
      <c r="B20" s="1">
        <v>58</v>
      </c>
      <c r="C20" s="1">
        <v>26</v>
      </c>
      <c r="D20" s="1">
        <v>25</v>
      </c>
      <c r="E20" s="20">
        <v>7</v>
      </c>
      <c r="F20" s="30">
        <v>59</v>
      </c>
      <c r="G20" s="20">
        <v>18</v>
      </c>
      <c r="H20" s="20">
        <v>24</v>
      </c>
      <c r="I20" s="20">
        <v>2</v>
      </c>
      <c r="J20" s="20">
        <v>1</v>
      </c>
      <c r="K20" s="29" t="s">
        <v>1119</v>
      </c>
      <c r="L20" s="1" t="s">
        <v>1291</v>
      </c>
      <c r="M20" s="1" t="s">
        <v>424</v>
      </c>
      <c r="N20" s="1" t="s">
        <v>1292</v>
      </c>
      <c r="O20" s="31">
        <v>158</v>
      </c>
      <c r="P20" s="20">
        <v>172</v>
      </c>
      <c r="Q20" s="30">
        <v>-14</v>
      </c>
      <c r="R20" s="29" t="s">
        <v>100</v>
      </c>
      <c r="S20" s="28" t="s">
        <v>225</v>
      </c>
    </row>
    <row r="21" spans="1:19" ht="15.75" thickBot="1" x14ac:dyDescent="0.3">
      <c r="A21" s="27" t="s">
        <v>9</v>
      </c>
      <c r="B21" s="26">
        <v>61</v>
      </c>
      <c r="C21" s="26">
        <v>24</v>
      </c>
      <c r="D21" s="26">
        <v>28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1198</v>
      </c>
      <c r="L21" s="26" t="s">
        <v>1269</v>
      </c>
      <c r="M21" s="26" t="s">
        <v>1295</v>
      </c>
      <c r="N21" s="26" t="s">
        <v>1296</v>
      </c>
      <c r="O21" s="25">
        <v>176</v>
      </c>
      <c r="P21" s="24">
        <v>224</v>
      </c>
      <c r="Q21" s="23">
        <v>-48</v>
      </c>
      <c r="R21" s="22" t="s">
        <v>100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60</v>
      </c>
      <c r="C25" s="40">
        <v>42</v>
      </c>
      <c r="D25" s="40">
        <v>15</v>
      </c>
      <c r="E25" s="38">
        <v>3</v>
      </c>
      <c r="F25" s="33">
        <v>87</v>
      </c>
      <c r="G25" s="38">
        <v>33</v>
      </c>
      <c r="H25" s="38">
        <v>41</v>
      </c>
      <c r="I25" s="38">
        <v>1</v>
      </c>
      <c r="J25" s="38">
        <v>0</v>
      </c>
      <c r="K25" s="37" t="s">
        <v>978</v>
      </c>
      <c r="L25" s="40" t="s">
        <v>986</v>
      </c>
      <c r="M25" s="40" t="s">
        <v>113</v>
      </c>
      <c r="N25" s="40" t="s">
        <v>1305</v>
      </c>
      <c r="O25" s="39">
        <v>213</v>
      </c>
      <c r="P25" s="38">
        <v>141</v>
      </c>
      <c r="Q25" s="33">
        <v>72</v>
      </c>
      <c r="R25" s="37" t="s">
        <v>98</v>
      </c>
      <c r="S25" s="36" t="s">
        <v>238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105</v>
      </c>
      <c r="B29" s="1">
        <v>60</v>
      </c>
      <c r="C29" s="1">
        <v>27</v>
      </c>
      <c r="D29" s="1">
        <v>24</v>
      </c>
      <c r="E29" s="20">
        <v>9</v>
      </c>
      <c r="F29" s="30">
        <v>63</v>
      </c>
      <c r="G29" s="20">
        <v>18</v>
      </c>
      <c r="H29" s="20">
        <v>26</v>
      </c>
      <c r="I29" s="20">
        <v>1</v>
      </c>
      <c r="J29" s="20">
        <v>2</v>
      </c>
      <c r="K29" s="29" t="s">
        <v>1298</v>
      </c>
      <c r="L29" s="1" t="s">
        <v>1210</v>
      </c>
      <c r="M29" s="1" t="s">
        <v>542</v>
      </c>
      <c r="N29" s="1" t="s">
        <v>1299</v>
      </c>
      <c r="O29" s="31">
        <v>171</v>
      </c>
      <c r="P29" s="20">
        <v>178</v>
      </c>
      <c r="Q29" s="30">
        <v>-7</v>
      </c>
      <c r="R29" s="29" t="s">
        <v>123</v>
      </c>
      <c r="S29" s="28" t="s">
        <v>205</v>
      </c>
    </row>
    <row r="30" spans="1:19" x14ac:dyDescent="0.25">
      <c r="A30" s="32" t="s">
        <v>6</v>
      </c>
      <c r="B30" s="1">
        <v>60</v>
      </c>
      <c r="C30" s="1">
        <v>28</v>
      </c>
      <c r="D30" s="1">
        <v>26</v>
      </c>
      <c r="E30" s="20">
        <v>6</v>
      </c>
      <c r="F30" s="30">
        <v>62</v>
      </c>
      <c r="G30" s="20">
        <v>17</v>
      </c>
      <c r="H30" s="20">
        <v>25</v>
      </c>
      <c r="I30" s="20">
        <v>3</v>
      </c>
      <c r="J30" s="20">
        <v>1</v>
      </c>
      <c r="K30" s="29" t="s">
        <v>1031</v>
      </c>
      <c r="L30" s="1" t="s">
        <v>1209</v>
      </c>
      <c r="M30" s="1" t="s">
        <v>447</v>
      </c>
      <c r="N30" s="1" t="s">
        <v>1276</v>
      </c>
      <c r="O30" s="31">
        <v>172</v>
      </c>
      <c r="P30" s="20">
        <v>180</v>
      </c>
      <c r="Q30" s="30">
        <v>-8</v>
      </c>
      <c r="R30" s="29" t="s">
        <v>123</v>
      </c>
      <c r="S30" s="28" t="s">
        <v>231</v>
      </c>
    </row>
    <row r="31" spans="1:19" x14ac:dyDescent="0.25">
      <c r="A31" s="32" t="s">
        <v>15</v>
      </c>
      <c r="B31" s="1">
        <v>58</v>
      </c>
      <c r="C31" s="1">
        <v>21</v>
      </c>
      <c r="D31" s="1">
        <v>30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1170</v>
      </c>
      <c r="M31" s="1" t="s">
        <v>497</v>
      </c>
      <c r="N31" s="1" t="s">
        <v>1304</v>
      </c>
      <c r="O31" s="31">
        <v>149</v>
      </c>
      <c r="P31" s="20">
        <v>190</v>
      </c>
      <c r="Q31" s="30">
        <v>-41</v>
      </c>
      <c r="R31" s="29" t="s">
        <v>100</v>
      </c>
      <c r="S31" s="28" t="s">
        <v>248</v>
      </c>
    </row>
    <row r="32" spans="1:19" ht="15.75" thickBot="1" x14ac:dyDescent="0.3">
      <c r="A32" s="32" t="s">
        <v>25</v>
      </c>
      <c r="B32" s="1">
        <v>59</v>
      </c>
      <c r="C32" s="1">
        <v>17</v>
      </c>
      <c r="D32" s="1">
        <v>35</v>
      </c>
      <c r="E32" s="20">
        <v>7</v>
      </c>
      <c r="F32" s="23">
        <v>41</v>
      </c>
      <c r="G32" s="20">
        <v>14</v>
      </c>
      <c r="H32" s="20">
        <v>16</v>
      </c>
      <c r="I32" s="20">
        <v>1</v>
      </c>
      <c r="J32" s="20">
        <v>2</v>
      </c>
      <c r="K32" s="29" t="s">
        <v>1246</v>
      </c>
      <c r="L32" s="1" t="s">
        <v>1300</v>
      </c>
      <c r="M32" s="1" t="s">
        <v>1185</v>
      </c>
      <c r="N32" s="1" t="s">
        <v>1301</v>
      </c>
      <c r="O32" s="31">
        <v>158</v>
      </c>
      <c r="P32" s="20">
        <v>210</v>
      </c>
      <c r="Q32" s="30">
        <v>-52</v>
      </c>
      <c r="R32" s="29" t="s">
        <v>155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59</v>
      </c>
      <c r="C36" s="1">
        <v>34</v>
      </c>
      <c r="D36" s="1">
        <v>21</v>
      </c>
      <c r="E36" s="20">
        <v>4</v>
      </c>
      <c r="F36" s="30">
        <v>72</v>
      </c>
      <c r="G36" s="20">
        <v>25</v>
      </c>
      <c r="H36" s="20">
        <v>34</v>
      </c>
      <c r="I36" s="20">
        <v>0</v>
      </c>
      <c r="J36" s="20">
        <v>1</v>
      </c>
      <c r="K36" s="29" t="s">
        <v>1057</v>
      </c>
      <c r="L36" s="1" t="s">
        <v>1130</v>
      </c>
      <c r="M36" s="1" t="s">
        <v>377</v>
      </c>
      <c r="N36" s="1" t="s">
        <v>1173</v>
      </c>
      <c r="O36" s="31">
        <v>192</v>
      </c>
      <c r="P36" s="20">
        <v>173</v>
      </c>
      <c r="Q36" s="30">
        <v>19</v>
      </c>
      <c r="R36" s="29" t="s">
        <v>155</v>
      </c>
      <c r="S36" s="28" t="s">
        <v>208</v>
      </c>
    </row>
    <row r="37" spans="1:19" x14ac:dyDescent="0.25">
      <c r="A37" s="32" t="s">
        <v>18</v>
      </c>
      <c r="B37" s="1">
        <v>57</v>
      </c>
      <c r="C37" s="1">
        <v>31</v>
      </c>
      <c r="D37" s="1">
        <v>18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1311</v>
      </c>
      <c r="M37" s="1" t="s">
        <v>519</v>
      </c>
      <c r="N37" s="1" t="s">
        <v>1312</v>
      </c>
      <c r="O37" s="31">
        <v>165</v>
      </c>
      <c r="P37" s="20">
        <v>150</v>
      </c>
      <c r="Q37" s="30">
        <v>15</v>
      </c>
      <c r="R37" s="29" t="s">
        <v>102</v>
      </c>
      <c r="S37" s="28" t="s">
        <v>231</v>
      </c>
    </row>
    <row r="38" spans="1:19" x14ac:dyDescent="0.25">
      <c r="A38" s="32" t="s">
        <v>3</v>
      </c>
      <c r="B38" s="1">
        <v>59</v>
      </c>
      <c r="C38" s="1">
        <v>27</v>
      </c>
      <c r="D38" s="1">
        <v>21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1307</v>
      </c>
      <c r="M38" s="1" t="s">
        <v>497</v>
      </c>
      <c r="N38" s="1" t="s">
        <v>1308</v>
      </c>
      <c r="O38" s="31">
        <v>162</v>
      </c>
      <c r="P38" s="20">
        <v>178</v>
      </c>
      <c r="Q38" s="30">
        <v>-16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58</v>
      </c>
      <c r="C39" s="1">
        <v>28</v>
      </c>
      <c r="D39" s="1">
        <v>22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1176</v>
      </c>
      <c r="M39" s="1" t="s">
        <v>551</v>
      </c>
      <c r="N39" s="1" t="s">
        <v>1249</v>
      </c>
      <c r="O39" s="31">
        <v>154</v>
      </c>
      <c r="P39" s="20">
        <v>171</v>
      </c>
      <c r="Q39" s="30">
        <v>-17</v>
      </c>
      <c r="R39" s="29" t="s">
        <v>98</v>
      </c>
      <c r="S39" s="28" t="s">
        <v>222</v>
      </c>
    </row>
    <row r="40" spans="1:19" x14ac:dyDescent="0.25">
      <c r="A40" s="32" t="s">
        <v>31</v>
      </c>
      <c r="B40" s="1">
        <v>58</v>
      </c>
      <c r="C40" s="1">
        <v>26</v>
      </c>
      <c r="D40" s="1">
        <v>25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1160</v>
      </c>
      <c r="L40" s="1" t="s">
        <v>1277</v>
      </c>
      <c r="M40" s="1" t="s">
        <v>364</v>
      </c>
      <c r="N40" s="1" t="s">
        <v>1194</v>
      </c>
      <c r="O40" s="31">
        <v>151</v>
      </c>
      <c r="P40" s="20">
        <v>177</v>
      </c>
      <c r="Q40" s="30">
        <v>-26</v>
      </c>
      <c r="R40" s="29" t="s">
        <v>100</v>
      </c>
      <c r="S40" s="28" t="s">
        <v>230</v>
      </c>
    </row>
    <row r="41" spans="1:19" x14ac:dyDescent="0.25">
      <c r="A41" s="32" t="s">
        <v>7</v>
      </c>
      <c r="B41" s="1">
        <v>60</v>
      </c>
      <c r="C41" s="1">
        <v>25</v>
      </c>
      <c r="D41" s="1">
        <v>31</v>
      </c>
      <c r="E41" s="20">
        <v>4</v>
      </c>
      <c r="F41" s="30">
        <v>54</v>
      </c>
      <c r="G41" s="20">
        <v>19</v>
      </c>
      <c r="H41" s="20">
        <v>24</v>
      </c>
      <c r="I41" s="20">
        <v>1</v>
      </c>
      <c r="J41" s="20">
        <v>3</v>
      </c>
      <c r="K41" s="29" t="s">
        <v>1078</v>
      </c>
      <c r="L41" s="1" t="s">
        <v>1278</v>
      </c>
      <c r="M41" s="1" t="s">
        <v>347</v>
      </c>
      <c r="N41" s="1" t="s">
        <v>1279</v>
      </c>
      <c r="O41" s="31">
        <v>174</v>
      </c>
      <c r="P41" s="20">
        <v>195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60</v>
      </c>
      <c r="C42" s="26">
        <v>15</v>
      </c>
      <c r="D42" s="26">
        <v>36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1306</v>
      </c>
      <c r="M42" s="26" t="s">
        <v>484</v>
      </c>
      <c r="N42" s="26" t="s">
        <v>1258</v>
      </c>
      <c r="O42" s="25">
        <v>154</v>
      </c>
      <c r="P42" s="24">
        <v>225</v>
      </c>
      <c r="Q42" s="23">
        <v>-71</v>
      </c>
      <c r="R42" s="22" t="s">
        <v>186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400-000000000000}"/>
  </hyperlinks>
  <pageMargins left="0.7" right="0.7" top="0.75" bottom="0.75" header="0.3" footer="0.3"/>
  <pageSetup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61</v>
      </c>
      <c r="C4" s="40">
        <v>37</v>
      </c>
      <c r="D4" s="40">
        <v>21</v>
      </c>
      <c r="E4" s="38">
        <v>3</v>
      </c>
      <c r="F4" s="33">
        <v>77</v>
      </c>
      <c r="G4" s="39">
        <v>27</v>
      </c>
      <c r="H4" s="38">
        <v>33</v>
      </c>
      <c r="I4" s="38">
        <v>4</v>
      </c>
      <c r="J4" s="33">
        <v>0</v>
      </c>
      <c r="K4" s="37" t="s">
        <v>1322</v>
      </c>
      <c r="L4" s="40" t="s">
        <v>787</v>
      </c>
      <c r="M4" s="40" t="s">
        <v>290</v>
      </c>
      <c r="N4" s="40" t="s">
        <v>1192</v>
      </c>
      <c r="O4" s="39">
        <v>204</v>
      </c>
      <c r="P4" s="38">
        <v>171</v>
      </c>
      <c r="Q4" s="33">
        <v>33</v>
      </c>
      <c r="R4" s="37" t="s">
        <v>123</v>
      </c>
      <c r="S4" s="36" t="s">
        <v>253</v>
      </c>
    </row>
    <row r="5" spans="1:20" x14ac:dyDescent="0.25">
      <c r="A5" s="32" t="s">
        <v>4</v>
      </c>
      <c r="B5" s="1">
        <v>59</v>
      </c>
      <c r="C5" s="1">
        <v>37</v>
      </c>
      <c r="D5" s="1">
        <v>20</v>
      </c>
      <c r="E5" s="20">
        <v>2</v>
      </c>
      <c r="F5" s="30">
        <v>76</v>
      </c>
      <c r="G5" s="31">
        <v>31</v>
      </c>
      <c r="H5" s="20">
        <v>37</v>
      </c>
      <c r="I5" s="20">
        <v>0</v>
      </c>
      <c r="J5" s="30">
        <v>0</v>
      </c>
      <c r="K5" s="29" t="s">
        <v>1215</v>
      </c>
      <c r="L5" s="1" t="s">
        <v>1118</v>
      </c>
      <c r="M5" s="1" t="s">
        <v>445</v>
      </c>
      <c r="N5" s="1" t="s">
        <v>1316</v>
      </c>
      <c r="O5" s="31">
        <v>188</v>
      </c>
      <c r="P5" s="20">
        <v>167</v>
      </c>
      <c r="Q5" s="30">
        <v>21</v>
      </c>
      <c r="R5" s="29" t="s">
        <v>130</v>
      </c>
      <c r="S5" s="28" t="s">
        <v>236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61</v>
      </c>
      <c r="C8" s="1">
        <v>28</v>
      </c>
      <c r="D8" s="1">
        <v>25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1318</v>
      </c>
      <c r="M8" s="1" t="s">
        <v>469</v>
      </c>
      <c r="N8" s="1" t="s">
        <v>1319</v>
      </c>
      <c r="O8" s="31">
        <v>167</v>
      </c>
      <c r="P8" s="20">
        <v>194</v>
      </c>
      <c r="Q8" s="30">
        <v>-27</v>
      </c>
      <c r="R8" s="29" t="s">
        <v>100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60</v>
      </c>
      <c r="C15" s="1">
        <v>34</v>
      </c>
      <c r="D15" s="1">
        <v>22</v>
      </c>
      <c r="E15" s="20">
        <v>4</v>
      </c>
      <c r="F15" s="30">
        <v>72</v>
      </c>
      <c r="G15" s="20">
        <v>30</v>
      </c>
      <c r="H15" s="20">
        <v>34</v>
      </c>
      <c r="I15" s="20">
        <v>0</v>
      </c>
      <c r="J15" s="20">
        <v>2</v>
      </c>
      <c r="K15" s="29" t="s">
        <v>1325</v>
      </c>
      <c r="L15" s="1" t="s">
        <v>1264</v>
      </c>
      <c r="M15" s="1" t="s">
        <v>731</v>
      </c>
      <c r="N15" s="1" t="s">
        <v>1289</v>
      </c>
      <c r="O15" s="31">
        <v>193</v>
      </c>
      <c r="P15" s="20">
        <v>169</v>
      </c>
      <c r="Q15" s="30">
        <v>24</v>
      </c>
      <c r="R15" s="29" t="s">
        <v>98</v>
      </c>
      <c r="S15" s="28" t="s">
        <v>244</v>
      </c>
    </row>
    <row r="16" spans="1:20" x14ac:dyDescent="0.25">
      <c r="A16" s="32" t="s">
        <v>14</v>
      </c>
      <c r="B16" s="1">
        <v>61</v>
      </c>
      <c r="C16" s="1">
        <v>33</v>
      </c>
      <c r="D16" s="1">
        <v>22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1265</v>
      </c>
      <c r="M16" s="1" t="s">
        <v>580</v>
      </c>
      <c r="N16" s="1" t="s">
        <v>1199</v>
      </c>
      <c r="O16" s="31">
        <v>186</v>
      </c>
      <c r="P16" s="20">
        <v>152</v>
      </c>
      <c r="Q16" s="30">
        <v>34</v>
      </c>
      <c r="R16" s="29" t="s">
        <v>100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59</v>
      </c>
      <c r="C18" s="1">
        <v>29</v>
      </c>
      <c r="D18" s="1">
        <v>26</v>
      </c>
      <c r="E18" s="20">
        <v>4</v>
      </c>
      <c r="F18" s="30">
        <v>62</v>
      </c>
      <c r="G18" s="20">
        <v>26</v>
      </c>
      <c r="H18" s="20">
        <v>28</v>
      </c>
      <c r="I18" s="20">
        <v>1</v>
      </c>
      <c r="J18" s="20">
        <v>0</v>
      </c>
      <c r="K18" s="29" t="s">
        <v>1188</v>
      </c>
      <c r="L18" s="1" t="s">
        <v>1267</v>
      </c>
      <c r="M18" s="1" t="s">
        <v>642</v>
      </c>
      <c r="N18" s="1" t="s">
        <v>1317</v>
      </c>
      <c r="O18" s="31">
        <v>179</v>
      </c>
      <c r="P18" s="20">
        <v>183</v>
      </c>
      <c r="Q18" s="30">
        <v>-4</v>
      </c>
      <c r="R18" s="29" t="s">
        <v>98</v>
      </c>
      <c r="S18" s="28" t="s">
        <v>225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62</v>
      </c>
      <c r="C21" s="26">
        <v>24</v>
      </c>
      <c r="D21" s="26">
        <v>29</v>
      </c>
      <c r="E21" s="24">
        <v>9</v>
      </c>
      <c r="F21" s="23">
        <v>57</v>
      </c>
      <c r="G21" s="24">
        <v>16</v>
      </c>
      <c r="H21" s="24">
        <v>23</v>
      </c>
      <c r="I21" s="24">
        <v>1</v>
      </c>
      <c r="J21" s="24">
        <v>5</v>
      </c>
      <c r="K21" s="22" t="s">
        <v>1328</v>
      </c>
      <c r="L21" s="26" t="s">
        <v>1269</v>
      </c>
      <c r="M21" s="26" t="s">
        <v>1295</v>
      </c>
      <c r="N21" s="26" t="s">
        <v>1329</v>
      </c>
      <c r="O21" s="25">
        <v>178</v>
      </c>
      <c r="P21" s="24">
        <v>227</v>
      </c>
      <c r="Q21" s="23">
        <v>-49</v>
      </c>
      <c r="R21" s="22" t="s">
        <v>98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59</v>
      </c>
      <c r="C26" s="1">
        <v>38</v>
      </c>
      <c r="D26" s="1">
        <v>19</v>
      </c>
      <c r="E26" s="20">
        <v>2</v>
      </c>
      <c r="F26" s="30">
        <v>78</v>
      </c>
      <c r="G26" s="20">
        <v>30</v>
      </c>
      <c r="H26" s="20">
        <v>36</v>
      </c>
      <c r="I26" s="20">
        <v>2</v>
      </c>
      <c r="J26" s="20">
        <v>1</v>
      </c>
      <c r="K26" s="29" t="s">
        <v>1313</v>
      </c>
      <c r="L26" s="1" t="s">
        <v>787</v>
      </c>
      <c r="M26" s="1" t="s">
        <v>745</v>
      </c>
      <c r="N26" s="1" t="s">
        <v>1314</v>
      </c>
      <c r="O26" s="31">
        <v>200</v>
      </c>
      <c r="P26" s="20">
        <v>152</v>
      </c>
      <c r="Q26" s="30">
        <v>48</v>
      </c>
      <c r="R26" s="29" t="s">
        <v>100</v>
      </c>
      <c r="S26" s="28" t="s">
        <v>230</v>
      </c>
    </row>
    <row r="27" spans="1:19" x14ac:dyDescent="0.25">
      <c r="A27" s="32" t="s">
        <v>24</v>
      </c>
      <c r="B27" s="1">
        <v>61</v>
      </c>
      <c r="C27" s="1">
        <v>35</v>
      </c>
      <c r="D27" s="1">
        <v>24</v>
      </c>
      <c r="E27" s="20">
        <v>2</v>
      </c>
      <c r="F27" s="30">
        <v>72</v>
      </c>
      <c r="G27" s="20">
        <v>29</v>
      </c>
      <c r="H27" s="20">
        <v>34</v>
      </c>
      <c r="I27" s="20">
        <v>1</v>
      </c>
      <c r="J27" s="20">
        <v>1</v>
      </c>
      <c r="K27" s="29" t="s">
        <v>1057</v>
      </c>
      <c r="L27" s="1" t="s">
        <v>1247</v>
      </c>
      <c r="M27" s="1" t="s">
        <v>524</v>
      </c>
      <c r="N27" s="1" t="s">
        <v>1268</v>
      </c>
      <c r="O27" s="31">
        <v>198</v>
      </c>
      <c r="P27" s="20">
        <v>182</v>
      </c>
      <c r="Q27" s="30">
        <v>16</v>
      </c>
      <c r="R27" s="29" t="s">
        <v>104</v>
      </c>
      <c r="S27" s="28" t="s">
        <v>245</v>
      </c>
    </row>
    <row r="28" spans="1:19" x14ac:dyDescent="0.25">
      <c r="A28" s="32" t="s">
        <v>17</v>
      </c>
      <c r="B28" s="1">
        <v>60</v>
      </c>
      <c r="C28" s="1">
        <v>34</v>
      </c>
      <c r="D28" s="1">
        <v>22</v>
      </c>
      <c r="E28" s="20">
        <v>4</v>
      </c>
      <c r="F28" s="30">
        <v>72</v>
      </c>
      <c r="G28" s="20">
        <v>25</v>
      </c>
      <c r="H28" s="20">
        <v>32</v>
      </c>
      <c r="I28" s="20">
        <v>2</v>
      </c>
      <c r="J28" s="20">
        <v>2</v>
      </c>
      <c r="K28" s="29" t="s">
        <v>760</v>
      </c>
      <c r="L28" s="1" t="s">
        <v>1021</v>
      </c>
      <c r="M28" s="1" t="s">
        <v>775</v>
      </c>
      <c r="N28" s="1" t="s">
        <v>1315</v>
      </c>
      <c r="O28" s="31">
        <v>172</v>
      </c>
      <c r="P28" s="20">
        <v>176</v>
      </c>
      <c r="Q28" s="30">
        <v>-4</v>
      </c>
      <c r="R28" s="29" t="s">
        <v>114</v>
      </c>
      <c r="S28" s="28" t="s">
        <v>225</v>
      </c>
    </row>
    <row r="29" spans="1:19" x14ac:dyDescent="0.25">
      <c r="A29" s="32" t="s">
        <v>6</v>
      </c>
      <c r="B29" s="1">
        <v>61</v>
      </c>
      <c r="C29" s="1">
        <v>29</v>
      </c>
      <c r="D29" s="1">
        <v>26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1209</v>
      </c>
      <c r="M29" s="1" t="s">
        <v>447</v>
      </c>
      <c r="N29" s="1" t="s">
        <v>1179</v>
      </c>
      <c r="O29" s="31">
        <v>176</v>
      </c>
      <c r="P29" s="20">
        <v>181</v>
      </c>
      <c r="Q29" s="30">
        <v>-5</v>
      </c>
      <c r="R29" s="29" t="s">
        <v>130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59</v>
      </c>
      <c r="C31" s="1">
        <v>21</v>
      </c>
      <c r="D31" s="1">
        <v>31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1275</v>
      </c>
      <c r="M31" s="1" t="s">
        <v>497</v>
      </c>
      <c r="N31" s="1" t="s">
        <v>1304</v>
      </c>
      <c r="O31" s="31">
        <v>153</v>
      </c>
      <c r="P31" s="20">
        <v>197</v>
      </c>
      <c r="Q31" s="30">
        <v>-44</v>
      </c>
      <c r="R31" s="29" t="s">
        <v>98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59</v>
      </c>
      <c r="C35" s="1">
        <v>35</v>
      </c>
      <c r="D35" s="1">
        <v>18</v>
      </c>
      <c r="E35" s="20">
        <v>6</v>
      </c>
      <c r="F35" s="33">
        <v>76</v>
      </c>
      <c r="G35" s="20">
        <v>31</v>
      </c>
      <c r="H35" s="20">
        <v>34</v>
      </c>
      <c r="I35" s="20">
        <v>1</v>
      </c>
      <c r="J35" s="20">
        <v>2</v>
      </c>
      <c r="K35" s="29" t="s">
        <v>1309</v>
      </c>
      <c r="L35" s="1" t="s">
        <v>1209</v>
      </c>
      <c r="M35" s="1" t="s">
        <v>992</v>
      </c>
      <c r="N35" s="1" t="s">
        <v>1310</v>
      </c>
      <c r="O35" s="31">
        <v>197</v>
      </c>
      <c r="P35" s="20">
        <v>166</v>
      </c>
      <c r="Q35" s="30">
        <v>31</v>
      </c>
      <c r="R35" s="29" t="s">
        <v>100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3</v>
      </c>
      <c r="B38" s="1">
        <v>60</v>
      </c>
      <c r="C38" s="1">
        <v>27</v>
      </c>
      <c r="D38" s="1">
        <v>22</v>
      </c>
      <c r="E38" s="20">
        <v>11</v>
      </c>
      <c r="F38" s="30">
        <v>65</v>
      </c>
      <c r="G38" s="20">
        <v>20</v>
      </c>
      <c r="H38" s="20">
        <v>26</v>
      </c>
      <c r="I38" s="20">
        <v>1</v>
      </c>
      <c r="J38" s="20">
        <v>1</v>
      </c>
      <c r="K38" s="29" t="s">
        <v>821</v>
      </c>
      <c r="L38" s="1" t="s">
        <v>973</v>
      </c>
      <c r="M38" s="1" t="s">
        <v>542</v>
      </c>
      <c r="N38" s="1" t="s">
        <v>1341</v>
      </c>
      <c r="O38" s="31">
        <v>165</v>
      </c>
      <c r="P38" s="20">
        <v>184</v>
      </c>
      <c r="Q38" s="30">
        <v>-19</v>
      </c>
      <c r="R38" s="29" t="s">
        <v>102</v>
      </c>
      <c r="S38" s="28" t="s">
        <v>222</v>
      </c>
    </row>
    <row r="39" spans="1:19" x14ac:dyDescent="0.25">
      <c r="A39" s="32" t="s">
        <v>27</v>
      </c>
      <c r="B39" s="1">
        <v>59</v>
      </c>
      <c r="C39" s="1">
        <v>28</v>
      </c>
      <c r="D39" s="1">
        <v>23</v>
      </c>
      <c r="E39" s="20">
        <v>8</v>
      </c>
      <c r="F39" s="30">
        <v>64</v>
      </c>
      <c r="G39" s="20">
        <v>19</v>
      </c>
      <c r="H39" s="20">
        <v>25</v>
      </c>
      <c r="I39" s="20">
        <v>3</v>
      </c>
      <c r="J39" s="20">
        <v>1</v>
      </c>
      <c r="K39" s="29" t="s">
        <v>1248</v>
      </c>
      <c r="L39" s="1" t="s">
        <v>1335</v>
      </c>
      <c r="M39" s="1" t="s">
        <v>551</v>
      </c>
      <c r="N39" s="1" t="s">
        <v>1249</v>
      </c>
      <c r="O39" s="31">
        <v>154</v>
      </c>
      <c r="P39" s="20">
        <v>174</v>
      </c>
      <c r="Q39" s="30">
        <v>-20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500-000000000000}"/>
  </hyperlinks>
  <pageMargins left="0.7" right="0.7" top="0.75" bottom="0.75" header="0.3" footer="0.3"/>
  <pageSetup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60</v>
      </c>
      <c r="C4" s="40">
        <v>38</v>
      </c>
      <c r="D4" s="40">
        <v>20</v>
      </c>
      <c r="E4" s="38">
        <v>2</v>
      </c>
      <c r="F4" s="33">
        <v>78</v>
      </c>
      <c r="G4" s="39">
        <v>31</v>
      </c>
      <c r="H4" s="38">
        <v>38</v>
      </c>
      <c r="I4" s="38">
        <v>0</v>
      </c>
      <c r="J4" s="33">
        <v>0</v>
      </c>
      <c r="K4" s="37" t="s">
        <v>1215</v>
      </c>
      <c r="L4" s="40" t="s">
        <v>1106</v>
      </c>
      <c r="M4" s="40" t="s">
        <v>445</v>
      </c>
      <c r="N4" s="40" t="s">
        <v>1343</v>
      </c>
      <c r="O4" s="39">
        <v>194</v>
      </c>
      <c r="P4" s="38">
        <v>172</v>
      </c>
      <c r="Q4" s="33">
        <v>22</v>
      </c>
      <c r="R4" s="37" t="s">
        <v>169</v>
      </c>
      <c r="S4" s="36" t="s">
        <v>253</v>
      </c>
    </row>
    <row r="5" spans="1:20" x14ac:dyDescent="0.25">
      <c r="A5" s="32" t="s">
        <v>19</v>
      </c>
      <c r="B5" s="1">
        <v>61</v>
      </c>
      <c r="C5" s="1">
        <v>37</v>
      </c>
      <c r="D5" s="1">
        <v>21</v>
      </c>
      <c r="E5" s="20">
        <v>3</v>
      </c>
      <c r="F5" s="30">
        <v>77</v>
      </c>
      <c r="G5" s="31">
        <v>27</v>
      </c>
      <c r="H5" s="20">
        <v>33</v>
      </c>
      <c r="I5" s="20">
        <v>4</v>
      </c>
      <c r="J5" s="30">
        <v>0</v>
      </c>
      <c r="K5" s="29" t="s">
        <v>1322</v>
      </c>
      <c r="L5" s="1" t="s">
        <v>787</v>
      </c>
      <c r="M5" s="1" t="s">
        <v>290</v>
      </c>
      <c r="N5" s="1" t="s">
        <v>1192</v>
      </c>
      <c r="O5" s="31">
        <v>204</v>
      </c>
      <c r="P5" s="20">
        <v>171</v>
      </c>
      <c r="Q5" s="30">
        <v>33</v>
      </c>
      <c r="R5" s="29" t="s">
        <v>123</v>
      </c>
      <c r="S5" s="28" t="s">
        <v>253</v>
      </c>
    </row>
    <row r="6" spans="1:20" x14ac:dyDescent="0.25">
      <c r="A6" s="32" t="s">
        <v>5</v>
      </c>
      <c r="B6" s="1">
        <v>59</v>
      </c>
      <c r="C6" s="1">
        <v>35</v>
      </c>
      <c r="D6" s="1">
        <v>20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1106</v>
      </c>
      <c r="L6" s="1" t="s">
        <v>1192</v>
      </c>
      <c r="M6" s="1" t="s">
        <v>536</v>
      </c>
      <c r="N6" s="1" t="s">
        <v>1248</v>
      </c>
      <c r="O6" s="31">
        <v>211</v>
      </c>
      <c r="P6" s="20">
        <v>156</v>
      </c>
      <c r="Q6" s="30">
        <v>55</v>
      </c>
      <c r="R6" s="29" t="s">
        <v>214</v>
      </c>
      <c r="S6" s="28" t="s">
        <v>1324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29</v>
      </c>
      <c r="B8" s="1">
        <v>62</v>
      </c>
      <c r="C8" s="1">
        <v>28</v>
      </c>
      <c r="D8" s="1">
        <v>26</v>
      </c>
      <c r="E8" s="20">
        <v>8</v>
      </c>
      <c r="F8" s="30">
        <v>64</v>
      </c>
      <c r="G8" s="31">
        <v>21</v>
      </c>
      <c r="H8" s="20">
        <v>28</v>
      </c>
      <c r="I8" s="20">
        <v>0</v>
      </c>
      <c r="J8" s="30">
        <v>1</v>
      </c>
      <c r="K8" s="29" t="s">
        <v>1284</v>
      </c>
      <c r="L8" s="1" t="s">
        <v>1342</v>
      </c>
      <c r="M8" s="1" t="s">
        <v>469</v>
      </c>
      <c r="N8" s="1" t="s">
        <v>1319</v>
      </c>
      <c r="O8" s="31">
        <v>167</v>
      </c>
      <c r="P8" s="20">
        <v>195</v>
      </c>
      <c r="Q8" s="30">
        <v>-28</v>
      </c>
      <c r="R8" s="29" t="s">
        <v>98</v>
      </c>
      <c r="S8" s="28" t="s">
        <v>237</v>
      </c>
    </row>
    <row r="9" spans="1:20" x14ac:dyDescent="0.25">
      <c r="A9" s="32" t="s">
        <v>11</v>
      </c>
      <c r="B9" s="1">
        <v>59</v>
      </c>
      <c r="C9" s="1">
        <v>30</v>
      </c>
      <c r="D9" s="1">
        <v>25</v>
      </c>
      <c r="E9" s="20">
        <v>4</v>
      </c>
      <c r="F9" s="30">
        <v>64</v>
      </c>
      <c r="G9" s="31">
        <v>22</v>
      </c>
      <c r="H9" s="20">
        <v>29</v>
      </c>
      <c r="I9" s="20">
        <v>1</v>
      </c>
      <c r="J9" s="30">
        <v>1</v>
      </c>
      <c r="K9" s="29" t="s">
        <v>1118</v>
      </c>
      <c r="L9" s="1" t="s">
        <v>1195</v>
      </c>
      <c r="M9" s="1" t="s">
        <v>394</v>
      </c>
      <c r="N9" s="1" t="s">
        <v>1214</v>
      </c>
      <c r="O9" s="31">
        <v>166</v>
      </c>
      <c r="P9" s="20">
        <v>168</v>
      </c>
      <c r="Q9" s="30">
        <v>-2</v>
      </c>
      <c r="R9" s="29" t="s">
        <v>100</v>
      </c>
      <c r="S9" s="28" t="s">
        <v>225</v>
      </c>
    </row>
    <row r="10" spans="1:20" x14ac:dyDescent="0.25">
      <c r="A10" s="32" t="s">
        <v>16</v>
      </c>
      <c r="B10" s="1">
        <v>60</v>
      </c>
      <c r="C10" s="1">
        <v>29</v>
      </c>
      <c r="D10" s="1">
        <v>26</v>
      </c>
      <c r="E10" s="20">
        <v>5</v>
      </c>
      <c r="F10" s="30">
        <v>63</v>
      </c>
      <c r="G10" s="31">
        <v>19</v>
      </c>
      <c r="H10" s="20">
        <v>27</v>
      </c>
      <c r="I10" s="20">
        <v>2</v>
      </c>
      <c r="J10" s="30">
        <v>2</v>
      </c>
      <c r="K10" s="29" t="s">
        <v>943</v>
      </c>
      <c r="L10" s="1" t="s">
        <v>959</v>
      </c>
      <c r="M10" s="1" t="s">
        <v>442</v>
      </c>
      <c r="N10" s="1" t="s">
        <v>1323</v>
      </c>
      <c r="O10" s="31">
        <v>180</v>
      </c>
      <c r="P10" s="20">
        <v>201</v>
      </c>
      <c r="Q10" s="30">
        <v>-21</v>
      </c>
      <c r="R10" s="29" t="s">
        <v>130</v>
      </c>
      <c r="S10" s="28" t="s">
        <v>225</v>
      </c>
    </row>
    <row r="11" spans="1:20" ht="15.75" thickBot="1" x14ac:dyDescent="0.3">
      <c r="A11" s="32" t="s">
        <v>28</v>
      </c>
      <c r="B11" s="1">
        <v>58</v>
      </c>
      <c r="C11" s="1">
        <v>24</v>
      </c>
      <c r="D11" s="1">
        <v>29</v>
      </c>
      <c r="E11" s="24">
        <v>5</v>
      </c>
      <c r="F11" s="23">
        <v>53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1056</v>
      </c>
      <c r="M11" s="1" t="s">
        <v>414</v>
      </c>
      <c r="N11" s="1" t="s">
        <v>1320</v>
      </c>
      <c r="O11" s="31">
        <v>186</v>
      </c>
      <c r="P11" s="20">
        <v>198</v>
      </c>
      <c r="Q11" s="30">
        <v>-12</v>
      </c>
      <c r="R11" s="29" t="s">
        <v>102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60</v>
      </c>
      <c r="C14" s="1">
        <v>38</v>
      </c>
      <c r="D14" s="1">
        <v>14</v>
      </c>
      <c r="E14" s="20">
        <v>8</v>
      </c>
      <c r="F14" s="33">
        <v>84</v>
      </c>
      <c r="G14" s="20">
        <v>33</v>
      </c>
      <c r="H14" s="20">
        <v>38</v>
      </c>
      <c r="I14" s="20">
        <v>0</v>
      </c>
      <c r="J14" s="20">
        <v>3</v>
      </c>
      <c r="K14" s="29" t="s">
        <v>1330</v>
      </c>
      <c r="L14" s="1" t="s">
        <v>1222</v>
      </c>
      <c r="M14" s="1" t="s">
        <v>467</v>
      </c>
      <c r="N14" s="1" t="s">
        <v>1331</v>
      </c>
      <c r="O14" s="31">
        <v>215</v>
      </c>
      <c r="P14" s="20">
        <v>157</v>
      </c>
      <c r="Q14" s="30">
        <v>58</v>
      </c>
      <c r="R14" s="29" t="s">
        <v>114</v>
      </c>
      <c r="S14" s="28" t="s">
        <v>311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60</v>
      </c>
      <c r="C18" s="1">
        <v>30</v>
      </c>
      <c r="D18" s="1">
        <v>26</v>
      </c>
      <c r="E18" s="20">
        <v>4</v>
      </c>
      <c r="F18" s="30">
        <v>64</v>
      </c>
      <c r="G18" s="20">
        <v>27</v>
      </c>
      <c r="H18" s="20">
        <v>29</v>
      </c>
      <c r="I18" s="20">
        <v>1</v>
      </c>
      <c r="J18" s="20">
        <v>0</v>
      </c>
      <c r="K18" s="29" t="s">
        <v>1267</v>
      </c>
      <c r="L18" s="1" t="s">
        <v>1267</v>
      </c>
      <c r="M18" s="1" t="s">
        <v>642</v>
      </c>
      <c r="N18" s="1" t="s">
        <v>1317</v>
      </c>
      <c r="O18" s="31">
        <v>183</v>
      </c>
      <c r="P18" s="20">
        <v>183</v>
      </c>
      <c r="Q18" s="30">
        <v>0</v>
      </c>
      <c r="R18" s="29" t="s">
        <v>100</v>
      </c>
      <c r="S18" s="28" t="s">
        <v>245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59</v>
      </c>
      <c r="C20" s="1">
        <v>27</v>
      </c>
      <c r="D20" s="1">
        <v>25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1291</v>
      </c>
      <c r="M20" s="1" t="s">
        <v>424</v>
      </c>
      <c r="N20" s="1" t="s">
        <v>1292</v>
      </c>
      <c r="O20" s="31">
        <v>165</v>
      </c>
      <c r="P20" s="20">
        <v>176</v>
      </c>
      <c r="Q20" s="30">
        <v>-11</v>
      </c>
      <c r="R20" s="29" t="s">
        <v>104</v>
      </c>
      <c r="S20" s="28" t="s">
        <v>225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60</v>
      </c>
      <c r="C32" s="1">
        <v>18</v>
      </c>
      <c r="D32" s="1">
        <v>35</v>
      </c>
      <c r="E32" s="20">
        <v>7</v>
      </c>
      <c r="F32" s="23">
        <v>43</v>
      </c>
      <c r="G32" s="20">
        <v>15</v>
      </c>
      <c r="H32" s="20">
        <v>17</v>
      </c>
      <c r="I32" s="20">
        <v>1</v>
      </c>
      <c r="J32" s="20">
        <v>2</v>
      </c>
      <c r="K32" s="29" t="s">
        <v>1246</v>
      </c>
      <c r="L32" s="1" t="s">
        <v>980</v>
      </c>
      <c r="M32" s="1" t="s">
        <v>1185</v>
      </c>
      <c r="N32" s="1" t="s">
        <v>1333</v>
      </c>
      <c r="O32" s="31">
        <v>164</v>
      </c>
      <c r="P32" s="20">
        <v>213</v>
      </c>
      <c r="Q32" s="30">
        <v>-49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58</v>
      </c>
      <c r="C37" s="1">
        <v>31</v>
      </c>
      <c r="D37" s="1">
        <v>19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1336</v>
      </c>
      <c r="M37" s="1" t="s">
        <v>519</v>
      </c>
      <c r="N37" s="1" t="s">
        <v>1337</v>
      </c>
      <c r="O37" s="31">
        <v>166</v>
      </c>
      <c r="P37" s="20">
        <v>154</v>
      </c>
      <c r="Q37" s="30">
        <v>12</v>
      </c>
      <c r="R37" s="29" t="s">
        <v>114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61</v>
      </c>
      <c r="C42" s="26">
        <v>15</v>
      </c>
      <c r="D42" s="26">
        <v>37</v>
      </c>
      <c r="E42" s="24">
        <v>9</v>
      </c>
      <c r="F42" s="23">
        <v>39</v>
      </c>
      <c r="G42" s="24">
        <v>11</v>
      </c>
      <c r="H42" s="24">
        <v>15</v>
      </c>
      <c r="I42" s="24">
        <v>0</v>
      </c>
      <c r="J42" s="24">
        <v>4</v>
      </c>
      <c r="K42" s="22" t="s">
        <v>1180</v>
      </c>
      <c r="L42" s="26" t="s">
        <v>1338</v>
      </c>
      <c r="M42" s="26" t="s">
        <v>484</v>
      </c>
      <c r="N42" s="26" t="s">
        <v>1258</v>
      </c>
      <c r="O42" s="25">
        <v>157</v>
      </c>
      <c r="P42" s="24">
        <v>230</v>
      </c>
      <c r="Q42" s="23">
        <v>-73</v>
      </c>
      <c r="R42" s="22" t="s">
        <v>200</v>
      </c>
      <c r="S42" s="21" t="s">
        <v>462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600-000000000000}"/>
  </hyperlinks>
  <pageMargins left="0.7" right="0.7" top="0.75" bottom="0.75" header="0.3" footer="0.3"/>
  <pageSetup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60</v>
      </c>
      <c r="C6" s="1">
        <v>35</v>
      </c>
      <c r="D6" s="1">
        <v>21</v>
      </c>
      <c r="E6" s="20">
        <v>4</v>
      </c>
      <c r="F6" s="30">
        <v>74</v>
      </c>
      <c r="G6" s="31">
        <v>29</v>
      </c>
      <c r="H6" s="20">
        <v>34</v>
      </c>
      <c r="I6" s="20">
        <v>1</v>
      </c>
      <c r="J6" s="30">
        <v>1</v>
      </c>
      <c r="K6" s="29" t="s">
        <v>1057</v>
      </c>
      <c r="L6" s="1" t="s">
        <v>1192</v>
      </c>
      <c r="M6" s="1" t="s">
        <v>561</v>
      </c>
      <c r="N6" s="1" t="s">
        <v>1357</v>
      </c>
      <c r="O6" s="31">
        <v>212</v>
      </c>
      <c r="P6" s="20">
        <v>158</v>
      </c>
      <c r="Q6" s="30">
        <v>54</v>
      </c>
      <c r="R6" s="29" t="s">
        <v>98</v>
      </c>
      <c r="S6" s="28" t="s">
        <v>254</v>
      </c>
    </row>
    <row r="7" spans="1:20" x14ac:dyDescent="0.25">
      <c r="A7" s="32" t="s">
        <v>21</v>
      </c>
      <c r="B7" s="1">
        <v>60</v>
      </c>
      <c r="C7" s="1">
        <v>30</v>
      </c>
      <c r="D7" s="1">
        <v>24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1276</v>
      </c>
      <c r="L7" s="1" t="s">
        <v>1184</v>
      </c>
      <c r="M7" s="1" t="s">
        <v>347</v>
      </c>
      <c r="N7" s="1" t="s">
        <v>1321</v>
      </c>
      <c r="O7" s="31">
        <v>176</v>
      </c>
      <c r="P7" s="20">
        <v>191</v>
      </c>
      <c r="Q7" s="30">
        <v>-15</v>
      </c>
      <c r="R7" s="29" t="s">
        <v>102</v>
      </c>
      <c r="S7" s="28" t="s">
        <v>205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62</v>
      </c>
      <c r="C10" s="1">
        <v>28</v>
      </c>
      <c r="D10" s="1">
        <v>26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1284</v>
      </c>
      <c r="L10" s="1" t="s">
        <v>1342</v>
      </c>
      <c r="M10" s="1" t="s">
        <v>469</v>
      </c>
      <c r="N10" s="1" t="s">
        <v>1319</v>
      </c>
      <c r="O10" s="31">
        <v>167</v>
      </c>
      <c r="P10" s="20">
        <v>195</v>
      </c>
      <c r="Q10" s="30">
        <v>-28</v>
      </c>
      <c r="R10" s="29" t="s">
        <v>98</v>
      </c>
      <c r="S10" s="28" t="s">
        <v>237</v>
      </c>
    </row>
    <row r="11" spans="1:20" ht="15.75" thickBot="1" x14ac:dyDescent="0.3">
      <c r="A11" s="32" t="s">
        <v>28</v>
      </c>
      <c r="B11" s="1">
        <v>59</v>
      </c>
      <c r="C11" s="1">
        <v>24</v>
      </c>
      <c r="D11" s="1">
        <v>29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1097</v>
      </c>
      <c r="L11" s="1" t="s">
        <v>1353</v>
      </c>
      <c r="M11" s="1" t="s">
        <v>1229</v>
      </c>
      <c r="N11" s="1" t="s">
        <v>1166</v>
      </c>
      <c r="O11" s="31">
        <v>189</v>
      </c>
      <c r="P11" s="20">
        <v>202</v>
      </c>
      <c r="Q11" s="30">
        <v>-13</v>
      </c>
      <c r="R11" s="29" t="s">
        <v>114</v>
      </c>
      <c r="S11" s="28" t="s">
        <v>205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61</v>
      </c>
      <c r="C15" s="1">
        <v>35</v>
      </c>
      <c r="D15" s="1">
        <v>22</v>
      </c>
      <c r="E15" s="20">
        <v>4</v>
      </c>
      <c r="F15" s="30">
        <v>74</v>
      </c>
      <c r="G15" s="20">
        <v>30</v>
      </c>
      <c r="H15" s="20">
        <v>35</v>
      </c>
      <c r="I15" s="20">
        <v>0</v>
      </c>
      <c r="J15" s="20">
        <v>2</v>
      </c>
      <c r="K15" s="29" t="s">
        <v>1344</v>
      </c>
      <c r="L15" s="1" t="s">
        <v>1264</v>
      </c>
      <c r="M15" s="1" t="s">
        <v>731</v>
      </c>
      <c r="N15" s="1" t="s">
        <v>1289</v>
      </c>
      <c r="O15" s="31">
        <v>195</v>
      </c>
      <c r="P15" s="20">
        <v>170</v>
      </c>
      <c r="Q15" s="30">
        <v>25</v>
      </c>
      <c r="R15" s="29" t="s">
        <v>100</v>
      </c>
      <c r="S15" s="28" t="s">
        <v>244</v>
      </c>
    </row>
    <row r="16" spans="1:20" x14ac:dyDescent="0.25">
      <c r="A16" s="32" t="s">
        <v>14</v>
      </c>
      <c r="B16" s="1">
        <v>62</v>
      </c>
      <c r="C16" s="1">
        <v>33</v>
      </c>
      <c r="D16" s="1">
        <v>23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1345</v>
      </c>
      <c r="M16" s="1" t="s">
        <v>580</v>
      </c>
      <c r="N16" s="1" t="s">
        <v>1199</v>
      </c>
      <c r="O16" s="31">
        <v>186</v>
      </c>
      <c r="P16" s="20">
        <v>154</v>
      </c>
      <c r="Q16" s="30">
        <v>32</v>
      </c>
      <c r="R16" s="29" t="s">
        <v>98</v>
      </c>
      <c r="S16" s="28" t="s">
        <v>225</v>
      </c>
    </row>
    <row r="17" spans="1:19" x14ac:dyDescent="0.25">
      <c r="A17" s="32" t="s">
        <v>23</v>
      </c>
      <c r="B17" s="1">
        <v>60</v>
      </c>
      <c r="C17" s="1">
        <v>30</v>
      </c>
      <c r="D17" s="1">
        <v>22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1290</v>
      </c>
      <c r="M17" s="1" t="s">
        <v>426</v>
      </c>
      <c r="N17" s="1" t="s">
        <v>973</v>
      </c>
      <c r="O17" s="31">
        <v>205</v>
      </c>
      <c r="P17" s="20">
        <v>196</v>
      </c>
      <c r="Q17" s="30">
        <v>9</v>
      </c>
      <c r="R17" s="29" t="s">
        <v>130</v>
      </c>
      <c r="S17" s="28" t="s">
        <v>205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10</v>
      </c>
      <c r="B19" s="1">
        <v>61</v>
      </c>
      <c r="C19" s="1">
        <v>27</v>
      </c>
      <c r="D19" s="1">
        <v>26</v>
      </c>
      <c r="E19" s="20">
        <v>8</v>
      </c>
      <c r="F19" s="30">
        <v>62</v>
      </c>
      <c r="G19" s="20">
        <v>13</v>
      </c>
      <c r="H19" s="20">
        <v>23</v>
      </c>
      <c r="I19" s="20">
        <v>4</v>
      </c>
      <c r="J19" s="20">
        <v>3</v>
      </c>
      <c r="K19" s="29" t="s">
        <v>985</v>
      </c>
      <c r="L19" s="1" t="s">
        <v>1327</v>
      </c>
      <c r="M19" s="1" t="s">
        <v>649</v>
      </c>
      <c r="N19" s="1" t="s">
        <v>1294</v>
      </c>
      <c r="O19" s="31">
        <v>180</v>
      </c>
      <c r="P19" s="20">
        <v>202</v>
      </c>
      <c r="Q19" s="30">
        <v>-22</v>
      </c>
      <c r="R19" s="29" t="s">
        <v>100</v>
      </c>
      <c r="S19" s="28" t="s">
        <v>203</v>
      </c>
    </row>
    <row r="20" spans="1:19" x14ac:dyDescent="0.25">
      <c r="A20" s="32" t="s">
        <v>13</v>
      </c>
      <c r="B20" s="1">
        <v>60</v>
      </c>
      <c r="C20" s="1">
        <v>27</v>
      </c>
      <c r="D20" s="1">
        <v>26</v>
      </c>
      <c r="E20" s="20">
        <v>7</v>
      </c>
      <c r="F20" s="30">
        <v>61</v>
      </c>
      <c r="G20" s="20">
        <v>19</v>
      </c>
      <c r="H20" s="20">
        <v>25</v>
      </c>
      <c r="I20" s="20">
        <v>2</v>
      </c>
      <c r="J20" s="20">
        <v>1</v>
      </c>
      <c r="K20" s="29" t="s">
        <v>1188</v>
      </c>
      <c r="L20" s="1" t="s">
        <v>1358</v>
      </c>
      <c r="M20" s="1" t="s">
        <v>399</v>
      </c>
      <c r="N20" s="1" t="s">
        <v>1304</v>
      </c>
      <c r="O20" s="31">
        <v>165</v>
      </c>
      <c r="P20" s="20">
        <v>180</v>
      </c>
      <c r="Q20" s="30">
        <v>-15</v>
      </c>
      <c r="R20" s="29" t="s">
        <v>98</v>
      </c>
      <c r="S20" s="28" t="s">
        <v>244</v>
      </c>
    </row>
    <row r="21" spans="1:19" ht="15.75" thickBot="1" x14ac:dyDescent="0.3">
      <c r="A21" s="27" t="s">
        <v>9</v>
      </c>
      <c r="B21" s="26">
        <v>63</v>
      </c>
      <c r="C21" s="26">
        <v>24</v>
      </c>
      <c r="D21" s="26">
        <v>29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1269</v>
      </c>
      <c r="M21" s="26" t="s">
        <v>1295</v>
      </c>
      <c r="N21" s="26" t="s">
        <v>1347</v>
      </c>
      <c r="O21" s="25">
        <v>183</v>
      </c>
      <c r="P21" s="24">
        <v>233</v>
      </c>
      <c r="Q21" s="23">
        <v>-50</v>
      </c>
      <c r="R21" s="22" t="s">
        <v>102</v>
      </c>
      <c r="S21" s="21" t="s">
        <v>237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61</v>
      </c>
      <c r="C25" s="40">
        <v>42</v>
      </c>
      <c r="D25" s="40">
        <v>15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986</v>
      </c>
      <c r="M25" s="40" t="s">
        <v>113</v>
      </c>
      <c r="N25" s="40" t="s">
        <v>1305</v>
      </c>
      <c r="O25" s="39">
        <v>214</v>
      </c>
      <c r="P25" s="38">
        <v>143</v>
      </c>
      <c r="Q25" s="33">
        <v>71</v>
      </c>
      <c r="R25" s="37" t="s">
        <v>102</v>
      </c>
      <c r="S25" s="36" t="s">
        <v>254</v>
      </c>
    </row>
    <row r="26" spans="1:19" x14ac:dyDescent="0.25">
      <c r="A26" s="32" t="s">
        <v>22</v>
      </c>
      <c r="B26" s="1">
        <v>60</v>
      </c>
      <c r="C26" s="1">
        <v>39</v>
      </c>
      <c r="D26" s="1">
        <v>19</v>
      </c>
      <c r="E26" s="20">
        <v>2</v>
      </c>
      <c r="F26" s="30">
        <v>80</v>
      </c>
      <c r="G26" s="20">
        <v>31</v>
      </c>
      <c r="H26" s="20">
        <v>37</v>
      </c>
      <c r="I26" s="20">
        <v>2</v>
      </c>
      <c r="J26" s="20">
        <v>1</v>
      </c>
      <c r="K26" s="29" t="s">
        <v>1348</v>
      </c>
      <c r="L26" s="1" t="s">
        <v>787</v>
      </c>
      <c r="M26" s="1" t="s">
        <v>1005</v>
      </c>
      <c r="N26" s="1" t="s">
        <v>1349</v>
      </c>
      <c r="O26" s="31">
        <v>206</v>
      </c>
      <c r="P26" s="20">
        <v>155</v>
      </c>
      <c r="Q26" s="30">
        <v>51</v>
      </c>
      <c r="R26" s="29" t="s">
        <v>104</v>
      </c>
      <c r="S26" s="28" t="s">
        <v>230</v>
      </c>
    </row>
    <row r="27" spans="1:19" x14ac:dyDescent="0.25">
      <c r="A27" s="32" t="s">
        <v>17</v>
      </c>
      <c r="B27" s="1">
        <v>61</v>
      </c>
      <c r="C27" s="1">
        <v>35</v>
      </c>
      <c r="D27" s="1">
        <v>22</v>
      </c>
      <c r="E27" s="20">
        <v>4</v>
      </c>
      <c r="F27" s="30">
        <v>74</v>
      </c>
      <c r="G27" s="20">
        <v>26</v>
      </c>
      <c r="H27" s="20">
        <v>33</v>
      </c>
      <c r="I27" s="20">
        <v>2</v>
      </c>
      <c r="J27" s="20">
        <v>2</v>
      </c>
      <c r="K27" s="29" t="s">
        <v>895</v>
      </c>
      <c r="L27" s="1" t="s">
        <v>1021</v>
      </c>
      <c r="M27" s="1" t="s">
        <v>775</v>
      </c>
      <c r="N27" s="1" t="s">
        <v>1315</v>
      </c>
      <c r="O27" s="31">
        <v>173</v>
      </c>
      <c r="P27" s="20">
        <v>176</v>
      </c>
      <c r="Q27" s="30">
        <v>-3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61</v>
      </c>
      <c r="C28" s="1">
        <v>35</v>
      </c>
      <c r="D28" s="1">
        <v>24</v>
      </c>
      <c r="E28" s="20">
        <v>2</v>
      </c>
      <c r="F28" s="30">
        <v>72</v>
      </c>
      <c r="G28" s="20">
        <v>29</v>
      </c>
      <c r="H28" s="20">
        <v>34</v>
      </c>
      <c r="I28" s="20">
        <v>1</v>
      </c>
      <c r="J28" s="20">
        <v>1</v>
      </c>
      <c r="K28" s="29" t="s">
        <v>1057</v>
      </c>
      <c r="L28" s="1" t="s">
        <v>1247</v>
      </c>
      <c r="M28" s="1" t="s">
        <v>524</v>
      </c>
      <c r="N28" s="1" t="s">
        <v>1268</v>
      </c>
      <c r="O28" s="31">
        <v>198</v>
      </c>
      <c r="P28" s="20">
        <v>182</v>
      </c>
      <c r="Q28" s="30">
        <v>16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60</v>
      </c>
      <c r="C31" s="1">
        <v>21</v>
      </c>
      <c r="D31" s="1">
        <v>32</v>
      </c>
      <c r="E31" s="20">
        <v>7</v>
      </c>
      <c r="F31" s="30">
        <v>49</v>
      </c>
      <c r="G31" s="20">
        <v>17</v>
      </c>
      <c r="H31" s="20">
        <v>20</v>
      </c>
      <c r="I31" s="20">
        <v>1</v>
      </c>
      <c r="J31" s="20">
        <v>0</v>
      </c>
      <c r="K31" s="29" t="s">
        <v>1210</v>
      </c>
      <c r="L31" s="1" t="s">
        <v>1300</v>
      </c>
      <c r="M31" s="1" t="s">
        <v>497</v>
      </c>
      <c r="N31" s="1" t="s">
        <v>1304</v>
      </c>
      <c r="O31" s="31">
        <v>153</v>
      </c>
      <c r="P31" s="20">
        <v>201</v>
      </c>
      <c r="Q31" s="30">
        <v>-48</v>
      </c>
      <c r="R31" s="29" t="s">
        <v>102</v>
      </c>
      <c r="S31" s="28" t="s">
        <v>248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60</v>
      </c>
      <c r="C36" s="1">
        <v>35</v>
      </c>
      <c r="D36" s="1">
        <v>21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1057</v>
      </c>
      <c r="L36" s="1" t="s">
        <v>1192</v>
      </c>
      <c r="M36" s="1" t="s">
        <v>377</v>
      </c>
      <c r="N36" s="1" t="s">
        <v>1173</v>
      </c>
      <c r="O36" s="31">
        <v>195</v>
      </c>
      <c r="P36" s="20">
        <v>174</v>
      </c>
      <c r="Q36" s="30">
        <v>21</v>
      </c>
      <c r="R36" s="29" t="s">
        <v>100</v>
      </c>
      <c r="S36" s="28" t="s">
        <v>208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60</v>
      </c>
      <c r="C38" s="1">
        <v>28</v>
      </c>
      <c r="D38" s="1">
        <v>23</v>
      </c>
      <c r="E38" s="20">
        <v>9</v>
      </c>
      <c r="F38" s="30">
        <v>65</v>
      </c>
      <c r="G38" s="20">
        <v>19</v>
      </c>
      <c r="H38" s="20">
        <v>25</v>
      </c>
      <c r="I38" s="20">
        <v>3</v>
      </c>
      <c r="J38" s="20">
        <v>1</v>
      </c>
      <c r="K38" s="29" t="s">
        <v>1248</v>
      </c>
      <c r="L38" s="1" t="s">
        <v>1071</v>
      </c>
      <c r="M38" s="1" t="s">
        <v>551</v>
      </c>
      <c r="N38" s="1" t="s">
        <v>1249</v>
      </c>
      <c r="O38" s="31">
        <v>155</v>
      </c>
      <c r="P38" s="20">
        <v>176</v>
      </c>
      <c r="Q38" s="30">
        <v>-21</v>
      </c>
      <c r="R38" s="29" t="s">
        <v>114</v>
      </c>
      <c r="S38" s="28" t="s">
        <v>237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59</v>
      </c>
      <c r="C40" s="1">
        <v>26</v>
      </c>
      <c r="D40" s="1">
        <v>26</v>
      </c>
      <c r="E40" s="20">
        <v>7</v>
      </c>
      <c r="F40" s="30">
        <v>59</v>
      </c>
      <c r="G40" s="20">
        <v>15</v>
      </c>
      <c r="H40" s="20">
        <v>23</v>
      </c>
      <c r="I40" s="20">
        <v>3</v>
      </c>
      <c r="J40" s="20">
        <v>2</v>
      </c>
      <c r="K40" s="29" t="s">
        <v>1188</v>
      </c>
      <c r="L40" s="1" t="s">
        <v>1277</v>
      </c>
      <c r="M40" s="1" t="s">
        <v>364</v>
      </c>
      <c r="N40" s="1" t="s">
        <v>1205</v>
      </c>
      <c r="O40" s="31">
        <v>154</v>
      </c>
      <c r="P40" s="20">
        <v>183</v>
      </c>
      <c r="Q40" s="30">
        <v>-29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61</v>
      </c>
      <c r="C41" s="1">
        <v>26</v>
      </c>
      <c r="D41" s="1">
        <v>31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1339</v>
      </c>
      <c r="L41" s="1" t="s">
        <v>1278</v>
      </c>
      <c r="M41" s="1" t="s">
        <v>583</v>
      </c>
      <c r="N41" s="1" t="s">
        <v>1340</v>
      </c>
      <c r="O41" s="31">
        <v>180</v>
      </c>
      <c r="P41" s="20">
        <v>198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62</v>
      </c>
      <c r="C42" s="26">
        <v>16</v>
      </c>
      <c r="D42" s="26">
        <v>37</v>
      </c>
      <c r="E42" s="24">
        <v>9</v>
      </c>
      <c r="F42" s="23">
        <v>41</v>
      </c>
      <c r="G42" s="24">
        <v>10</v>
      </c>
      <c r="H42" s="24">
        <v>15</v>
      </c>
      <c r="I42" s="24">
        <v>1</v>
      </c>
      <c r="J42" s="24">
        <v>4</v>
      </c>
      <c r="K42" s="22" t="s">
        <v>1180</v>
      </c>
      <c r="L42" s="26" t="s">
        <v>1367</v>
      </c>
      <c r="M42" s="26" t="s">
        <v>484</v>
      </c>
      <c r="N42" s="26" t="s">
        <v>1258</v>
      </c>
      <c r="O42" s="25">
        <v>160</v>
      </c>
      <c r="P42" s="24">
        <v>232</v>
      </c>
      <c r="Q42" s="23">
        <v>-72</v>
      </c>
      <c r="R42" s="22" t="s">
        <v>100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700-000000000000}"/>
  </hyperlinks>
  <pageMargins left="0.7" right="0.7" top="0.75" bottom="0.75" header="0.3" footer="0.3"/>
  <pageSetup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T47"/>
  <sheetViews>
    <sheetView topLeftCell="A16" workbookViewId="0">
      <selection activeCell="A25" sqref="A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61</v>
      </c>
      <c r="C5" s="1">
        <v>38</v>
      </c>
      <c r="D5" s="1">
        <v>20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1106</v>
      </c>
      <c r="M5" s="1" t="s">
        <v>445</v>
      </c>
      <c r="N5" s="1" t="s">
        <v>1343</v>
      </c>
      <c r="O5" s="31">
        <v>196</v>
      </c>
      <c r="P5" s="20">
        <v>175</v>
      </c>
      <c r="Q5" s="30">
        <v>21</v>
      </c>
      <c r="R5" s="29" t="s">
        <v>98</v>
      </c>
      <c r="S5" s="28" t="s">
        <v>254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21</v>
      </c>
      <c r="B7" s="1">
        <v>61</v>
      </c>
      <c r="C7" s="1">
        <v>30</v>
      </c>
      <c r="D7" s="1">
        <v>25</v>
      </c>
      <c r="E7" s="20">
        <v>6</v>
      </c>
      <c r="F7" s="30">
        <v>66</v>
      </c>
      <c r="G7" s="31">
        <v>19</v>
      </c>
      <c r="H7" s="20">
        <v>27</v>
      </c>
      <c r="I7" s="20">
        <v>3</v>
      </c>
      <c r="J7" s="30">
        <v>0</v>
      </c>
      <c r="K7" s="29" t="s">
        <v>1369</v>
      </c>
      <c r="L7" s="1" t="s">
        <v>1184</v>
      </c>
      <c r="M7" s="1" t="s">
        <v>347</v>
      </c>
      <c r="N7" s="1" t="s">
        <v>1370</v>
      </c>
      <c r="O7" s="31">
        <v>177</v>
      </c>
      <c r="P7" s="20">
        <v>193</v>
      </c>
      <c r="Q7" s="30">
        <v>-16</v>
      </c>
      <c r="R7" s="29" t="s">
        <v>114</v>
      </c>
      <c r="S7" s="28" t="s">
        <v>190</v>
      </c>
    </row>
    <row r="8" spans="1:20" x14ac:dyDescent="0.25">
      <c r="A8" s="32" t="s">
        <v>16</v>
      </c>
      <c r="B8" s="1">
        <v>61</v>
      </c>
      <c r="C8" s="1">
        <v>30</v>
      </c>
      <c r="D8" s="1">
        <v>26</v>
      </c>
      <c r="E8" s="20">
        <v>5</v>
      </c>
      <c r="F8" s="30">
        <v>65</v>
      </c>
      <c r="G8" s="31">
        <v>19</v>
      </c>
      <c r="H8" s="20">
        <v>28</v>
      </c>
      <c r="I8" s="20">
        <v>2</v>
      </c>
      <c r="J8" s="30">
        <v>2</v>
      </c>
      <c r="K8" s="29" t="s">
        <v>973</v>
      </c>
      <c r="L8" s="1" t="s">
        <v>959</v>
      </c>
      <c r="M8" s="1" t="s">
        <v>474</v>
      </c>
      <c r="N8" s="1" t="s">
        <v>1355</v>
      </c>
      <c r="O8" s="31">
        <v>184</v>
      </c>
      <c r="P8" s="20">
        <v>204</v>
      </c>
      <c r="Q8" s="30">
        <v>-20</v>
      </c>
      <c r="R8" s="29" t="s">
        <v>169</v>
      </c>
      <c r="S8" s="28" t="s">
        <v>245</v>
      </c>
    </row>
    <row r="9" spans="1:20" x14ac:dyDescent="0.25">
      <c r="A9" s="32" t="s">
        <v>11</v>
      </c>
      <c r="B9" s="1">
        <v>60</v>
      </c>
      <c r="C9" s="1">
        <v>30</v>
      </c>
      <c r="D9" s="1">
        <v>25</v>
      </c>
      <c r="E9" s="20">
        <v>5</v>
      </c>
      <c r="F9" s="30">
        <v>65</v>
      </c>
      <c r="G9" s="31">
        <v>22</v>
      </c>
      <c r="H9" s="20">
        <v>29</v>
      </c>
      <c r="I9" s="20">
        <v>1</v>
      </c>
      <c r="J9" s="30">
        <v>2</v>
      </c>
      <c r="K9" s="29" t="s">
        <v>1118</v>
      </c>
      <c r="L9" s="1" t="s">
        <v>1356</v>
      </c>
      <c r="M9" s="1" t="s">
        <v>394</v>
      </c>
      <c r="N9" s="1" t="s">
        <v>1078</v>
      </c>
      <c r="O9" s="31">
        <v>170</v>
      </c>
      <c r="P9" s="20">
        <v>173</v>
      </c>
      <c r="Q9" s="30">
        <v>-3</v>
      </c>
      <c r="R9" s="29" t="s">
        <v>98</v>
      </c>
      <c r="S9" s="28" t="s">
        <v>222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61</v>
      </c>
      <c r="C14" s="1">
        <v>39</v>
      </c>
      <c r="D14" s="1">
        <v>14</v>
      </c>
      <c r="E14" s="20">
        <v>8</v>
      </c>
      <c r="F14" s="33">
        <v>86</v>
      </c>
      <c r="G14" s="20">
        <v>32</v>
      </c>
      <c r="H14" s="20">
        <v>38</v>
      </c>
      <c r="I14" s="20">
        <v>1</v>
      </c>
      <c r="J14" s="20">
        <v>3</v>
      </c>
      <c r="K14" s="29" t="s">
        <v>1362</v>
      </c>
      <c r="L14" s="1" t="s">
        <v>1222</v>
      </c>
      <c r="M14" s="1" t="s">
        <v>467</v>
      </c>
      <c r="N14" s="1" t="s">
        <v>1363</v>
      </c>
      <c r="O14" s="31">
        <v>220</v>
      </c>
      <c r="P14" s="20">
        <v>161</v>
      </c>
      <c r="Q14" s="30">
        <v>59</v>
      </c>
      <c r="R14" s="29" t="s">
        <v>100</v>
      </c>
      <c r="S14" s="28" t="s">
        <v>231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61</v>
      </c>
      <c r="C18" s="1">
        <v>31</v>
      </c>
      <c r="D18" s="1">
        <v>26</v>
      </c>
      <c r="E18" s="20">
        <v>4</v>
      </c>
      <c r="F18" s="30">
        <v>66</v>
      </c>
      <c r="G18" s="20">
        <v>28</v>
      </c>
      <c r="H18" s="20">
        <v>30</v>
      </c>
      <c r="I18" s="20">
        <v>1</v>
      </c>
      <c r="J18" s="20">
        <v>0</v>
      </c>
      <c r="K18" s="29" t="s">
        <v>1359</v>
      </c>
      <c r="L18" s="1" t="s">
        <v>1267</v>
      </c>
      <c r="M18" s="1" t="s">
        <v>1360</v>
      </c>
      <c r="N18" s="1" t="s">
        <v>1361</v>
      </c>
      <c r="O18" s="31">
        <v>187</v>
      </c>
      <c r="P18" s="20">
        <v>183</v>
      </c>
      <c r="Q18" s="30">
        <v>4</v>
      </c>
      <c r="R18" s="29" t="s">
        <v>104</v>
      </c>
      <c r="S18" s="28" t="s">
        <v>236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62</v>
      </c>
      <c r="C29" s="1">
        <v>29</v>
      </c>
      <c r="D29" s="1">
        <v>27</v>
      </c>
      <c r="E29" s="20">
        <v>6</v>
      </c>
      <c r="F29" s="30">
        <v>64</v>
      </c>
      <c r="G29" s="20">
        <v>18</v>
      </c>
      <c r="H29" s="20">
        <v>26</v>
      </c>
      <c r="I29" s="20">
        <v>3</v>
      </c>
      <c r="J29" s="20">
        <v>1</v>
      </c>
      <c r="K29" s="29" t="s">
        <v>1092</v>
      </c>
      <c r="L29" s="1" t="s">
        <v>1003</v>
      </c>
      <c r="M29" s="1" t="s">
        <v>1350</v>
      </c>
      <c r="N29" s="1" t="s">
        <v>1351</v>
      </c>
      <c r="O29" s="31">
        <v>179</v>
      </c>
      <c r="P29" s="20">
        <v>187</v>
      </c>
      <c r="Q29" s="30">
        <v>-8</v>
      </c>
      <c r="R29" s="29" t="s">
        <v>98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61</v>
      </c>
      <c r="C32" s="1">
        <v>19</v>
      </c>
      <c r="D32" s="1">
        <v>35</v>
      </c>
      <c r="E32" s="20">
        <v>7</v>
      </c>
      <c r="F32" s="23">
        <v>45</v>
      </c>
      <c r="G32" s="20">
        <v>16</v>
      </c>
      <c r="H32" s="20">
        <v>18</v>
      </c>
      <c r="I32" s="20">
        <v>1</v>
      </c>
      <c r="J32" s="20">
        <v>2</v>
      </c>
      <c r="K32" s="29" t="s">
        <v>1264</v>
      </c>
      <c r="L32" s="1" t="s">
        <v>980</v>
      </c>
      <c r="M32" s="1" t="s">
        <v>1185</v>
      </c>
      <c r="N32" s="1" t="s">
        <v>1364</v>
      </c>
      <c r="O32" s="31">
        <v>169</v>
      </c>
      <c r="P32" s="20">
        <v>214</v>
      </c>
      <c r="Q32" s="30">
        <v>-45</v>
      </c>
      <c r="R32" s="29" t="s">
        <v>104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60</v>
      </c>
      <c r="C35" s="1">
        <v>36</v>
      </c>
      <c r="D35" s="1">
        <v>18</v>
      </c>
      <c r="E35" s="20">
        <v>6</v>
      </c>
      <c r="F35" s="33">
        <v>78</v>
      </c>
      <c r="G35" s="20">
        <v>32</v>
      </c>
      <c r="H35" s="20">
        <v>35</v>
      </c>
      <c r="I35" s="20">
        <v>1</v>
      </c>
      <c r="J35" s="20">
        <v>2</v>
      </c>
      <c r="K35" s="29" t="s">
        <v>1352</v>
      </c>
      <c r="L35" s="1" t="s">
        <v>1209</v>
      </c>
      <c r="M35" s="1" t="s">
        <v>992</v>
      </c>
      <c r="N35" s="1" t="s">
        <v>1310</v>
      </c>
      <c r="O35" s="31">
        <v>199</v>
      </c>
      <c r="P35" s="20">
        <v>166</v>
      </c>
      <c r="Q35" s="30">
        <v>33</v>
      </c>
      <c r="R35" s="29" t="s">
        <v>104</v>
      </c>
      <c r="S35" s="28" t="s">
        <v>231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59</v>
      </c>
      <c r="C37" s="1">
        <v>31</v>
      </c>
      <c r="D37" s="1">
        <v>20</v>
      </c>
      <c r="E37" s="20">
        <v>8</v>
      </c>
      <c r="F37" s="30">
        <v>70</v>
      </c>
      <c r="G37" s="20">
        <v>27</v>
      </c>
      <c r="H37" s="20">
        <v>30</v>
      </c>
      <c r="I37" s="20">
        <v>1</v>
      </c>
      <c r="J37" s="20">
        <v>2</v>
      </c>
      <c r="K37" s="29" t="s">
        <v>1280</v>
      </c>
      <c r="L37" s="1" t="s">
        <v>1365</v>
      </c>
      <c r="M37" s="1" t="s">
        <v>519</v>
      </c>
      <c r="N37" s="1" t="s">
        <v>1366</v>
      </c>
      <c r="O37" s="31">
        <v>167</v>
      </c>
      <c r="P37" s="20">
        <v>159</v>
      </c>
      <c r="Q37" s="30">
        <v>8</v>
      </c>
      <c r="R37" s="29" t="s">
        <v>140</v>
      </c>
      <c r="S37" s="28" t="s">
        <v>231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60</v>
      </c>
      <c r="C39" s="1">
        <v>27</v>
      </c>
      <c r="D39" s="1">
        <v>22</v>
      </c>
      <c r="E39" s="20">
        <v>11</v>
      </c>
      <c r="F39" s="30">
        <v>65</v>
      </c>
      <c r="G39" s="20">
        <v>20</v>
      </c>
      <c r="H39" s="20">
        <v>26</v>
      </c>
      <c r="I39" s="20">
        <v>1</v>
      </c>
      <c r="J39" s="20">
        <v>1</v>
      </c>
      <c r="K39" s="29" t="s">
        <v>821</v>
      </c>
      <c r="L39" s="1" t="s">
        <v>973</v>
      </c>
      <c r="M39" s="1" t="s">
        <v>542</v>
      </c>
      <c r="N39" s="1" t="s">
        <v>1341</v>
      </c>
      <c r="O39" s="31">
        <v>165</v>
      </c>
      <c r="P39" s="20">
        <v>184</v>
      </c>
      <c r="Q39" s="30">
        <v>-19</v>
      </c>
      <c r="R39" s="29" t="s">
        <v>102</v>
      </c>
      <c r="S39" s="28" t="s">
        <v>222</v>
      </c>
    </row>
    <row r="40" spans="1:19" x14ac:dyDescent="0.25">
      <c r="A40" s="32" t="s">
        <v>31</v>
      </c>
      <c r="B40" s="1">
        <v>60</v>
      </c>
      <c r="C40" s="1">
        <v>27</v>
      </c>
      <c r="D40" s="1">
        <v>26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1358</v>
      </c>
      <c r="M40" s="1" t="s">
        <v>485</v>
      </c>
      <c r="N40" s="1" t="s">
        <v>1212</v>
      </c>
      <c r="O40" s="31">
        <v>160</v>
      </c>
      <c r="P40" s="20">
        <v>185</v>
      </c>
      <c r="Q40" s="30">
        <v>-25</v>
      </c>
      <c r="R40" s="29" t="s">
        <v>100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800-000000000000}"/>
  </hyperlinks>
  <pageMargins left="0.7" right="0.7" top="0.75" bottom="0.75" header="0.3" footer="0.3"/>
  <pageSetup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62</v>
      </c>
      <c r="C4" s="40">
        <v>38</v>
      </c>
      <c r="D4" s="40">
        <v>21</v>
      </c>
      <c r="E4" s="38">
        <v>3</v>
      </c>
      <c r="F4" s="33">
        <v>79</v>
      </c>
      <c r="G4" s="39">
        <v>28</v>
      </c>
      <c r="H4" s="38">
        <v>34</v>
      </c>
      <c r="I4" s="38">
        <v>4</v>
      </c>
      <c r="J4" s="33">
        <v>0</v>
      </c>
      <c r="K4" s="37" t="s">
        <v>1354</v>
      </c>
      <c r="L4" s="40" t="s">
        <v>787</v>
      </c>
      <c r="M4" s="40" t="s">
        <v>333</v>
      </c>
      <c r="N4" s="40" t="s">
        <v>1218</v>
      </c>
      <c r="O4" s="39">
        <v>206</v>
      </c>
      <c r="P4" s="38">
        <v>172</v>
      </c>
      <c r="Q4" s="33">
        <v>34</v>
      </c>
      <c r="R4" s="37" t="s">
        <v>130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61</v>
      </c>
      <c r="C6" s="1">
        <v>36</v>
      </c>
      <c r="D6" s="1">
        <v>21</v>
      </c>
      <c r="E6" s="20">
        <v>4</v>
      </c>
      <c r="F6" s="30">
        <v>76</v>
      </c>
      <c r="G6" s="31">
        <v>30</v>
      </c>
      <c r="H6" s="20">
        <v>35</v>
      </c>
      <c r="I6" s="20">
        <v>1</v>
      </c>
      <c r="J6" s="30">
        <v>1</v>
      </c>
      <c r="K6" s="29" t="s">
        <v>1287</v>
      </c>
      <c r="L6" s="1" t="s">
        <v>1192</v>
      </c>
      <c r="M6" s="1" t="s">
        <v>561</v>
      </c>
      <c r="N6" s="1" t="s">
        <v>1371</v>
      </c>
      <c r="O6" s="31">
        <v>218</v>
      </c>
      <c r="P6" s="20">
        <v>160</v>
      </c>
      <c r="Q6" s="30">
        <v>58</v>
      </c>
      <c r="R6" s="29" t="s">
        <v>100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61</v>
      </c>
      <c r="C8" s="1">
        <v>30</v>
      </c>
      <c r="D8" s="1">
        <v>25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1369</v>
      </c>
      <c r="L8" s="1" t="s">
        <v>1184</v>
      </c>
      <c r="M8" s="1" t="s">
        <v>347</v>
      </c>
      <c r="N8" s="1" t="s">
        <v>1370</v>
      </c>
      <c r="O8" s="31">
        <v>177</v>
      </c>
      <c r="P8" s="20">
        <v>193</v>
      </c>
      <c r="Q8" s="30">
        <v>-16</v>
      </c>
      <c r="R8" s="29" t="s">
        <v>114</v>
      </c>
      <c r="S8" s="28" t="s">
        <v>190</v>
      </c>
    </row>
    <row r="9" spans="1:20" x14ac:dyDescent="0.25">
      <c r="A9" s="32" t="s">
        <v>16</v>
      </c>
      <c r="B9" s="1">
        <v>61</v>
      </c>
      <c r="C9" s="1">
        <v>30</v>
      </c>
      <c r="D9" s="1">
        <v>26</v>
      </c>
      <c r="E9" s="20">
        <v>5</v>
      </c>
      <c r="F9" s="30">
        <v>65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959</v>
      </c>
      <c r="M9" s="1" t="s">
        <v>474</v>
      </c>
      <c r="N9" s="1" t="s">
        <v>1355</v>
      </c>
      <c r="O9" s="31">
        <v>184</v>
      </c>
      <c r="P9" s="20">
        <v>204</v>
      </c>
      <c r="Q9" s="30">
        <v>-20</v>
      </c>
      <c r="R9" s="29" t="s">
        <v>169</v>
      </c>
      <c r="S9" s="28" t="s">
        <v>245</v>
      </c>
    </row>
    <row r="10" spans="1:20" x14ac:dyDescent="0.25">
      <c r="A10" s="32" t="s">
        <v>29</v>
      </c>
      <c r="B10" s="1">
        <v>63</v>
      </c>
      <c r="C10" s="1">
        <v>28</v>
      </c>
      <c r="D10" s="1">
        <v>27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1342</v>
      </c>
      <c r="M10" s="1" t="s">
        <v>469</v>
      </c>
      <c r="N10" s="1" t="s">
        <v>1319</v>
      </c>
      <c r="O10" s="31">
        <v>170</v>
      </c>
      <c r="P10" s="20">
        <v>201</v>
      </c>
      <c r="Q10" s="30">
        <v>-31</v>
      </c>
      <c r="R10" s="29" t="s">
        <v>102</v>
      </c>
      <c r="S10" s="28" t="s">
        <v>237</v>
      </c>
    </row>
    <row r="11" spans="1:20" ht="15.75" thickBot="1" x14ac:dyDescent="0.3">
      <c r="A11" s="32" t="s">
        <v>28</v>
      </c>
      <c r="B11" s="1">
        <v>60</v>
      </c>
      <c r="C11" s="1">
        <v>24</v>
      </c>
      <c r="D11" s="1">
        <v>30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1353</v>
      </c>
      <c r="M11" s="1" t="s">
        <v>1229</v>
      </c>
      <c r="N11" s="1" t="s">
        <v>1166</v>
      </c>
      <c r="O11" s="31">
        <v>191</v>
      </c>
      <c r="P11" s="20">
        <v>208</v>
      </c>
      <c r="Q11" s="30">
        <v>-17</v>
      </c>
      <c r="R11" s="29" t="s">
        <v>140</v>
      </c>
      <c r="S11" s="28" t="s">
        <v>190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62</v>
      </c>
      <c r="C15" s="1">
        <v>36</v>
      </c>
      <c r="D15" s="1">
        <v>22</v>
      </c>
      <c r="E15" s="20">
        <v>4</v>
      </c>
      <c r="F15" s="30">
        <v>76</v>
      </c>
      <c r="G15" s="20">
        <v>31</v>
      </c>
      <c r="H15" s="20">
        <v>36</v>
      </c>
      <c r="I15" s="20">
        <v>0</v>
      </c>
      <c r="J15" s="20">
        <v>2</v>
      </c>
      <c r="K15" s="29" t="s">
        <v>1344</v>
      </c>
      <c r="L15" s="1" t="s">
        <v>1372</v>
      </c>
      <c r="M15" s="1" t="s">
        <v>731</v>
      </c>
      <c r="N15" s="1" t="s">
        <v>1373</v>
      </c>
      <c r="O15" s="31">
        <v>197</v>
      </c>
      <c r="P15" s="20">
        <v>171</v>
      </c>
      <c r="Q15" s="30">
        <v>26</v>
      </c>
      <c r="R15" s="29" t="s">
        <v>104</v>
      </c>
      <c r="S15" s="28" t="s">
        <v>244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61</v>
      </c>
      <c r="C17" s="1">
        <v>30</v>
      </c>
      <c r="D17" s="1">
        <v>23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1374</v>
      </c>
      <c r="M17" s="1" t="s">
        <v>426</v>
      </c>
      <c r="N17" s="1" t="s">
        <v>1001</v>
      </c>
      <c r="O17" s="31">
        <v>207</v>
      </c>
      <c r="P17" s="20">
        <v>202</v>
      </c>
      <c r="Q17" s="30">
        <v>5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62</v>
      </c>
      <c r="C20" s="1">
        <v>27</v>
      </c>
      <c r="D20" s="1">
        <v>27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1014</v>
      </c>
      <c r="L20" s="1" t="s">
        <v>1327</v>
      </c>
      <c r="M20" s="1" t="s">
        <v>649</v>
      </c>
      <c r="N20" s="1" t="s">
        <v>1294</v>
      </c>
      <c r="O20" s="31">
        <v>183</v>
      </c>
      <c r="P20" s="20">
        <v>208</v>
      </c>
      <c r="Q20" s="30">
        <v>-25</v>
      </c>
      <c r="R20" s="29" t="s">
        <v>98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62</v>
      </c>
      <c r="C25" s="40">
        <v>42</v>
      </c>
      <c r="D25" s="40">
        <v>16</v>
      </c>
      <c r="E25" s="38">
        <v>4</v>
      </c>
      <c r="F25" s="33">
        <v>88</v>
      </c>
      <c r="G25" s="38">
        <v>33</v>
      </c>
      <c r="H25" s="38">
        <v>41</v>
      </c>
      <c r="I25" s="38">
        <v>1</v>
      </c>
      <c r="J25" s="38">
        <v>1</v>
      </c>
      <c r="K25" s="37" t="s">
        <v>1334</v>
      </c>
      <c r="L25" s="40" t="s">
        <v>1066</v>
      </c>
      <c r="M25" s="40" t="s">
        <v>113</v>
      </c>
      <c r="N25" s="40" t="s">
        <v>1305</v>
      </c>
      <c r="O25" s="39">
        <v>216</v>
      </c>
      <c r="P25" s="38">
        <v>146</v>
      </c>
      <c r="Q25" s="33">
        <v>70</v>
      </c>
      <c r="R25" s="37" t="s">
        <v>114</v>
      </c>
      <c r="S25" s="36" t="s">
        <v>230</v>
      </c>
    </row>
    <row r="26" spans="1:19" x14ac:dyDescent="0.25">
      <c r="A26" s="32" t="s">
        <v>22</v>
      </c>
      <c r="B26" s="1">
        <v>61</v>
      </c>
      <c r="C26" s="1">
        <v>40</v>
      </c>
      <c r="D26" s="1">
        <v>19</v>
      </c>
      <c r="E26" s="20">
        <v>2</v>
      </c>
      <c r="F26" s="30">
        <v>82</v>
      </c>
      <c r="G26" s="20">
        <v>32</v>
      </c>
      <c r="H26" s="20">
        <v>38</v>
      </c>
      <c r="I26" s="20">
        <v>2</v>
      </c>
      <c r="J26" s="20">
        <v>1</v>
      </c>
      <c r="K26" s="29" t="s">
        <v>1377</v>
      </c>
      <c r="L26" s="1" t="s">
        <v>787</v>
      </c>
      <c r="M26" s="1" t="s">
        <v>1005</v>
      </c>
      <c r="N26" s="1" t="s">
        <v>1349</v>
      </c>
      <c r="O26" s="31">
        <v>210</v>
      </c>
      <c r="P26" s="20">
        <v>158</v>
      </c>
      <c r="Q26" s="30">
        <v>52</v>
      </c>
      <c r="R26" s="29" t="s">
        <v>123</v>
      </c>
      <c r="S26" s="28" t="s">
        <v>230</v>
      </c>
    </row>
    <row r="27" spans="1:19" x14ac:dyDescent="0.25">
      <c r="A27" s="32" t="s">
        <v>17</v>
      </c>
      <c r="B27" s="1">
        <v>62</v>
      </c>
      <c r="C27" s="1">
        <v>36</v>
      </c>
      <c r="D27" s="1">
        <v>22</v>
      </c>
      <c r="E27" s="20">
        <v>4</v>
      </c>
      <c r="F27" s="30">
        <v>76</v>
      </c>
      <c r="G27" s="20">
        <v>27</v>
      </c>
      <c r="H27" s="20">
        <v>34</v>
      </c>
      <c r="I27" s="20">
        <v>2</v>
      </c>
      <c r="J27" s="20">
        <v>2</v>
      </c>
      <c r="K27" s="29" t="s">
        <v>895</v>
      </c>
      <c r="L27" s="1" t="s">
        <v>1044</v>
      </c>
      <c r="M27" s="1" t="s">
        <v>775</v>
      </c>
      <c r="N27" s="1" t="s">
        <v>1378</v>
      </c>
      <c r="O27" s="31">
        <v>177</v>
      </c>
      <c r="P27" s="20">
        <v>179</v>
      </c>
      <c r="Q27" s="30">
        <v>-2</v>
      </c>
      <c r="R27" s="29" t="s">
        <v>104</v>
      </c>
      <c r="S27" s="28" t="s">
        <v>225</v>
      </c>
    </row>
    <row r="28" spans="1:19" x14ac:dyDescent="0.25">
      <c r="A28" s="32" t="s">
        <v>24</v>
      </c>
      <c r="B28" s="1">
        <v>62</v>
      </c>
      <c r="C28" s="1">
        <v>36</v>
      </c>
      <c r="D28" s="1">
        <v>24</v>
      </c>
      <c r="E28" s="20">
        <v>2</v>
      </c>
      <c r="F28" s="30">
        <v>74</v>
      </c>
      <c r="G28" s="20">
        <v>30</v>
      </c>
      <c r="H28" s="20">
        <v>35</v>
      </c>
      <c r="I28" s="20">
        <v>1</v>
      </c>
      <c r="J28" s="20">
        <v>1</v>
      </c>
      <c r="K28" s="29" t="s">
        <v>1287</v>
      </c>
      <c r="L28" s="1" t="s">
        <v>1247</v>
      </c>
      <c r="M28" s="1" t="s">
        <v>524</v>
      </c>
      <c r="N28" s="1" t="s">
        <v>1268</v>
      </c>
      <c r="O28" s="31">
        <v>202</v>
      </c>
      <c r="P28" s="20">
        <v>183</v>
      </c>
      <c r="Q28" s="30">
        <v>19</v>
      </c>
      <c r="R28" s="29" t="s">
        <v>123</v>
      </c>
      <c r="S28" s="28" t="s">
        <v>236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61</v>
      </c>
      <c r="C30" s="1">
        <v>27</v>
      </c>
      <c r="D30" s="1">
        <v>25</v>
      </c>
      <c r="E30" s="20">
        <v>9</v>
      </c>
      <c r="F30" s="30">
        <v>63</v>
      </c>
      <c r="G30" s="20">
        <v>18</v>
      </c>
      <c r="H30" s="20">
        <v>26</v>
      </c>
      <c r="I30" s="20">
        <v>1</v>
      </c>
      <c r="J30" s="20">
        <v>2</v>
      </c>
      <c r="K30" s="29" t="s">
        <v>1332</v>
      </c>
      <c r="L30" s="1" t="s">
        <v>1210</v>
      </c>
      <c r="M30" s="1" t="s">
        <v>542</v>
      </c>
      <c r="N30" s="1" t="s">
        <v>1299</v>
      </c>
      <c r="O30" s="31">
        <v>172</v>
      </c>
      <c r="P30" s="20">
        <v>181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15</v>
      </c>
      <c r="B31" s="1">
        <v>61</v>
      </c>
      <c r="C31" s="1">
        <v>22</v>
      </c>
      <c r="D31" s="1">
        <v>32</v>
      </c>
      <c r="E31" s="20">
        <v>7</v>
      </c>
      <c r="F31" s="30">
        <v>51</v>
      </c>
      <c r="G31" s="20">
        <v>18</v>
      </c>
      <c r="H31" s="20">
        <v>21</v>
      </c>
      <c r="I31" s="20">
        <v>1</v>
      </c>
      <c r="J31" s="20">
        <v>0</v>
      </c>
      <c r="K31" s="29" t="s">
        <v>1210</v>
      </c>
      <c r="L31" s="1" t="s">
        <v>980</v>
      </c>
      <c r="M31" s="1" t="s">
        <v>497</v>
      </c>
      <c r="N31" s="1" t="s">
        <v>1304</v>
      </c>
      <c r="O31" s="31">
        <v>159</v>
      </c>
      <c r="P31" s="20">
        <v>204</v>
      </c>
      <c r="Q31" s="30">
        <v>-45</v>
      </c>
      <c r="R31" s="29" t="s">
        <v>100</v>
      </c>
      <c r="S31" s="28" t="s">
        <v>244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61</v>
      </c>
      <c r="C36" s="1">
        <v>35</v>
      </c>
      <c r="D36" s="1">
        <v>22</v>
      </c>
      <c r="E36" s="20">
        <v>4</v>
      </c>
      <c r="F36" s="30">
        <v>74</v>
      </c>
      <c r="G36" s="20">
        <v>26</v>
      </c>
      <c r="H36" s="20">
        <v>35</v>
      </c>
      <c r="I36" s="20">
        <v>0</v>
      </c>
      <c r="J36" s="20">
        <v>1</v>
      </c>
      <c r="K36" s="29" t="s">
        <v>1218</v>
      </c>
      <c r="L36" s="1" t="s">
        <v>1192</v>
      </c>
      <c r="M36" s="1" t="s">
        <v>357</v>
      </c>
      <c r="N36" s="1" t="s">
        <v>1379</v>
      </c>
      <c r="O36" s="31">
        <v>197</v>
      </c>
      <c r="P36" s="20">
        <v>180</v>
      </c>
      <c r="Q36" s="30">
        <v>17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61</v>
      </c>
      <c r="C38" s="1">
        <v>29</v>
      </c>
      <c r="D38" s="1">
        <v>23</v>
      </c>
      <c r="E38" s="20">
        <v>9</v>
      </c>
      <c r="F38" s="30">
        <v>67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1277</v>
      </c>
      <c r="M38" s="1" t="s">
        <v>551</v>
      </c>
      <c r="N38" s="1" t="s">
        <v>1249</v>
      </c>
      <c r="O38" s="31">
        <v>161</v>
      </c>
      <c r="P38" s="20">
        <v>179</v>
      </c>
      <c r="Q38" s="30">
        <v>-18</v>
      </c>
      <c r="R38" s="29" t="s">
        <v>100</v>
      </c>
      <c r="S38" s="28" t="s">
        <v>203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62</v>
      </c>
      <c r="C41" s="1">
        <v>26</v>
      </c>
      <c r="D41" s="1">
        <v>32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1278</v>
      </c>
      <c r="M41" s="1" t="s">
        <v>583</v>
      </c>
      <c r="N41" s="1" t="s">
        <v>1381</v>
      </c>
      <c r="O41" s="31">
        <v>183</v>
      </c>
      <c r="P41" s="20">
        <v>202</v>
      </c>
      <c r="Q41" s="30">
        <v>-19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63</v>
      </c>
      <c r="C42" s="26">
        <v>17</v>
      </c>
      <c r="D42" s="26">
        <v>37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1380</v>
      </c>
      <c r="M42" s="26" t="s">
        <v>484</v>
      </c>
      <c r="N42" s="26" t="s">
        <v>1258</v>
      </c>
      <c r="O42" s="25">
        <v>166</v>
      </c>
      <c r="P42" s="24">
        <v>234</v>
      </c>
      <c r="Q42" s="23">
        <v>-68</v>
      </c>
      <c r="R42" s="22" t="s">
        <v>104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900-000000000000}"/>
  </hyperlinks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T47"/>
  <sheetViews>
    <sheetView topLeftCell="A16" workbookViewId="0">
      <selection activeCell="F25" sqref="F2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62</v>
      </c>
      <c r="C8" s="1">
        <v>30</v>
      </c>
      <c r="D8" s="1">
        <v>26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1184</v>
      </c>
      <c r="M8" s="1" t="s">
        <v>347</v>
      </c>
      <c r="N8" s="1" t="s">
        <v>1370</v>
      </c>
      <c r="O8" s="31">
        <v>179</v>
      </c>
      <c r="P8" s="20">
        <v>197</v>
      </c>
      <c r="Q8" s="30">
        <v>-18</v>
      </c>
      <c r="R8" s="29" t="s">
        <v>140</v>
      </c>
      <c r="S8" s="28" t="s">
        <v>222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62</v>
      </c>
      <c r="C14" s="1">
        <v>40</v>
      </c>
      <c r="D14" s="1">
        <v>14</v>
      </c>
      <c r="E14" s="20">
        <v>8</v>
      </c>
      <c r="F14" s="33">
        <v>88</v>
      </c>
      <c r="G14" s="20">
        <v>32</v>
      </c>
      <c r="H14" s="20">
        <v>39</v>
      </c>
      <c r="I14" s="20">
        <v>1</v>
      </c>
      <c r="J14" s="20">
        <v>3</v>
      </c>
      <c r="K14" s="29" t="s">
        <v>1362</v>
      </c>
      <c r="L14" s="1" t="s">
        <v>1390</v>
      </c>
      <c r="M14" s="1" t="s">
        <v>511</v>
      </c>
      <c r="N14" s="1" t="s">
        <v>1391</v>
      </c>
      <c r="O14" s="31">
        <v>223</v>
      </c>
      <c r="P14" s="20">
        <v>163</v>
      </c>
      <c r="Q14" s="30">
        <v>60</v>
      </c>
      <c r="R14" s="29" t="s">
        <v>104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63</v>
      </c>
      <c r="C16" s="1">
        <v>33</v>
      </c>
      <c r="D16" s="1">
        <v>24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839</v>
      </c>
      <c r="L16" s="1" t="s">
        <v>1375</v>
      </c>
      <c r="M16" s="1" t="s">
        <v>580</v>
      </c>
      <c r="N16" s="1" t="s">
        <v>1199</v>
      </c>
      <c r="O16" s="31">
        <v>189</v>
      </c>
      <c r="P16" s="20">
        <v>158</v>
      </c>
      <c r="Q16" s="30">
        <v>31</v>
      </c>
      <c r="R16" s="29" t="s">
        <v>102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64</v>
      </c>
      <c r="C21" s="26">
        <v>24</v>
      </c>
      <c r="D21" s="26">
        <v>30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1376</v>
      </c>
      <c r="M21" s="26" t="s">
        <v>1295</v>
      </c>
      <c r="N21" s="26" t="s">
        <v>1347</v>
      </c>
      <c r="O21" s="25">
        <v>184</v>
      </c>
      <c r="P21" s="24">
        <v>237</v>
      </c>
      <c r="Q21" s="23">
        <v>-53</v>
      </c>
      <c r="R21" s="22" t="s">
        <v>114</v>
      </c>
      <c r="S21" s="21" t="s">
        <v>258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63</v>
      </c>
      <c r="C25" s="40">
        <v>43</v>
      </c>
      <c r="D25" s="40">
        <v>16</v>
      </c>
      <c r="E25" s="38">
        <v>4</v>
      </c>
      <c r="F25" s="33">
        <v>90</v>
      </c>
      <c r="G25" s="38">
        <v>34</v>
      </c>
      <c r="H25" s="38">
        <v>42</v>
      </c>
      <c r="I25" s="38">
        <v>1</v>
      </c>
      <c r="J25" s="38">
        <v>1</v>
      </c>
      <c r="K25" s="37" t="s">
        <v>1334</v>
      </c>
      <c r="L25" s="40" t="s">
        <v>1215</v>
      </c>
      <c r="M25" s="40" t="s">
        <v>113</v>
      </c>
      <c r="N25" s="40" t="s">
        <v>1305</v>
      </c>
      <c r="O25" s="39">
        <v>220</v>
      </c>
      <c r="P25" s="38">
        <v>147</v>
      </c>
      <c r="Q25" s="33">
        <v>73</v>
      </c>
      <c r="R25" s="37" t="s">
        <v>100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62</v>
      </c>
      <c r="C28" s="1">
        <v>36</v>
      </c>
      <c r="D28" s="1">
        <v>22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1044</v>
      </c>
      <c r="M28" s="1" t="s">
        <v>775</v>
      </c>
      <c r="N28" s="1" t="s">
        <v>1378</v>
      </c>
      <c r="O28" s="31">
        <v>177</v>
      </c>
      <c r="P28" s="20">
        <v>179</v>
      </c>
      <c r="Q28" s="30">
        <v>-2</v>
      </c>
      <c r="R28" s="29" t="s">
        <v>104</v>
      </c>
      <c r="S28" s="28" t="s">
        <v>225</v>
      </c>
    </row>
    <row r="29" spans="1:19" x14ac:dyDescent="0.25">
      <c r="A29" s="32" t="s">
        <v>6</v>
      </c>
      <c r="B29" s="1">
        <v>63</v>
      </c>
      <c r="C29" s="1">
        <v>30</v>
      </c>
      <c r="D29" s="1">
        <v>27</v>
      </c>
      <c r="E29" s="20">
        <v>6</v>
      </c>
      <c r="F29" s="30">
        <v>66</v>
      </c>
      <c r="G29" s="20">
        <v>17</v>
      </c>
      <c r="H29" s="20">
        <v>26</v>
      </c>
      <c r="I29" s="20">
        <v>4</v>
      </c>
      <c r="J29" s="20">
        <v>1</v>
      </c>
      <c r="K29" s="29" t="s">
        <v>1092</v>
      </c>
      <c r="L29" s="1" t="s">
        <v>1097</v>
      </c>
      <c r="M29" s="1" t="s">
        <v>1350</v>
      </c>
      <c r="N29" s="1" t="s">
        <v>1383</v>
      </c>
      <c r="O29" s="31">
        <v>182</v>
      </c>
      <c r="P29" s="20">
        <v>189</v>
      </c>
      <c r="Q29" s="30">
        <v>-7</v>
      </c>
      <c r="R29" s="29" t="s">
        <v>100</v>
      </c>
      <c r="S29" s="28" t="s">
        <v>262</v>
      </c>
    </row>
    <row r="30" spans="1:19" x14ac:dyDescent="0.25">
      <c r="A30" s="32" t="s">
        <v>105</v>
      </c>
      <c r="B30" s="1">
        <v>62</v>
      </c>
      <c r="C30" s="1">
        <v>28</v>
      </c>
      <c r="D30" s="1">
        <v>25</v>
      </c>
      <c r="E30" s="20">
        <v>9</v>
      </c>
      <c r="F30" s="30">
        <v>65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1238</v>
      </c>
      <c r="M30" s="1" t="s">
        <v>542</v>
      </c>
      <c r="N30" s="1" t="s">
        <v>1299</v>
      </c>
      <c r="O30" s="31">
        <v>176</v>
      </c>
      <c r="P30" s="20">
        <v>183</v>
      </c>
      <c r="Q30" s="30">
        <v>-7</v>
      </c>
      <c r="R30" s="29" t="s">
        <v>100</v>
      </c>
      <c r="S30" s="28" t="s">
        <v>236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62</v>
      </c>
      <c r="C32" s="1">
        <v>19</v>
      </c>
      <c r="D32" s="1">
        <v>35</v>
      </c>
      <c r="E32" s="20">
        <v>8</v>
      </c>
      <c r="F32" s="23">
        <v>46</v>
      </c>
      <c r="G32" s="20">
        <v>16</v>
      </c>
      <c r="H32" s="20">
        <v>18</v>
      </c>
      <c r="I32" s="20">
        <v>1</v>
      </c>
      <c r="J32" s="20">
        <v>2</v>
      </c>
      <c r="K32" s="29" t="s">
        <v>1382</v>
      </c>
      <c r="L32" s="1" t="s">
        <v>980</v>
      </c>
      <c r="M32" s="1" t="s">
        <v>1185</v>
      </c>
      <c r="N32" s="1" t="s">
        <v>1364</v>
      </c>
      <c r="O32" s="31">
        <v>172</v>
      </c>
      <c r="P32" s="20">
        <v>218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61</v>
      </c>
      <c r="C35" s="1">
        <v>37</v>
      </c>
      <c r="D35" s="1">
        <v>18</v>
      </c>
      <c r="E35" s="20">
        <v>6</v>
      </c>
      <c r="F35" s="33">
        <v>80</v>
      </c>
      <c r="G35" s="20">
        <v>33</v>
      </c>
      <c r="H35" s="20">
        <v>36</v>
      </c>
      <c r="I35" s="20">
        <v>1</v>
      </c>
      <c r="J35" s="20">
        <v>2</v>
      </c>
      <c r="K35" s="29" t="s">
        <v>1388</v>
      </c>
      <c r="L35" s="1" t="s">
        <v>1209</v>
      </c>
      <c r="M35" s="1" t="s">
        <v>992</v>
      </c>
      <c r="N35" s="1" t="s">
        <v>1310</v>
      </c>
      <c r="O35" s="31">
        <v>204</v>
      </c>
      <c r="P35" s="20">
        <v>168</v>
      </c>
      <c r="Q35" s="30">
        <v>36</v>
      </c>
      <c r="R35" s="29" t="s">
        <v>123</v>
      </c>
      <c r="S35" s="28" t="s">
        <v>205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27</v>
      </c>
      <c r="B38" s="1">
        <v>62</v>
      </c>
      <c r="C38" s="1">
        <v>29</v>
      </c>
      <c r="D38" s="1">
        <v>23</v>
      </c>
      <c r="E38" s="20">
        <v>10</v>
      </c>
      <c r="F38" s="30">
        <v>68</v>
      </c>
      <c r="G38" s="20">
        <v>20</v>
      </c>
      <c r="H38" s="20">
        <v>26</v>
      </c>
      <c r="I38" s="20">
        <v>3</v>
      </c>
      <c r="J38" s="20">
        <v>1</v>
      </c>
      <c r="K38" s="29" t="s">
        <v>1248</v>
      </c>
      <c r="L38" s="1" t="s">
        <v>1332</v>
      </c>
      <c r="M38" s="1" t="s">
        <v>551</v>
      </c>
      <c r="N38" s="1" t="s">
        <v>1407</v>
      </c>
      <c r="O38" s="31">
        <v>163</v>
      </c>
      <c r="P38" s="20">
        <v>182</v>
      </c>
      <c r="Q38" s="30">
        <v>-19</v>
      </c>
      <c r="R38" s="29" t="s">
        <v>98</v>
      </c>
      <c r="S38" s="28" t="s">
        <v>252</v>
      </c>
    </row>
    <row r="39" spans="1:19" x14ac:dyDescent="0.25">
      <c r="A39" s="32" t="s">
        <v>3</v>
      </c>
      <c r="B39" s="1">
        <v>61</v>
      </c>
      <c r="C39" s="1">
        <v>28</v>
      </c>
      <c r="D39" s="1">
        <v>22</v>
      </c>
      <c r="E39" s="20">
        <v>11</v>
      </c>
      <c r="F39" s="30">
        <v>67</v>
      </c>
      <c r="G39" s="20">
        <v>21</v>
      </c>
      <c r="H39" s="20">
        <v>27</v>
      </c>
      <c r="I39" s="20">
        <v>1</v>
      </c>
      <c r="J39" s="20">
        <v>1</v>
      </c>
      <c r="K39" s="29" t="s">
        <v>970</v>
      </c>
      <c r="L39" s="1" t="s">
        <v>973</v>
      </c>
      <c r="M39" s="1" t="s">
        <v>692</v>
      </c>
      <c r="N39" s="1" t="s">
        <v>1387</v>
      </c>
      <c r="O39" s="31">
        <v>168</v>
      </c>
      <c r="P39" s="20">
        <v>186</v>
      </c>
      <c r="Q39" s="30">
        <v>-18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61</v>
      </c>
      <c r="C40" s="1">
        <v>27</v>
      </c>
      <c r="D40" s="1">
        <v>27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1188</v>
      </c>
      <c r="L40" s="1" t="s">
        <v>1384</v>
      </c>
      <c r="M40" s="1" t="s">
        <v>523</v>
      </c>
      <c r="N40" s="1" t="s">
        <v>1321</v>
      </c>
      <c r="O40" s="31">
        <v>162</v>
      </c>
      <c r="P40" s="20">
        <v>188</v>
      </c>
      <c r="Q40" s="30">
        <v>-26</v>
      </c>
      <c r="R40" s="29" t="s">
        <v>98</v>
      </c>
      <c r="S40" s="28" t="s">
        <v>205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A00-000000000000}"/>
  </hyperlinks>
  <pageMargins left="0.7" right="0.7" top="0.75" bottom="0.75" header="0.3" footer="0.3"/>
  <pageSetup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63</v>
      </c>
      <c r="C4" s="40">
        <v>39</v>
      </c>
      <c r="D4" s="40">
        <v>21</v>
      </c>
      <c r="E4" s="38">
        <v>3</v>
      </c>
      <c r="F4" s="33">
        <v>81</v>
      </c>
      <c r="G4" s="39">
        <v>29</v>
      </c>
      <c r="H4" s="38">
        <v>35</v>
      </c>
      <c r="I4" s="38">
        <v>4</v>
      </c>
      <c r="J4" s="33">
        <v>0</v>
      </c>
      <c r="K4" s="37" t="s">
        <v>1396</v>
      </c>
      <c r="L4" s="40" t="s">
        <v>787</v>
      </c>
      <c r="M4" s="40" t="s">
        <v>333</v>
      </c>
      <c r="N4" s="40" t="s">
        <v>1397</v>
      </c>
      <c r="O4" s="39">
        <v>209</v>
      </c>
      <c r="P4" s="38">
        <v>172</v>
      </c>
      <c r="Q4" s="33">
        <v>37</v>
      </c>
      <c r="R4" s="37" t="s">
        <v>169</v>
      </c>
      <c r="S4" s="36" t="s">
        <v>253</v>
      </c>
    </row>
    <row r="5" spans="1:20" x14ac:dyDescent="0.25">
      <c r="A5" s="32" t="s">
        <v>4</v>
      </c>
      <c r="B5" s="1">
        <v>62</v>
      </c>
      <c r="C5" s="1">
        <v>38</v>
      </c>
      <c r="D5" s="1">
        <v>21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1057</v>
      </c>
      <c r="M5" s="1" t="s">
        <v>445</v>
      </c>
      <c r="N5" s="1" t="s">
        <v>1343</v>
      </c>
      <c r="O5" s="31">
        <v>198</v>
      </c>
      <c r="P5" s="20">
        <v>180</v>
      </c>
      <c r="Q5" s="30">
        <v>18</v>
      </c>
      <c r="R5" s="29" t="s">
        <v>102</v>
      </c>
      <c r="S5" s="28" t="s">
        <v>230</v>
      </c>
    </row>
    <row r="6" spans="1:20" x14ac:dyDescent="0.25">
      <c r="A6" s="32" t="s">
        <v>5</v>
      </c>
      <c r="B6" s="1">
        <v>62</v>
      </c>
      <c r="C6" s="1">
        <v>37</v>
      </c>
      <c r="D6" s="1">
        <v>21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1192</v>
      </c>
      <c r="M6" s="1" t="s">
        <v>713</v>
      </c>
      <c r="N6" s="1" t="s">
        <v>1398</v>
      </c>
      <c r="O6" s="31">
        <v>224</v>
      </c>
      <c r="P6" s="20">
        <v>165</v>
      </c>
      <c r="Q6" s="30">
        <v>59</v>
      </c>
      <c r="R6" s="29" t="s">
        <v>104</v>
      </c>
      <c r="S6" s="28" t="s">
        <v>238</v>
      </c>
    </row>
    <row r="7" spans="1:20" x14ac:dyDescent="0.25">
      <c r="A7" s="32" t="s">
        <v>11</v>
      </c>
      <c r="B7" s="1">
        <v>61</v>
      </c>
      <c r="C7" s="1">
        <v>31</v>
      </c>
      <c r="D7" s="1">
        <v>25</v>
      </c>
      <c r="E7" s="20">
        <v>5</v>
      </c>
      <c r="F7" s="30">
        <v>67</v>
      </c>
      <c r="G7" s="31">
        <v>22</v>
      </c>
      <c r="H7" s="20">
        <v>30</v>
      </c>
      <c r="I7" s="20">
        <v>1</v>
      </c>
      <c r="J7" s="30">
        <v>2</v>
      </c>
      <c r="K7" s="29" t="s">
        <v>1118</v>
      </c>
      <c r="L7" s="1" t="s">
        <v>1171</v>
      </c>
      <c r="M7" s="1" t="s">
        <v>394</v>
      </c>
      <c r="N7" s="1" t="s">
        <v>1078</v>
      </c>
      <c r="O7" s="31">
        <v>174</v>
      </c>
      <c r="P7" s="20">
        <v>176</v>
      </c>
      <c r="Q7" s="30">
        <v>-2</v>
      </c>
      <c r="R7" s="29" t="s">
        <v>100</v>
      </c>
      <c r="S7" s="28" t="s">
        <v>222</v>
      </c>
    </row>
    <row r="8" spans="1:20" x14ac:dyDescent="0.25">
      <c r="A8" s="32" t="s">
        <v>21</v>
      </c>
      <c r="B8" s="1">
        <v>63</v>
      </c>
      <c r="C8" s="1">
        <v>30</v>
      </c>
      <c r="D8" s="1">
        <v>27</v>
      </c>
      <c r="E8" s="20">
        <v>6</v>
      </c>
      <c r="F8" s="30">
        <v>66</v>
      </c>
      <c r="G8" s="31">
        <v>19</v>
      </c>
      <c r="H8" s="20">
        <v>27</v>
      </c>
      <c r="I8" s="20">
        <v>3</v>
      </c>
      <c r="J8" s="30">
        <v>0</v>
      </c>
      <c r="K8" s="29" t="s">
        <v>1292</v>
      </c>
      <c r="L8" s="1" t="s">
        <v>1209</v>
      </c>
      <c r="M8" s="1" t="s">
        <v>347</v>
      </c>
      <c r="N8" s="1" t="s">
        <v>1421</v>
      </c>
      <c r="O8" s="31">
        <v>181</v>
      </c>
      <c r="P8" s="20">
        <v>202</v>
      </c>
      <c r="Q8" s="30">
        <v>-21</v>
      </c>
      <c r="R8" s="29" t="s">
        <v>155</v>
      </c>
      <c r="S8" s="28" t="s">
        <v>208</v>
      </c>
    </row>
    <row r="9" spans="1:20" x14ac:dyDescent="0.25">
      <c r="A9" s="32" t="s">
        <v>16</v>
      </c>
      <c r="B9" s="1">
        <v>62</v>
      </c>
      <c r="C9" s="1">
        <v>30</v>
      </c>
      <c r="D9" s="1">
        <v>26</v>
      </c>
      <c r="E9" s="20">
        <v>6</v>
      </c>
      <c r="F9" s="30">
        <v>66</v>
      </c>
      <c r="G9" s="31">
        <v>19</v>
      </c>
      <c r="H9" s="20">
        <v>28</v>
      </c>
      <c r="I9" s="20">
        <v>2</v>
      </c>
      <c r="J9" s="30">
        <v>2</v>
      </c>
      <c r="K9" s="29" t="s">
        <v>973</v>
      </c>
      <c r="L9" s="1" t="s">
        <v>984</v>
      </c>
      <c r="M9" s="1" t="s">
        <v>474</v>
      </c>
      <c r="N9" s="1" t="s">
        <v>1355</v>
      </c>
      <c r="O9" s="31">
        <v>186</v>
      </c>
      <c r="P9" s="20">
        <v>207</v>
      </c>
      <c r="Q9" s="30">
        <v>-21</v>
      </c>
      <c r="R9" s="29" t="s">
        <v>98</v>
      </c>
      <c r="S9" s="28" t="s">
        <v>205</v>
      </c>
    </row>
    <row r="10" spans="1:20" x14ac:dyDescent="0.25">
      <c r="A10" s="32" t="s">
        <v>29</v>
      </c>
      <c r="B10" s="1">
        <v>64</v>
      </c>
      <c r="C10" s="1">
        <v>28</v>
      </c>
      <c r="D10" s="1">
        <v>28</v>
      </c>
      <c r="E10" s="20">
        <v>8</v>
      </c>
      <c r="F10" s="30">
        <v>64</v>
      </c>
      <c r="G10" s="31">
        <v>21</v>
      </c>
      <c r="H10" s="20">
        <v>28</v>
      </c>
      <c r="I10" s="20">
        <v>0</v>
      </c>
      <c r="J10" s="30">
        <v>1</v>
      </c>
      <c r="K10" s="29" t="s">
        <v>1368</v>
      </c>
      <c r="L10" s="1" t="s">
        <v>1392</v>
      </c>
      <c r="M10" s="1" t="s">
        <v>469</v>
      </c>
      <c r="N10" s="1" t="s">
        <v>1393</v>
      </c>
      <c r="O10" s="31">
        <v>172</v>
      </c>
      <c r="P10" s="20">
        <v>204</v>
      </c>
      <c r="Q10" s="30">
        <v>-32</v>
      </c>
      <c r="R10" s="29" t="s">
        <v>114</v>
      </c>
      <c r="S10" s="28" t="s">
        <v>258</v>
      </c>
    </row>
    <row r="11" spans="1:20" ht="15.75" thickBot="1" x14ac:dyDescent="0.3">
      <c r="A11" s="32" t="s">
        <v>28</v>
      </c>
      <c r="B11" s="1">
        <v>61</v>
      </c>
      <c r="C11" s="1">
        <v>24</v>
      </c>
      <c r="D11" s="1">
        <v>31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1394</v>
      </c>
      <c r="M11" s="1" t="s">
        <v>452</v>
      </c>
      <c r="N11" s="1" t="s">
        <v>1395</v>
      </c>
      <c r="O11" s="31">
        <v>196</v>
      </c>
      <c r="P11" s="20">
        <v>214</v>
      </c>
      <c r="Q11" s="30">
        <v>-18</v>
      </c>
      <c r="R11" s="29" t="s">
        <v>155</v>
      </c>
      <c r="S11" s="28" t="s">
        <v>222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62</v>
      </c>
      <c r="C18" s="1">
        <v>31</v>
      </c>
      <c r="D18" s="1">
        <v>26</v>
      </c>
      <c r="E18" s="20">
        <v>5</v>
      </c>
      <c r="F18" s="30">
        <v>67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1267</v>
      </c>
      <c r="M18" s="1" t="s">
        <v>786</v>
      </c>
      <c r="N18" s="1" t="s">
        <v>1389</v>
      </c>
      <c r="O18" s="31">
        <v>189</v>
      </c>
      <c r="P18" s="20">
        <v>186</v>
      </c>
      <c r="Q18" s="30">
        <v>3</v>
      </c>
      <c r="R18" s="29" t="s">
        <v>98</v>
      </c>
      <c r="S18" s="28" t="s">
        <v>205</v>
      </c>
    </row>
    <row r="19" spans="1:19" x14ac:dyDescent="0.25">
      <c r="A19" s="32" t="s">
        <v>13</v>
      </c>
      <c r="B19" s="1">
        <v>61</v>
      </c>
      <c r="C19" s="1">
        <v>28</v>
      </c>
      <c r="D19" s="1">
        <v>26</v>
      </c>
      <c r="E19" s="20">
        <v>7</v>
      </c>
      <c r="F19" s="30">
        <v>63</v>
      </c>
      <c r="G19" s="20">
        <v>20</v>
      </c>
      <c r="H19" s="20">
        <v>26</v>
      </c>
      <c r="I19" s="20">
        <v>2</v>
      </c>
      <c r="J19" s="20">
        <v>1</v>
      </c>
      <c r="K19" s="29" t="s">
        <v>1267</v>
      </c>
      <c r="L19" s="1" t="s">
        <v>1358</v>
      </c>
      <c r="M19" s="1" t="s">
        <v>399</v>
      </c>
      <c r="N19" s="1" t="s">
        <v>1304</v>
      </c>
      <c r="O19" s="31">
        <v>168</v>
      </c>
      <c r="P19" s="20">
        <v>182</v>
      </c>
      <c r="Q19" s="30">
        <v>-14</v>
      </c>
      <c r="R19" s="29" t="s">
        <v>100</v>
      </c>
      <c r="S19" s="28" t="s">
        <v>244</v>
      </c>
    </row>
    <row r="20" spans="1:19" x14ac:dyDescent="0.25">
      <c r="A20" s="32" t="s">
        <v>10</v>
      </c>
      <c r="B20" s="1">
        <v>63</v>
      </c>
      <c r="C20" s="1">
        <v>27</v>
      </c>
      <c r="D20" s="1">
        <v>28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1402</v>
      </c>
      <c r="L20" s="1" t="s">
        <v>1327</v>
      </c>
      <c r="M20" s="1" t="s">
        <v>649</v>
      </c>
      <c r="N20" s="1" t="s">
        <v>1294</v>
      </c>
      <c r="O20" s="31">
        <v>184</v>
      </c>
      <c r="P20" s="20">
        <v>212</v>
      </c>
      <c r="Q20" s="30">
        <v>-28</v>
      </c>
      <c r="R20" s="29" t="s">
        <v>102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62</v>
      </c>
      <c r="C26" s="1">
        <v>41</v>
      </c>
      <c r="D26" s="1">
        <v>19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787</v>
      </c>
      <c r="M26" s="1" t="s">
        <v>1005</v>
      </c>
      <c r="N26" s="1" t="s">
        <v>1405</v>
      </c>
      <c r="O26" s="31">
        <v>213</v>
      </c>
      <c r="P26" s="20">
        <v>160</v>
      </c>
      <c r="Q26" s="30">
        <v>53</v>
      </c>
      <c r="R26" s="29" t="s">
        <v>130</v>
      </c>
      <c r="S26" s="28" t="s">
        <v>230</v>
      </c>
    </row>
    <row r="27" spans="1:19" x14ac:dyDescent="0.25">
      <c r="A27" s="32" t="s">
        <v>24</v>
      </c>
      <c r="B27" s="1">
        <v>63</v>
      </c>
      <c r="C27" s="1">
        <v>37</v>
      </c>
      <c r="D27" s="1">
        <v>24</v>
      </c>
      <c r="E27" s="20">
        <v>2</v>
      </c>
      <c r="F27" s="30">
        <v>76</v>
      </c>
      <c r="G27" s="20">
        <v>31</v>
      </c>
      <c r="H27" s="20">
        <v>36</v>
      </c>
      <c r="I27" s="20">
        <v>1</v>
      </c>
      <c r="J27" s="20">
        <v>1</v>
      </c>
      <c r="K27" s="29" t="s">
        <v>1322</v>
      </c>
      <c r="L27" s="1" t="s">
        <v>1247</v>
      </c>
      <c r="M27" s="1" t="s">
        <v>524</v>
      </c>
      <c r="N27" s="1" t="s">
        <v>1403</v>
      </c>
      <c r="O27" s="31">
        <v>209</v>
      </c>
      <c r="P27" s="20">
        <v>186</v>
      </c>
      <c r="Q27" s="30">
        <v>23</v>
      </c>
      <c r="R27" s="29" t="s">
        <v>130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64</v>
      </c>
      <c r="C29" s="1">
        <v>31</v>
      </c>
      <c r="D29" s="1">
        <v>27</v>
      </c>
      <c r="E29" s="20">
        <v>6</v>
      </c>
      <c r="F29" s="30">
        <v>68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1276</v>
      </c>
      <c r="M29" s="1" t="s">
        <v>1350</v>
      </c>
      <c r="N29" s="1" t="s">
        <v>1416</v>
      </c>
      <c r="O29" s="31">
        <v>186</v>
      </c>
      <c r="P29" s="20">
        <v>192</v>
      </c>
      <c r="Q29" s="30">
        <v>-6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62</v>
      </c>
      <c r="C31" s="1">
        <v>23</v>
      </c>
      <c r="D31" s="1">
        <v>32</v>
      </c>
      <c r="E31" s="20">
        <v>7</v>
      </c>
      <c r="F31" s="30">
        <v>53</v>
      </c>
      <c r="G31" s="20">
        <v>19</v>
      </c>
      <c r="H31" s="20">
        <v>22</v>
      </c>
      <c r="I31" s="20">
        <v>1</v>
      </c>
      <c r="J31" s="20">
        <v>0</v>
      </c>
      <c r="K31" s="29" t="s">
        <v>1238</v>
      </c>
      <c r="L31" s="1" t="s">
        <v>980</v>
      </c>
      <c r="M31" s="1" t="s">
        <v>497</v>
      </c>
      <c r="N31" s="1" t="s">
        <v>1406</v>
      </c>
      <c r="O31" s="31">
        <v>164</v>
      </c>
      <c r="P31" s="20">
        <v>207</v>
      </c>
      <c r="Q31" s="30">
        <v>-43</v>
      </c>
      <c r="R31" s="29" t="s">
        <v>104</v>
      </c>
      <c r="S31" s="28" t="s">
        <v>225</v>
      </c>
    </row>
    <row r="32" spans="1:19" ht="15.75" thickBot="1" x14ac:dyDescent="0.3">
      <c r="A32" s="32" t="s">
        <v>25</v>
      </c>
      <c r="B32" s="1">
        <v>63</v>
      </c>
      <c r="C32" s="1">
        <v>20</v>
      </c>
      <c r="D32" s="1">
        <v>35</v>
      </c>
      <c r="E32" s="20">
        <v>8</v>
      </c>
      <c r="F32" s="23">
        <v>48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980</v>
      </c>
      <c r="M32" s="1" t="s">
        <v>1185</v>
      </c>
      <c r="N32" s="1" t="s">
        <v>1364</v>
      </c>
      <c r="O32" s="31">
        <v>176</v>
      </c>
      <c r="P32" s="20">
        <v>221</v>
      </c>
      <c r="Q32" s="30">
        <v>-45</v>
      </c>
      <c r="R32" s="29" t="s">
        <v>100</v>
      </c>
      <c r="S32" s="28" t="s">
        <v>203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62</v>
      </c>
      <c r="C36" s="1">
        <v>36</v>
      </c>
      <c r="D36" s="1">
        <v>22</v>
      </c>
      <c r="E36" s="20">
        <v>4</v>
      </c>
      <c r="F36" s="30">
        <v>76</v>
      </c>
      <c r="G36" s="20">
        <v>26</v>
      </c>
      <c r="H36" s="20">
        <v>36</v>
      </c>
      <c r="I36" s="20">
        <v>0</v>
      </c>
      <c r="J36" s="20">
        <v>1</v>
      </c>
      <c r="K36" s="29" t="s">
        <v>1397</v>
      </c>
      <c r="L36" s="1" t="s">
        <v>1192</v>
      </c>
      <c r="M36" s="1" t="s">
        <v>357</v>
      </c>
      <c r="N36" s="1" t="s">
        <v>1379</v>
      </c>
      <c r="O36" s="31">
        <v>200</v>
      </c>
      <c r="P36" s="20">
        <v>182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60</v>
      </c>
      <c r="C37" s="1">
        <v>31</v>
      </c>
      <c r="D37" s="1">
        <v>20</v>
      </c>
      <c r="E37" s="20">
        <v>9</v>
      </c>
      <c r="F37" s="30">
        <v>71</v>
      </c>
      <c r="G37" s="20">
        <v>27</v>
      </c>
      <c r="H37" s="20">
        <v>30</v>
      </c>
      <c r="I37" s="20">
        <v>1</v>
      </c>
      <c r="J37" s="20">
        <v>3</v>
      </c>
      <c r="K37" s="29" t="s">
        <v>1385</v>
      </c>
      <c r="L37" s="1" t="s">
        <v>1365</v>
      </c>
      <c r="M37" s="1" t="s">
        <v>519</v>
      </c>
      <c r="N37" s="1" t="s">
        <v>1386</v>
      </c>
      <c r="O37" s="31">
        <v>169</v>
      </c>
      <c r="P37" s="20">
        <v>162</v>
      </c>
      <c r="Q37" s="30">
        <v>7</v>
      </c>
      <c r="R37" s="29" t="s">
        <v>155</v>
      </c>
      <c r="S37" s="28" t="s">
        <v>311</v>
      </c>
    </row>
    <row r="38" spans="1:19" x14ac:dyDescent="0.25">
      <c r="A38" s="32" t="s">
        <v>3</v>
      </c>
      <c r="B38" s="1">
        <v>62</v>
      </c>
      <c r="C38" s="1">
        <v>29</v>
      </c>
      <c r="D38" s="1">
        <v>22</v>
      </c>
      <c r="E38" s="20">
        <v>11</v>
      </c>
      <c r="F38" s="30">
        <v>69</v>
      </c>
      <c r="G38" s="20">
        <v>22</v>
      </c>
      <c r="H38" s="20">
        <v>28</v>
      </c>
      <c r="I38" s="20">
        <v>1</v>
      </c>
      <c r="J38" s="20">
        <v>1</v>
      </c>
      <c r="K38" s="29" t="s">
        <v>1000</v>
      </c>
      <c r="L38" s="1" t="s">
        <v>973</v>
      </c>
      <c r="M38" s="1" t="s">
        <v>692</v>
      </c>
      <c r="N38" s="1" t="s">
        <v>1412</v>
      </c>
      <c r="O38" s="31">
        <v>171</v>
      </c>
      <c r="P38" s="20">
        <v>187</v>
      </c>
      <c r="Q38" s="30">
        <v>-16</v>
      </c>
      <c r="R38" s="29" t="s">
        <v>104</v>
      </c>
      <c r="S38" s="28" t="s">
        <v>245</v>
      </c>
    </row>
    <row r="39" spans="1:19" x14ac:dyDescent="0.25">
      <c r="A39" s="32" t="s">
        <v>27</v>
      </c>
      <c r="B39" s="1">
        <v>62</v>
      </c>
      <c r="C39" s="1">
        <v>29</v>
      </c>
      <c r="D39" s="1">
        <v>23</v>
      </c>
      <c r="E39" s="20">
        <v>10</v>
      </c>
      <c r="F39" s="30">
        <v>68</v>
      </c>
      <c r="G39" s="20">
        <v>20</v>
      </c>
      <c r="H39" s="20">
        <v>26</v>
      </c>
      <c r="I39" s="20">
        <v>3</v>
      </c>
      <c r="J39" s="20">
        <v>1</v>
      </c>
      <c r="K39" s="29" t="s">
        <v>1248</v>
      </c>
      <c r="L39" s="1" t="s">
        <v>1332</v>
      </c>
      <c r="M39" s="1" t="s">
        <v>551</v>
      </c>
      <c r="N39" s="1" t="s">
        <v>1407</v>
      </c>
      <c r="O39" s="31">
        <v>163</v>
      </c>
      <c r="P39" s="20">
        <v>182</v>
      </c>
      <c r="Q39" s="30">
        <v>-19</v>
      </c>
      <c r="R39" s="29" t="s">
        <v>98</v>
      </c>
      <c r="S39" s="28" t="s">
        <v>252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63</v>
      </c>
      <c r="C41" s="1">
        <v>26</v>
      </c>
      <c r="D41" s="1">
        <v>33</v>
      </c>
      <c r="E41" s="20">
        <v>4</v>
      </c>
      <c r="F41" s="30">
        <v>56</v>
      </c>
      <c r="G41" s="20">
        <v>20</v>
      </c>
      <c r="H41" s="20">
        <v>25</v>
      </c>
      <c r="I41" s="20">
        <v>1</v>
      </c>
      <c r="J41" s="20">
        <v>3</v>
      </c>
      <c r="K41" s="29" t="s">
        <v>1202</v>
      </c>
      <c r="L41" s="1" t="s">
        <v>1410</v>
      </c>
      <c r="M41" s="1" t="s">
        <v>583</v>
      </c>
      <c r="N41" s="1" t="s">
        <v>1411</v>
      </c>
      <c r="O41" s="31">
        <v>186</v>
      </c>
      <c r="P41" s="20">
        <v>207</v>
      </c>
      <c r="Q41" s="30">
        <v>-21</v>
      </c>
      <c r="R41" s="29" t="s">
        <v>102</v>
      </c>
      <c r="S41" s="28" t="s">
        <v>208</v>
      </c>
    </row>
    <row r="42" spans="1:19" ht="15.75" thickBot="1" x14ac:dyDescent="0.3">
      <c r="A42" s="27" t="s">
        <v>8</v>
      </c>
      <c r="B42" s="26">
        <v>64</v>
      </c>
      <c r="C42" s="26">
        <v>17</v>
      </c>
      <c r="D42" s="26">
        <v>38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1180</v>
      </c>
      <c r="L42" s="26" t="s">
        <v>1408</v>
      </c>
      <c r="M42" s="26" t="s">
        <v>484</v>
      </c>
      <c r="N42" s="26" t="s">
        <v>1409</v>
      </c>
      <c r="O42" s="25">
        <v>169</v>
      </c>
      <c r="P42" s="24">
        <v>241</v>
      </c>
      <c r="Q42" s="23">
        <v>-72</v>
      </c>
      <c r="R42" s="22" t="s">
        <v>98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B00-000000000000}"/>
  </hyperlinks>
  <pageMargins left="0.7" right="0.7" top="0.75" bottom="0.75" header="0.3" footer="0.3"/>
  <pageSetup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63</v>
      </c>
      <c r="C14" s="1">
        <v>41</v>
      </c>
      <c r="D14" s="1">
        <v>14</v>
      </c>
      <c r="E14" s="20">
        <v>8</v>
      </c>
      <c r="F14" s="33">
        <v>90</v>
      </c>
      <c r="G14" s="20">
        <v>33</v>
      </c>
      <c r="H14" s="20">
        <v>40</v>
      </c>
      <c r="I14" s="20">
        <v>1</v>
      </c>
      <c r="J14" s="20">
        <v>3</v>
      </c>
      <c r="K14" s="29" t="s">
        <v>1419</v>
      </c>
      <c r="L14" s="1" t="s">
        <v>1390</v>
      </c>
      <c r="M14" s="1" t="s">
        <v>511</v>
      </c>
      <c r="N14" s="1" t="s">
        <v>1420</v>
      </c>
      <c r="O14" s="31">
        <v>228</v>
      </c>
      <c r="P14" s="20">
        <v>165</v>
      </c>
      <c r="Q14" s="30">
        <v>63</v>
      </c>
      <c r="R14" s="29" t="s">
        <v>123</v>
      </c>
      <c r="S14" s="28" t="s">
        <v>205</v>
      </c>
    </row>
    <row r="15" spans="1:20" x14ac:dyDescent="0.25">
      <c r="A15" s="32" t="s">
        <v>26</v>
      </c>
      <c r="B15" s="1">
        <v>63</v>
      </c>
      <c r="C15" s="1">
        <v>37</v>
      </c>
      <c r="D15" s="1">
        <v>22</v>
      </c>
      <c r="E15" s="20">
        <v>4</v>
      </c>
      <c r="F15" s="30">
        <v>78</v>
      </c>
      <c r="G15" s="20">
        <v>32</v>
      </c>
      <c r="H15" s="20">
        <v>37</v>
      </c>
      <c r="I15" s="20">
        <v>0</v>
      </c>
      <c r="J15" s="20">
        <v>2</v>
      </c>
      <c r="K15" s="29" t="s">
        <v>1399</v>
      </c>
      <c r="L15" s="1" t="s">
        <v>1372</v>
      </c>
      <c r="M15" s="1" t="s">
        <v>731</v>
      </c>
      <c r="N15" s="1" t="s">
        <v>1400</v>
      </c>
      <c r="O15" s="31">
        <v>200</v>
      </c>
      <c r="P15" s="20">
        <v>173</v>
      </c>
      <c r="Q15" s="30">
        <v>27</v>
      </c>
      <c r="R15" s="29" t="s">
        <v>123</v>
      </c>
      <c r="S15" s="28" t="s">
        <v>225</v>
      </c>
    </row>
    <row r="16" spans="1:20" x14ac:dyDescent="0.25">
      <c r="A16" s="32" t="s">
        <v>14</v>
      </c>
      <c r="B16" s="1">
        <v>64</v>
      </c>
      <c r="C16" s="1">
        <v>33</v>
      </c>
      <c r="D16" s="1">
        <v>25</v>
      </c>
      <c r="E16" s="20">
        <v>6</v>
      </c>
      <c r="F16" s="30">
        <v>72</v>
      </c>
      <c r="G16" s="20">
        <v>28</v>
      </c>
      <c r="H16" s="20">
        <v>32</v>
      </c>
      <c r="I16" s="20">
        <v>1</v>
      </c>
      <c r="J16" s="20">
        <v>1</v>
      </c>
      <c r="K16" s="29" t="s">
        <v>876</v>
      </c>
      <c r="L16" s="1" t="s">
        <v>1375</v>
      </c>
      <c r="M16" s="1" t="s">
        <v>580</v>
      </c>
      <c r="N16" s="1" t="s">
        <v>1199</v>
      </c>
      <c r="O16" s="31">
        <v>190</v>
      </c>
      <c r="P16" s="20">
        <v>164</v>
      </c>
      <c r="Q16" s="30">
        <v>26</v>
      </c>
      <c r="R16" s="29" t="s">
        <v>114</v>
      </c>
      <c r="S16" s="28" t="s">
        <v>244</v>
      </c>
    </row>
    <row r="17" spans="1:19" x14ac:dyDescent="0.25">
      <c r="A17" s="32" t="s">
        <v>23</v>
      </c>
      <c r="B17" s="1">
        <v>62</v>
      </c>
      <c r="C17" s="1">
        <v>30</v>
      </c>
      <c r="D17" s="1">
        <v>24</v>
      </c>
      <c r="E17" s="20">
        <v>8</v>
      </c>
      <c r="F17" s="30">
        <v>68</v>
      </c>
      <c r="G17" s="20">
        <v>18</v>
      </c>
      <c r="H17" s="20">
        <v>26</v>
      </c>
      <c r="I17" s="20">
        <v>4</v>
      </c>
      <c r="J17" s="20">
        <v>1</v>
      </c>
      <c r="K17" s="29" t="s">
        <v>1326</v>
      </c>
      <c r="L17" s="1" t="s">
        <v>1401</v>
      </c>
      <c r="M17" s="1" t="s">
        <v>426</v>
      </c>
      <c r="N17" s="1" t="s">
        <v>1029</v>
      </c>
      <c r="O17" s="31">
        <v>207</v>
      </c>
      <c r="P17" s="20">
        <v>205</v>
      </c>
      <c r="Q17" s="30">
        <v>2</v>
      </c>
      <c r="R17" s="29" t="s">
        <v>102</v>
      </c>
      <c r="S17" s="28" t="s">
        <v>222</v>
      </c>
    </row>
    <row r="18" spans="1:19" x14ac:dyDescent="0.25">
      <c r="A18" s="32" t="s">
        <v>12</v>
      </c>
      <c r="B18" s="1">
        <v>63</v>
      </c>
      <c r="C18" s="1">
        <v>31</v>
      </c>
      <c r="D18" s="1">
        <v>26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1276</v>
      </c>
      <c r="L18" s="1" t="s">
        <v>1097</v>
      </c>
      <c r="M18" s="1" t="s">
        <v>786</v>
      </c>
      <c r="N18" s="1" t="s">
        <v>1429</v>
      </c>
      <c r="O18" s="31">
        <v>192</v>
      </c>
      <c r="P18" s="20">
        <v>190</v>
      </c>
      <c r="Q18" s="30">
        <v>2</v>
      </c>
      <c r="R18" s="29" t="s">
        <v>102</v>
      </c>
      <c r="S18" s="28" t="s">
        <v>231</v>
      </c>
    </row>
    <row r="19" spans="1:19" x14ac:dyDescent="0.25">
      <c r="A19" s="32" t="s">
        <v>13</v>
      </c>
      <c r="B19" s="1">
        <v>62</v>
      </c>
      <c r="C19" s="1">
        <v>29</v>
      </c>
      <c r="D19" s="1">
        <v>26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1346</v>
      </c>
      <c r="M19" s="1" t="s">
        <v>399</v>
      </c>
      <c r="N19" s="1" t="s">
        <v>1304</v>
      </c>
      <c r="O19" s="31">
        <v>172</v>
      </c>
      <c r="P19" s="20">
        <v>184</v>
      </c>
      <c r="Q19" s="30">
        <v>-12</v>
      </c>
      <c r="R19" s="29" t="s">
        <v>104</v>
      </c>
      <c r="S19" s="28" t="s">
        <v>225</v>
      </c>
    </row>
    <row r="20" spans="1:19" x14ac:dyDescent="0.25">
      <c r="A20" s="32" t="s">
        <v>10</v>
      </c>
      <c r="B20" s="1">
        <v>64</v>
      </c>
      <c r="C20" s="1">
        <v>27</v>
      </c>
      <c r="D20" s="1">
        <v>29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1430</v>
      </c>
      <c r="L20" s="1" t="s">
        <v>1327</v>
      </c>
      <c r="M20" s="1" t="s">
        <v>649</v>
      </c>
      <c r="N20" s="1" t="s">
        <v>1294</v>
      </c>
      <c r="O20" s="31">
        <v>185</v>
      </c>
      <c r="P20" s="20">
        <v>216</v>
      </c>
      <c r="Q20" s="30">
        <v>-31</v>
      </c>
      <c r="R20" s="29" t="s">
        <v>114</v>
      </c>
      <c r="S20" s="28" t="s">
        <v>203</v>
      </c>
    </row>
    <row r="21" spans="1:19" ht="15.75" thickBot="1" x14ac:dyDescent="0.3">
      <c r="A21" s="27" t="s">
        <v>9</v>
      </c>
      <c r="B21" s="26">
        <v>65</v>
      </c>
      <c r="C21" s="26">
        <v>24</v>
      </c>
      <c r="D21" s="26">
        <v>31</v>
      </c>
      <c r="E21" s="24">
        <v>10</v>
      </c>
      <c r="F21" s="23">
        <v>58</v>
      </c>
      <c r="G21" s="24">
        <v>16</v>
      </c>
      <c r="H21" s="24">
        <v>23</v>
      </c>
      <c r="I21" s="24">
        <v>1</v>
      </c>
      <c r="J21" s="24">
        <v>5</v>
      </c>
      <c r="K21" s="22" t="s">
        <v>1346</v>
      </c>
      <c r="L21" s="26" t="s">
        <v>1418</v>
      </c>
      <c r="M21" s="26" t="s">
        <v>1295</v>
      </c>
      <c r="N21" s="26" t="s">
        <v>1347</v>
      </c>
      <c r="O21" s="25">
        <v>184</v>
      </c>
      <c r="P21" s="24">
        <v>241</v>
      </c>
      <c r="Q21" s="23">
        <v>-57</v>
      </c>
      <c r="R21" s="22" t="s">
        <v>140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64</v>
      </c>
      <c r="C25" s="40">
        <v>44</v>
      </c>
      <c r="D25" s="40">
        <v>16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1417</v>
      </c>
      <c r="M25" s="40" t="s">
        <v>113</v>
      </c>
      <c r="N25" s="40" t="s">
        <v>1305</v>
      </c>
      <c r="O25" s="39">
        <v>226</v>
      </c>
      <c r="P25" s="38">
        <v>148</v>
      </c>
      <c r="Q25" s="33">
        <v>78</v>
      </c>
      <c r="R25" s="37" t="s">
        <v>104</v>
      </c>
      <c r="S25" s="36" t="s">
        <v>230</v>
      </c>
    </row>
    <row r="26" spans="1:19" x14ac:dyDescent="0.25">
      <c r="A26" s="32" t="s">
        <v>22</v>
      </c>
      <c r="B26" s="1">
        <v>63</v>
      </c>
      <c r="C26" s="1">
        <v>41</v>
      </c>
      <c r="D26" s="1">
        <v>20</v>
      </c>
      <c r="E26" s="20">
        <v>2</v>
      </c>
      <c r="F26" s="30">
        <v>84</v>
      </c>
      <c r="G26" s="20">
        <v>32</v>
      </c>
      <c r="H26" s="20">
        <v>39</v>
      </c>
      <c r="I26" s="20">
        <v>2</v>
      </c>
      <c r="J26" s="20">
        <v>1</v>
      </c>
      <c r="K26" s="29" t="s">
        <v>1404</v>
      </c>
      <c r="L26" s="1" t="s">
        <v>1102</v>
      </c>
      <c r="M26" s="1" t="s">
        <v>1005</v>
      </c>
      <c r="N26" s="1" t="s">
        <v>1434</v>
      </c>
      <c r="O26" s="31">
        <v>217</v>
      </c>
      <c r="P26" s="20">
        <v>165</v>
      </c>
      <c r="Q26" s="30">
        <v>52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63</v>
      </c>
      <c r="C28" s="1">
        <v>36</v>
      </c>
      <c r="D28" s="1">
        <v>23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895</v>
      </c>
      <c r="L28" s="1" t="s">
        <v>1414</v>
      </c>
      <c r="M28" s="1" t="s">
        <v>775</v>
      </c>
      <c r="N28" s="1" t="s">
        <v>1415</v>
      </c>
      <c r="O28" s="31">
        <v>178</v>
      </c>
      <c r="P28" s="20">
        <v>182</v>
      </c>
      <c r="Q28" s="30">
        <v>-4</v>
      </c>
      <c r="R28" s="29" t="s">
        <v>98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62</v>
      </c>
      <c r="C35" s="1">
        <v>38</v>
      </c>
      <c r="D35" s="1">
        <v>18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1022</v>
      </c>
      <c r="L35" s="1" t="s">
        <v>1209</v>
      </c>
      <c r="M35" s="1" t="s">
        <v>992</v>
      </c>
      <c r="N35" s="1" t="s">
        <v>1310</v>
      </c>
      <c r="O35" s="31">
        <v>208</v>
      </c>
      <c r="P35" s="20">
        <v>168</v>
      </c>
      <c r="Q35" s="30">
        <v>40</v>
      </c>
      <c r="R35" s="29" t="s">
        <v>130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61</v>
      </c>
      <c r="C37" s="1">
        <v>32</v>
      </c>
      <c r="D37" s="1">
        <v>20</v>
      </c>
      <c r="E37" s="20">
        <v>9</v>
      </c>
      <c r="F37" s="30">
        <v>73</v>
      </c>
      <c r="G37" s="20">
        <v>27</v>
      </c>
      <c r="H37" s="20">
        <v>31</v>
      </c>
      <c r="I37" s="20">
        <v>1</v>
      </c>
      <c r="J37" s="20">
        <v>3</v>
      </c>
      <c r="K37" s="29" t="s">
        <v>1440</v>
      </c>
      <c r="L37" s="1" t="s">
        <v>1365</v>
      </c>
      <c r="M37" s="1" t="s">
        <v>519</v>
      </c>
      <c r="N37" s="1" t="s">
        <v>1441</v>
      </c>
      <c r="O37" s="31">
        <v>171</v>
      </c>
      <c r="P37" s="20">
        <v>163</v>
      </c>
      <c r="Q37" s="30">
        <v>8</v>
      </c>
      <c r="R37" s="29" t="s">
        <v>100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62</v>
      </c>
      <c r="C39" s="1">
        <v>29</v>
      </c>
      <c r="D39" s="1">
        <v>22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1000</v>
      </c>
      <c r="L39" s="1" t="s">
        <v>973</v>
      </c>
      <c r="M39" s="1" t="s">
        <v>692</v>
      </c>
      <c r="N39" s="1" t="s">
        <v>1412</v>
      </c>
      <c r="O39" s="31">
        <v>171</v>
      </c>
      <c r="P39" s="20">
        <v>187</v>
      </c>
      <c r="Q39" s="30">
        <v>-16</v>
      </c>
      <c r="R39" s="29" t="s">
        <v>104</v>
      </c>
      <c r="S39" s="28" t="s">
        <v>245</v>
      </c>
    </row>
    <row r="40" spans="1:19" x14ac:dyDescent="0.25">
      <c r="A40" s="32" t="s">
        <v>31</v>
      </c>
      <c r="B40" s="1">
        <v>62</v>
      </c>
      <c r="C40" s="1">
        <v>27</v>
      </c>
      <c r="D40" s="1">
        <v>28</v>
      </c>
      <c r="E40" s="20">
        <v>7</v>
      </c>
      <c r="F40" s="30">
        <v>61</v>
      </c>
      <c r="G40" s="20">
        <v>16</v>
      </c>
      <c r="H40" s="20">
        <v>24</v>
      </c>
      <c r="I40" s="20">
        <v>3</v>
      </c>
      <c r="J40" s="20">
        <v>2</v>
      </c>
      <c r="K40" s="29" t="s">
        <v>984</v>
      </c>
      <c r="L40" s="1" t="s">
        <v>1384</v>
      </c>
      <c r="M40" s="1" t="s">
        <v>523</v>
      </c>
      <c r="N40" s="1" t="s">
        <v>1370</v>
      </c>
      <c r="O40" s="31">
        <v>165</v>
      </c>
      <c r="P40" s="20">
        <v>192</v>
      </c>
      <c r="Q40" s="30">
        <v>-27</v>
      </c>
      <c r="R40" s="29" t="s">
        <v>102</v>
      </c>
      <c r="S40" s="28" t="s">
        <v>190</v>
      </c>
    </row>
    <row r="41" spans="1:19" x14ac:dyDescent="0.25">
      <c r="A41" s="32" t="s">
        <v>7</v>
      </c>
      <c r="B41" s="1">
        <v>64</v>
      </c>
      <c r="C41" s="1">
        <v>27</v>
      </c>
      <c r="D41" s="1">
        <v>33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1443</v>
      </c>
      <c r="M41" s="1" t="s">
        <v>583</v>
      </c>
      <c r="N41" s="1" t="s">
        <v>1411</v>
      </c>
      <c r="O41" s="31">
        <v>190</v>
      </c>
      <c r="P41" s="20">
        <v>208</v>
      </c>
      <c r="Q41" s="30">
        <v>-18</v>
      </c>
      <c r="R41" s="29" t="s">
        <v>100</v>
      </c>
      <c r="S41" s="28" t="s">
        <v>222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C00-000000000000}"/>
  </hyperlinks>
  <pageMargins left="0.7" right="0.7" top="0.75" bottom="0.75" header="0.3" footer="0.3"/>
  <pageSetup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T47"/>
  <sheetViews>
    <sheetView workbookViewId="0">
      <selection activeCell="F9" sqref="F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63</v>
      </c>
      <c r="C5" s="1">
        <v>38</v>
      </c>
      <c r="D5" s="1">
        <v>22</v>
      </c>
      <c r="E5" s="20">
        <v>3</v>
      </c>
      <c r="F5" s="30">
        <v>79</v>
      </c>
      <c r="G5" s="31">
        <v>31</v>
      </c>
      <c r="H5" s="20">
        <v>38</v>
      </c>
      <c r="I5" s="20">
        <v>0</v>
      </c>
      <c r="J5" s="30">
        <v>1</v>
      </c>
      <c r="K5" s="29" t="s">
        <v>965</v>
      </c>
      <c r="L5" s="1" t="s">
        <v>1218</v>
      </c>
      <c r="M5" s="1" t="s">
        <v>445</v>
      </c>
      <c r="N5" s="1" t="s">
        <v>1343</v>
      </c>
      <c r="O5" s="31">
        <v>202</v>
      </c>
      <c r="P5" s="20">
        <v>187</v>
      </c>
      <c r="Q5" s="30">
        <v>15</v>
      </c>
      <c r="R5" s="29" t="s">
        <v>114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62</v>
      </c>
      <c r="C7" s="1">
        <v>32</v>
      </c>
      <c r="D7" s="1">
        <v>25</v>
      </c>
      <c r="E7" s="20">
        <v>5</v>
      </c>
      <c r="F7" s="30">
        <v>69</v>
      </c>
      <c r="G7" s="31">
        <v>22</v>
      </c>
      <c r="H7" s="20">
        <v>31</v>
      </c>
      <c r="I7" s="20">
        <v>1</v>
      </c>
      <c r="J7" s="30">
        <v>2</v>
      </c>
      <c r="K7" s="29" t="s">
        <v>1106</v>
      </c>
      <c r="L7" s="1" t="s">
        <v>1171</v>
      </c>
      <c r="M7" s="1" t="s">
        <v>394</v>
      </c>
      <c r="N7" s="1" t="s">
        <v>1339</v>
      </c>
      <c r="O7" s="31">
        <v>178</v>
      </c>
      <c r="P7" s="20">
        <v>179</v>
      </c>
      <c r="Q7" s="30">
        <v>-1</v>
      </c>
      <c r="R7" s="29" t="s">
        <v>104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63</v>
      </c>
      <c r="C9" s="1">
        <v>30</v>
      </c>
      <c r="D9" s="1">
        <v>27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1209</v>
      </c>
      <c r="M9" s="1" t="s">
        <v>347</v>
      </c>
      <c r="N9" s="1" t="s">
        <v>1421</v>
      </c>
      <c r="O9" s="31">
        <v>181</v>
      </c>
      <c r="P9" s="20">
        <v>202</v>
      </c>
      <c r="Q9" s="30">
        <v>-21</v>
      </c>
      <c r="R9" s="29" t="s">
        <v>155</v>
      </c>
      <c r="S9" s="28" t="s">
        <v>208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62</v>
      </c>
      <c r="C11" s="1">
        <v>24</v>
      </c>
      <c r="D11" s="1">
        <v>32</v>
      </c>
      <c r="E11" s="24">
        <v>6</v>
      </c>
      <c r="F11" s="23">
        <v>54</v>
      </c>
      <c r="G11" s="25">
        <v>18</v>
      </c>
      <c r="H11" s="24">
        <v>22</v>
      </c>
      <c r="I11" s="24">
        <v>2</v>
      </c>
      <c r="J11" s="23">
        <v>1</v>
      </c>
      <c r="K11" s="29" t="s">
        <v>1092</v>
      </c>
      <c r="L11" s="1" t="s">
        <v>1424</v>
      </c>
      <c r="M11" s="1" t="s">
        <v>473</v>
      </c>
      <c r="N11" s="1" t="s">
        <v>1425</v>
      </c>
      <c r="O11" s="31">
        <v>196</v>
      </c>
      <c r="P11" s="20">
        <v>218</v>
      </c>
      <c r="Q11" s="30">
        <v>-22</v>
      </c>
      <c r="R11" s="29" t="s">
        <v>168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64</v>
      </c>
      <c r="C27" s="1">
        <v>38</v>
      </c>
      <c r="D27" s="1">
        <v>24</v>
      </c>
      <c r="E27" s="20">
        <v>2</v>
      </c>
      <c r="F27" s="30">
        <v>78</v>
      </c>
      <c r="G27" s="20">
        <v>32</v>
      </c>
      <c r="H27" s="20">
        <v>37</v>
      </c>
      <c r="I27" s="20">
        <v>1</v>
      </c>
      <c r="J27" s="20">
        <v>1</v>
      </c>
      <c r="K27" s="29" t="s">
        <v>1354</v>
      </c>
      <c r="L27" s="1" t="s">
        <v>1247</v>
      </c>
      <c r="M27" s="1" t="s">
        <v>524</v>
      </c>
      <c r="N27" s="1" t="s">
        <v>1403</v>
      </c>
      <c r="O27" s="31">
        <v>216</v>
      </c>
      <c r="P27" s="20">
        <v>190</v>
      </c>
      <c r="Q27" s="30">
        <v>26</v>
      </c>
      <c r="R27" s="29" t="s">
        <v>169</v>
      </c>
      <c r="S27" s="28" t="s">
        <v>236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63</v>
      </c>
      <c r="C30" s="1">
        <v>28</v>
      </c>
      <c r="D30" s="1">
        <v>25</v>
      </c>
      <c r="E30" s="20">
        <v>10</v>
      </c>
      <c r="F30" s="30">
        <v>66</v>
      </c>
      <c r="G30" s="20">
        <v>19</v>
      </c>
      <c r="H30" s="20">
        <v>27</v>
      </c>
      <c r="I30" s="20">
        <v>1</v>
      </c>
      <c r="J30" s="20">
        <v>2</v>
      </c>
      <c r="K30" s="29" t="s">
        <v>1332</v>
      </c>
      <c r="L30" s="1" t="s">
        <v>973</v>
      </c>
      <c r="M30" s="1" t="s">
        <v>556</v>
      </c>
      <c r="N30" s="1" t="s">
        <v>1413</v>
      </c>
      <c r="O30" s="31">
        <v>179</v>
      </c>
      <c r="P30" s="20">
        <v>187</v>
      </c>
      <c r="Q30" s="30">
        <v>-8</v>
      </c>
      <c r="R30" s="29" t="s">
        <v>98</v>
      </c>
      <c r="S30" s="28" t="s">
        <v>205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64</v>
      </c>
      <c r="C32" s="1">
        <v>20</v>
      </c>
      <c r="D32" s="1">
        <v>35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1431</v>
      </c>
      <c r="M32" s="1" t="s">
        <v>1432</v>
      </c>
      <c r="N32" s="1" t="s">
        <v>1433</v>
      </c>
      <c r="O32" s="31">
        <v>178</v>
      </c>
      <c r="P32" s="20">
        <v>224</v>
      </c>
      <c r="Q32" s="30">
        <v>-46</v>
      </c>
      <c r="R32" s="29" t="s">
        <v>98</v>
      </c>
      <c r="S32" s="28" t="s">
        <v>252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63</v>
      </c>
      <c r="C36" s="1">
        <v>37</v>
      </c>
      <c r="D36" s="1">
        <v>22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1192</v>
      </c>
      <c r="M36" s="1" t="s">
        <v>357</v>
      </c>
      <c r="N36" s="1" t="s">
        <v>1439</v>
      </c>
      <c r="O36" s="31">
        <v>205</v>
      </c>
      <c r="P36" s="20">
        <v>186</v>
      </c>
      <c r="Q36" s="30">
        <v>19</v>
      </c>
      <c r="R36" s="29" t="s">
        <v>104</v>
      </c>
      <c r="S36" s="28" t="s">
        <v>244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D00-000000000000}"/>
  </hyperlinks>
  <pageMargins left="0.7" right="0.7" top="0.75" bottom="0.75" header="0.3" footer="0.3"/>
  <pageSetup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64</v>
      </c>
      <c r="C4" s="40">
        <v>40</v>
      </c>
      <c r="D4" s="40">
        <v>21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787</v>
      </c>
      <c r="M4" s="40" t="s">
        <v>344</v>
      </c>
      <c r="N4" s="40" t="s">
        <v>1427</v>
      </c>
      <c r="O4" s="39">
        <v>213</v>
      </c>
      <c r="P4" s="38">
        <v>172</v>
      </c>
      <c r="Q4" s="33">
        <v>41</v>
      </c>
      <c r="R4" s="37" t="s">
        <v>181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63</v>
      </c>
      <c r="C6" s="1">
        <v>37</v>
      </c>
      <c r="D6" s="1">
        <v>22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1108</v>
      </c>
      <c r="M6" s="1" t="s">
        <v>634</v>
      </c>
      <c r="N6" s="1" t="s">
        <v>1428</v>
      </c>
      <c r="O6" s="31">
        <v>224</v>
      </c>
      <c r="P6" s="20">
        <v>169</v>
      </c>
      <c r="Q6" s="30">
        <v>55</v>
      </c>
      <c r="R6" s="29" t="s">
        <v>98</v>
      </c>
      <c r="S6" s="28" t="s">
        <v>253</v>
      </c>
    </row>
    <row r="7" spans="1:20" x14ac:dyDescent="0.25">
      <c r="A7" s="32" t="s">
        <v>11</v>
      </c>
      <c r="B7" s="1">
        <v>63</v>
      </c>
      <c r="C7" s="1">
        <v>33</v>
      </c>
      <c r="D7" s="1">
        <v>25</v>
      </c>
      <c r="E7" s="20">
        <v>5</v>
      </c>
      <c r="F7" s="30">
        <v>71</v>
      </c>
      <c r="G7" s="31">
        <v>23</v>
      </c>
      <c r="H7" s="20">
        <v>32</v>
      </c>
      <c r="I7" s="20">
        <v>1</v>
      </c>
      <c r="J7" s="30">
        <v>2</v>
      </c>
      <c r="K7" s="29" t="s">
        <v>1462</v>
      </c>
      <c r="L7" s="1" t="s">
        <v>1171</v>
      </c>
      <c r="M7" s="1" t="s">
        <v>585</v>
      </c>
      <c r="N7" s="1" t="s">
        <v>1463</v>
      </c>
      <c r="O7" s="31">
        <v>180</v>
      </c>
      <c r="P7" s="20">
        <v>180</v>
      </c>
      <c r="Q7" s="30">
        <v>0</v>
      </c>
      <c r="R7" s="29" t="s">
        <v>123</v>
      </c>
      <c r="S7" s="28" t="s">
        <v>222</v>
      </c>
    </row>
    <row r="8" spans="1:20" x14ac:dyDescent="0.25">
      <c r="A8" s="32" t="s">
        <v>29</v>
      </c>
      <c r="B8" s="1">
        <v>65</v>
      </c>
      <c r="C8" s="1">
        <v>29</v>
      </c>
      <c r="D8" s="1">
        <v>28</v>
      </c>
      <c r="E8" s="20">
        <v>8</v>
      </c>
      <c r="F8" s="30">
        <v>66</v>
      </c>
      <c r="G8" s="31">
        <v>22</v>
      </c>
      <c r="H8" s="20">
        <v>29</v>
      </c>
      <c r="I8" s="20">
        <v>0</v>
      </c>
      <c r="J8" s="30">
        <v>1</v>
      </c>
      <c r="K8" s="29" t="s">
        <v>1368</v>
      </c>
      <c r="L8" s="1" t="s">
        <v>1422</v>
      </c>
      <c r="M8" s="1" t="s">
        <v>580</v>
      </c>
      <c r="N8" s="1" t="s">
        <v>1423</v>
      </c>
      <c r="O8" s="31">
        <v>176</v>
      </c>
      <c r="P8" s="20">
        <v>204</v>
      </c>
      <c r="Q8" s="30">
        <v>-28</v>
      </c>
      <c r="R8" s="29" t="s">
        <v>100</v>
      </c>
      <c r="S8" s="28" t="s">
        <v>258</v>
      </c>
    </row>
    <row r="9" spans="1:20" x14ac:dyDescent="0.25">
      <c r="A9" s="32" t="s">
        <v>21</v>
      </c>
      <c r="B9" s="1">
        <v>64</v>
      </c>
      <c r="C9" s="1">
        <v>30</v>
      </c>
      <c r="D9" s="1">
        <v>28</v>
      </c>
      <c r="E9" s="20">
        <v>6</v>
      </c>
      <c r="F9" s="30">
        <v>66</v>
      </c>
      <c r="G9" s="31">
        <v>19</v>
      </c>
      <c r="H9" s="20">
        <v>27</v>
      </c>
      <c r="I9" s="20">
        <v>3</v>
      </c>
      <c r="J9" s="30">
        <v>0</v>
      </c>
      <c r="K9" s="29" t="s">
        <v>1292</v>
      </c>
      <c r="L9" s="1" t="s">
        <v>1003</v>
      </c>
      <c r="M9" s="1" t="s">
        <v>364</v>
      </c>
      <c r="N9" s="1" t="s">
        <v>1461</v>
      </c>
      <c r="O9" s="31">
        <v>182</v>
      </c>
      <c r="P9" s="20">
        <v>204</v>
      </c>
      <c r="Q9" s="30">
        <v>-22</v>
      </c>
      <c r="R9" s="29" t="s">
        <v>168</v>
      </c>
      <c r="S9" s="28" t="s">
        <v>233</v>
      </c>
    </row>
    <row r="10" spans="1:20" x14ac:dyDescent="0.25">
      <c r="A10" s="32" t="s">
        <v>16</v>
      </c>
      <c r="B10" s="1">
        <v>63</v>
      </c>
      <c r="C10" s="1">
        <v>30</v>
      </c>
      <c r="D10" s="1">
        <v>27</v>
      </c>
      <c r="E10" s="20">
        <v>6</v>
      </c>
      <c r="F10" s="30">
        <v>66</v>
      </c>
      <c r="G10" s="31">
        <v>19</v>
      </c>
      <c r="H10" s="20">
        <v>28</v>
      </c>
      <c r="I10" s="20">
        <v>2</v>
      </c>
      <c r="J10" s="30">
        <v>2</v>
      </c>
      <c r="K10" s="29" t="s">
        <v>973</v>
      </c>
      <c r="L10" s="1" t="s">
        <v>1177</v>
      </c>
      <c r="M10" s="1" t="s">
        <v>474</v>
      </c>
      <c r="N10" s="1" t="s">
        <v>1355</v>
      </c>
      <c r="O10" s="31">
        <v>186</v>
      </c>
      <c r="P10" s="20">
        <v>208</v>
      </c>
      <c r="Q10" s="30">
        <v>-22</v>
      </c>
      <c r="R10" s="29" t="s">
        <v>102</v>
      </c>
      <c r="S10" s="28" t="s">
        <v>190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64</v>
      </c>
      <c r="C14" s="1">
        <v>42</v>
      </c>
      <c r="D14" s="1">
        <v>14</v>
      </c>
      <c r="E14" s="20">
        <v>8</v>
      </c>
      <c r="F14" s="33">
        <v>92</v>
      </c>
      <c r="G14" s="20">
        <v>34</v>
      </c>
      <c r="H14" s="20">
        <v>41</v>
      </c>
      <c r="I14" s="20">
        <v>1</v>
      </c>
      <c r="J14" s="20">
        <v>3</v>
      </c>
      <c r="K14" s="29" t="s">
        <v>1460</v>
      </c>
      <c r="L14" s="1" t="s">
        <v>1390</v>
      </c>
      <c r="M14" s="1" t="s">
        <v>511</v>
      </c>
      <c r="N14" s="1" t="s">
        <v>1420</v>
      </c>
      <c r="O14" s="31">
        <v>232</v>
      </c>
      <c r="P14" s="20">
        <v>167</v>
      </c>
      <c r="Q14" s="30">
        <v>65</v>
      </c>
      <c r="R14" s="29" t="s">
        <v>130</v>
      </c>
      <c r="S14" s="28" t="s">
        <v>205</v>
      </c>
    </row>
    <row r="15" spans="1:20" x14ac:dyDescent="0.25">
      <c r="A15" s="32" t="s">
        <v>26</v>
      </c>
      <c r="B15" s="1">
        <v>64</v>
      </c>
      <c r="C15" s="1">
        <v>38</v>
      </c>
      <c r="D15" s="1">
        <v>22</v>
      </c>
      <c r="E15" s="20">
        <v>4</v>
      </c>
      <c r="F15" s="30">
        <v>80</v>
      </c>
      <c r="G15" s="20">
        <v>33</v>
      </c>
      <c r="H15" s="20">
        <v>38</v>
      </c>
      <c r="I15" s="20">
        <v>0</v>
      </c>
      <c r="J15" s="20">
        <v>2</v>
      </c>
      <c r="K15" s="29" t="s">
        <v>1452</v>
      </c>
      <c r="L15" s="1" t="s">
        <v>1372</v>
      </c>
      <c r="M15" s="1" t="s">
        <v>731</v>
      </c>
      <c r="N15" s="1" t="s">
        <v>1400</v>
      </c>
      <c r="O15" s="31">
        <v>204</v>
      </c>
      <c r="P15" s="20">
        <v>175</v>
      </c>
      <c r="Q15" s="30">
        <v>29</v>
      </c>
      <c r="R15" s="29" t="s">
        <v>130</v>
      </c>
      <c r="S15" s="28" t="s">
        <v>245</v>
      </c>
    </row>
    <row r="16" spans="1:20" x14ac:dyDescent="0.25">
      <c r="A16" s="32" t="s">
        <v>14</v>
      </c>
      <c r="B16" s="1">
        <v>65</v>
      </c>
      <c r="C16" s="1">
        <v>34</v>
      </c>
      <c r="D16" s="1">
        <v>25</v>
      </c>
      <c r="E16" s="20">
        <v>6</v>
      </c>
      <c r="F16" s="30">
        <v>74</v>
      </c>
      <c r="G16" s="20">
        <v>29</v>
      </c>
      <c r="H16" s="20">
        <v>33</v>
      </c>
      <c r="I16" s="20">
        <v>1</v>
      </c>
      <c r="J16" s="20">
        <v>1</v>
      </c>
      <c r="K16" s="29" t="s">
        <v>876</v>
      </c>
      <c r="L16" s="1" t="s">
        <v>1453</v>
      </c>
      <c r="M16" s="1" t="s">
        <v>605</v>
      </c>
      <c r="N16" s="1" t="s">
        <v>1454</v>
      </c>
      <c r="O16" s="31">
        <v>193</v>
      </c>
      <c r="P16" s="20">
        <v>165</v>
      </c>
      <c r="Q16" s="30">
        <v>28</v>
      </c>
      <c r="R16" s="29" t="s">
        <v>100</v>
      </c>
      <c r="S16" s="28" t="s">
        <v>244</v>
      </c>
    </row>
    <row r="17" spans="1:19" x14ac:dyDescent="0.25">
      <c r="A17" s="32" t="s">
        <v>23</v>
      </c>
      <c r="B17" s="1">
        <v>63</v>
      </c>
      <c r="C17" s="1">
        <v>31</v>
      </c>
      <c r="D17" s="1">
        <v>24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1186</v>
      </c>
      <c r="M17" s="1" t="s">
        <v>444</v>
      </c>
      <c r="N17" s="1" t="s">
        <v>1042</v>
      </c>
      <c r="O17" s="31">
        <v>214</v>
      </c>
      <c r="P17" s="20">
        <v>208</v>
      </c>
      <c r="Q17" s="30">
        <v>6</v>
      </c>
      <c r="R17" s="29" t="s">
        <v>100</v>
      </c>
      <c r="S17" s="28" t="s">
        <v>190</v>
      </c>
    </row>
    <row r="18" spans="1:19" x14ac:dyDescent="0.25">
      <c r="A18" s="32" t="s">
        <v>12</v>
      </c>
      <c r="B18" s="1">
        <v>64</v>
      </c>
      <c r="C18" s="1">
        <v>31</v>
      </c>
      <c r="D18" s="1">
        <v>27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1097</v>
      </c>
      <c r="M18" s="1" t="s">
        <v>858</v>
      </c>
      <c r="N18" s="1" t="s">
        <v>1456</v>
      </c>
      <c r="O18" s="31">
        <v>195</v>
      </c>
      <c r="P18" s="20">
        <v>197</v>
      </c>
      <c r="Q18" s="30">
        <v>-2</v>
      </c>
      <c r="R18" s="29" t="s">
        <v>114</v>
      </c>
      <c r="S18" s="28" t="s">
        <v>231</v>
      </c>
    </row>
    <row r="19" spans="1:19" x14ac:dyDescent="0.25">
      <c r="A19" s="32" t="s">
        <v>13</v>
      </c>
      <c r="B19" s="1">
        <v>63</v>
      </c>
      <c r="C19" s="1">
        <v>29</v>
      </c>
      <c r="D19" s="1">
        <v>27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1455</v>
      </c>
      <c r="M19" s="1" t="s">
        <v>399</v>
      </c>
      <c r="N19" s="1" t="s">
        <v>1304</v>
      </c>
      <c r="O19" s="31">
        <v>173</v>
      </c>
      <c r="P19" s="20">
        <v>188</v>
      </c>
      <c r="Q19" s="30">
        <v>-15</v>
      </c>
      <c r="R19" s="29" t="s">
        <v>98</v>
      </c>
      <c r="S19" s="28" t="s">
        <v>244</v>
      </c>
    </row>
    <row r="20" spans="1:19" x14ac:dyDescent="0.25">
      <c r="A20" s="32" t="s">
        <v>10</v>
      </c>
      <c r="B20" s="1">
        <v>65</v>
      </c>
      <c r="C20" s="1">
        <v>27</v>
      </c>
      <c r="D20" s="1">
        <v>30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1457</v>
      </c>
      <c r="L20" s="1" t="s">
        <v>1327</v>
      </c>
      <c r="M20" s="1" t="s">
        <v>736</v>
      </c>
      <c r="N20" s="1" t="s">
        <v>1458</v>
      </c>
      <c r="O20" s="31">
        <v>186</v>
      </c>
      <c r="P20" s="20">
        <v>219</v>
      </c>
      <c r="Q20" s="30">
        <v>-33</v>
      </c>
      <c r="R20" s="29" t="s">
        <v>140</v>
      </c>
      <c r="S20" s="28" t="s">
        <v>222</v>
      </c>
    </row>
    <row r="21" spans="1:19" ht="15.75" thickBot="1" x14ac:dyDescent="0.3">
      <c r="A21" s="27" t="s">
        <v>9</v>
      </c>
      <c r="B21" s="26">
        <v>66</v>
      </c>
      <c r="C21" s="26">
        <v>25</v>
      </c>
      <c r="D21" s="26">
        <v>31</v>
      </c>
      <c r="E21" s="24">
        <v>10</v>
      </c>
      <c r="F21" s="23">
        <v>60</v>
      </c>
      <c r="G21" s="24">
        <v>17</v>
      </c>
      <c r="H21" s="24">
        <v>24</v>
      </c>
      <c r="I21" s="24">
        <v>1</v>
      </c>
      <c r="J21" s="24">
        <v>5</v>
      </c>
      <c r="K21" s="22" t="s">
        <v>1346</v>
      </c>
      <c r="L21" s="26" t="s">
        <v>1459</v>
      </c>
      <c r="M21" s="26" t="s">
        <v>1295</v>
      </c>
      <c r="N21" s="26" t="s">
        <v>1347</v>
      </c>
      <c r="O21" s="25">
        <v>187</v>
      </c>
      <c r="P21" s="24">
        <v>242</v>
      </c>
      <c r="Q21" s="23">
        <v>-55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65</v>
      </c>
      <c r="C25" s="40">
        <v>44</v>
      </c>
      <c r="D25" s="40">
        <v>17</v>
      </c>
      <c r="E25" s="38">
        <v>4</v>
      </c>
      <c r="F25" s="33">
        <v>92</v>
      </c>
      <c r="G25" s="38">
        <v>35</v>
      </c>
      <c r="H25" s="38">
        <v>43</v>
      </c>
      <c r="I25" s="38">
        <v>1</v>
      </c>
      <c r="J25" s="38">
        <v>1</v>
      </c>
      <c r="K25" s="37" t="s">
        <v>1334</v>
      </c>
      <c r="L25" s="40" t="s">
        <v>1451</v>
      </c>
      <c r="M25" s="40" t="s">
        <v>113</v>
      </c>
      <c r="N25" s="40" t="s">
        <v>1305</v>
      </c>
      <c r="O25" s="39">
        <v>228</v>
      </c>
      <c r="P25" s="38">
        <v>152</v>
      </c>
      <c r="Q25" s="33">
        <v>76</v>
      </c>
      <c r="R25" s="37" t="s">
        <v>98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65</v>
      </c>
      <c r="C27" s="1">
        <v>39</v>
      </c>
      <c r="D27" s="1">
        <v>24</v>
      </c>
      <c r="E27" s="20">
        <v>2</v>
      </c>
      <c r="F27" s="30">
        <v>80</v>
      </c>
      <c r="G27" s="20">
        <v>33</v>
      </c>
      <c r="H27" s="20">
        <v>38</v>
      </c>
      <c r="I27" s="20">
        <v>1</v>
      </c>
      <c r="J27" s="20">
        <v>1</v>
      </c>
      <c r="K27" s="29" t="s">
        <v>1396</v>
      </c>
      <c r="L27" s="1" t="s">
        <v>1247</v>
      </c>
      <c r="M27" s="1" t="s">
        <v>858</v>
      </c>
      <c r="N27" s="1" t="s">
        <v>1466</v>
      </c>
      <c r="O27" s="31">
        <v>219</v>
      </c>
      <c r="P27" s="20">
        <v>190</v>
      </c>
      <c r="Q27" s="30">
        <v>29</v>
      </c>
      <c r="R27" s="29" t="s">
        <v>181</v>
      </c>
      <c r="S27" s="28" t="s">
        <v>253</v>
      </c>
    </row>
    <row r="28" spans="1:19" x14ac:dyDescent="0.25">
      <c r="A28" s="32" t="s">
        <v>17</v>
      </c>
      <c r="B28" s="1">
        <v>64</v>
      </c>
      <c r="C28" s="1">
        <v>36</v>
      </c>
      <c r="D28" s="1">
        <v>24</v>
      </c>
      <c r="E28" s="20">
        <v>4</v>
      </c>
      <c r="F28" s="30">
        <v>76</v>
      </c>
      <c r="G28" s="20">
        <v>27</v>
      </c>
      <c r="H28" s="20">
        <v>34</v>
      </c>
      <c r="I28" s="20">
        <v>2</v>
      </c>
      <c r="J28" s="20">
        <v>2</v>
      </c>
      <c r="K28" s="29" t="s">
        <v>959</v>
      </c>
      <c r="L28" s="1" t="s">
        <v>1414</v>
      </c>
      <c r="M28" s="1" t="s">
        <v>775</v>
      </c>
      <c r="N28" s="1" t="s">
        <v>1415</v>
      </c>
      <c r="O28" s="31">
        <v>179</v>
      </c>
      <c r="P28" s="20">
        <v>185</v>
      </c>
      <c r="Q28" s="30">
        <v>-6</v>
      </c>
      <c r="R28" s="29" t="s">
        <v>102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63</v>
      </c>
      <c r="C31" s="1">
        <v>24</v>
      </c>
      <c r="D31" s="1">
        <v>32</v>
      </c>
      <c r="E31" s="20">
        <v>7</v>
      </c>
      <c r="F31" s="30">
        <v>55</v>
      </c>
      <c r="G31" s="20">
        <v>19</v>
      </c>
      <c r="H31" s="20">
        <v>23</v>
      </c>
      <c r="I31" s="20">
        <v>1</v>
      </c>
      <c r="J31" s="20">
        <v>0</v>
      </c>
      <c r="K31" s="29" t="s">
        <v>1435</v>
      </c>
      <c r="L31" s="1" t="s">
        <v>980</v>
      </c>
      <c r="M31" s="1" t="s">
        <v>575</v>
      </c>
      <c r="N31" s="1" t="s">
        <v>1436</v>
      </c>
      <c r="O31" s="31">
        <v>167</v>
      </c>
      <c r="P31" s="20">
        <v>209</v>
      </c>
      <c r="Q31" s="30">
        <v>-42</v>
      </c>
      <c r="R31" s="29" t="s">
        <v>123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63</v>
      </c>
      <c r="C35" s="1">
        <v>38</v>
      </c>
      <c r="D35" s="1">
        <v>19</v>
      </c>
      <c r="E35" s="20">
        <v>6</v>
      </c>
      <c r="F35" s="33">
        <v>82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1209</v>
      </c>
      <c r="M35" s="1" t="s">
        <v>1448</v>
      </c>
      <c r="N35" s="1" t="s">
        <v>1420</v>
      </c>
      <c r="O35" s="31">
        <v>213</v>
      </c>
      <c r="P35" s="20">
        <v>174</v>
      </c>
      <c r="Q35" s="30">
        <v>39</v>
      </c>
      <c r="R35" s="29" t="s">
        <v>98</v>
      </c>
      <c r="S35" s="28" t="s">
        <v>236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62</v>
      </c>
      <c r="C37" s="1">
        <v>33</v>
      </c>
      <c r="D37" s="1">
        <v>20</v>
      </c>
      <c r="E37" s="20">
        <v>9</v>
      </c>
      <c r="F37" s="30">
        <v>75</v>
      </c>
      <c r="G37" s="20">
        <v>28</v>
      </c>
      <c r="H37" s="20">
        <v>32</v>
      </c>
      <c r="I37" s="20">
        <v>1</v>
      </c>
      <c r="J37" s="20">
        <v>3</v>
      </c>
      <c r="K37" s="29" t="s">
        <v>1440</v>
      </c>
      <c r="L37" s="1" t="s">
        <v>1444</v>
      </c>
      <c r="M37" s="1" t="s">
        <v>542</v>
      </c>
      <c r="N37" s="1" t="s">
        <v>1115</v>
      </c>
      <c r="O37" s="31">
        <v>177</v>
      </c>
      <c r="P37" s="20">
        <v>168</v>
      </c>
      <c r="Q37" s="30">
        <v>9</v>
      </c>
      <c r="R37" s="29" t="s">
        <v>104</v>
      </c>
      <c r="S37" s="28" t="s">
        <v>311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63</v>
      </c>
      <c r="C39" s="1">
        <v>29</v>
      </c>
      <c r="D39" s="1">
        <v>23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1019</v>
      </c>
      <c r="L39" s="1" t="s">
        <v>973</v>
      </c>
      <c r="M39" s="1" t="s">
        <v>692</v>
      </c>
      <c r="N39" s="1" t="s">
        <v>1446</v>
      </c>
      <c r="O39" s="31">
        <v>172</v>
      </c>
      <c r="P39" s="20">
        <v>191</v>
      </c>
      <c r="Q39" s="30">
        <v>-19</v>
      </c>
      <c r="R39" s="29" t="s">
        <v>98</v>
      </c>
      <c r="S39" s="28" t="s">
        <v>225</v>
      </c>
    </row>
    <row r="40" spans="1:19" x14ac:dyDescent="0.25">
      <c r="A40" s="32" t="s">
        <v>31</v>
      </c>
      <c r="B40" s="1">
        <v>63</v>
      </c>
      <c r="C40" s="1">
        <v>28</v>
      </c>
      <c r="D40" s="1">
        <v>28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1013</v>
      </c>
      <c r="L40" s="1" t="s">
        <v>1384</v>
      </c>
      <c r="M40" s="1" t="s">
        <v>523</v>
      </c>
      <c r="N40" s="1" t="s">
        <v>1370</v>
      </c>
      <c r="O40" s="31">
        <v>169</v>
      </c>
      <c r="P40" s="20">
        <v>193</v>
      </c>
      <c r="Q40" s="30">
        <v>-24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65</v>
      </c>
      <c r="C42" s="26">
        <v>17</v>
      </c>
      <c r="D42" s="26">
        <v>39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1442</v>
      </c>
      <c r="L42" s="26" t="s">
        <v>1408</v>
      </c>
      <c r="M42" s="26" t="s">
        <v>484</v>
      </c>
      <c r="N42" s="26" t="s">
        <v>1409</v>
      </c>
      <c r="O42" s="25">
        <v>171</v>
      </c>
      <c r="P42" s="24">
        <v>245</v>
      </c>
      <c r="Q42" s="23">
        <v>-74</v>
      </c>
      <c r="R42" s="22" t="s">
        <v>102</v>
      </c>
      <c r="S42" s="21" t="s">
        <v>261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E00-000000000000}"/>
  </hyperlinks>
  <pageMargins left="0.7" right="0.7" top="0.75" bottom="0.75" header="0.3" footer="0.3"/>
  <pageSetup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29</v>
      </c>
      <c r="B8" s="1">
        <v>66</v>
      </c>
      <c r="C8" s="1">
        <v>30</v>
      </c>
      <c r="D8" s="1">
        <v>28</v>
      </c>
      <c r="E8" s="20">
        <v>8</v>
      </c>
      <c r="F8" s="30">
        <v>68</v>
      </c>
      <c r="G8" s="31">
        <v>23</v>
      </c>
      <c r="H8" s="20">
        <v>30</v>
      </c>
      <c r="I8" s="20">
        <v>0</v>
      </c>
      <c r="J8" s="30">
        <v>1</v>
      </c>
      <c r="K8" s="29" t="s">
        <v>1475</v>
      </c>
      <c r="L8" s="1" t="s">
        <v>1422</v>
      </c>
      <c r="M8" s="1" t="s">
        <v>605</v>
      </c>
      <c r="N8" s="1" t="s">
        <v>1415</v>
      </c>
      <c r="O8" s="31">
        <v>179</v>
      </c>
      <c r="P8" s="20">
        <v>206</v>
      </c>
      <c r="Q8" s="30">
        <v>-27</v>
      </c>
      <c r="R8" s="29" t="s">
        <v>104</v>
      </c>
      <c r="S8" s="28" t="s">
        <v>237</v>
      </c>
    </row>
    <row r="9" spans="1:20" x14ac:dyDescent="0.25">
      <c r="A9" s="32" t="s">
        <v>16</v>
      </c>
      <c r="B9" s="1">
        <v>64</v>
      </c>
      <c r="C9" s="1">
        <v>31</v>
      </c>
      <c r="D9" s="1">
        <v>27</v>
      </c>
      <c r="E9" s="20">
        <v>6</v>
      </c>
      <c r="F9" s="30">
        <v>68</v>
      </c>
      <c r="G9" s="31">
        <v>20</v>
      </c>
      <c r="H9" s="20">
        <v>29</v>
      </c>
      <c r="I9" s="20">
        <v>2</v>
      </c>
      <c r="J9" s="30">
        <v>2</v>
      </c>
      <c r="K9" s="29" t="s">
        <v>973</v>
      </c>
      <c r="L9" s="1" t="s">
        <v>1194</v>
      </c>
      <c r="M9" s="1" t="s">
        <v>474</v>
      </c>
      <c r="N9" s="1" t="s">
        <v>1355</v>
      </c>
      <c r="O9" s="31">
        <v>190</v>
      </c>
      <c r="P9" s="20">
        <v>210</v>
      </c>
      <c r="Q9" s="30">
        <v>-20</v>
      </c>
      <c r="R9" s="29" t="s">
        <v>100</v>
      </c>
      <c r="S9" s="28" t="s">
        <v>205</v>
      </c>
    </row>
    <row r="10" spans="1:20" x14ac:dyDescent="0.25">
      <c r="A10" s="32" t="s">
        <v>21</v>
      </c>
      <c r="B10" s="1">
        <v>64</v>
      </c>
      <c r="C10" s="1">
        <v>30</v>
      </c>
      <c r="D10" s="1">
        <v>28</v>
      </c>
      <c r="E10" s="20">
        <v>6</v>
      </c>
      <c r="F10" s="30">
        <v>66</v>
      </c>
      <c r="G10" s="31">
        <v>19</v>
      </c>
      <c r="H10" s="20">
        <v>27</v>
      </c>
      <c r="I10" s="20">
        <v>3</v>
      </c>
      <c r="J10" s="30">
        <v>0</v>
      </c>
      <c r="K10" s="29" t="s">
        <v>1292</v>
      </c>
      <c r="L10" s="1" t="s">
        <v>1003</v>
      </c>
      <c r="M10" s="1" t="s">
        <v>364</v>
      </c>
      <c r="N10" s="1" t="s">
        <v>1461</v>
      </c>
      <c r="O10" s="31">
        <v>182</v>
      </c>
      <c r="P10" s="20">
        <v>204</v>
      </c>
      <c r="Q10" s="30">
        <v>-22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63</v>
      </c>
      <c r="C11" s="1">
        <v>25</v>
      </c>
      <c r="D11" s="1">
        <v>32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1424</v>
      </c>
      <c r="M11" s="1" t="s">
        <v>473</v>
      </c>
      <c r="N11" s="1" t="s">
        <v>1425</v>
      </c>
      <c r="O11" s="31">
        <v>199</v>
      </c>
      <c r="P11" s="20">
        <v>220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6</v>
      </c>
      <c r="B29" s="1">
        <v>65</v>
      </c>
      <c r="C29" s="1">
        <v>31</v>
      </c>
      <c r="D29" s="1">
        <v>27</v>
      </c>
      <c r="E29" s="20">
        <v>7</v>
      </c>
      <c r="F29" s="30">
        <v>69</v>
      </c>
      <c r="G29" s="20">
        <v>18</v>
      </c>
      <c r="H29" s="20">
        <v>27</v>
      </c>
      <c r="I29" s="20">
        <v>4</v>
      </c>
      <c r="J29" s="20">
        <v>1</v>
      </c>
      <c r="K29" s="29" t="s">
        <v>1092</v>
      </c>
      <c r="L29" s="1" t="s">
        <v>1001</v>
      </c>
      <c r="M29" s="1" t="s">
        <v>1350</v>
      </c>
      <c r="N29" s="1" t="s">
        <v>1437</v>
      </c>
      <c r="O29" s="31">
        <v>187</v>
      </c>
      <c r="P29" s="20">
        <v>194</v>
      </c>
      <c r="Q29" s="30">
        <v>-7</v>
      </c>
      <c r="R29" s="29" t="s">
        <v>98</v>
      </c>
      <c r="S29" s="28" t="s">
        <v>246</v>
      </c>
    </row>
    <row r="30" spans="1:19" x14ac:dyDescent="0.25">
      <c r="A30" s="32" t="s">
        <v>105</v>
      </c>
      <c r="B30" s="1">
        <v>64</v>
      </c>
      <c r="C30" s="1">
        <v>28</v>
      </c>
      <c r="D30" s="1">
        <v>25</v>
      </c>
      <c r="E30" s="20">
        <v>11</v>
      </c>
      <c r="F30" s="30">
        <v>67</v>
      </c>
      <c r="G30" s="20">
        <v>19</v>
      </c>
      <c r="H30" s="20">
        <v>27</v>
      </c>
      <c r="I30" s="20">
        <v>1</v>
      </c>
      <c r="J30" s="20">
        <v>3</v>
      </c>
      <c r="K30" s="29" t="s">
        <v>1327</v>
      </c>
      <c r="L30" s="1" t="s">
        <v>973</v>
      </c>
      <c r="M30" s="1" t="s">
        <v>556</v>
      </c>
      <c r="N30" s="1" t="s">
        <v>1413</v>
      </c>
      <c r="O30" s="31">
        <v>182</v>
      </c>
      <c r="P30" s="20">
        <v>191</v>
      </c>
      <c r="Q30" s="30">
        <v>-9</v>
      </c>
      <c r="R30" s="29" t="s">
        <v>102</v>
      </c>
      <c r="S30" s="28" t="s">
        <v>231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63</v>
      </c>
      <c r="C38" s="1">
        <v>30</v>
      </c>
      <c r="D38" s="1">
        <v>23</v>
      </c>
      <c r="E38" s="20">
        <v>10</v>
      </c>
      <c r="F38" s="30">
        <v>70</v>
      </c>
      <c r="G38" s="20">
        <v>21</v>
      </c>
      <c r="H38" s="20">
        <v>27</v>
      </c>
      <c r="I38" s="20">
        <v>3</v>
      </c>
      <c r="J38" s="20">
        <v>1</v>
      </c>
      <c r="K38" s="29" t="s">
        <v>1438</v>
      </c>
      <c r="L38" s="1" t="s">
        <v>1332</v>
      </c>
      <c r="M38" s="1" t="s">
        <v>551</v>
      </c>
      <c r="N38" s="1" t="s">
        <v>1407</v>
      </c>
      <c r="O38" s="31">
        <v>164</v>
      </c>
      <c r="P38" s="20">
        <v>182</v>
      </c>
      <c r="Q38" s="30">
        <v>-18</v>
      </c>
      <c r="R38" s="29" t="s">
        <v>100</v>
      </c>
      <c r="S38" s="28" t="s">
        <v>311</v>
      </c>
    </row>
    <row r="39" spans="1:19" x14ac:dyDescent="0.25">
      <c r="A39" s="32" t="s">
        <v>3</v>
      </c>
      <c r="B39" s="1">
        <v>64</v>
      </c>
      <c r="C39" s="1">
        <v>29</v>
      </c>
      <c r="D39" s="1">
        <v>24</v>
      </c>
      <c r="E39" s="20">
        <v>11</v>
      </c>
      <c r="F39" s="30">
        <v>69</v>
      </c>
      <c r="G39" s="20">
        <v>22</v>
      </c>
      <c r="H39" s="20">
        <v>28</v>
      </c>
      <c r="I39" s="20">
        <v>1</v>
      </c>
      <c r="J39" s="20">
        <v>1</v>
      </c>
      <c r="K39" s="29" t="s">
        <v>1111</v>
      </c>
      <c r="L39" s="1" t="s">
        <v>973</v>
      </c>
      <c r="M39" s="1" t="s">
        <v>692</v>
      </c>
      <c r="N39" s="1" t="s">
        <v>1446</v>
      </c>
      <c r="O39" s="31">
        <v>174</v>
      </c>
      <c r="P39" s="20">
        <v>195</v>
      </c>
      <c r="Q39" s="30">
        <v>-21</v>
      </c>
      <c r="R39" s="29" t="s">
        <v>102</v>
      </c>
      <c r="S39" s="28" t="s">
        <v>244</v>
      </c>
    </row>
    <row r="40" spans="1:19" x14ac:dyDescent="0.25">
      <c r="A40" s="32" t="s">
        <v>31</v>
      </c>
      <c r="B40" s="1">
        <v>64</v>
      </c>
      <c r="C40" s="1">
        <v>28</v>
      </c>
      <c r="D40" s="1">
        <v>29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1384</v>
      </c>
      <c r="M40" s="1" t="s">
        <v>523</v>
      </c>
      <c r="N40" s="1" t="s">
        <v>1370</v>
      </c>
      <c r="O40" s="31">
        <v>173</v>
      </c>
      <c r="P40" s="20">
        <v>200</v>
      </c>
      <c r="Q40" s="30">
        <v>-27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65</v>
      </c>
      <c r="C41" s="1">
        <v>27</v>
      </c>
      <c r="D41" s="1">
        <v>34</v>
      </c>
      <c r="E41" s="20">
        <v>4</v>
      </c>
      <c r="F41" s="30">
        <v>58</v>
      </c>
      <c r="G41" s="20">
        <v>21</v>
      </c>
      <c r="H41" s="20">
        <v>26</v>
      </c>
      <c r="I41" s="20">
        <v>1</v>
      </c>
      <c r="J41" s="20">
        <v>3</v>
      </c>
      <c r="K41" s="29" t="s">
        <v>1202</v>
      </c>
      <c r="L41" s="1" t="s">
        <v>1445</v>
      </c>
      <c r="M41" s="1" t="s">
        <v>583</v>
      </c>
      <c r="N41" s="1" t="s">
        <v>1411</v>
      </c>
      <c r="O41" s="31">
        <v>192</v>
      </c>
      <c r="P41" s="20">
        <v>212</v>
      </c>
      <c r="Q41" s="30">
        <v>-20</v>
      </c>
      <c r="R41" s="29" t="s">
        <v>98</v>
      </c>
      <c r="S41" s="28" t="s">
        <v>244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8F00-000000000000}"/>
  </hyperlinks>
  <pageMargins left="0.7" right="0.7" top="0.75" bottom="0.75" header="0.3" footer="0.3"/>
  <pageSetup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T47"/>
  <sheetViews>
    <sheetView workbookViewId="0">
      <selection activeCell="A29" sqref="A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65</v>
      </c>
      <c r="C4" s="40">
        <v>40</v>
      </c>
      <c r="D4" s="40">
        <v>22</v>
      </c>
      <c r="E4" s="38">
        <v>3</v>
      </c>
      <c r="F4" s="33">
        <v>83</v>
      </c>
      <c r="G4" s="39">
        <v>30</v>
      </c>
      <c r="H4" s="38">
        <v>36</v>
      </c>
      <c r="I4" s="38">
        <v>4</v>
      </c>
      <c r="J4" s="33">
        <v>0</v>
      </c>
      <c r="K4" s="37" t="s">
        <v>1426</v>
      </c>
      <c r="L4" s="40" t="s">
        <v>1102</v>
      </c>
      <c r="M4" s="40" t="s">
        <v>352</v>
      </c>
      <c r="N4" s="40" t="s">
        <v>1373</v>
      </c>
      <c r="O4" s="39">
        <v>215</v>
      </c>
      <c r="P4" s="38">
        <v>175</v>
      </c>
      <c r="Q4" s="33">
        <v>40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64</v>
      </c>
      <c r="C5" s="1">
        <v>39</v>
      </c>
      <c r="D5" s="1">
        <v>22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965</v>
      </c>
      <c r="L5" s="1" t="s">
        <v>1397</v>
      </c>
      <c r="M5" s="1" t="s">
        <v>445</v>
      </c>
      <c r="N5" s="1" t="s">
        <v>1343</v>
      </c>
      <c r="O5" s="31">
        <v>206</v>
      </c>
      <c r="P5" s="20">
        <v>190</v>
      </c>
      <c r="Q5" s="30">
        <v>16</v>
      </c>
      <c r="R5" s="29" t="s">
        <v>100</v>
      </c>
      <c r="S5" s="28" t="s">
        <v>205</v>
      </c>
    </row>
    <row r="6" spans="1:20" x14ac:dyDescent="0.25">
      <c r="A6" s="32" t="s">
        <v>5</v>
      </c>
      <c r="B6" s="1">
        <v>64</v>
      </c>
      <c r="C6" s="1">
        <v>37</v>
      </c>
      <c r="D6" s="1">
        <v>23</v>
      </c>
      <c r="E6" s="20">
        <v>4</v>
      </c>
      <c r="F6" s="30">
        <v>78</v>
      </c>
      <c r="G6" s="31">
        <v>31</v>
      </c>
      <c r="H6" s="20">
        <v>36</v>
      </c>
      <c r="I6" s="20">
        <v>1</v>
      </c>
      <c r="J6" s="30">
        <v>1</v>
      </c>
      <c r="K6" s="29" t="s">
        <v>1322</v>
      </c>
      <c r="L6" s="1" t="s">
        <v>1149</v>
      </c>
      <c r="M6" s="1" t="s">
        <v>634</v>
      </c>
      <c r="N6" s="1" t="s">
        <v>1476</v>
      </c>
      <c r="O6" s="31">
        <v>225</v>
      </c>
      <c r="P6" s="20">
        <v>173</v>
      </c>
      <c r="Q6" s="30">
        <v>52</v>
      </c>
      <c r="R6" s="29" t="s">
        <v>102</v>
      </c>
      <c r="S6" s="28" t="s">
        <v>236</v>
      </c>
    </row>
    <row r="7" spans="1:20" x14ac:dyDescent="0.25">
      <c r="A7" s="32" t="s">
        <v>11</v>
      </c>
      <c r="B7" s="1">
        <v>64</v>
      </c>
      <c r="C7" s="1">
        <v>34</v>
      </c>
      <c r="D7" s="1">
        <v>25</v>
      </c>
      <c r="E7" s="20">
        <v>5</v>
      </c>
      <c r="F7" s="30">
        <v>73</v>
      </c>
      <c r="G7" s="31">
        <v>24</v>
      </c>
      <c r="H7" s="20">
        <v>33</v>
      </c>
      <c r="I7" s="20">
        <v>1</v>
      </c>
      <c r="J7" s="30">
        <v>2</v>
      </c>
      <c r="K7" s="29" t="s">
        <v>1462</v>
      </c>
      <c r="L7" s="1" t="s">
        <v>1228</v>
      </c>
      <c r="M7" s="1" t="s">
        <v>585</v>
      </c>
      <c r="N7" s="1" t="s">
        <v>1029</v>
      </c>
      <c r="O7" s="31">
        <v>185</v>
      </c>
      <c r="P7" s="20">
        <v>182</v>
      </c>
      <c r="Q7" s="30">
        <v>3</v>
      </c>
      <c r="R7" s="29" t="s">
        <v>130</v>
      </c>
      <c r="S7" s="28" t="s">
        <v>190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66</v>
      </c>
      <c r="C9" s="1">
        <v>30</v>
      </c>
      <c r="D9" s="1">
        <v>28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1422</v>
      </c>
      <c r="M9" s="1" t="s">
        <v>605</v>
      </c>
      <c r="N9" s="1" t="s">
        <v>1415</v>
      </c>
      <c r="O9" s="31">
        <v>179</v>
      </c>
      <c r="P9" s="20">
        <v>206</v>
      </c>
      <c r="Q9" s="30">
        <v>-27</v>
      </c>
      <c r="R9" s="29" t="s">
        <v>104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65</v>
      </c>
      <c r="C14" s="1">
        <v>43</v>
      </c>
      <c r="D14" s="1">
        <v>14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1483</v>
      </c>
      <c r="M14" s="1" t="s">
        <v>511</v>
      </c>
      <c r="N14" s="1" t="s">
        <v>1420</v>
      </c>
      <c r="O14" s="31">
        <v>239</v>
      </c>
      <c r="P14" s="20">
        <v>171</v>
      </c>
      <c r="Q14" s="30">
        <v>68</v>
      </c>
      <c r="R14" s="29" t="s">
        <v>169</v>
      </c>
      <c r="S14" s="28" t="s">
        <v>236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66</v>
      </c>
      <c r="C16" s="1">
        <v>35</v>
      </c>
      <c r="D16" s="1">
        <v>25</v>
      </c>
      <c r="E16" s="20">
        <v>6</v>
      </c>
      <c r="F16" s="30">
        <v>76</v>
      </c>
      <c r="G16" s="20">
        <v>30</v>
      </c>
      <c r="H16" s="20">
        <v>34</v>
      </c>
      <c r="I16" s="20">
        <v>1</v>
      </c>
      <c r="J16" s="20">
        <v>1</v>
      </c>
      <c r="K16" s="29" t="s">
        <v>1307</v>
      </c>
      <c r="L16" s="1" t="s">
        <v>1453</v>
      </c>
      <c r="M16" s="1" t="s">
        <v>456</v>
      </c>
      <c r="N16" s="1" t="s">
        <v>1479</v>
      </c>
      <c r="O16" s="31">
        <v>198</v>
      </c>
      <c r="P16" s="20">
        <v>168</v>
      </c>
      <c r="Q16" s="30">
        <v>30</v>
      </c>
      <c r="R16" s="29" t="s">
        <v>104</v>
      </c>
      <c r="S16" s="28" t="s">
        <v>225</v>
      </c>
    </row>
    <row r="17" spans="1:19" x14ac:dyDescent="0.25">
      <c r="A17" s="32" t="s">
        <v>23</v>
      </c>
      <c r="B17" s="1">
        <v>64</v>
      </c>
      <c r="C17" s="1">
        <v>31</v>
      </c>
      <c r="D17" s="1">
        <v>25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1326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213</v>
      </c>
      <c r="Q17" s="30">
        <v>4</v>
      </c>
      <c r="R17" s="29" t="s">
        <v>98</v>
      </c>
      <c r="S17" s="28" t="s">
        <v>190</v>
      </c>
    </row>
    <row r="18" spans="1:19" x14ac:dyDescent="0.25">
      <c r="A18" s="32" t="s">
        <v>12</v>
      </c>
      <c r="B18" s="1">
        <v>65</v>
      </c>
      <c r="C18" s="1">
        <v>31</v>
      </c>
      <c r="D18" s="1">
        <v>28</v>
      </c>
      <c r="E18" s="20">
        <v>6</v>
      </c>
      <c r="F18" s="30">
        <v>68</v>
      </c>
      <c r="G18" s="20">
        <v>28</v>
      </c>
      <c r="H18" s="20">
        <v>30</v>
      </c>
      <c r="I18" s="20">
        <v>1</v>
      </c>
      <c r="J18" s="20">
        <v>0</v>
      </c>
      <c r="K18" s="29" t="s">
        <v>1369</v>
      </c>
      <c r="L18" s="1" t="s">
        <v>1092</v>
      </c>
      <c r="M18" s="1" t="s">
        <v>858</v>
      </c>
      <c r="N18" s="1" t="s">
        <v>1456</v>
      </c>
      <c r="O18" s="31">
        <v>196</v>
      </c>
      <c r="P18" s="20">
        <v>199</v>
      </c>
      <c r="Q18" s="30">
        <v>-3</v>
      </c>
      <c r="R18" s="29" t="s">
        <v>140</v>
      </c>
      <c r="S18" s="28" t="s">
        <v>203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66</v>
      </c>
      <c r="C20" s="1">
        <v>27</v>
      </c>
      <c r="D20" s="1">
        <v>31</v>
      </c>
      <c r="E20" s="20">
        <v>8</v>
      </c>
      <c r="F20" s="30">
        <v>62</v>
      </c>
      <c r="G20" s="20">
        <v>13</v>
      </c>
      <c r="H20" s="20">
        <v>23</v>
      </c>
      <c r="I20" s="20">
        <v>4</v>
      </c>
      <c r="J20" s="20">
        <v>3</v>
      </c>
      <c r="K20" s="29" t="s">
        <v>1481</v>
      </c>
      <c r="L20" s="1" t="s">
        <v>1327</v>
      </c>
      <c r="M20" s="1" t="s">
        <v>736</v>
      </c>
      <c r="N20" s="1" t="s">
        <v>1482</v>
      </c>
      <c r="O20" s="31">
        <v>188</v>
      </c>
      <c r="P20" s="20">
        <v>224</v>
      </c>
      <c r="Q20" s="30">
        <v>-36</v>
      </c>
      <c r="R20" s="29" t="s">
        <v>155</v>
      </c>
      <c r="S20" s="28" t="s">
        <v>222</v>
      </c>
    </row>
    <row r="21" spans="1:19" ht="15.75" thickBot="1" x14ac:dyDescent="0.3">
      <c r="A21" s="27" t="s">
        <v>9</v>
      </c>
      <c r="B21" s="26">
        <v>67</v>
      </c>
      <c r="C21" s="26">
        <v>26</v>
      </c>
      <c r="D21" s="26">
        <v>31</v>
      </c>
      <c r="E21" s="24">
        <v>10</v>
      </c>
      <c r="F21" s="23">
        <v>62</v>
      </c>
      <c r="G21" s="24">
        <v>17</v>
      </c>
      <c r="H21" s="24">
        <v>25</v>
      </c>
      <c r="I21" s="24">
        <v>1</v>
      </c>
      <c r="J21" s="24">
        <v>5</v>
      </c>
      <c r="K21" s="22" t="s">
        <v>1341</v>
      </c>
      <c r="L21" s="26" t="s">
        <v>1459</v>
      </c>
      <c r="M21" s="26" t="s">
        <v>1295</v>
      </c>
      <c r="N21" s="26" t="s">
        <v>1347</v>
      </c>
      <c r="O21" s="25">
        <v>190</v>
      </c>
      <c r="P21" s="24">
        <v>244</v>
      </c>
      <c r="Q21" s="23">
        <v>-54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65</v>
      </c>
      <c r="C28" s="1">
        <v>37</v>
      </c>
      <c r="D28" s="1">
        <v>24</v>
      </c>
      <c r="E28" s="20">
        <v>4</v>
      </c>
      <c r="F28" s="30">
        <v>78</v>
      </c>
      <c r="G28" s="20">
        <v>26</v>
      </c>
      <c r="H28" s="20">
        <v>34</v>
      </c>
      <c r="I28" s="20">
        <v>3</v>
      </c>
      <c r="J28" s="20">
        <v>2</v>
      </c>
      <c r="K28" s="29" t="s">
        <v>1014</v>
      </c>
      <c r="L28" s="1" t="s">
        <v>1414</v>
      </c>
      <c r="M28" s="1" t="s">
        <v>831</v>
      </c>
      <c r="N28" s="1" t="s">
        <v>1471</v>
      </c>
      <c r="O28" s="31">
        <v>181</v>
      </c>
      <c r="P28" s="20">
        <v>186</v>
      </c>
      <c r="Q28" s="30">
        <v>-5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65</v>
      </c>
      <c r="C30" s="1">
        <v>31</v>
      </c>
      <c r="D30" s="1">
        <v>27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1001</v>
      </c>
      <c r="M30" s="1" t="s">
        <v>1350</v>
      </c>
      <c r="N30" s="1" t="s">
        <v>1437</v>
      </c>
      <c r="O30" s="31">
        <v>187</v>
      </c>
      <c r="P30" s="20">
        <v>194</v>
      </c>
      <c r="Q30" s="30">
        <v>-7</v>
      </c>
      <c r="R30" s="29" t="s">
        <v>98</v>
      </c>
      <c r="S30" s="28" t="s">
        <v>246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65</v>
      </c>
      <c r="C32" s="1">
        <v>20</v>
      </c>
      <c r="D32" s="1">
        <v>36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1464</v>
      </c>
      <c r="M32" s="1" t="s">
        <v>479</v>
      </c>
      <c r="N32" s="1" t="s">
        <v>1465</v>
      </c>
      <c r="O32" s="31">
        <v>178</v>
      </c>
      <c r="P32" s="20">
        <v>227</v>
      </c>
      <c r="Q32" s="30">
        <v>-49</v>
      </c>
      <c r="R32" s="29" t="s">
        <v>102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64</v>
      </c>
      <c r="C35" s="1">
        <v>38</v>
      </c>
      <c r="D35" s="1">
        <v>19</v>
      </c>
      <c r="E35" s="20">
        <v>7</v>
      </c>
      <c r="F35" s="33">
        <v>83</v>
      </c>
      <c r="G35" s="20">
        <v>34</v>
      </c>
      <c r="H35" s="20">
        <v>37</v>
      </c>
      <c r="I35" s="20">
        <v>1</v>
      </c>
      <c r="J35" s="20">
        <v>2</v>
      </c>
      <c r="K35" s="29" t="s">
        <v>1447</v>
      </c>
      <c r="L35" s="1" t="s">
        <v>1198</v>
      </c>
      <c r="M35" s="1" t="s">
        <v>1448</v>
      </c>
      <c r="N35" s="1" t="s">
        <v>1420</v>
      </c>
      <c r="O35" s="31">
        <v>215</v>
      </c>
      <c r="P35" s="20">
        <v>177</v>
      </c>
      <c r="Q35" s="30">
        <v>38</v>
      </c>
      <c r="R35" s="29" t="s">
        <v>102</v>
      </c>
      <c r="S35" s="28" t="s">
        <v>230</v>
      </c>
    </row>
    <row r="36" spans="1:19" x14ac:dyDescent="0.25">
      <c r="A36" s="32" t="s">
        <v>20</v>
      </c>
      <c r="B36" s="1">
        <v>64</v>
      </c>
      <c r="C36" s="1">
        <v>37</v>
      </c>
      <c r="D36" s="1">
        <v>23</v>
      </c>
      <c r="E36" s="20">
        <v>4</v>
      </c>
      <c r="F36" s="30">
        <v>78</v>
      </c>
      <c r="G36" s="20">
        <v>27</v>
      </c>
      <c r="H36" s="20">
        <v>37</v>
      </c>
      <c r="I36" s="20">
        <v>0</v>
      </c>
      <c r="J36" s="20">
        <v>1</v>
      </c>
      <c r="K36" s="29" t="s">
        <v>1427</v>
      </c>
      <c r="L36" s="1" t="s">
        <v>1108</v>
      </c>
      <c r="M36" s="1" t="s">
        <v>357</v>
      </c>
      <c r="N36" s="1" t="s">
        <v>1439</v>
      </c>
      <c r="O36" s="31">
        <v>207</v>
      </c>
      <c r="P36" s="20">
        <v>189</v>
      </c>
      <c r="Q36" s="30">
        <v>18</v>
      </c>
      <c r="R36" s="29" t="s">
        <v>98</v>
      </c>
      <c r="S36" s="28" t="s">
        <v>248</v>
      </c>
    </row>
    <row r="37" spans="1:19" x14ac:dyDescent="0.25">
      <c r="A37" s="32" t="s">
        <v>18</v>
      </c>
      <c r="B37" s="1">
        <v>63</v>
      </c>
      <c r="C37" s="1">
        <v>34</v>
      </c>
      <c r="D37" s="1">
        <v>20</v>
      </c>
      <c r="E37" s="20">
        <v>9</v>
      </c>
      <c r="F37" s="30">
        <v>77</v>
      </c>
      <c r="G37" s="20">
        <v>29</v>
      </c>
      <c r="H37" s="20">
        <v>33</v>
      </c>
      <c r="I37" s="20">
        <v>1</v>
      </c>
      <c r="J37" s="20">
        <v>3</v>
      </c>
      <c r="K37" s="29" t="s">
        <v>1467</v>
      </c>
      <c r="L37" s="1" t="s">
        <v>1444</v>
      </c>
      <c r="M37" s="1" t="s">
        <v>542</v>
      </c>
      <c r="N37" s="1" t="s">
        <v>1115</v>
      </c>
      <c r="O37" s="31">
        <v>181</v>
      </c>
      <c r="P37" s="20">
        <v>169</v>
      </c>
      <c r="Q37" s="30">
        <v>12</v>
      </c>
      <c r="R37" s="29" t="s">
        <v>123</v>
      </c>
      <c r="S37" s="28" t="s">
        <v>231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66</v>
      </c>
      <c r="C42" s="26">
        <v>17</v>
      </c>
      <c r="D42" s="26">
        <v>40</v>
      </c>
      <c r="E42" s="24">
        <v>9</v>
      </c>
      <c r="F42" s="23">
        <v>43</v>
      </c>
      <c r="G42" s="24">
        <v>11</v>
      </c>
      <c r="H42" s="24">
        <v>16</v>
      </c>
      <c r="I42" s="24">
        <v>1</v>
      </c>
      <c r="J42" s="24">
        <v>4</v>
      </c>
      <c r="K42" s="22" t="s">
        <v>1468</v>
      </c>
      <c r="L42" s="26" t="s">
        <v>1408</v>
      </c>
      <c r="M42" s="26" t="s">
        <v>484</v>
      </c>
      <c r="N42" s="26" t="s">
        <v>1469</v>
      </c>
      <c r="O42" s="25">
        <v>173</v>
      </c>
      <c r="P42" s="24">
        <v>248</v>
      </c>
      <c r="Q42" s="23">
        <v>-75</v>
      </c>
      <c r="R42" s="22" t="s">
        <v>114</v>
      </c>
      <c r="S42" s="21" t="s">
        <v>258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9000-000000000000}"/>
  </hyperlinks>
  <pageMargins left="0.7" right="0.7" top="0.75" bottom="0.75" header="0.3" footer="0.3"/>
  <pageSetup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33FA0-6305-4876-929B-216BFE99EB9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65</v>
      </c>
      <c r="C10" s="1">
        <v>31</v>
      </c>
      <c r="D10" s="1">
        <v>28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1003</v>
      </c>
      <c r="M10" s="1" t="s">
        <v>485</v>
      </c>
      <c r="N10" s="1" t="s">
        <v>1487</v>
      </c>
      <c r="O10" s="31">
        <v>189</v>
      </c>
      <c r="P10" s="20">
        <v>207</v>
      </c>
      <c r="Q10" s="30">
        <v>-18</v>
      </c>
      <c r="R10" s="29" t="s">
        <v>100</v>
      </c>
      <c r="S10" s="28" t="s">
        <v>208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65</v>
      </c>
      <c r="C15" s="1">
        <v>39</v>
      </c>
      <c r="D15" s="1">
        <v>22</v>
      </c>
      <c r="E15" s="20">
        <v>4</v>
      </c>
      <c r="F15" s="30">
        <v>82</v>
      </c>
      <c r="G15" s="20">
        <v>34</v>
      </c>
      <c r="H15" s="20">
        <v>39</v>
      </c>
      <c r="I15" s="20">
        <v>0</v>
      </c>
      <c r="J15" s="20">
        <v>2</v>
      </c>
      <c r="K15" s="29" t="s">
        <v>1477</v>
      </c>
      <c r="L15" s="1" t="s">
        <v>1372</v>
      </c>
      <c r="M15" s="1" t="s">
        <v>731</v>
      </c>
      <c r="N15" s="1" t="s">
        <v>1478</v>
      </c>
      <c r="O15" s="31">
        <v>208</v>
      </c>
      <c r="P15" s="20">
        <v>176</v>
      </c>
      <c r="Q15" s="30">
        <v>32</v>
      </c>
      <c r="R15" s="29" t="s">
        <v>169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64</v>
      </c>
      <c r="C19" s="1">
        <v>29</v>
      </c>
      <c r="D19" s="1">
        <v>28</v>
      </c>
      <c r="E19" s="20">
        <v>7</v>
      </c>
      <c r="F19" s="30">
        <v>65</v>
      </c>
      <c r="G19" s="20">
        <v>21</v>
      </c>
      <c r="H19" s="20">
        <v>27</v>
      </c>
      <c r="I19" s="20">
        <v>2</v>
      </c>
      <c r="J19" s="20">
        <v>1</v>
      </c>
      <c r="K19" s="29" t="s">
        <v>1267</v>
      </c>
      <c r="L19" s="1" t="s">
        <v>1480</v>
      </c>
      <c r="M19" s="1" t="s">
        <v>399</v>
      </c>
      <c r="N19" s="1" t="s">
        <v>1304</v>
      </c>
      <c r="O19" s="31">
        <v>174</v>
      </c>
      <c r="P19" s="20">
        <v>192</v>
      </c>
      <c r="Q19" s="30">
        <v>-18</v>
      </c>
      <c r="R19" s="29" t="s">
        <v>102</v>
      </c>
      <c r="S19" s="28" t="s">
        <v>244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66</v>
      </c>
      <c r="C25" s="40">
        <v>45</v>
      </c>
      <c r="D25" s="40">
        <v>17</v>
      </c>
      <c r="E25" s="38">
        <v>4</v>
      </c>
      <c r="F25" s="33">
        <v>94</v>
      </c>
      <c r="G25" s="38">
        <v>36</v>
      </c>
      <c r="H25" s="38">
        <v>44</v>
      </c>
      <c r="I25" s="38">
        <v>1</v>
      </c>
      <c r="J25" s="38">
        <v>1</v>
      </c>
      <c r="K25" s="37" t="s">
        <v>1474</v>
      </c>
      <c r="L25" s="40" t="s">
        <v>1451</v>
      </c>
      <c r="M25" s="40" t="s">
        <v>113</v>
      </c>
      <c r="N25" s="40" t="s">
        <v>1305</v>
      </c>
      <c r="O25" s="39">
        <v>230</v>
      </c>
      <c r="P25" s="38">
        <v>153</v>
      </c>
      <c r="Q25" s="33">
        <v>77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64</v>
      </c>
      <c r="C26" s="1">
        <v>42</v>
      </c>
      <c r="D26" s="1">
        <v>20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1449</v>
      </c>
      <c r="M26" s="1" t="s">
        <v>1005</v>
      </c>
      <c r="N26" s="1" t="s">
        <v>1450</v>
      </c>
      <c r="O26" s="31">
        <v>221</v>
      </c>
      <c r="P26" s="20">
        <v>166</v>
      </c>
      <c r="Q26" s="30">
        <v>55</v>
      </c>
      <c r="R26" s="29" t="s">
        <v>100</v>
      </c>
      <c r="S26" s="28" t="s">
        <v>253</v>
      </c>
    </row>
    <row r="27" spans="1:19" x14ac:dyDescent="0.25">
      <c r="A27" s="32" t="s">
        <v>24</v>
      </c>
      <c r="B27" s="1">
        <v>66</v>
      </c>
      <c r="C27" s="1">
        <v>39</v>
      </c>
      <c r="D27" s="1">
        <v>24</v>
      </c>
      <c r="E27" s="20">
        <v>3</v>
      </c>
      <c r="F27" s="30">
        <v>81</v>
      </c>
      <c r="G27" s="20">
        <v>33</v>
      </c>
      <c r="H27" s="20">
        <v>38</v>
      </c>
      <c r="I27" s="20">
        <v>1</v>
      </c>
      <c r="J27" s="20">
        <v>2</v>
      </c>
      <c r="K27" s="29" t="s">
        <v>1396</v>
      </c>
      <c r="L27" s="1" t="s">
        <v>1162</v>
      </c>
      <c r="M27" s="1" t="s">
        <v>759</v>
      </c>
      <c r="N27" s="1" t="s">
        <v>1470</v>
      </c>
      <c r="O27" s="31">
        <v>220</v>
      </c>
      <c r="P27" s="20">
        <v>192</v>
      </c>
      <c r="Q27" s="30">
        <v>28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65</v>
      </c>
      <c r="C29" s="1">
        <v>29</v>
      </c>
      <c r="D29" s="1">
        <v>25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973</v>
      </c>
      <c r="M29" s="1" t="s">
        <v>556</v>
      </c>
      <c r="N29" s="1" t="s">
        <v>1488</v>
      </c>
      <c r="O29" s="31">
        <v>185</v>
      </c>
      <c r="P29" s="20">
        <v>193</v>
      </c>
      <c r="Q29" s="30">
        <v>-8</v>
      </c>
      <c r="R29" s="29" t="s">
        <v>100</v>
      </c>
      <c r="S29" s="28" t="s">
        <v>262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64</v>
      </c>
      <c r="C31" s="1">
        <v>25</v>
      </c>
      <c r="D31" s="1">
        <v>32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1472</v>
      </c>
      <c r="M31" s="1" t="s">
        <v>575</v>
      </c>
      <c r="N31" s="1" t="s">
        <v>1473</v>
      </c>
      <c r="O31" s="31">
        <v>170</v>
      </c>
      <c r="P31" s="20">
        <v>211</v>
      </c>
      <c r="Q31" s="30">
        <v>-41</v>
      </c>
      <c r="R31" s="29" t="s">
        <v>130</v>
      </c>
      <c r="S31" s="28" t="s">
        <v>245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64</v>
      </c>
      <c r="C36" s="1">
        <v>35</v>
      </c>
      <c r="D36" s="1">
        <v>20</v>
      </c>
      <c r="E36" s="20">
        <v>9</v>
      </c>
      <c r="F36" s="30">
        <v>79</v>
      </c>
      <c r="G36" s="20">
        <v>30</v>
      </c>
      <c r="H36" s="20">
        <v>34</v>
      </c>
      <c r="I36" s="20">
        <v>1</v>
      </c>
      <c r="J36" s="20">
        <v>3</v>
      </c>
      <c r="K36" s="29" t="s">
        <v>1501</v>
      </c>
      <c r="L36" s="1" t="s">
        <v>1444</v>
      </c>
      <c r="M36" s="1" t="s">
        <v>542</v>
      </c>
      <c r="N36" s="1" t="s">
        <v>1115</v>
      </c>
      <c r="O36" s="31">
        <v>184</v>
      </c>
      <c r="P36" s="20">
        <v>169</v>
      </c>
      <c r="Q36" s="30">
        <v>15</v>
      </c>
      <c r="R36" s="29" t="s">
        <v>130</v>
      </c>
      <c r="S36" s="28" t="s">
        <v>231</v>
      </c>
    </row>
    <row r="37" spans="1:19" x14ac:dyDescent="0.25">
      <c r="A37" s="32" t="s">
        <v>20</v>
      </c>
      <c r="B37" s="1">
        <v>65</v>
      </c>
      <c r="C37" s="1">
        <v>37</v>
      </c>
      <c r="D37" s="1">
        <v>24</v>
      </c>
      <c r="E37" s="20">
        <v>4</v>
      </c>
      <c r="F37" s="30">
        <v>78</v>
      </c>
      <c r="G37" s="20">
        <v>27</v>
      </c>
      <c r="H37" s="20">
        <v>37</v>
      </c>
      <c r="I37" s="20">
        <v>0</v>
      </c>
      <c r="J37" s="20">
        <v>1</v>
      </c>
      <c r="K37" s="29" t="s">
        <v>1427</v>
      </c>
      <c r="L37" s="1" t="s">
        <v>1149</v>
      </c>
      <c r="M37" s="1" t="s">
        <v>357</v>
      </c>
      <c r="N37" s="1" t="s">
        <v>1439</v>
      </c>
      <c r="O37" s="31">
        <v>209</v>
      </c>
      <c r="P37" s="20">
        <v>192</v>
      </c>
      <c r="Q37" s="30">
        <v>17</v>
      </c>
      <c r="R37" s="29" t="s">
        <v>102</v>
      </c>
      <c r="S37" s="28" t="s">
        <v>248</v>
      </c>
    </row>
    <row r="38" spans="1:19" x14ac:dyDescent="0.25">
      <c r="A38" s="32" t="s">
        <v>27</v>
      </c>
      <c r="B38" s="1">
        <v>64</v>
      </c>
      <c r="C38" s="1">
        <v>30</v>
      </c>
      <c r="D38" s="1">
        <v>23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1284</v>
      </c>
      <c r="L38" s="1" t="s">
        <v>1332</v>
      </c>
      <c r="M38" s="1" t="s">
        <v>604</v>
      </c>
      <c r="N38" s="1" t="s">
        <v>1490</v>
      </c>
      <c r="O38" s="31">
        <v>167</v>
      </c>
      <c r="P38" s="20">
        <v>186</v>
      </c>
      <c r="Q38" s="30">
        <v>-19</v>
      </c>
      <c r="R38" s="29" t="s">
        <v>98</v>
      </c>
      <c r="S38" s="28" t="s">
        <v>1491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65</v>
      </c>
      <c r="C40" s="1">
        <v>28</v>
      </c>
      <c r="D40" s="1">
        <v>30</v>
      </c>
      <c r="E40" s="20">
        <v>7</v>
      </c>
      <c r="F40" s="30">
        <v>63</v>
      </c>
      <c r="G40" s="20">
        <v>17</v>
      </c>
      <c r="H40" s="20">
        <v>25</v>
      </c>
      <c r="I40" s="20">
        <v>3</v>
      </c>
      <c r="J40" s="20">
        <v>2</v>
      </c>
      <c r="K40" s="29" t="s">
        <v>1194</v>
      </c>
      <c r="L40" s="1" t="s">
        <v>1489</v>
      </c>
      <c r="M40" s="1" t="s">
        <v>523</v>
      </c>
      <c r="N40" s="1" t="s">
        <v>1421</v>
      </c>
      <c r="O40" s="31">
        <v>175</v>
      </c>
      <c r="P40" s="20">
        <v>203</v>
      </c>
      <c r="Q40" s="30">
        <v>-28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66</v>
      </c>
      <c r="C41" s="1">
        <v>28</v>
      </c>
      <c r="D41" s="1">
        <v>34</v>
      </c>
      <c r="E41" s="20">
        <v>4</v>
      </c>
      <c r="F41" s="30">
        <v>60</v>
      </c>
      <c r="G41" s="20">
        <v>21</v>
      </c>
      <c r="H41" s="20">
        <v>27</v>
      </c>
      <c r="I41" s="20">
        <v>1</v>
      </c>
      <c r="J41" s="20">
        <v>3</v>
      </c>
      <c r="K41" s="29" t="s">
        <v>1261</v>
      </c>
      <c r="L41" s="1" t="s">
        <v>1445</v>
      </c>
      <c r="M41" s="1" t="s">
        <v>583</v>
      </c>
      <c r="N41" s="1" t="s">
        <v>1411</v>
      </c>
      <c r="O41" s="31">
        <v>197</v>
      </c>
      <c r="P41" s="20">
        <v>216</v>
      </c>
      <c r="Q41" s="30">
        <v>-19</v>
      </c>
      <c r="R41" s="29" t="s">
        <v>100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B2157760-C6D5-41FA-A076-AA148143B716}"/>
  </hyperlinks>
  <pageMargins left="0.7" right="0.7" top="0.75" bottom="0.75" header="0.3" footer="0.3"/>
  <pageSetup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371F1-97AA-4DB3-9CB5-29DF78D09DE6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66</v>
      </c>
      <c r="C4" s="40">
        <v>41</v>
      </c>
      <c r="D4" s="40">
        <v>22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1449</v>
      </c>
      <c r="M4" s="40" t="s">
        <v>357</v>
      </c>
      <c r="N4" s="40" t="s">
        <v>1400</v>
      </c>
      <c r="O4" s="39">
        <v>218</v>
      </c>
      <c r="P4" s="38">
        <v>177</v>
      </c>
      <c r="Q4" s="33">
        <v>41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65</v>
      </c>
      <c r="C5" s="1">
        <v>39</v>
      </c>
      <c r="D5" s="1">
        <v>23</v>
      </c>
      <c r="E5" s="20">
        <v>3</v>
      </c>
      <c r="F5" s="30">
        <v>81</v>
      </c>
      <c r="G5" s="31">
        <v>30</v>
      </c>
      <c r="H5" s="20">
        <v>38</v>
      </c>
      <c r="I5" s="20">
        <v>1</v>
      </c>
      <c r="J5" s="30">
        <v>1</v>
      </c>
      <c r="K5" s="29" t="s">
        <v>987</v>
      </c>
      <c r="L5" s="1" t="s">
        <v>1397</v>
      </c>
      <c r="M5" s="1" t="s">
        <v>612</v>
      </c>
      <c r="N5" s="1" t="s">
        <v>1497</v>
      </c>
      <c r="O5" s="31">
        <v>208</v>
      </c>
      <c r="P5" s="20">
        <v>193</v>
      </c>
      <c r="Q5" s="30">
        <v>15</v>
      </c>
      <c r="R5" s="29" t="s">
        <v>98</v>
      </c>
      <c r="S5" s="28" t="s">
        <v>205</v>
      </c>
    </row>
    <row r="6" spans="1:20" x14ac:dyDescent="0.25">
      <c r="A6" s="32" t="s">
        <v>5</v>
      </c>
      <c r="B6" s="1">
        <v>65</v>
      </c>
      <c r="C6" s="1">
        <v>37</v>
      </c>
      <c r="D6" s="1">
        <v>23</v>
      </c>
      <c r="E6" s="20">
        <v>5</v>
      </c>
      <c r="F6" s="30">
        <v>79</v>
      </c>
      <c r="G6" s="31">
        <v>31</v>
      </c>
      <c r="H6" s="20">
        <v>36</v>
      </c>
      <c r="I6" s="20">
        <v>1</v>
      </c>
      <c r="J6" s="30">
        <v>2</v>
      </c>
      <c r="K6" s="29" t="s">
        <v>1322</v>
      </c>
      <c r="L6" s="1" t="s">
        <v>1179</v>
      </c>
      <c r="M6" s="1" t="s">
        <v>634</v>
      </c>
      <c r="N6" s="1" t="s">
        <v>1496</v>
      </c>
      <c r="O6" s="31">
        <v>228</v>
      </c>
      <c r="P6" s="20">
        <v>177</v>
      </c>
      <c r="Q6" s="30">
        <v>51</v>
      </c>
      <c r="R6" s="29" t="s">
        <v>114</v>
      </c>
      <c r="S6" s="28" t="s">
        <v>205</v>
      </c>
    </row>
    <row r="7" spans="1:20" x14ac:dyDescent="0.25">
      <c r="A7" s="32" t="s">
        <v>11</v>
      </c>
      <c r="B7" s="1">
        <v>65</v>
      </c>
      <c r="C7" s="1">
        <v>35</v>
      </c>
      <c r="D7" s="1">
        <v>25</v>
      </c>
      <c r="E7" s="20">
        <v>5</v>
      </c>
      <c r="F7" s="30">
        <v>75</v>
      </c>
      <c r="G7" s="31">
        <v>25</v>
      </c>
      <c r="H7" s="20">
        <v>34</v>
      </c>
      <c r="I7" s="20">
        <v>1</v>
      </c>
      <c r="J7" s="30">
        <v>2</v>
      </c>
      <c r="K7" s="29" t="s">
        <v>1495</v>
      </c>
      <c r="L7" s="1" t="s">
        <v>1228</v>
      </c>
      <c r="M7" s="1" t="s">
        <v>487</v>
      </c>
      <c r="N7" s="1" t="s">
        <v>1042</v>
      </c>
      <c r="O7" s="31">
        <v>191</v>
      </c>
      <c r="P7" s="20">
        <v>185</v>
      </c>
      <c r="Q7" s="30">
        <v>6</v>
      </c>
      <c r="R7" s="29" t="s">
        <v>169</v>
      </c>
      <c r="S7" s="28" t="s">
        <v>205</v>
      </c>
    </row>
    <row r="8" spans="1:20" x14ac:dyDescent="0.25">
      <c r="A8" s="32" t="s">
        <v>16</v>
      </c>
      <c r="B8" s="1">
        <v>65</v>
      </c>
      <c r="C8" s="1">
        <v>31</v>
      </c>
      <c r="D8" s="1">
        <v>27</v>
      </c>
      <c r="E8" s="20">
        <v>7</v>
      </c>
      <c r="F8" s="30">
        <v>69</v>
      </c>
      <c r="G8" s="31">
        <v>20</v>
      </c>
      <c r="H8" s="20">
        <v>29</v>
      </c>
      <c r="I8" s="20">
        <v>2</v>
      </c>
      <c r="J8" s="30">
        <v>2</v>
      </c>
      <c r="K8" s="29" t="s">
        <v>973</v>
      </c>
      <c r="L8" s="1" t="s">
        <v>1142</v>
      </c>
      <c r="M8" s="1" t="s">
        <v>474</v>
      </c>
      <c r="N8" s="1" t="s">
        <v>1355</v>
      </c>
      <c r="O8" s="31">
        <v>194</v>
      </c>
      <c r="P8" s="20">
        <v>215</v>
      </c>
      <c r="Q8" s="30">
        <v>-21</v>
      </c>
      <c r="R8" s="29" t="s">
        <v>98</v>
      </c>
      <c r="S8" s="28" t="s">
        <v>262</v>
      </c>
    </row>
    <row r="9" spans="1:20" x14ac:dyDescent="0.25">
      <c r="A9" s="32" t="s">
        <v>29</v>
      </c>
      <c r="B9" s="1">
        <v>67</v>
      </c>
      <c r="C9" s="1">
        <v>30</v>
      </c>
      <c r="D9" s="1">
        <v>29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1475</v>
      </c>
      <c r="L9" s="1" t="s">
        <v>1166</v>
      </c>
      <c r="M9" s="1" t="s">
        <v>681</v>
      </c>
      <c r="N9" s="1" t="s">
        <v>1494</v>
      </c>
      <c r="O9" s="31">
        <v>182</v>
      </c>
      <c r="P9" s="20">
        <v>212</v>
      </c>
      <c r="Q9" s="30">
        <v>-30</v>
      </c>
      <c r="R9" s="29" t="s">
        <v>98</v>
      </c>
      <c r="S9" s="28" t="s">
        <v>237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64</v>
      </c>
      <c r="C11" s="1">
        <v>25</v>
      </c>
      <c r="D11" s="1">
        <v>33</v>
      </c>
      <c r="E11" s="24">
        <v>6</v>
      </c>
      <c r="F11" s="23">
        <v>56</v>
      </c>
      <c r="G11" s="25">
        <v>19</v>
      </c>
      <c r="H11" s="24">
        <v>23</v>
      </c>
      <c r="I11" s="24">
        <v>2</v>
      </c>
      <c r="J11" s="23">
        <v>1</v>
      </c>
      <c r="K11" s="29" t="s">
        <v>1369</v>
      </c>
      <c r="L11" s="1" t="s">
        <v>1484</v>
      </c>
      <c r="M11" s="1" t="s">
        <v>493</v>
      </c>
      <c r="N11" s="1" t="s">
        <v>1485</v>
      </c>
      <c r="O11" s="31">
        <v>202</v>
      </c>
      <c r="P11" s="20">
        <v>227</v>
      </c>
      <c r="Q11" s="30">
        <v>-25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66</v>
      </c>
      <c r="C14" s="1">
        <v>43</v>
      </c>
      <c r="D14" s="1">
        <v>15</v>
      </c>
      <c r="E14" s="20">
        <v>8</v>
      </c>
      <c r="F14" s="33">
        <v>94</v>
      </c>
      <c r="G14" s="20">
        <v>35</v>
      </c>
      <c r="H14" s="20">
        <v>42</v>
      </c>
      <c r="I14" s="20">
        <v>1</v>
      </c>
      <c r="J14" s="20">
        <v>3</v>
      </c>
      <c r="K14" s="29" t="s">
        <v>1460</v>
      </c>
      <c r="L14" s="1" t="s">
        <v>1349</v>
      </c>
      <c r="M14" s="1" t="s">
        <v>511</v>
      </c>
      <c r="N14" s="1" t="s">
        <v>1420</v>
      </c>
      <c r="O14" s="31">
        <v>239</v>
      </c>
      <c r="P14" s="20">
        <v>174</v>
      </c>
      <c r="Q14" s="30">
        <v>65</v>
      </c>
      <c r="R14" s="29" t="s">
        <v>98</v>
      </c>
      <c r="S14" s="28" t="s">
        <v>245</v>
      </c>
    </row>
    <row r="15" spans="1:20" x14ac:dyDescent="0.25">
      <c r="A15" s="32" t="s">
        <v>26</v>
      </c>
      <c r="B15" s="1">
        <v>66</v>
      </c>
      <c r="C15" s="1">
        <v>40</v>
      </c>
      <c r="D15" s="1">
        <v>22</v>
      </c>
      <c r="E15" s="20">
        <v>4</v>
      </c>
      <c r="F15" s="30">
        <v>84</v>
      </c>
      <c r="G15" s="20">
        <v>35</v>
      </c>
      <c r="H15" s="20">
        <v>40</v>
      </c>
      <c r="I15" s="20">
        <v>0</v>
      </c>
      <c r="J15" s="20">
        <v>2</v>
      </c>
      <c r="K15" s="29" t="s">
        <v>1515</v>
      </c>
      <c r="L15" s="1" t="s">
        <v>1372</v>
      </c>
      <c r="M15" s="1" t="s">
        <v>731</v>
      </c>
      <c r="N15" s="1" t="s">
        <v>1516</v>
      </c>
      <c r="O15" s="31">
        <v>212</v>
      </c>
      <c r="P15" s="20">
        <v>178</v>
      </c>
      <c r="Q15" s="30">
        <v>34</v>
      </c>
      <c r="R15" s="29" t="s">
        <v>181</v>
      </c>
      <c r="S15" s="28" t="s">
        <v>236</v>
      </c>
    </row>
    <row r="16" spans="1:20" x14ac:dyDescent="0.25">
      <c r="A16" s="32" t="s">
        <v>14</v>
      </c>
      <c r="B16" s="1">
        <v>67</v>
      </c>
      <c r="C16" s="1">
        <v>36</v>
      </c>
      <c r="D16" s="1">
        <v>25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1453</v>
      </c>
      <c r="M16" s="1" t="s">
        <v>456</v>
      </c>
      <c r="N16" s="1" t="s">
        <v>1479</v>
      </c>
      <c r="O16" s="31">
        <v>201</v>
      </c>
      <c r="P16" s="20">
        <v>170</v>
      </c>
      <c r="Q16" s="30">
        <v>31</v>
      </c>
      <c r="R16" s="29" t="s">
        <v>123</v>
      </c>
      <c r="S16" s="28" t="s">
        <v>225</v>
      </c>
    </row>
    <row r="17" spans="1:19" x14ac:dyDescent="0.25">
      <c r="A17" s="32" t="s">
        <v>23</v>
      </c>
      <c r="B17" s="1">
        <v>65</v>
      </c>
      <c r="C17" s="1">
        <v>31</v>
      </c>
      <c r="D17" s="1">
        <v>26</v>
      </c>
      <c r="E17" s="20">
        <v>8</v>
      </c>
      <c r="F17" s="30">
        <v>70</v>
      </c>
      <c r="G17" s="20">
        <v>19</v>
      </c>
      <c r="H17" s="20">
        <v>27</v>
      </c>
      <c r="I17" s="20">
        <v>4</v>
      </c>
      <c r="J17" s="20">
        <v>1</v>
      </c>
      <c r="K17" s="29" t="s">
        <v>1079</v>
      </c>
      <c r="L17" s="1" t="s">
        <v>1301</v>
      </c>
      <c r="M17" s="1" t="s">
        <v>517</v>
      </c>
      <c r="N17" s="1" t="s">
        <v>1303</v>
      </c>
      <c r="O17" s="31">
        <v>217</v>
      </c>
      <c r="P17" s="20">
        <v>217</v>
      </c>
      <c r="Q17" s="30">
        <v>0</v>
      </c>
      <c r="R17" s="29" t="s">
        <v>102</v>
      </c>
      <c r="S17" s="28" t="s">
        <v>225</v>
      </c>
    </row>
    <row r="18" spans="1:19" x14ac:dyDescent="0.25">
      <c r="A18" s="32" t="s">
        <v>12</v>
      </c>
      <c r="B18" s="1">
        <v>66</v>
      </c>
      <c r="C18" s="1">
        <v>32</v>
      </c>
      <c r="D18" s="1">
        <v>28</v>
      </c>
      <c r="E18" s="20">
        <v>6</v>
      </c>
      <c r="F18" s="30">
        <v>70</v>
      </c>
      <c r="G18" s="20">
        <v>28</v>
      </c>
      <c r="H18" s="20">
        <v>31</v>
      </c>
      <c r="I18" s="20">
        <v>1</v>
      </c>
      <c r="J18" s="20">
        <v>0</v>
      </c>
      <c r="K18" s="29" t="s">
        <v>1369</v>
      </c>
      <c r="L18" s="1" t="s">
        <v>1369</v>
      </c>
      <c r="M18" s="1" t="s">
        <v>858</v>
      </c>
      <c r="N18" s="1" t="s">
        <v>1456</v>
      </c>
      <c r="O18" s="31">
        <v>199</v>
      </c>
      <c r="P18" s="20">
        <v>201</v>
      </c>
      <c r="Q18" s="30">
        <v>-2</v>
      </c>
      <c r="R18" s="29" t="s">
        <v>100</v>
      </c>
      <c r="S18" s="28" t="s">
        <v>231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10</v>
      </c>
      <c r="B20" s="1">
        <v>67</v>
      </c>
      <c r="C20" s="1">
        <v>28</v>
      </c>
      <c r="D20" s="1">
        <v>31</v>
      </c>
      <c r="E20" s="20">
        <v>8</v>
      </c>
      <c r="F20" s="30">
        <v>64</v>
      </c>
      <c r="G20" s="20">
        <v>12</v>
      </c>
      <c r="H20" s="20">
        <v>23</v>
      </c>
      <c r="I20" s="20">
        <v>5</v>
      </c>
      <c r="J20" s="20">
        <v>3</v>
      </c>
      <c r="K20" s="29" t="s">
        <v>1498</v>
      </c>
      <c r="L20" s="1" t="s">
        <v>1327</v>
      </c>
      <c r="M20" s="1" t="s">
        <v>736</v>
      </c>
      <c r="N20" s="1" t="s">
        <v>1499</v>
      </c>
      <c r="O20" s="31">
        <v>192</v>
      </c>
      <c r="P20" s="20">
        <v>227</v>
      </c>
      <c r="Q20" s="30">
        <v>-35</v>
      </c>
      <c r="R20" s="29" t="s">
        <v>100</v>
      </c>
      <c r="S20" s="28" t="s">
        <v>222</v>
      </c>
    </row>
    <row r="21" spans="1:19" ht="15.75" thickBot="1" x14ac:dyDescent="0.3">
      <c r="A21" s="27" t="s">
        <v>9</v>
      </c>
      <c r="B21" s="26">
        <v>68</v>
      </c>
      <c r="C21" s="26">
        <v>27</v>
      </c>
      <c r="D21" s="26">
        <v>31</v>
      </c>
      <c r="E21" s="24">
        <v>10</v>
      </c>
      <c r="F21" s="23">
        <v>64</v>
      </c>
      <c r="G21" s="24">
        <v>18</v>
      </c>
      <c r="H21" s="24">
        <v>26</v>
      </c>
      <c r="I21" s="24">
        <v>1</v>
      </c>
      <c r="J21" s="24">
        <v>5</v>
      </c>
      <c r="K21" s="22" t="s">
        <v>1387</v>
      </c>
      <c r="L21" s="26" t="s">
        <v>1459</v>
      </c>
      <c r="M21" s="26" t="s">
        <v>1295</v>
      </c>
      <c r="N21" s="26" t="s">
        <v>1347</v>
      </c>
      <c r="O21" s="25">
        <v>195</v>
      </c>
      <c r="P21" s="24">
        <v>247</v>
      </c>
      <c r="Q21" s="23">
        <v>-52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66</v>
      </c>
      <c r="C28" s="1">
        <v>37</v>
      </c>
      <c r="D28" s="1">
        <v>24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1013</v>
      </c>
      <c r="L28" s="1" t="s">
        <v>1414</v>
      </c>
      <c r="M28" s="1" t="s">
        <v>831</v>
      </c>
      <c r="N28" s="1" t="s">
        <v>1471</v>
      </c>
      <c r="O28" s="31">
        <v>183</v>
      </c>
      <c r="P28" s="20">
        <v>189</v>
      </c>
      <c r="Q28" s="30">
        <v>-6</v>
      </c>
      <c r="R28" s="29" t="s">
        <v>98</v>
      </c>
      <c r="S28" s="28" t="s">
        <v>222</v>
      </c>
    </row>
    <row r="29" spans="1:19" x14ac:dyDescent="0.25">
      <c r="A29" s="32" t="s">
        <v>105</v>
      </c>
      <c r="B29" s="1">
        <v>66</v>
      </c>
      <c r="C29" s="1">
        <v>29</v>
      </c>
      <c r="D29" s="1">
        <v>26</v>
      </c>
      <c r="E29" s="20">
        <v>11</v>
      </c>
      <c r="F29" s="30">
        <v>69</v>
      </c>
      <c r="G29" s="20">
        <v>20</v>
      </c>
      <c r="H29" s="20">
        <v>28</v>
      </c>
      <c r="I29" s="20">
        <v>1</v>
      </c>
      <c r="J29" s="20">
        <v>3</v>
      </c>
      <c r="K29" s="29" t="s">
        <v>1224</v>
      </c>
      <c r="L29" s="1" t="s">
        <v>1001</v>
      </c>
      <c r="M29" s="1" t="s">
        <v>556</v>
      </c>
      <c r="N29" s="1" t="s">
        <v>1507</v>
      </c>
      <c r="O29" s="31">
        <v>187</v>
      </c>
      <c r="P29" s="20">
        <v>197</v>
      </c>
      <c r="Q29" s="30">
        <v>-10</v>
      </c>
      <c r="R29" s="29" t="s">
        <v>98</v>
      </c>
      <c r="S29" s="28" t="s">
        <v>231</v>
      </c>
    </row>
    <row r="30" spans="1:19" x14ac:dyDescent="0.25">
      <c r="A30" s="32" t="s">
        <v>6</v>
      </c>
      <c r="B30" s="1">
        <v>66</v>
      </c>
      <c r="C30" s="1">
        <v>31</v>
      </c>
      <c r="D30" s="1">
        <v>28</v>
      </c>
      <c r="E30" s="20">
        <v>7</v>
      </c>
      <c r="F30" s="30">
        <v>69</v>
      </c>
      <c r="G30" s="20">
        <v>18</v>
      </c>
      <c r="H30" s="20">
        <v>27</v>
      </c>
      <c r="I30" s="20">
        <v>4</v>
      </c>
      <c r="J30" s="20">
        <v>1</v>
      </c>
      <c r="K30" s="29" t="s">
        <v>1092</v>
      </c>
      <c r="L30" s="1" t="s">
        <v>1029</v>
      </c>
      <c r="M30" s="1" t="s">
        <v>1350</v>
      </c>
      <c r="N30" s="1" t="s">
        <v>1437</v>
      </c>
      <c r="O30" s="31">
        <v>190</v>
      </c>
      <c r="P30" s="20">
        <v>199</v>
      </c>
      <c r="Q30" s="30">
        <v>-9</v>
      </c>
      <c r="R30" s="29" t="s">
        <v>102</v>
      </c>
      <c r="S30" s="28" t="s">
        <v>262</v>
      </c>
    </row>
    <row r="31" spans="1:19" x14ac:dyDescent="0.25">
      <c r="A31" s="32" t="s">
        <v>15</v>
      </c>
      <c r="B31" s="1">
        <v>65</v>
      </c>
      <c r="C31" s="1">
        <v>25</v>
      </c>
      <c r="D31" s="1">
        <v>33</v>
      </c>
      <c r="E31" s="20">
        <v>7</v>
      </c>
      <c r="F31" s="30">
        <v>57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1510</v>
      </c>
      <c r="M31" s="1" t="s">
        <v>575</v>
      </c>
      <c r="N31" s="1" t="s">
        <v>1511</v>
      </c>
      <c r="O31" s="31">
        <v>171</v>
      </c>
      <c r="P31" s="20">
        <v>213</v>
      </c>
      <c r="Q31" s="30">
        <v>-42</v>
      </c>
      <c r="R31" s="29" t="s">
        <v>98</v>
      </c>
      <c r="S31" s="28" t="s">
        <v>225</v>
      </c>
    </row>
    <row r="32" spans="1:19" ht="15.75" thickBot="1" x14ac:dyDescent="0.3">
      <c r="A32" s="32" t="s">
        <v>25</v>
      </c>
      <c r="B32" s="1">
        <v>66</v>
      </c>
      <c r="C32" s="1">
        <v>20</v>
      </c>
      <c r="D32" s="1">
        <v>37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1150</v>
      </c>
      <c r="M32" s="1" t="s">
        <v>479</v>
      </c>
      <c r="N32" s="1" t="s">
        <v>1500</v>
      </c>
      <c r="O32" s="31">
        <v>180</v>
      </c>
      <c r="P32" s="20">
        <v>231</v>
      </c>
      <c r="Q32" s="30">
        <v>-51</v>
      </c>
      <c r="R32" s="29" t="s">
        <v>114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65</v>
      </c>
      <c r="C35" s="1">
        <v>39</v>
      </c>
      <c r="D35" s="1">
        <v>19</v>
      </c>
      <c r="E35" s="20">
        <v>7</v>
      </c>
      <c r="F35" s="33">
        <v>85</v>
      </c>
      <c r="G35" s="20">
        <v>35</v>
      </c>
      <c r="H35" s="20">
        <v>38</v>
      </c>
      <c r="I35" s="20">
        <v>1</v>
      </c>
      <c r="J35" s="20">
        <v>2</v>
      </c>
      <c r="K35" s="29" t="s">
        <v>1447</v>
      </c>
      <c r="L35" s="1" t="s">
        <v>943</v>
      </c>
      <c r="M35" s="1" t="s">
        <v>1448</v>
      </c>
      <c r="N35" s="1" t="s">
        <v>1420</v>
      </c>
      <c r="O35" s="31">
        <v>219</v>
      </c>
      <c r="P35" s="20">
        <v>177</v>
      </c>
      <c r="Q35" s="30">
        <v>42</v>
      </c>
      <c r="R35" s="29" t="s">
        <v>100</v>
      </c>
      <c r="S35" s="28" t="s">
        <v>230</v>
      </c>
    </row>
    <row r="36" spans="1:19" x14ac:dyDescent="0.25">
      <c r="A36" s="32" t="s">
        <v>20</v>
      </c>
      <c r="B36" s="1">
        <v>66</v>
      </c>
      <c r="C36" s="1">
        <v>38</v>
      </c>
      <c r="D36" s="1">
        <v>24</v>
      </c>
      <c r="E36" s="20">
        <v>4</v>
      </c>
      <c r="F36" s="30">
        <v>80</v>
      </c>
      <c r="G36" s="20">
        <v>27</v>
      </c>
      <c r="H36" s="20">
        <v>38</v>
      </c>
      <c r="I36" s="20">
        <v>0</v>
      </c>
      <c r="J36" s="20">
        <v>1</v>
      </c>
      <c r="K36" s="29" t="s">
        <v>1427</v>
      </c>
      <c r="L36" s="1" t="s">
        <v>1345</v>
      </c>
      <c r="M36" s="1" t="s">
        <v>357</v>
      </c>
      <c r="N36" s="1" t="s">
        <v>1439</v>
      </c>
      <c r="O36" s="31">
        <v>211</v>
      </c>
      <c r="P36" s="20">
        <v>193</v>
      </c>
      <c r="Q36" s="30">
        <v>18</v>
      </c>
      <c r="R36" s="29" t="s">
        <v>100</v>
      </c>
      <c r="S36" s="28" t="s">
        <v>244</v>
      </c>
    </row>
    <row r="37" spans="1:19" x14ac:dyDescent="0.25">
      <c r="A37" s="32" t="s">
        <v>18</v>
      </c>
      <c r="B37" s="1">
        <v>64</v>
      </c>
      <c r="C37" s="1">
        <v>35</v>
      </c>
      <c r="D37" s="1">
        <v>20</v>
      </c>
      <c r="E37" s="20">
        <v>9</v>
      </c>
      <c r="F37" s="30">
        <v>79</v>
      </c>
      <c r="G37" s="20">
        <v>30</v>
      </c>
      <c r="H37" s="20">
        <v>34</v>
      </c>
      <c r="I37" s="20">
        <v>1</v>
      </c>
      <c r="J37" s="20">
        <v>3</v>
      </c>
      <c r="K37" s="29" t="s">
        <v>1501</v>
      </c>
      <c r="L37" s="1" t="s">
        <v>1444</v>
      </c>
      <c r="M37" s="1" t="s">
        <v>542</v>
      </c>
      <c r="N37" s="1" t="s">
        <v>1115</v>
      </c>
      <c r="O37" s="31">
        <v>184</v>
      </c>
      <c r="P37" s="20">
        <v>169</v>
      </c>
      <c r="Q37" s="30">
        <v>15</v>
      </c>
      <c r="R37" s="29" t="s">
        <v>130</v>
      </c>
      <c r="S37" s="28" t="s">
        <v>231</v>
      </c>
    </row>
    <row r="38" spans="1:19" x14ac:dyDescent="0.25">
      <c r="A38" s="32" t="s">
        <v>27</v>
      </c>
      <c r="B38" s="1">
        <v>65</v>
      </c>
      <c r="C38" s="1">
        <v>30</v>
      </c>
      <c r="D38" s="1">
        <v>24</v>
      </c>
      <c r="E38" s="20">
        <v>11</v>
      </c>
      <c r="F38" s="30">
        <v>71</v>
      </c>
      <c r="G38" s="20">
        <v>21</v>
      </c>
      <c r="H38" s="20">
        <v>27</v>
      </c>
      <c r="I38" s="20">
        <v>3</v>
      </c>
      <c r="J38" s="20">
        <v>2</v>
      </c>
      <c r="K38" s="29" t="s">
        <v>1368</v>
      </c>
      <c r="L38" s="1" t="s">
        <v>1332</v>
      </c>
      <c r="M38" s="1" t="s">
        <v>604</v>
      </c>
      <c r="N38" s="1" t="s">
        <v>1493</v>
      </c>
      <c r="O38" s="31">
        <v>169</v>
      </c>
      <c r="P38" s="20">
        <v>190</v>
      </c>
      <c r="Q38" s="30">
        <v>-21</v>
      </c>
      <c r="R38" s="29" t="s">
        <v>102</v>
      </c>
      <c r="S38" s="28" t="s">
        <v>311</v>
      </c>
    </row>
    <row r="39" spans="1:19" x14ac:dyDescent="0.25">
      <c r="A39" s="32" t="s">
        <v>3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28</v>
      </c>
      <c r="I39" s="20">
        <v>2</v>
      </c>
      <c r="J39" s="20">
        <v>1</v>
      </c>
      <c r="K39" s="29" t="s">
        <v>1111</v>
      </c>
      <c r="L39" s="1" t="s">
        <v>1492</v>
      </c>
      <c r="M39" s="1" t="s">
        <v>673</v>
      </c>
      <c r="N39" s="1" t="s">
        <v>1493</v>
      </c>
      <c r="O39" s="31">
        <v>178</v>
      </c>
      <c r="P39" s="20">
        <v>198</v>
      </c>
      <c r="Q39" s="30">
        <v>-20</v>
      </c>
      <c r="R39" s="29" t="s">
        <v>100</v>
      </c>
      <c r="S39" s="28" t="s">
        <v>244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67</v>
      </c>
      <c r="C42" s="26">
        <v>18</v>
      </c>
      <c r="D42" s="26">
        <v>40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1502</v>
      </c>
      <c r="L42" s="26" t="s">
        <v>1408</v>
      </c>
      <c r="M42" s="26" t="s">
        <v>484</v>
      </c>
      <c r="N42" s="26" t="s">
        <v>1503</v>
      </c>
      <c r="O42" s="25">
        <v>177</v>
      </c>
      <c r="P42" s="24">
        <v>250</v>
      </c>
      <c r="Q42" s="23">
        <v>-73</v>
      </c>
      <c r="R42" s="22" t="s">
        <v>100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D0449-2DF8-452E-8FAE-E67EC382323A}"/>
  </hyperlinks>
  <pageMargins left="0.7" right="0.7" top="0.75" bottom="0.75" header="0.3" footer="0.3"/>
  <pageSetup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7FA5A-6575-47FA-9618-FEE62F1B43AC}">
  <dimension ref="A1:T47"/>
  <sheetViews>
    <sheetView workbookViewId="0">
      <selection activeCell="K29" sqref="K29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67</v>
      </c>
      <c r="C4" s="40">
        <v>41</v>
      </c>
      <c r="D4" s="40">
        <v>23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1153</v>
      </c>
      <c r="M4" s="40" t="s">
        <v>455</v>
      </c>
      <c r="N4" s="40" t="s">
        <v>1519</v>
      </c>
      <c r="O4" s="39">
        <v>219</v>
      </c>
      <c r="P4" s="38">
        <v>180</v>
      </c>
      <c r="Q4" s="33">
        <v>39</v>
      </c>
      <c r="R4" s="37" t="s">
        <v>98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29</v>
      </c>
      <c r="B9" s="1">
        <v>68</v>
      </c>
      <c r="C9" s="1">
        <v>30</v>
      </c>
      <c r="D9" s="1">
        <v>30</v>
      </c>
      <c r="E9" s="20">
        <v>8</v>
      </c>
      <c r="F9" s="30">
        <v>68</v>
      </c>
      <c r="G9" s="31">
        <v>23</v>
      </c>
      <c r="H9" s="20">
        <v>30</v>
      </c>
      <c r="I9" s="20">
        <v>0</v>
      </c>
      <c r="J9" s="30">
        <v>1</v>
      </c>
      <c r="K9" s="29" t="s">
        <v>1517</v>
      </c>
      <c r="L9" s="1" t="s">
        <v>1166</v>
      </c>
      <c r="M9" s="1" t="s">
        <v>679</v>
      </c>
      <c r="N9" s="1" t="s">
        <v>1518</v>
      </c>
      <c r="O9" s="31">
        <v>184</v>
      </c>
      <c r="P9" s="20">
        <v>218</v>
      </c>
      <c r="Q9" s="30">
        <v>-34</v>
      </c>
      <c r="R9" s="29" t="s">
        <v>102</v>
      </c>
      <c r="S9" s="28" t="s">
        <v>208</v>
      </c>
    </row>
    <row r="10" spans="1:20" x14ac:dyDescent="0.25">
      <c r="A10" s="32" t="s">
        <v>21</v>
      </c>
      <c r="B10" s="1">
        <v>66</v>
      </c>
      <c r="C10" s="1">
        <v>31</v>
      </c>
      <c r="D10" s="1">
        <v>29</v>
      </c>
      <c r="E10" s="20">
        <v>6</v>
      </c>
      <c r="F10" s="30">
        <v>68</v>
      </c>
      <c r="G10" s="31">
        <v>20</v>
      </c>
      <c r="H10" s="20">
        <v>28</v>
      </c>
      <c r="I10" s="20">
        <v>3</v>
      </c>
      <c r="J10" s="30">
        <v>0</v>
      </c>
      <c r="K10" s="29" t="s">
        <v>1486</v>
      </c>
      <c r="L10" s="1" t="s">
        <v>1031</v>
      </c>
      <c r="M10" s="1" t="s">
        <v>485</v>
      </c>
      <c r="N10" s="1" t="s">
        <v>1514</v>
      </c>
      <c r="O10" s="31">
        <v>191</v>
      </c>
      <c r="P10" s="20">
        <v>211</v>
      </c>
      <c r="Q10" s="30">
        <v>-20</v>
      </c>
      <c r="R10" s="29" t="s">
        <v>98</v>
      </c>
      <c r="S10" s="28" t="s">
        <v>248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67</v>
      </c>
      <c r="C17" s="1">
        <v>33</v>
      </c>
      <c r="D17" s="1">
        <v>28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1369</v>
      </c>
      <c r="L17" s="1" t="s">
        <v>1351</v>
      </c>
      <c r="M17" s="1" t="s">
        <v>708</v>
      </c>
      <c r="N17" s="1" t="s">
        <v>1528</v>
      </c>
      <c r="O17" s="31">
        <v>203</v>
      </c>
      <c r="P17" s="20">
        <v>201</v>
      </c>
      <c r="Q17" s="30">
        <v>2</v>
      </c>
      <c r="R17" s="29" t="s">
        <v>104</v>
      </c>
      <c r="S17" s="28" t="s">
        <v>231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65</v>
      </c>
      <c r="C19" s="1">
        <v>29</v>
      </c>
      <c r="D19" s="1">
        <v>28</v>
      </c>
      <c r="E19" s="20">
        <v>8</v>
      </c>
      <c r="F19" s="30">
        <v>66</v>
      </c>
      <c r="G19" s="20">
        <v>21</v>
      </c>
      <c r="H19" s="20">
        <v>27</v>
      </c>
      <c r="I19" s="20">
        <v>2</v>
      </c>
      <c r="J19" s="20">
        <v>1</v>
      </c>
      <c r="K19" s="29" t="s">
        <v>1097</v>
      </c>
      <c r="L19" s="1" t="s">
        <v>1480</v>
      </c>
      <c r="M19" s="1" t="s">
        <v>399</v>
      </c>
      <c r="N19" s="1" t="s">
        <v>1304</v>
      </c>
      <c r="O19" s="31">
        <v>175</v>
      </c>
      <c r="P19" s="20">
        <v>194</v>
      </c>
      <c r="Q19" s="30">
        <v>-19</v>
      </c>
      <c r="R19" s="29" t="s">
        <v>114</v>
      </c>
      <c r="S19" s="28" t="s">
        <v>222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67</v>
      </c>
      <c r="C25" s="40">
        <v>46</v>
      </c>
      <c r="D25" s="40">
        <v>17</v>
      </c>
      <c r="E25" s="38">
        <v>4</v>
      </c>
      <c r="F25" s="33">
        <v>96</v>
      </c>
      <c r="G25" s="38">
        <v>37</v>
      </c>
      <c r="H25" s="38">
        <v>45</v>
      </c>
      <c r="I25" s="38">
        <v>1</v>
      </c>
      <c r="J25" s="38">
        <v>1</v>
      </c>
      <c r="K25" s="37" t="s">
        <v>1512</v>
      </c>
      <c r="L25" s="40" t="s">
        <v>1451</v>
      </c>
      <c r="M25" s="40" t="s">
        <v>113</v>
      </c>
      <c r="N25" s="40" t="s">
        <v>1513</v>
      </c>
      <c r="O25" s="39">
        <v>234</v>
      </c>
      <c r="P25" s="38">
        <v>154</v>
      </c>
      <c r="Q25" s="33">
        <v>80</v>
      </c>
      <c r="R25" s="37" t="s">
        <v>104</v>
      </c>
      <c r="S25" s="36" t="s">
        <v>205</v>
      </c>
    </row>
    <row r="26" spans="1:19" x14ac:dyDescent="0.25">
      <c r="A26" s="32" t="s">
        <v>22</v>
      </c>
      <c r="B26" s="1">
        <v>65</v>
      </c>
      <c r="C26" s="1">
        <v>42</v>
      </c>
      <c r="D26" s="1">
        <v>21</v>
      </c>
      <c r="E26" s="20">
        <v>2</v>
      </c>
      <c r="F26" s="30">
        <v>86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1153</v>
      </c>
      <c r="M26" s="1" t="s">
        <v>471</v>
      </c>
      <c r="N26" s="1" t="s">
        <v>1509</v>
      </c>
      <c r="O26" s="31">
        <v>222</v>
      </c>
      <c r="P26" s="20">
        <v>170</v>
      </c>
      <c r="Q26" s="30">
        <v>52</v>
      </c>
      <c r="R26" s="29" t="s">
        <v>98</v>
      </c>
      <c r="S26" s="28" t="s">
        <v>236</v>
      </c>
    </row>
    <row r="27" spans="1:19" x14ac:dyDescent="0.25">
      <c r="A27" s="32" t="s">
        <v>24</v>
      </c>
      <c r="B27" s="1">
        <v>67</v>
      </c>
      <c r="C27" s="1">
        <v>40</v>
      </c>
      <c r="D27" s="1">
        <v>24</v>
      </c>
      <c r="E27" s="20">
        <v>3</v>
      </c>
      <c r="F27" s="30">
        <v>83</v>
      </c>
      <c r="G27" s="20">
        <v>34</v>
      </c>
      <c r="H27" s="20">
        <v>39</v>
      </c>
      <c r="I27" s="20">
        <v>1</v>
      </c>
      <c r="J27" s="20">
        <v>2</v>
      </c>
      <c r="K27" s="29" t="s">
        <v>1396</v>
      </c>
      <c r="L27" s="1" t="s">
        <v>1201</v>
      </c>
      <c r="M27" s="1" t="s">
        <v>759</v>
      </c>
      <c r="N27" s="1" t="s">
        <v>1508</v>
      </c>
      <c r="O27" s="31">
        <v>224</v>
      </c>
      <c r="P27" s="20">
        <v>194</v>
      </c>
      <c r="Q27" s="30">
        <v>30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67</v>
      </c>
      <c r="C29" s="1">
        <v>32</v>
      </c>
      <c r="D29" s="1">
        <v>28</v>
      </c>
      <c r="E29" s="20">
        <v>7</v>
      </c>
      <c r="F29" s="30">
        <v>71</v>
      </c>
      <c r="G29" s="20">
        <v>19</v>
      </c>
      <c r="H29" s="20">
        <v>28</v>
      </c>
      <c r="I29" s="20">
        <v>4</v>
      </c>
      <c r="J29" s="20">
        <v>1</v>
      </c>
      <c r="K29" s="29" t="s">
        <v>1092</v>
      </c>
      <c r="L29" s="1" t="s">
        <v>1042</v>
      </c>
      <c r="M29" s="1" t="s">
        <v>611</v>
      </c>
      <c r="N29" s="1" t="s">
        <v>1535</v>
      </c>
      <c r="O29" s="31">
        <v>195</v>
      </c>
      <c r="P29" s="20">
        <v>200</v>
      </c>
      <c r="Q29" s="30">
        <v>-5</v>
      </c>
      <c r="R29" s="29" t="s">
        <v>100</v>
      </c>
      <c r="S29" s="28" t="s">
        <v>230</v>
      </c>
    </row>
    <row r="30" spans="1:19" x14ac:dyDescent="0.25">
      <c r="A30" s="32" t="s">
        <v>105</v>
      </c>
      <c r="B30" s="1">
        <v>66</v>
      </c>
      <c r="C30" s="1">
        <v>29</v>
      </c>
      <c r="D30" s="1">
        <v>26</v>
      </c>
      <c r="E30" s="20">
        <v>11</v>
      </c>
      <c r="F30" s="30">
        <v>69</v>
      </c>
      <c r="G30" s="20">
        <v>20</v>
      </c>
      <c r="H30" s="20">
        <v>28</v>
      </c>
      <c r="I30" s="20">
        <v>1</v>
      </c>
      <c r="J30" s="20">
        <v>3</v>
      </c>
      <c r="K30" s="29" t="s">
        <v>1224</v>
      </c>
      <c r="L30" s="1" t="s">
        <v>1001</v>
      </c>
      <c r="M30" s="1" t="s">
        <v>556</v>
      </c>
      <c r="N30" s="1" t="s">
        <v>1507</v>
      </c>
      <c r="O30" s="31">
        <v>187</v>
      </c>
      <c r="P30" s="20">
        <v>197</v>
      </c>
      <c r="Q30" s="30">
        <v>-10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66</v>
      </c>
      <c r="C35" s="1">
        <v>39</v>
      </c>
      <c r="D35" s="1">
        <v>19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1308</v>
      </c>
      <c r="M35" s="1" t="s">
        <v>1448</v>
      </c>
      <c r="N35" s="1" t="s">
        <v>1420</v>
      </c>
      <c r="O35" s="31">
        <v>222</v>
      </c>
      <c r="P35" s="20">
        <v>181</v>
      </c>
      <c r="Q35" s="30">
        <v>41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65</v>
      </c>
      <c r="C36" s="1">
        <v>36</v>
      </c>
      <c r="D36" s="1">
        <v>20</v>
      </c>
      <c r="E36" s="20">
        <v>9</v>
      </c>
      <c r="F36" s="30">
        <v>81</v>
      </c>
      <c r="G36" s="20">
        <v>30</v>
      </c>
      <c r="H36" s="20">
        <v>35</v>
      </c>
      <c r="I36" s="20">
        <v>1</v>
      </c>
      <c r="J36" s="20">
        <v>3</v>
      </c>
      <c r="K36" s="29" t="s">
        <v>1536</v>
      </c>
      <c r="L36" s="1" t="s">
        <v>1444</v>
      </c>
      <c r="M36" s="1" t="s">
        <v>542</v>
      </c>
      <c r="N36" s="1" t="s">
        <v>1135</v>
      </c>
      <c r="O36" s="31">
        <v>185</v>
      </c>
      <c r="P36" s="20">
        <v>169</v>
      </c>
      <c r="Q36" s="30">
        <v>16</v>
      </c>
      <c r="R36" s="29" t="s">
        <v>169</v>
      </c>
      <c r="S36" s="28" t="s">
        <v>231</v>
      </c>
    </row>
    <row r="37" spans="1:19" x14ac:dyDescent="0.25">
      <c r="A37" s="32" t="s">
        <v>20</v>
      </c>
      <c r="B37" s="1">
        <v>66</v>
      </c>
      <c r="C37" s="1">
        <v>38</v>
      </c>
      <c r="D37" s="1">
        <v>24</v>
      </c>
      <c r="E37" s="20">
        <v>4</v>
      </c>
      <c r="F37" s="30">
        <v>80</v>
      </c>
      <c r="G37" s="20">
        <v>27</v>
      </c>
      <c r="H37" s="20">
        <v>38</v>
      </c>
      <c r="I37" s="20">
        <v>0</v>
      </c>
      <c r="J37" s="20">
        <v>1</v>
      </c>
      <c r="K37" s="29" t="s">
        <v>1427</v>
      </c>
      <c r="L37" s="1" t="s">
        <v>1345</v>
      </c>
      <c r="M37" s="1" t="s">
        <v>357</v>
      </c>
      <c r="N37" s="1" t="s">
        <v>1439</v>
      </c>
      <c r="O37" s="31">
        <v>211</v>
      </c>
      <c r="P37" s="20">
        <v>193</v>
      </c>
      <c r="Q37" s="30">
        <v>18</v>
      </c>
      <c r="R37" s="29" t="s">
        <v>100</v>
      </c>
      <c r="S37" s="28" t="s">
        <v>244</v>
      </c>
    </row>
    <row r="38" spans="1:19" x14ac:dyDescent="0.25">
      <c r="A38" s="32" t="s">
        <v>3</v>
      </c>
      <c r="B38" s="1">
        <v>66</v>
      </c>
      <c r="C38" s="1">
        <v>31</v>
      </c>
      <c r="D38" s="1">
        <v>24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1538</v>
      </c>
      <c r="L38" s="1" t="s">
        <v>1492</v>
      </c>
      <c r="M38" s="1" t="s">
        <v>673</v>
      </c>
      <c r="N38" s="1" t="s">
        <v>1539</v>
      </c>
      <c r="O38" s="31">
        <v>184</v>
      </c>
      <c r="P38" s="20">
        <v>200</v>
      </c>
      <c r="Q38" s="30">
        <v>-16</v>
      </c>
      <c r="R38" s="29" t="s">
        <v>104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66</v>
      </c>
      <c r="C40" s="1">
        <v>29</v>
      </c>
      <c r="D40" s="1">
        <v>30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1489</v>
      </c>
      <c r="M40" s="1" t="s">
        <v>523</v>
      </c>
      <c r="N40" s="1" t="s">
        <v>1504</v>
      </c>
      <c r="O40" s="31">
        <v>177</v>
      </c>
      <c r="P40" s="20">
        <v>204</v>
      </c>
      <c r="Q40" s="30">
        <v>-27</v>
      </c>
      <c r="R40" s="29" t="s">
        <v>100</v>
      </c>
      <c r="S40" s="28" t="s">
        <v>244</v>
      </c>
    </row>
    <row r="41" spans="1:19" x14ac:dyDescent="0.25">
      <c r="A41" s="32" t="s">
        <v>7</v>
      </c>
      <c r="B41" s="1">
        <v>67</v>
      </c>
      <c r="C41" s="1">
        <v>29</v>
      </c>
      <c r="D41" s="1">
        <v>34</v>
      </c>
      <c r="E41" s="20">
        <v>4</v>
      </c>
      <c r="F41" s="30">
        <v>62</v>
      </c>
      <c r="G41" s="20">
        <v>22</v>
      </c>
      <c r="H41" s="20">
        <v>28</v>
      </c>
      <c r="I41" s="20">
        <v>1</v>
      </c>
      <c r="J41" s="20">
        <v>3</v>
      </c>
      <c r="K41" s="29" t="s">
        <v>1505</v>
      </c>
      <c r="L41" s="1" t="s">
        <v>1445</v>
      </c>
      <c r="M41" s="1" t="s">
        <v>583</v>
      </c>
      <c r="N41" s="1" t="s">
        <v>1506</v>
      </c>
      <c r="O41" s="31">
        <v>201</v>
      </c>
      <c r="P41" s="20">
        <v>218</v>
      </c>
      <c r="Q41" s="30">
        <v>-17</v>
      </c>
      <c r="R41" s="29" t="s">
        <v>104</v>
      </c>
      <c r="S41" s="28" t="s">
        <v>225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65F26D2-E847-4BFE-B015-655C281096FB}"/>
  </hyperlinks>
  <pageMargins left="0.7" right="0.7" top="0.75" bottom="0.75" header="0.3" footer="0.3"/>
  <pageSetup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C9A08-39A0-4CA7-9A4E-11B9F5CE4F1D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66</v>
      </c>
      <c r="C5" s="1">
        <v>38</v>
      </c>
      <c r="D5" s="1">
        <v>23</v>
      </c>
      <c r="E5" s="20">
        <v>5</v>
      </c>
      <c r="F5" s="30">
        <v>81</v>
      </c>
      <c r="G5" s="31">
        <v>32</v>
      </c>
      <c r="H5" s="20">
        <v>37</v>
      </c>
      <c r="I5" s="20">
        <v>1</v>
      </c>
      <c r="J5" s="30">
        <v>2</v>
      </c>
      <c r="K5" s="29" t="s">
        <v>1354</v>
      </c>
      <c r="L5" s="1" t="s">
        <v>1179</v>
      </c>
      <c r="M5" s="1" t="s">
        <v>733</v>
      </c>
      <c r="N5" s="1" t="s">
        <v>1522</v>
      </c>
      <c r="O5" s="31">
        <v>234</v>
      </c>
      <c r="P5" s="20">
        <v>179</v>
      </c>
      <c r="Q5" s="30">
        <v>55</v>
      </c>
      <c r="R5" s="29" t="s">
        <v>100</v>
      </c>
      <c r="S5" s="28" t="s">
        <v>205</v>
      </c>
    </row>
    <row r="6" spans="1:20" x14ac:dyDescent="0.25">
      <c r="A6" s="32" t="s">
        <v>4</v>
      </c>
      <c r="B6" s="1">
        <v>66</v>
      </c>
      <c r="C6" s="1">
        <v>39</v>
      </c>
      <c r="D6" s="1">
        <v>24</v>
      </c>
      <c r="E6" s="20">
        <v>3</v>
      </c>
      <c r="F6" s="30">
        <v>81</v>
      </c>
      <c r="G6" s="31">
        <v>30</v>
      </c>
      <c r="H6" s="20">
        <v>38</v>
      </c>
      <c r="I6" s="20">
        <v>1</v>
      </c>
      <c r="J6" s="30">
        <v>1</v>
      </c>
      <c r="K6" s="29" t="s">
        <v>1039</v>
      </c>
      <c r="L6" s="1" t="s">
        <v>1397</v>
      </c>
      <c r="M6" s="1" t="s">
        <v>586</v>
      </c>
      <c r="N6" s="1" t="s">
        <v>1523</v>
      </c>
      <c r="O6" s="31">
        <v>210</v>
      </c>
      <c r="P6" s="20">
        <v>197</v>
      </c>
      <c r="Q6" s="30">
        <v>13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68</v>
      </c>
      <c r="C10" s="1">
        <v>30</v>
      </c>
      <c r="D10" s="1">
        <v>30</v>
      </c>
      <c r="E10" s="20">
        <v>8</v>
      </c>
      <c r="F10" s="30">
        <v>68</v>
      </c>
      <c r="G10" s="31">
        <v>23</v>
      </c>
      <c r="H10" s="20">
        <v>30</v>
      </c>
      <c r="I10" s="20">
        <v>0</v>
      </c>
      <c r="J10" s="30">
        <v>1</v>
      </c>
      <c r="K10" s="29" t="s">
        <v>1517</v>
      </c>
      <c r="L10" s="1" t="s">
        <v>1166</v>
      </c>
      <c r="M10" s="1" t="s">
        <v>679</v>
      </c>
      <c r="N10" s="1" t="s">
        <v>1518</v>
      </c>
      <c r="O10" s="31">
        <v>184</v>
      </c>
      <c r="P10" s="20">
        <v>218</v>
      </c>
      <c r="Q10" s="30">
        <v>-34</v>
      </c>
      <c r="R10" s="29" t="s">
        <v>102</v>
      </c>
      <c r="S10" s="28" t="s">
        <v>208</v>
      </c>
    </row>
    <row r="11" spans="1:20" ht="15.75" thickBot="1" x14ac:dyDescent="0.3">
      <c r="A11" s="32" t="s">
        <v>28</v>
      </c>
      <c r="B11" s="1">
        <v>65</v>
      </c>
      <c r="C11" s="1">
        <v>26</v>
      </c>
      <c r="D11" s="1">
        <v>33</v>
      </c>
      <c r="E11" s="24">
        <v>6</v>
      </c>
      <c r="F11" s="23">
        <v>58</v>
      </c>
      <c r="G11" s="25">
        <v>18</v>
      </c>
      <c r="H11" s="24">
        <v>23</v>
      </c>
      <c r="I11" s="24">
        <v>3</v>
      </c>
      <c r="J11" s="23">
        <v>1</v>
      </c>
      <c r="K11" s="29" t="s">
        <v>1351</v>
      </c>
      <c r="L11" s="1" t="s">
        <v>1484</v>
      </c>
      <c r="M11" s="1" t="s">
        <v>493</v>
      </c>
      <c r="N11" s="1" t="s">
        <v>1485</v>
      </c>
      <c r="O11" s="31">
        <v>206</v>
      </c>
      <c r="P11" s="20">
        <v>230</v>
      </c>
      <c r="Q11" s="30">
        <v>-24</v>
      </c>
      <c r="R11" s="29" t="s">
        <v>100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68</v>
      </c>
      <c r="C16" s="1">
        <v>36</v>
      </c>
      <c r="D16" s="1">
        <v>26</v>
      </c>
      <c r="E16" s="20">
        <v>6</v>
      </c>
      <c r="F16" s="30">
        <v>78</v>
      </c>
      <c r="G16" s="20">
        <v>31</v>
      </c>
      <c r="H16" s="20">
        <v>35</v>
      </c>
      <c r="I16" s="20">
        <v>1</v>
      </c>
      <c r="J16" s="20">
        <v>1</v>
      </c>
      <c r="K16" s="29" t="s">
        <v>1357</v>
      </c>
      <c r="L16" s="1" t="s">
        <v>1526</v>
      </c>
      <c r="M16" s="1" t="s">
        <v>544</v>
      </c>
      <c r="N16" s="1" t="s">
        <v>1527</v>
      </c>
      <c r="O16" s="31">
        <v>204</v>
      </c>
      <c r="P16" s="20">
        <v>177</v>
      </c>
      <c r="Q16" s="30">
        <v>27</v>
      </c>
      <c r="R16" s="29" t="s">
        <v>98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66</v>
      </c>
      <c r="C18" s="1">
        <v>31</v>
      </c>
      <c r="D18" s="1">
        <v>27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1525</v>
      </c>
      <c r="L18" s="1" t="s">
        <v>1301</v>
      </c>
      <c r="M18" s="1" t="s">
        <v>655</v>
      </c>
      <c r="N18" s="1" t="s">
        <v>1315</v>
      </c>
      <c r="O18" s="31">
        <v>217</v>
      </c>
      <c r="P18" s="20">
        <v>221</v>
      </c>
      <c r="Q18" s="30">
        <v>-4</v>
      </c>
      <c r="R18" s="29" t="s">
        <v>114</v>
      </c>
      <c r="S18" s="28" t="s">
        <v>225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68</v>
      </c>
      <c r="C21" s="26">
        <v>28</v>
      </c>
      <c r="D21" s="26">
        <v>32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1327</v>
      </c>
      <c r="M21" s="26" t="s">
        <v>783</v>
      </c>
      <c r="N21" s="26" t="s">
        <v>1530</v>
      </c>
      <c r="O21" s="25">
        <v>192</v>
      </c>
      <c r="P21" s="24">
        <v>232</v>
      </c>
      <c r="Q21" s="23">
        <v>-40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67</v>
      </c>
      <c r="C28" s="1">
        <v>37</v>
      </c>
      <c r="D28" s="1">
        <v>25</v>
      </c>
      <c r="E28" s="20">
        <v>5</v>
      </c>
      <c r="F28" s="30">
        <v>79</v>
      </c>
      <c r="G28" s="20">
        <v>26</v>
      </c>
      <c r="H28" s="20">
        <v>34</v>
      </c>
      <c r="I28" s="20">
        <v>3</v>
      </c>
      <c r="J28" s="20">
        <v>2</v>
      </c>
      <c r="K28" s="29" t="s">
        <v>1194</v>
      </c>
      <c r="L28" s="1" t="s">
        <v>1414</v>
      </c>
      <c r="M28" s="1" t="s">
        <v>840</v>
      </c>
      <c r="N28" s="1" t="s">
        <v>1533</v>
      </c>
      <c r="O28" s="31">
        <v>184</v>
      </c>
      <c r="P28" s="20">
        <v>194</v>
      </c>
      <c r="Q28" s="30">
        <v>-10</v>
      </c>
      <c r="R28" s="29" t="s">
        <v>102</v>
      </c>
      <c r="S28" s="28" t="s">
        <v>208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65</v>
      </c>
      <c r="C37" s="1">
        <v>36</v>
      </c>
      <c r="D37" s="1">
        <v>20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1444</v>
      </c>
      <c r="M37" s="1" t="s">
        <v>542</v>
      </c>
      <c r="N37" s="1" t="s">
        <v>1135</v>
      </c>
      <c r="O37" s="31">
        <v>185</v>
      </c>
      <c r="P37" s="20">
        <v>169</v>
      </c>
      <c r="Q37" s="30">
        <v>16</v>
      </c>
      <c r="R37" s="29" t="s">
        <v>169</v>
      </c>
      <c r="S37" s="28" t="s">
        <v>231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65</v>
      </c>
      <c r="C39" s="1">
        <v>30</v>
      </c>
      <c r="D39" s="1">
        <v>24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1332</v>
      </c>
      <c r="M39" s="1" t="s">
        <v>604</v>
      </c>
      <c r="N39" s="1" t="s">
        <v>1493</v>
      </c>
      <c r="O39" s="31">
        <v>169</v>
      </c>
      <c r="P39" s="20">
        <v>190</v>
      </c>
      <c r="Q39" s="30">
        <v>-21</v>
      </c>
      <c r="R39" s="29" t="s">
        <v>102</v>
      </c>
      <c r="S39" s="28" t="s">
        <v>311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306B36-2BEC-4425-A95A-B24B1F0A5263}"/>
  </hyperlinks>
  <pageMargins left="0.7" right="0.7" top="0.75" bottom="0.75" header="0.3" footer="0.3"/>
  <pageSetup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761F-A28D-45B7-AC6C-D841ACAAE9EA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66</v>
      </c>
      <c r="C7" s="1">
        <v>36</v>
      </c>
      <c r="D7" s="1">
        <v>25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1304</v>
      </c>
      <c r="M7" s="1" t="s">
        <v>512</v>
      </c>
      <c r="N7" s="1" t="s">
        <v>1521</v>
      </c>
      <c r="O7" s="31">
        <v>195</v>
      </c>
      <c r="P7" s="20">
        <v>187</v>
      </c>
      <c r="Q7" s="30">
        <v>8</v>
      </c>
      <c r="R7" s="29" t="s">
        <v>181</v>
      </c>
      <c r="S7" s="28" t="s">
        <v>230</v>
      </c>
    </row>
    <row r="8" spans="1:20" x14ac:dyDescent="0.25">
      <c r="A8" s="32" t="s">
        <v>16</v>
      </c>
      <c r="B8" s="1">
        <v>66</v>
      </c>
      <c r="C8" s="1">
        <v>32</v>
      </c>
      <c r="D8" s="1">
        <v>27</v>
      </c>
      <c r="E8" s="20">
        <v>7</v>
      </c>
      <c r="F8" s="30">
        <v>71</v>
      </c>
      <c r="G8" s="31">
        <v>21</v>
      </c>
      <c r="H8" s="20">
        <v>30</v>
      </c>
      <c r="I8" s="20">
        <v>2</v>
      </c>
      <c r="J8" s="30">
        <v>2</v>
      </c>
      <c r="K8" s="29" t="s">
        <v>1492</v>
      </c>
      <c r="L8" s="1" t="s">
        <v>1142</v>
      </c>
      <c r="M8" s="1" t="s">
        <v>495</v>
      </c>
      <c r="N8" s="1" t="s">
        <v>1520</v>
      </c>
      <c r="O8" s="31">
        <v>197</v>
      </c>
      <c r="P8" s="20">
        <v>216</v>
      </c>
      <c r="Q8" s="30">
        <v>-19</v>
      </c>
      <c r="R8" s="29" t="s">
        <v>100</v>
      </c>
      <c r="S8" s="28" t="s">
        <v>246</v>
      </c>
    </row>
    <row r="9" spans="1:20" x14ac:dyDescent="0.25">
      <c r="A9" s="32" t="s">
        <v>21</v>
      </c>
      <c r="B9" s="1">
        <v>67</v>
      </c>
      <c r="C9" s="1">
        <v>32</v>
      </c>
      <c r="D9" s="1">
        <v>29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1031</v>
      </c>
      <c r="M9" s="1" t="s">
        <v>485</v>
      </c>
      <c r="N9" s="1" t="s">
        <v>1514</v>
      </c>
      <c r="O9" s="31">
        <v>194</v>
      </c>
      <c r="P9" s="20">
        <v>211</v>
      </c>
      <c r="Q9" s="30">
        <v>-17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67</v>
      </c>
      <c r="C14" s="1">
        <v>44</v>
      </c>
      <c r="D14" s="1">
        <v>15</v>
      </c>
      <c r="E14" s="20">
        <v>8</v>
      </c>
      <c r="F14" s="33">
        <v>96</v>
      </c>
      <c r="G14" s="20">
        <v>36</v>
      </c>
      <c r="H14" s="20">
        <v>43</v>
      </c>
      <c r="I14" s="20">
        <v>1</v>
      </c>
      <c r="J14" s="20">
        <v>3</v>
      </c>
      <c r="K14" s="29" t="s">
        <v>1460</v>
      </c>
      <c r="L14" s="1" t="s">
        <v>1405</v>
      </c>
      <c r="M14" s="1" t="s">
        <v>511</v>
      </c>
      <c r="N14" s="1" t="s">
        <v>1420</v>
      </c>
      <c r="O14" s="31">
        <v>244</v>
      </c>
      <c r="P14" s="20">
        <v>175</v>
      </c>
      <c r="Q14" s="30">
        <v>69</v>
      </c>
      <c r="R14" s="29" t="s">
        <v>100</v>
      </c>
      <c r="S14" s="28" t="s">
        <v>245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68</v>
      </c>
      <c r="C17" s="1">
        <v>33</v>
      </c>
      <c r="D17" s="1">
        <v>29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1292</v>
      </c>
      <c r="L17" s="1" t="s">
        <v>1351</v>
      </c>
      <c r="M17" s="1" t="s">
        <v>708</v>
      </c>
      <c r="N17" s="1" t="s">
        <v>1528</v>
      </c>
      <c r="O17" s="31">
        <v>204</v>
      </c>
      <c r="P17" s="20">
        <v>204</v>
      </c>
      <c r="Q17" s="30">
        <v>0</v>
      </c>
      <c r="R17" s="29" t="s">
        <v>98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66</v>
      </c>
      <c r="C19" s="1">
        <v>30</v>
      </c>
      <c r="D19" s="1">
        <v>28</v>
      </c>
      <c r="E19" s="20">
        <v>8</v>
      </c>
      <c r="F19" s="30">
        <v>68</v>
      </c>
      <c r="G19" s="20">
        <v>22</v>
      </c>
      <c r="H19" s="20">
        <v>28</v>
      </c>
      <c r="I19" s="20">
        <v>2</v>
      </c>
      <c r="J19" s="20">
        <v>1</v>
      </c>
      <c r="K19" s="29" t="s">
        <v>1276</v>
      </c>
      <c r="L19" s="1" t="s">
        <v>1480</v>
      </c>
      <c r="M19" s="1" t="s">
        <v>399</v>
      </c>
      <c r="N19" s="1" t="s">
        <v>1406</v>
      </c>
      <c r="O19" s="31">
        <v>179</v>
      </c>
      <c r="P19" s="20">
        <v>196</v>
      </c>
      <c r="Q19" s="30">
        <v>-17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69</v>
      </c>
      <c r="C20" s="1">
        <v>28</v>
      </c>
      <c r="D20" s="1">
        <v>31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1412</v>
      </c>
      <c r="L20" s="1" t="s">
        <v>1459</v>
      </c>
      <c r="M20" s="1" t="s">
        <v>947</v>
      </c>
      <c r="N20" s="1" t="s">
        <v>1531</v>
      </c>
      <c r="O20" s="31">
        <v>202</v>
      </c>
      <c r="P20" s="20">
        <v>250</v>
      </c>
      <c r="Q20" s="30">
        <v>-48</v>
      </c>
      <c r="R20" s="29" t="s">
        <v>130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68</v>
      </c>
      <c r="C25" s="40">
        <v>47</v>
      </c>
      <c r="D25" s="40">
        <v>17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1550</v>
      </c>
      <c r="M25" s="40" t="s">
        <v>113</v>
      </c>
      <c r="N25" s="40" t="s">
        <v>1551</v>
      </c>
      <c r="O25" s="39">
        <v>237</v>
      </c>
      <c r="P25" s="38">
        <v>156</v>
      </c>
      <c r="Q25" s="33">
        <v>81</v>
      </c>
      <c r="R25" s="37" t="s">
        <v>123</v>
      </c>
      <c r="S25" s="36" t="s">
        <v>205</v>
      </c>
    </row>
    <row r="26" spans="1:19" x14ac:dyDescent="0.25">
      <c r="A26" s="32" t="s">
        <v>22</v>
      </c>
      <c r="B26" s="1">
        <v>66</v>
      </c>
      <c r="C26" s="1">
        <v>42</v>
      </c>
      <c r="D26" s="1">
        <v>21</v>
      </c>
      <c r="E26" s="20">
        <v>3</v>
      </c>
      <c r="F26" s="30">
        <v>87</v>
      </c>
      <c r="G26" s="20">
        <v>33</v>
      </c>
      <c r="H26" s="20">
        <v>40</v>
      </c>
      <c r="I26" s="20">
        <v>2</v>
      </c>
      <c r="J26" s="20">
        <v>1</v>
      </c>
      <c r="K26" s="29" t="s">
        <v>1404</v>
      </c>
      <c r="L26" s="1" t="s">
        <v>1345</v>
      </c>
      <c r="M26" s="1" t="s">
        <v>1548</v>
      </c>
      <c r="N26" s="1" t="s">
        <v>1305</v>
      </c>
      <c r="O26" s="31">
        <v>225</v>
      </c>
      <c r="P26" s="20">
        <v>174</v>
      </c>
      <c r="Q26" s="30">
        <v>51</v>
      </c>
      <c r="R26" s="29" t="s">
        <v>102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68</v>
      </c>
      <c r="C29" s="1">
        <v>33</v>
      </c>
      <c r="D29" s="1">
        <v>28</v>
      </c>
      <c r="E29" s="20">
        <v>7</v>
      </c>
      <c r="F29" s="30">
        <v>73</v>
      </c>
      <c r="G29" s="20">
        <v>20</v>
      </c>
      <c r="H29" s="20">
        <v>29</v>
      </c>
      <c r="I29" s="20">
        <v>4</v>
      </c>
      <c r="J29" s="20">
        <v>1</v>
      </c>
      <c r="K29" s="29" t="s">
        <v>1369</v>
      </c>
      <c r="L29" s="1" t="s">
        <v>1042</v>
      </c>
      <c r="M29" s="1" t="s">
        <v>611</v>
      </c>
      <c r="N29" s="1" t="s">
        <v>1549</v>
      </c>
      <c r="O29" s="31">
        <v>202</v>
      </c>
      <c r="P29" s="20">
        <v>202</v>
      </c>
      <c r="Q29" s="30">
        <v>0</v>
      </c>
      <c r="R29" s="29" t="s">
        <v>104</v>
      </c>
      <c r="S29" s="28" t="s">
        <v>230</v>
      </c>
    </row>
    <row r="30" spans="1:19" x14ac:dyDescent="0.25">
      <c r="A30" s="32" t="s">
        <v>105</v>
      </c>
      <c r="B30" s="1">
        <v>67</v>
      </c>
      <c r="C30" s="1">
        <v>30</v>
      </c>
      <c r="D30" s="1">
        <v>26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1545</v>
      </c>
      <c r="M30" s="1" t="s">
        <v>556</v>
      </c>
      <c r="N30" s="1" t="s">
        <v>1546</v>
      </c>
      <c r="O30" s="31">
        <v>190</v>
      </c>
      <c r="P30" s="20">
        <v>198</v>
      </c>
      <c r="Q30" s="30">
        <v>-8</v>
      </c>
      <c r="R30" s="29" t="s">
        <v>100</v>
      </c>
      <c r="S30" s="28" t="s">
        <v>262</v>
      </c>
    </row>
    <row r="31" spans="1:19" x14ac:dyDescent="0.25">
      <c r="A31" s="32" t="s">
        <v>15</v>
      </c>
      <c r="B31" s="1">
        <v>66</v>
      </c>
      <c r="C31" s="1">
        <v>25</v>
      </c>
      <c r="D31" s="1">
        <v>33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1435</v>
      </c>
      <c r="L31" s="1" t="s">
        <v>1534</v>
      </c>
      <c r="M31" s="1" t="s">
        <v>575</v>
      </c>
      <c r="N31" s="1" t="s">
        <v>1471</v>
      </c>
      <c r="O31" s="31">
        <v>171</v>
      </c>
      <c r="P31" s="20">
        <v>214</v>
      </c>
      <c r="Q31" s="30">
        <v>-43</v>
      </c>
      <c r="R31" s="29" t="s">
        <v>102</v>
      </c>
      <c r="S31" s="28" t="s">
        <v>190</v>
      </c>
    </row>
    <row r="32" spans="1:19" ht="15.75" thickBot="1" x14ac:dyDescent="0.3">
      <c r="A32" s="32" t="s">
        <v>25</v>
      </c>
      <c r="B32" s="1">
        <v>67</v>
      </c>
      <c r="C32" s="1">
        <v>20</v>
      </c>
      <c r="D32" s="1">
        <v>38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1155</v>
      </c>
      <c r="L32" s="1" t="s">
        <v>1181</v>
      </c>
      <c r="M32" s="1" t="s">
        <v>479</v>
      </c>
      <c r="N32" s="1" t="s">
        <v>1532</v>
      </c>
      <c r="O32" s="31">
        <v>182</v>
      </c>
      <c r="P32" s="20">
        <v>237</v>
      </c>
      <c r="Q32" s="30">
        <v>-55</v>
      </c>
      <c r="R32" s="29" t="s">
        <v>140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67</v>
      </c>
      <c r="C36" s="1">
        <v>39</v>
      </c>
      <c r="D36" s="1">
        <v>24</v>
      </c>
      <c r="E36" s="20">
        <v>4</v>
      </c>
      <c r="F36" s="30">
        <v>82</v>
      </c>
      <c r="G36" s="20">
        <v>28</v>
      </c>
      <c r="H36" s="20">
        <v>39</v>
      </c>
      <c r="I36" s="20">
        <v>0</v>
      </c>
      <c r="J36" s="20">
        <v>1</v>
      </c>
      <c r="K36" s="29" t="s">
        <v>1427</v>
      </c>
      <c r="L36" s="1" t="s">
        <v>1541</v>
      </c>
      <c r="M36" s="1" t="s">
        <v>357</v>
      </c>
      <c r="N36" s="1" t="s">
        <v>1439</v>
      </c>
      <c r="O36" s="31">
        <v>214</v>
      </c>
      <c r="P36" s="20">
        <v>194</v>
      </c>
      <c r="Q36" s="30">
        <v>20</v>
      </c>
      <c r="R36" s="29" t="s">
        <v>104</v>
      </c>
      <c r="S36" s="28" t="s">
        <v>225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67</v>
      </c>
      <c r="C38" s="1">
        <v>31</v>
      </c>
      <c r="D38" s="1">
        <v>25</v>
      </c>
      <c r="E38" s="20">
        <v>11</v>
      </c>
      <c r="F38" s="30">
        <v>73</v>
      </c>
      <c r="G38" s="20">
        <v>22</v>
      </c>
      <c r="H38" s="20">
        <v>29</v>
      </c>
      <c r="I38" s="20">
        <v>2</v>
      </c>
      <c r="J38" s="20">
        <v>1</v>
      </c>
      <c r="K38" s="29" t="s">
        <v>1245</v>
      </c>
      <c r="L38" s="1" t="s">
        <v>1492</v>
      </c>
      <c r="M38" s="1" t="s">
        <v>673</v>
      </c>
      <c r="N38" s="1" t="s">
        <v>1544</v>
      </c>
      <c r="O38" s="31">
        <v>185</v>
      </c>
      <c r="P38" s="20">
        <v>203</v>
      </c>
      <c r="Q38" s="30">
        <v>-18</v>
      </c>
      <c r="R38" s="29" t="s">
        <v>98</v>
      </c>
      <c r="S38" s="28" t="s">
        <v>225</v>
      </c>
    </row>
    <row r="39" spans="1:19" x14ac:dyDescent="0.25">
      <c r="A39" s="32" t="s">
        <v>27</v>
      </c>
      <c r="B39" s="1">
        <v>66</v>
      </c>
      <c r="C39" s="1">
        <v>30</v>
      </c>
      <c r="D39" s="1">
        <v>25</v>
      </c>
      <c r="E39" s="20">
        <v>11</v>
      </c>
      <c r="F39" s="30">
        <v>71</v>
      </c>
      <c r="G39" s="20">
        <v>21</v>
      </c>
      <c r="H39" s="20">
        <v>27</v>
      </c>
      <c r="I39" s="20">
        <v>3</v>
      </c>
      <c r="J39" s="20">
        <v>2</v>
      </c>
      <c r="K39" s="29" t="s">
        <v>1368</v>
      </c>
      <c r="L39" s="1" t="s">
        <v>1565</v>
      </c>
      <c r="M39" s="1" t="s">
        <v>604</v>
      </c>
      <c r="N39" s="1" t="s">
        <v>1493</v>
      </c>
      <c r="O39" s="31">
        <v>171</v>
      </c>
      <c r="P39" s="20">
        <v>196</v>
      </c>
      <c r="Q39" s="30">
        <v>-25</v>
      </c>
      <c r="R39" s="29" t="s">
        <v>114</v>
      </c>
      <c r="S39" s="28" t="s">
        <v>252</v>
      </c>
    </row>
    <row r="40" spans="1:19" x14ac:dyDescent="0.25">
      <c r="A40" s="32" t="s">
        <v>31</v>
      </c>
      <c r="B40" s="1">
        <v>67</v>
      </c>
      <c r="C40" s="1">
        <v>29</v>
      </c>
      <c r="D40" s="1">
        <v>31</v>
      </c>
      <c r="E40" s="20">
        <v>7</v>
      </c>
      <c r="F40" s="30">
        <v>65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1540</v>
      </c>
      <c r="M40" s="1" t="s">
        <v>523</v>
      </c>
      <c r="N40" s="1" t="s">
        <v>1487</v>
      </c>
      <c r="O40" s="31">
        <v>179</v>
      </c>
      <c r="P40" s="20">
        <v>211</v>
      </c>
      <c r="Q40" s="30">
        <v>-32</v>
      </c>
      <c r="R40" s="29" t="s">
        <v>98</v>
      </c>
      <c r="S40" s="28" t="s">
        <v>244</v>
      </c>
    </row>
    <row r="41" spans="1:19" x14ac:dyDescent="0.25">
      <c r="A41" s="32" t="s">
        <v>7</v>
      </c>
      <c r="B41" s="1">
        <v>68</v>
      </c>
      <c r="C41" s="1">
        <v>29</v>
      </c>
      <c r="D41" s="1">
        <v>34</v>
      </c>
      <c r="E41" s="20">
        <v>5</v>
      </c>
      <c r="F41" s="30">
        <v>63</v>
      </c>
      <c r="G41" s="20">
        <v>22</v>
      </c>
      <c r="H41" s="20">
        <v>28</v>
      </c>
      <c r="I41" s="20">
        <v>1</v>
      </c>
      <c r="J41" s="20">
        <v>3</v>
      </c>
      <c r="K41" s="29" t="s">
        <v>1542</v>
      </c>
      <c r="L41" s="1" t="s">
        <v>1445</v>
      </c>
      <c r="M41" s="1" t="s">
        <v>583</v>
      </c>
      <c r="N41" s="1" t="s">
        <v>1543</v>
      </c>
      <c r="O41" s="31">
        <v>203</v>
      </c>
      <c r="P41" s="20">
        <v>221</v>
      </c>
      <c r="Q41" s="30">
        <v>-18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F684D58C-BBA8-47DB-BED1-45EA4E1FC31C}"/>
  </hyperlinks>
  <pageMargins left="0.7" right="0.7" top="0.75" bottom="0.75" header="0.3" footer="0.3"/>
  <pageSetup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508B-FD5B-4E73-BD8A-ECB2A15717AA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5</v>
      </c>
      <c r="B5" s="1">
        <v>67</v>
      </c>
      <c r="C5" s="1">
        <v>39</v>
      </c>
      <c r="D5" s="1">
        <v>23</v>
      </c>
      <c r="E5" s="20">
        <v>5</v>
      </c>
      <c r="F5" s="30">
        <v>83</v>
      </c>
      <c r="G5" s="31">
        <v>33</v>
      </c>
      <c r="H5" s="20">
        <v>38</v>
      </c>
      <c r="I5" s="20">
        <v>1</v>
      </c>
      <c r="J5" s="30">
        <v>2</v>
      </c>
      <c r="K5" s="29" t="s">
        <v>1354</v>
      </c>
      <c r="L5" s="1" t="s">
        <v>1249</v>
      </c>
      <c r="M5" s="1" t="s">
        <v>733</v>
      </c>
      <c r="N5" s="1" t="s">
        <v>1558</v>
      </c>
      <c r="O5" s="31">
        <v>236</v>
      </c>
      <c r="P5" s="20">
        <v>179</v>
      </c>
      <c r="Q5" s="30">
        <v>57</v>
      </c>
      <c r="R5" s="29" t="s">
        <v>104</v>
      </c>
      <c r="S5" s="28" t="s">
        <v>205</v>
      </c>
    </row>
    <row r="6" spans="1:20" x14ac:dyDescent="0.25">
      <c r="A6" s="32" t="s">
        <v>4</v>
      </c>
      <c r="B6" s="1">
        <v>67</v>
      </c>
      <c r="C6" s="1">
        <v>40</v>
      </c>
      <c r="D6" s="1">
        <v>24</v>
      </c>
      <c r="E6" s="20">
        <v>3</v>
      </c>
      <c r="F6" s="30">
        <v>83</v>
      </c>
      <c r="G6" s="31">
        <v>31</v>
      </c>
      <c r="H6" s="20">
        <v>39</v>
      </c>
      <c r="I6" s="20">
        <v>1</v>
      </c>
      <c r="J6" s="30">
        <v>1</v>
      </c>
      <c r="K6" s="29" t="s">
        <v>1216</v>
      </c>
      <c r="L6" s="1" t="s">
        <v>1397</v>
      </c>
      <c r="M6" s="1" t="s">
        <v>586</v>
      </c>
      <c r="N6" s="1" t="s">
        <v>1523</v>
      </c>
      <c r="O6" s="31">
        <v>216</v>
      </c>
      <c r="P6" s="20">
        <v>199</v>
      </c>
      <c r="Q6" s="30">
        <v>17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68</v>
      </c>
      <c r="C27" s="1">
        <v>41</v>
      </c>
      <c r="D27" s="1">
        <v>24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1201</v>
      </c>
      <c r="M27" s="1" t="s">
        <v>809</v>
      </c>
      <c r="N27" s="1" t="s">
        <v>1547</v>
      </c>
      <c r="O27" s="31">
        <v>228</v>
      </c>
      <c r="P27" s="20">
        <v>197</v>
      </c>
      <c r="Q27" s="30">
        <v>31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68</v>
      </c>
      <c r="C28" s="1">
        <v>38</v>
      </c>
      <c r="D28" s="1">
        <v>25</v>
      </c>
      <c r="E28" s="20">
        <v>5</v>
      </c>
      <c r="F28" s="30">
        <v>81</v>
      </c>
      <c r="G28" s="20">
        <v>27</v>
      </c>
      <c r="H28" s="20">
        <v>35</v>
      </c>
      <c r="I28" s="20">
        <v>3</v>
      </c>
      <c r="J28" s="20">
        <v>2</v>
      </c>
      <c r="K28" s="29" t="s">
        <v>1191</v>
      </c>
      <c r="L28" s="1" t="s">
        <v>1414</v>
      </c>
      <c r="M28" s="1" t="s">
        <v>840</v>
      </c>
      <c r="N28" s="1" t="s">
        <v>1564</v>
      </c>
      <c r="O28" s="31">
        <v>187</v>
      </c>
      <c r="P28" s="20">
        <v>195</v>
      </c>
      <c r="Q28" s="30">
        <v>-8</v>
      </c>
      <c r="R28" s="29" t="s">
        <v>100</v>
      </c>
      <c r="S28" s="28" t="s">
        <v>222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69</v>
      </c>
      <c r="C41" s="1">
        <v>30</v>
      </c>
      <c r="D41" s="1">
        <v>34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1573</v>
      </c>
      <c r="M41" s="1" t="s">
        <v>583</v>
      </c>
      <c r="N41" s="1" t="s">
        <v>1574</v>
      </c>
      <c r="O41" s="31">
        <v>209</v>
      </c>
      <c r="P41" s="20">
        <v>223</v>
      </c>
      <c r="Q41" s="30">
        <v>-14</v>
      </c>
      <c r="R41" s="29" t="s">
        <v>100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FDF979E-FC21-43EE-A959-8E7A8ADA78FB}"/>
  </hyperlinks>
  <pageMargins left="0.7" right="0.7" top="0.75" bottom="0.75" header="0.3" footer="0.3"/>
  <pageSetup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23308-0FFD-43E0-83F7-B072B46576C7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68</v>
      </c>
      <c r="C4" s="40">
        <v>41</v>
      </c>
      <c r="D4" s="40">
        <v>24</v>
      </c>
      <c r="E4" s="38">
        <v>3</v>
      </c>
      <c r="F4" s="33">
        <v>85</v>
      </c>
      <c r="G4" s="39">
        <v>31</v>
      </c>
      <c r="H4" s="38">
        <v>37</v>
      </c>
      <c r="I4" s="38">
        <v>4</v>
      </c>
      <c r="J4" s="33">
        <v>0</v>
      </c>
      <c r="K4" s="37" t="s">
        <v>1426</v>
      </c>
      <c r="L4" s="40" t="s">
        <v>1201</v>
      </c>
      <c r="M4" s="40" t="s">
        <v>455</v>
      </c>
      <c r="N4" s="40" t="s">
        <v>1553</v>
      </c>
      <c r="O4" s="39">
        <v>221</v>
      </c>
      <c r="P4" s="38">
        <v>184</v>
      </c>
      <c r="Q4" s="33">
        <v>37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68</v>
      </c>
      <c r="C5" s="1">
        <v>41</v>
      </c>
      <c r="D5" s="1">
        <v>24</v>
      </c>
      <c r="E5" s="20">
        <v>3</v>
      </c>
      <c r="F5" s="30">
        <v>85</v>
      </c>
      <c r="G5" s="31">
        <v>32</v>
      </c>
      <c r="H5" s="20">
        <v>40</v>
      </c>
      <c r="I5" s="20">
        <v>1</v>
      </c>
      <c r="J5" s="30">
        <v>1</v>
      </c>
      <c r="K5" s="29" t="s">
        <v>1263</v>
      </c>
      <c r="L5" s="1" t="s">
        <v>1397</v>
      </c>
      <c r="M5" s="1" t="s">
        <v>586</v>
      </c>
      <c r="N5" s="1" t="s">
        <v>1523</v>
      </c>
      <c r="O5" s="31">
        <v>218</v>
      </c>
      <c r="P5" s="20">
        <v>200</v>
      </c>
      <c r="Q5" s="30">
        <v>18</v>
      </c>
      <c r="R5" s="29" t="s">
        <v>104</v>
      </c>
      <c r="S5" s="28" t="s">
        <v>190</v>
      </c>
    </row>
    <row r="6" spans="1:20" x14ac:dyDescent="0.25">
      <c r="A6" s="32" t="s">
        <v>5</v>
      </c>
      <c r="B6" s="1">
        <v>67</v>
      </c>
      <c r="C6" s="1">
        <v>39</v>
      </c>
      <c r="D6" s="1">
        <v>23</v>
      </c>
      <c r="E6" s="20">
        <v>5</v>
      </c>
      <c r="F6" s="30">
        <v>83</v>
      </c>
      <c r="G6" s="31">
        <v>33</v>
      </c>
      <c r="H6" s="20">
        <v>38</v>
      </c>
      <c r="I6" s="20">
        <v>1</v>
      </c>
      <c r="J6" s="30">
        <v>2</v>
      </c>
      <c r="K6" s="29" t="s">
        <v>1354</v>
      </c>
      <c r="L6" s="1" t="s">
        <v>1249</v>
      </c>
      <c r="M6" s="1" t="s">
        <v>733</v>
      </c>
      <c r="N6" s="1" t="s">
        <v>1558</v>
      </c>
      <c r="O6" s="31">
        <v>236</v>
      </c>
      <c r="P6" s="20">
        <v>179</v>
      </c>
      <c r="Q6" s="30">
        <v>57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67</v>
      </c>
      <c r="C7" s="1">
        <v>36</v>
      </c>
      <c r="D7" s="1">
        <v>26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1495</v>
      </c>
      <c r="L7" s="1" t="s">
        <v>1585</v>
      </c>
      <c r="M7" s="1" t="s">
        <v>786</v>
      </c>
      <c r="N7" s="1" t="s">
        <v>1586</v>
      </c>
      <c r="O7" s="31">
        <v>198</v>
      </c>
      <c r="P7" s="20">
        <v>193</v>
      </c>
      <c r="Q7" s="30">
        <v>5</v>
      </c>
      <c r="R7" s="29" t="s">
        <v>98</v>
      </c>
      <c r="S7" s="28" t="s">
        <v>230</v>
      </c>
    </row>
    <row r="8" spans="1:20" x14ac:dyDescent="0.25">
      <c r="A8" s="32" t="s">
        <v>16</v>
      </c>
      <c r="B8" s="1">
        <v>67</v>
      </c>
      <c r="C8" s="1">
        <v>33</v>
      </c>
      <c r="D8" s="1">
        <v>27</v>
      </c>
      <c r="E8" s="20">
        <v>7</v>
      </c>
      <c r="F8" s="30">
        <v>73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1142</v>
      </c>
      <c r="M8" s="1" t="s">
        <v>600</v>
      </c>
      <c r="N8" s="1" t="s">
        <v>1389</v>
      </c>
      <c r="O8" s="31">
        <v>203</v>
      </c>
      <c r="P8" s="20">
        <v>219</v>
      </c>
      <c r="Q8" s="30">
        <v>-16</v>
      </c>
      <c r="R8" s="29" t="s">
        <v>104</v>
      </c>
      <c r="S8" s="28" t="s">
        <v>246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69</v>
      </c>
      <c r="C10" s="1">
        <v>30</v>
      </c>
      <c r="D10" s="1">
        <v>30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1166</v>
      </c>
      <c r="M10" s="1" t="s">
        <v>601</v>
      </c>
      <c r="N10" s="1" t="s">
        <v>1554</v>
      </c>
      <c r="O10" s="31">
        <v>186</v>
      </c>
      <c r="P10" s="20">
        <v>221</v>
      </c>
      <c r="Q10" s="30">
        <v>-35</v>
      </c>
      <c r="R10" s="29" t="s">
        <v>114</v>
      </c>
      <c r="S10" s="28" t="s">
        <v>208</v>
      </c>
    </row>
    <row r="11" spans="1:20" ht="15.75" thickBot="1" x14ac:dyDescent="0.3">
      <c r="A11" s="32" t="s">
        <v>28</v>
      </c>
      <c r="B11" s="1">
        <v>66</v>
      </c>
      <c r="C11" s="1">
        <v>27</v>
      </c>
      <c r="D11" s="1">
        <v>33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1555</v>
      </c>
      <c r="M11" s="1" t="s">
        <v>1556</v>
      </c>
      <c r="N11" s="1" t="s">
        <v>1557</v>
      </c>
      <c r="O11" s="31">
        <v>209</v>
      </c>
      <c r="P11" s="20">
        <v>232</v>
      </c>
      <c r="Q11" s="30">
        <v>-23</v>
      </c>
      <c r="R11" s="29" t="s">
        <v>104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68</v>
      </c>
      <c r="C14" s="1">
        <v>45</v>
      </c>
      <c r="D14" s="1">
        <v>15</v>
      </c>
      <c r="E14" s="20">
        <v>8</v>
      </c>
      <c r="F14" s="33">
        <v>98</v>
      </c>
      <c r="G14" s="20">
        <v>37</v>
      </c>
      <c r="H14" s="20">
        <v>44</v>
      </c>
      <c r="I14" s="20">
        <v>1</v>
      </c>
      <c r="J14" s="20">
        <v>3</v>
      </c>
      <c r="K14" s="29" t="s">
        <v>1588</v>
      </c>
      <c r="L14" s="1" t="s">
        <v>1405</v>
      </c>
      <c r="M14" s="1" t="s">
        <v>511</v>
      </c>
      <c r="N14" s="1" t="s">
        <v>1589</v>
      </c>
      <c r="O14" s="31">
        <v>248</v>
      </c>
      <c r="P14" s="20">
        <v>176</v>
      </c>
      <c r="Q14" s="30">
        <v>72</v>
      </c>
      <c r="R14" s="29" t="s">
        <v>104</v>
      </c>
      <c r="S14" s="28" t="s">
        <v>236</v>
      </c>
    </row>
    <row r="15" spans="1:20" x14ac:dyDescent="0.25">
      <c r="A15" s="32" t="s">
        <v>26</v>
      </c>
      <c r="B15" s="1">
        <v>67</v>
      </c>
      <c r="C15" s="1">
        <v>41</v>
      </c>
      <c r="D15" s="1">
        <v>22</v>
      </c>
      <c r="E15" s="20">
        <v>4</v>
      </c>
      <c r="F15" s="30">
        <v>86</v>
      </c>
      <c r="G15" s="20">
        <v>36</v>
      </c>
      <c r="H15" s="20">
        <v>41</v>
      </c>
      <c r="I15" s="20">
        <v>0</v>
      </c>
      <c r="J15" s="20">
        <v>2</v>
      </c>
      <c r="K15" s="29" t="s">
        <v>1515</v>
      </c>
      <c r="L15" s="1" t="s">
        <v>1070</v>
      </c>
      <c r="M15" s="1" t="s">
        <v>771</v>
      </c>
      <c r="N15" s="1" t="s">
        <v>1524</v>
      </c>
      <c r="O15" s="31">
        <v>217</v>
      </c>
      <c r="P15" s="20">
        <v>178</v>
      </c>
      <c r="Q15" s="30">
        <v>39</v>
      </c>
      <c r="R15" s="29" t="s">
        <v>195</v>
      </c>
      <c r="S15" s="28" t="s">
        <v>253</v>
      </c>
    </row>
    <row r="16" spans="1:20" x14ac:dyDescent="0.25">
      <c r="A16" s="32" t="s">
        <v>14</v>
      </c>
      <c r="B16" s="1">
        <v>69</v>
      </c>
      <c r="C16" s="1">
        <v>37</v>
      </c>
      <c r="D16" s="1">
        <v>26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1357</v>
      </c>
      <c r="L16" s="1" t="s">
        <v>1560</v>
      </c>
      <c r="M16" s="1" t="s">
        <v>581</v>
      </c>
      <c r="N16" s="1" t="s">
        <v>1561</v>
      </c>
      <c r="O16" s="31">
        <v>206</v>
      </c>
      <c r="P16" s="20">
        <v>178</v>
      </c>
      <c r="Q16" s="30">
        <v>28</v>
      </c>
      <c r="R16" s="29" t="s">
        <v>100</v>
      </c>
      <c r="S16" s="28" t="s">
        <v>225</v>
      </c>
    </row>
    <row r="17" spans="1:19" x14ac:dyDescent="0.25">
      <c r="A17" s="32" t="s">
        <v>12</v>
      </c>
      <c r="B17" s="1">
        <v>69</v>
      </c>
      <c r="C17" s="1">
        <v>33</v>
      </c>
      <c r="D17" s="1">
        <v>30</v>
      </c>
      <c r="E17" s="20">
        <v>6</v>
      </c>
      <c r="F17" s="30">
        <v>72</v>
      </c>
      <c r="G17" s="20">
        <v>29</v>
      </c>
      <c r="H17" s="20">
        <v>32</v>
      </c>
      <c r="I17" s="20">
        <v>1</v>
      </c>
      <c r="J17" s="20">
        <v>0</v>
      </c>
      <c r="K17" s="29" t="s">
        <v>1304</v>
      </c>
      <c r="L17" s="1" t="s">
        <v>1351</v>
      </c>
      <c r="M17" s="1" t="s">
        <v>708</v>
      </c>
      <c r="N17" s="1" t="s">
        <v>1528</v>
      </c>
      <c r="O17" s="31">
        <v>205</v>
      </c>
      <c r="P17" s="20">
        <v>206</v>
      </c>
      <c r="Q17" s="30">
        <v>-1</v>
      </c>
      <c r="R17" s="29" t="s">
        <v>102</v>
      </c>
      <c r="S17" s="28" t="s">
        <v>203</v>
      </c>
    </row>
    <row r="18" spans="1:19" x14ac:dyDescent="0.25">
      <c r="A18" s="32" t="s">
        <v>23</v>
      </c>
      <c r="B18" s="1">
        <v>67</v>
      </c>
      <c r="C18" s="1">
        <v>31</v>
      </c>
      <c r="D18" s="1">
        <v>28</v>
      </c>
      <c r="E18" s="20">
        <v>8</v>
      </c>
      <c r="F18" s="30">
        <v>70</v>
      </c>
      <c r="G18" s="20">
        <v>19</v>
      </c>
      <c r="H18" s="20">
        <v>27</v>
      </c>
      <c r="I18" s="20">
        <v>4</v>
      </c>
      <c r="J18" s="20">
        <v>1</v>
      </c>
      <c r="K18" s="29" t="s">
        <v>1559</v>
      </c>
      <c r="L18" s="1" t="s">
        <v>1301</v>
      </c>
      <c r="M18" s="1" t="s">
        <v>751</v>
      </c>
      <c r="N18" s="1" t="s">
        <v>1423</v>
      </c>
      <c r="O18" s="31">
        <v>218</v>
      </c>
      <c r="P18" s="20">
        <v>223</v>
      </c>
      <c r="Q18" s="30">
        <v>-5</v>
      </c>
      <c r="R18" s="29" t="s">
        <v>140</v>
      </c>
      <c r="S18" s="28" t="s">
        <v>244</v>
      </c>
    </row>
    <row r="19" spans="1:19" x14ac:dyDescent="0.25">
      <c r="A19" s="32" t="s">
        <v>13</v>
      </c>
      <c r="B19" s="1">
        <v>67</v>
      </c>
      <c r="C19" s="1">
        <v>31</v>
      </c>
      <c r="D19" s="1">
        <v>28</v>
      </c>
      <c r="E19" s="20">
        <v>8</v>
      </c>
      <c r="F19" s="30">
        <v>70</v>
      </c>
      <c r="G19" s="20">
        <v>23</v>
      </c>
      <c r="H19" s="20">
        <v>29</v>
      </c>
      <c r="I19" s="20">
        <v>2</v>
      </c>
      <c r="J19" s="20">
        <v>1</v>
      </c>
      <c r="K19" s="29" t="s">
        <v>1276</v>
      </c>
      <c r="L19" s="1" t="s">
        <v>1294</v>
      </c>
      <c r="M19" s="1" t="s">
        <v>412</v>
      </c>
      <c r="N19" s="1" t="s">
        <v>1436</v>
      </c>
      <c r="O19" s="31">
        <v>183</v>
      </c>
      <c r="P19" s="20">
        <v>198</v>
      </c>
      <c r="Q19" s="30">
        <v>-15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70</v>
      </c>
      <c r="C20" s="1">
        <v>28</v>
      </c>
      <c r="D20" s="1">
        <v>32</v>
      </c>
      <c r="E20" s="20">
        <v>10</v>
      </c>
      <c r="F20" s="30">
        <v>66</v>
      </c>
      <c r="G20" s="20">
        <v>19</v>
      </c>
      <c r="H20" s="20">
        <v>27</v>
      </c>
      <c r="I20" s="20">
        <v>1</v>
      </c>
      <c r="J20" s="20">
        <v>5</v>
      </c>
      <c r="K20" s="29" t="s">
        <v>1446</v>
      </c>
      <c r="L20" s="1" t="s">
        <v>1459</v>
      </c>
      <c r="M20" s="1" t="s">
        <v>966</v>
      </c>
      <c r="N20" s="1" t="s">
        <v>1587</v>
      </c>
      <c r="O20" s="31">
        <v>204</v>
      </c>
      <c r="P20" s="20">
        <v>254</v>
      </c>
      <c r="Q20" s="30">
        <v>-50</v>
      </c>
      <c r="R20" s="29" t="s">
        <v>98</v>
      </c>
      <c r="S20" s="28" t="s">
        <v>190</v>
      </c>
    </row>
    <row r="21" spans="1:19" ht="15.75" thickBot="1" x14ac:dyDescent="0.3">
      <c r="A21" s="27" t="s">
        <v>10</v>
      </c>
      <c r="B21" s="26">
        <v>69</v>
      </c>
      <c r="C21" s="26">
        <v>28</v>
      </c>
      <c r="D21" s="26">
        <v>33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1562</v>
      </c>
      <c r="M21" s="26" t="s">
        <v>783</v>
      </c>
      <c r="N21" s="26" t="s">
        <v>1563</v>
      </c>
      <c r="O21" s="25">
        <v>192</v>
      </c>
      <c r="P21" s="24">
        <v>234</v>
      </c>
      <c r="Q21" s="23">
        <v>-42</v>
      </c>
      <c r="R21" s="22" t="s">
        <v>102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69</v>
      </c>
      <c r="C25" s="40">
        <v>47</v>
      </c>
      <c r="D25" s="40">
        <v>18</v>
      </c>
      <c r="E25" s="38">
        <v>4</v>
      </c>
      <c r="F25" s="33">
        <v>98</v>
      </c>
      <c r="G25" s="38">
        <v>37</v>
      </c>
      <c r="H25" s="38">
        <v>46</v>
      </c>
      <c r="I25" s="38">
        <v>1</v>
      </c>
      <c r="J25" s="38">
        <v>1</v>
      </c>
      <c r="K25" s="37" t="s">
        <v>1512</v>
      </c>
      <c r="L25" s="40" t="s">
        <v>1581</v>
      </c>
      <c r="M25" s="40" t="s">
        <v>113</v>
      </c>
      <c r="N25" s="40" t="s">
        <v>1582</v>
      </c>
      <c r="O25" s="39">
        <v>239</v>
      </c>
      <c r="P25" s="38">
        <v>162</v>
      </c>
      <c r="Q25" s="33">
        <v>77</v>
      </c>
      <c r="R25" s="37" t="s">
        <v>98</v>
      </c>
      <c r="S25" s="36" t="s">
        <v>190</v>
      </c>
    </row>
    <row r="26" spans="1:19" x14ac:dyDescent="0.25">
      <c r="A26" s="32" t="s">
        <v>22</v>
      </c>
      <c r="B26" s="1">
        <v>67</v>
      </c>
      <c r="C26" s="1">
        <v>43</v>
      </c>
      <c r="D26" s="1">
        <v>21</v>
      </c>
      <c r="E26" s="20">
        <v>3</v>
      </c>
      <c r="F26" s="30">
        <v>89</v>
      </c>
      <c r="G26" s="20">
        <v>33</v>
      </c>
      <c r="H26" s="20">
        <v>41</v>
      </c>
      <c r="I26" s="20">
        <v>2</v>
      </c>
      <c r="J26" s="20">
        <v>1</v>
      </c>
      <c r="K26" s="29" t="s">
        <v>1579</v>
      </c>
      <c r="L26" s="1" t="s">
        <v>1345</v>
      </c>
      <c r="M26" s="1" t="s">
        <v>1548</v>
      </c>
      <c r="N26" s="1" t="s">
        <v>1513</v>
      </c>
      <c r="O26" s="31">
        <v>229</v>
      </c>
      <c r="P26" s="20">
        <v>177</v>
      </c>
      <c r="Q26" s="30">
        <v>52</v>
      </c>
      <c r="R26" s="29" t="s">
        <v>100</v>
      </c>
      <c r="S26" s="28" t="s">
        <v>205</v>
      </c>
    </row>
    <row r="27" spans="1:19" x14ac:dyDescent="0.25">
      <c r="A27" s="32" t="s">
        <v>24</v>
      </c>
      <c r="B27" s="1">
        <v>69</v>
      </c>
      <c r="C27" s="1">
        <v>41</v>
      </c>
      <c r="D27" s="1">
        <v>25</v>
      </c>
      <c r="E27" s="20">
        <v>3</v>
      </c>
      <c r="F27" s="30">
        <v>85</v>
      </c>
      <c r="G27" s="20">
        <v>34</v>
      </c>
      <c r="H27" s="20">
        <v>40</v>
      </c>
      <c r="I27" s="20">
        <v>1</v>
      </c>
      <c r="J27" s="20">
        <v>2</v>
      </c>
      <c r="K27" s="29" t="s">
        <v>1426</v>
      </c>
      <c r="L27" s="1" t="s">
        <v>1220</v>
      </c>
      <c r="M27" s="1" t="s">
        <v>809</v>
      </c>
      <c r="N27" s="1" t="s">
        <v>1547</v>
      </c>
      <c r="O27" s="31">
        <v>229</v>
      </c>
      <c r="P27" s="20">
        <v>199</v>
      </c>
      <c r="Q27" s="30">
        <v>30</v>
      </c>
      <c r="R27" s="29" t="s">
        <v>98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69</v>
      </c>
      <c r="C29" s="1">
        <v>34</v>
      </c>
      <c r="D29" s="1">
        <v>28</v>
      </c>
      <c r="E29" s="20">
        <v>7</v>
      </c>
      <c r="F29" s="30">
        <v>75</v>
      </c>
      <c r="G29" s="20">
        <v>21</v>
      </c>
      <c r="H29" s="20">
        <v>30</v>
      </c>
      <c r="I29" s="20">
        <v>4</v>
      </c>
      <c r="J29" s="20">
        <v>1</v>
      </c>
      <c r="K29" s="29" t="s">
        <v>1369</v>
      </c>
      <c r="L29" s="1" t="s">
        <v>1521</v>
      </c>
      <c r="M29" s="1" t="s">
        <v>608</v>
      </c>
      <c r="N29" s="1" t="s">
        <v>1580</v>
      </c>
      <c r="O29" s="31">
        <v>206</v>
      </c>
      <c r="P29" s="20">
        <v>203</v>
      </c>
      <c r="Q29" s="30">
        <v>3</v>
      </c>
      <c r="R29" s="29" t="s">
        <v>123</v>
      </c>
      <c r="S29" s="28" t="s">
        <v>230</v>
      </c>
    </row>
    <row r="30" spans="1:19" x14ac:dyDescent="0.25">
      <c r="A30" s="32" t="s">
        <v>105</v>
      </c>
      <c r="B30" s="1">
        <v>68</v>
      </c>
      <c r="C30" s="1">
        <v>30</v>
      </c>
      <c r="D30" s="1">
        <v>27</v>
      </c>
      <c r="E30" s="20">
        <v>11</v>
      </c>
      <c r="F30" s="30">
        <v>71</v>
      </c>
      <c r="G30" s="20">
        <v>21</v>
      </c>
      <c r="H30" s="20">
        <v>29</v>
      </c>
      <c r="I30" s="20">
        <v>1</v>
      </c>
      <c r="J30" s="20">
        <v>3</v>
      </c>
      <c r="K30" s="29" t="s">
        <v>1224</v>
      </c>
      <c r="L30" s="1" t="s">
        <v>1042</v>
      </c>
      <c r="M30" s="1" t="s">
        <v>556</v>
      </c>
      <c r="N30" s="1" t="s">
        <v>1576</v>
      </c>
      <c r="O30" s="31">
        <v>191</v>
      </c>
      <c r="P30" s="20">
        <v>205</v>
      </c>
      <c r="Q30" s="30">
        <v>-14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67</v>
      </c>
      <c r="C31" s="1">
        <v>25</v>
      </c>
      <c r="D31" s="1">
        <v>34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1179</v>
      </c>
      <c r="L31" s="1" t="s">
        <v>1534</v>
      </c>
      <c r="M31" s="1" t="s">
        <v>692</v>
      </c>
      <c r="N31" s="1" t="s">
        <v>1533</v>
      </c>
      <c r="O31" s="31">
        <v>172</v>
      </c>
      <c r="P31" s="20">
        <v>218</v>
      </c>
      <c r="Q31" s="30">
        <v>-46</v>
      </c>
      <c r="R31" s="29" t="s">
        <v>114</v>
      </c>
      <c r="S31" s="28" t="s">
        <v>190</v>
      </c>
    </row>
    <row r="32" spans="1:19" ht="15.75" thickBot="1" x14ac:dyDescent="0.3">
      <c r="A32" s="32" t="s">
        <v>25</v>
      </c>
      <c r="B32" s="1">
        <v>68</v>
      </c>
      <c r="C32" s="1">
        <v>20</v>
      </c>
      <c r="D32" s="1">
        <v>39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1577</v>
      </c>
      <c r="L32" s="1" t="s">
        <v>1181</v>
      </c>
      <c r="M32" s="1" t="s">
        <v>479</v>
      </c>
      <c r="N32" s="1" t="s">
        <v>1578</v>
      </c>
      <c r="O32" s="31">
        <v>184</v>
      </c>
      <c r="P32" s="20">
        <v>243</v>
      </c>
      <c r="Q32" s="30">
        <v>-59</v>
      </c>
      <c r="R32" s="29" t="s">
        <v>155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67</v>
      </c>
      <c r="C35" s="1">
        <v>39</v>
      </c>
      <c r="D35" s="1">
        <v>20</v>
      </c>
      <c r="E35" s="20">
        <v>8</v>
      </c>
      <c r="F35" s="33">
        <v>86</v>
      </c>
      <c r="G35" s="20">
        <v>35</v>
      </c>
      <c r="H35" s="20">
        <v>38</v>
      </c>
      <c r="I35" s="20">
        <v>1</v>
      </c>
      <c r="J35" s="20">
        <v>3</v>
      </c>
      <c r="K35" s="29" t="s">
        <v>1447</v>
      </c>
      <c r="L35" s="1" t="s">
        <v>1341</v>
      </c>
      <c r="M35" s="1" t="s">
        <v>1448</v>
      </c>
      <c r="N35" s="1" t="s">
        <v>1420</v>
      </c>
      <c r="O35" s="31">
        <v>222</v>
      </c>
      <c r="P35" s="20">
        <v>184</v>
      </c>
      <c r="Q35" s="30">
        <v>38</v>
      </c>
      <c r="R35" s="29" t="s">
        <v>102</v>
      </c>
      <c r="S35" s="28" t="s">
        <v>231</v>
      </c>
    </row>
    <row r="36" spans="1:19" x14ac:dyDescent="0.25">
      <c r="A36" s="32" t="s">
        <v>20</v>
      </c>
      <c r="B36" s="1">
        <v>68</v>
      </c>
      <c r="C36" s="1">
        <v>40</v>
      </c>
      <c r="D36" s="1">
        <v>24</v>
      </c>
      <c r="E36" s="20">
        <v>4</v>
      </c>
      <c r="F36" s="30">
        <v>84</v>
      </c>
      <c r="G36" s="20">
        <v>29</v>
      </c>
      <c r="H36" s="20">
        <v>40</v>
      </c>
      <c r="I36" s="20">
        <v>0</v>
      </c>
      <c r="J36" s="20">
        <v>1</v>
      </c>
      <c r="K36" s="29" t="s">
        <v>1571</v>
      </c>
      <c r="L36" s="1" t="s">
        <v>1541</v>
      </c>
      <c r="M36" s="1" t="s">
        <v>357</v>
      </c>
      <c r="N36" s="1" t="s">
        <v>1572</v>
      </c>
      <c r="O36" s="31">
        <v>221</v>
      </c>
      <c r="P36" s="20">
        <v>195</v>
      </c>
      <c r="Q36" s="30">
        <v>26</v>
      </c>
      <c r="R36" s="29" t="s">
        <v>123</v>
      </c>
      <c r="S36" s="28" t="s">
        <v>245</v>
      </c>
    </row>
    <row r="37" spans="1:19" x14ac:dyDescent="0.25">
      <c r="A37" s="32" t="s">
        <v>18</v>
      </c>
      <c r="B37" s="1">
        <v>66</v>
      </c>
      <c r="C37" s="1">
        <v>36</v>
      </c>
      <c r="D37" s="1">
        <v>21</v>
      </c>
      <c r="E37" s="20">
        <v>9</v>
      </c>
      <c r="F37" s="30">
        <v>81</v>
      </c>
      <c r="G37" s="20">
        <v>30</v>
      </c>
      <c r="H37" s="20">
        <v>35</v>
      </c>
      <c r="I37" s="20">
        <v>1</v>
      </c>
      <c r="J37" s="20">
        <v>3</v>
      </c>
      <c r="K37" s="29" t="s">
        <v>1536</v>
      </c>
      <c r="L37" s="1" t="s">
        <v>1566</v>
      </c>
      <c r="M37" s="1" t="s">
        <v>542</v>
      </c>
      <c r="N37" s="1" t="s">
        <v>1567</v>
      </c>
      <c r="O37" s="31">
        <v>186</v>
      </c>
      <c r="P37" s="20">
        <v>172</v>
      </c>
      <c r="Q37" s="30">
        <v>14</v>
      </c>
      <c r="R37" s="29" t="s">
        <v>98</v>
      </c>
      <c r="S37" s="28" t="s">
        <v>190</v>
      </c>
    </row>
    <row r="38" spans="1:19" x14ac:dyDescent="0.25">
      <c r="A38" s="32" t="s">
        <v>3</v>
      </c>
      <c r="B38" s="1">
        <v>68</v>
      </c>
      <c r="C38" s="1">
        <v>32</v>
      </c>
      <c r="D38" s="1">
        <v>25</v>
      </c>
      <c r="E38" s="20">
        <v>11</v>
      </c>
      <c r="F38" s="30">
        <v>75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1492</v>
      </c>
      <c r="M38" s="1" t="s">
        <v>673</v>
      </c>
      <c r="N38" s="1" t="s">
        <v>1575</v>
      </c>
      <c r="O38" s="31">
        <v>191</v>
      </c>
      <c r="P38" s="20">
        <v>205</v>
      </c>
      <c r="Q38" s="30">
        <v>-14</v>
      </c>
      <c r="R38" s="29" t="s">
        <v>100</v>
      </c>
      <c r="S38" s="28" t="s">
        <v>225</v>
      </c>
    </row>
    <row r="39" spans="1:19" x14ac:dyDescent="0.25">
      <c r="A39" s="32" t="s">
        <v>27</v>
      </c>
      <c r="B39" s="1">
        <v>67</v>
      </c>
      <c r="C39" s="1">
        <v>31</v>
      </c>
      <c r="D39" s="1">
        <v>25</v>
      </c>
      <c r="E39" s="20">
        <v>11</v>
      </c>
      <c r="F39" s="30">
        <v>73</v>
      </c>
      <c r="G39" s="20">
        <v>22</v>
      </c>
      <c r="H39" s="20">
        <v>28</v>
      </c>
      <c r="I39" s="20">
        <v>3</v>
      </c>
      <c r="J39" s="20">
        <v>2</v>
      </c>
      <c r="K39" s="29" t="s">
        <v>1368</v>
      </c>
      <c r="L39" s="1" t="s">
        <v>1570</v>
      </c>
      <c r="M39" s="1" t="s">
        <v>604</v>
      </c>
      <c r="N39" s="1" t="s">
        <v>1493</v>
      </c>
      <c r="O39" s="31">
        <v>173</v>
      </c>
      <c r="P39" s="20">
        <v>197</v>
      </c>
      <c r="Q39" s="30">
        <v>-24</v>
      </c>
      <c r="R39" s="29" t="s">
        <v>100</v>
      </c>
      <c r="S39" s="28" t="s">
        <v>252</v>
      </c>
    </row>
    <row r="40" spans="1:19" x14ac:dyDescent="0.25">
      <c r="A40" s="32" t="s">
        <v>31</v>
      </c>
      <c r="B40" s="1">
        <v>68</v>
      </c>
      <c r="C40" s="1">
        <v>29</v>
      </c>
      <c r="D40" s="1">
        <v>31</v>
      </c>
      <c r="E40" s="20">
        <v>8</v>
      </c>
      <c r="F40" s="30">
        <v>66</v>
      </c>
      <c r="G40" s="20">
        <v>18</v>
      </c>
      <c r="H40" s="20">
        <v>26</v>
      </c>
      <c r="I40" s="20">
        <v>3</v>
      </c>
      <c r="J40" s="20">
        <v>2</v>
      </c>
      <c r="K40" s="29" t="s">
        <v>1191</v>
      </c>
      <c r="L40" s="1" t="s">
        <v>1568</v>
      </c>
      <c r="M40" s="1" t="s">
        <v>523</v>
      </c>
      <c r="N40" s="1" t="s">
        <v>1569</v>
      </c>
      <c r="O40" s="31">
        <v>182</v>
      </c>
      <c r="P40" s="20">
        <v>215</v>
      </c>
      <c r="Q40" s="30">
        <v>-33</v>
      </c>
      <c r="R40" s="29" t="s">
        <v>102</v>
      </c>
      <c r="S40" s="28" t="s">
        <v>208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68</v>
      </c>
      <c r="C42" s="26">
        <v>18</v>
      </c>
      <c r="D42" s="26">
        <v>41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1537</v>
      </c>
      <c r="L42" s="26" t="s">
        <v>1408</v>
      </c>
      <c r="M42" s="26" t="s">
        <v>484</v>
      </c>
      <c r="N42" s="26" t="s">
        <v>1503</v>
      </c>
      <c r="O42" s="25">
        <v>178</v>
      </c>
      <c r="P42" s="24">
        <v>255</v>
      </c>
      <c r="Q42" s="23">
        <v>-77</v>
      </c>
      <c r="R42" s="22" t="s">
        <v>98</v>
      </c>
      <c r="S42" s="21" t="s">
        <v>237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E7F00A4-97FF-41A9-B8F2-FBEC1D08B9AB}"/>
  </hyperlinks>
  <pageMargins left="0.7" right="0.7" top="0.75" bottom="0.75" header="0.3" footer="0.3"/>
  <pageSetup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80BD-6E02-497F-9BFF-417221964D32}">
  <dimension ref="A1:T47"/>
  <sheetViews>
    <sheetView workbookViewId="0">
      <selection activeCell="F4" sqref="F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f>Washington_Capitals!$D$86</f>
        <v>77</v>
      </c>
      <c r="C14" s="1">
        <f>Washington_Capitals!$I$84</f>
        <v>49</v>
      </c>
      <c r="D14" s="1">
        <f>Washington_Capitals!$J$84</f>
        <v>19</v>
      </c>
      <c r="E14" s="20">
        <f>Washington_Capitals!$L$84</f>
        <v>9</v>
      </c>
      <c r="F14" s="33">
        <f t="shared" ref="F14:F21" si="0">(C14*2)+E14</f>
        <v>107</v>
      </c>
      <c r="G14" s="20">
        <f>C14-(Washington_Capitals!$K$84+I14)</f>
        <v>41</v>
      </c>
      <c r="H14" s="20">
        <f t="shared" ref="H14:H21" si="1">C14-I14</f>
        <v>48</v>
      </c>
      <c r="I14" s="20">
        <f>Washington_Capitals!$M$84</f>
        <v>1</v>
      </c>
      <c r="J14" s="20">
        <f>Washington_Capitals!$N$84</f>
        <v>3</v>
      </c>
      <c r="K14" s="29" t="str">
        <f>Washington_Capitals!$O$85</f>
        <v>25-8-6</v>
      </c>
      <c r="L14" s="1" t="str">
        <f>Washington_Capitals!$R$85</f>
        <v>24-11-3</v>
      </c>
      <c r="M14" s="1" t="str">
        <f>Washington_Capitals!$U$85</f>
        <v>15-6-0</v>
      </c>
      <c r="N14" s="1" t="str">
        <f>Washington_Capitals!$X$85</f>
        <v>30-11-4</v>
      </c>
      <c r="O14" s="31">
        <f>Washington_Capitals!$E$85</f>
        <v>277</v>
      </c>
      <c r="P14" s="20">
        <f>Washington_Capitals!$F$85</f>
        <v>211</v>
      </c>
      <c r="Q14" s="30">
        <f t="shared" ref="Q14:Q21" si="2">O14-P14</f>
        <v>66</v>
      </c>
      <c r="R14" s="29" t="str">
        <f>Washington_Capitals!$AA$85</f>
        <v>L1</v>
      </c>
      <c r="S14" s="28" t="str">
        <f>Washington_Capitals!$AD$85</f>
        <v>5-4-1</v>
      </c>
    </row>
    <row r="15" spans="1:20" x14ac:dyDescent="0.25">
      <c r="A15" s="32" t="s">
        <v>26</v>
      </c>
      <c r="B15" s="1">
        <f>Carolina_Hurricanes!$D$86</f>
        <v>76</v>
      </c>
      <c r="C15" s="1">
        <f>Carolina_Hurricanes!$I$84</f>
        <v>46</v>
      </c>
      <c r="D15" s="1">
        <f>Carolina_Hurricanes!$J$84</f>
        <v>26</v>
      </c>
      <c r="E15" s="20">
        <f>Carolina_Hurricanes!$L$84</f>
        <v>4</v>
      </c>
      <c r="F15" s="30">
        <f t="shared" si="0"/>
        <v>96</v>
      </c>
      <c r="G15" s="20">
        <f>C15-(Carolina_Hurricanes!$K$84+I15)</f>
        <v>41</v>
      </c>
      <c r="H15" s="20">
        <f t="shared" si="1"/>
        <v>46</v>
      </c>
      <c r="I15" s="20">
        <f>Carolina_Hurricanes!$M$84</f>
        <v>0</v>
      </c>
      <c r="J15" s="20">
        <f>Carolina_Hurricanes!$N$84</f>
        <v>2</v>
      </c>
      <c r="K15" s="29" t="str">
        <f>Carolina_Hurricanes!$O$85</f>
        <v>30-8-1</v>
      </c>
      <c r="L15" s="1" t="str">
        <f>Carolina_Hurricanes!$R$85</f>
        <v>16-18-3</v>
      </c>
      <c r="M15" s="1" t="str">
        <f>Carolina_Hurricanes!$U$85</f>
        <v>17-4-2</v>
      </c>
      <c r="N15" s="1" t="str">
        <f>Carolina_Hurricanes!$X$85</f>
        <v>27-14-2</v>
      </c>
      <c r="O15" s="31">
        <f>Carolina_Hurricanes!$E$85</f>
        <v>247</v>
      </c>
      <c r="P15" s="20">
        <f>Carolina_Hurricanes!$F$85</f>
        <v>207</v>
      </c>
      <c r="Q15" s="30">
        <f t="shared" si="2"/>
        <v>40</v>
      </c>
      <c r="R15" s="29" t="str">
        <f>Carolina_Hurricanes!$AA$85</f>
        <v>L2</v>
      </c>
      <c r="S15" s="28" t="str">
        <f>Carolina_Hurricanes!$AD$85</f>
        <v>6-4-0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0"/>
        <v>89</v>
      </c>
      <c r="G16" s="20">
        <f>C16-(New_Jersey_Devils!$K$84+I16)</f>
        <v>34</v>
      </c>
      <c r="H16" s="20">
        <f t="shared" si="1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2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76</v>
      </c>
      <c r="C17" s="1">
        <f>New_York_Islanders!$I$84</f>
        <v>34</v>
      </c>
      <c r="D17" s="1">
        <f>New_York_Islanders!$J$84</f>
        <v>32</v>
      </c>
      <c r="E17" s="20">
        <f>New_York_Islanders!$L$84</f>
        <v>10</v>
      </c>
      <c r="F17" s="30">
        <f t="shared" si="0"/>
        <v>78</v>
      </c>
      <c r="G17" s="20">
        <f>C17-(New_York_Islanders!$K$84+I17)</f>
        <v>25</v>
      </c>
      <c r="H17" s="20">
        <f t="shared" si="1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15-17-5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210</v>
      </c>
      <c r="P17" s="20">
        <f>New_York_Islanders!$F$85</f>
        <v>231</v>
      </c>
      <c r="Q17" s="30">
        <f t="shared" si="2"/>
        <v>-21</v>
      </c>
      <c r="R17" s="29" t="str">
        <f>New_York_Islanders!$AA$85</f>
        <v>W2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76</v>
      </c>
      <c r="C18" s="1">
        <f>New_York_Rangers!$I$84</f>
        <v>36</v>
      </c>
      <c r="D18" s="1">
        <f>New_York_Rangers!$J$84</f>
        <v>33</v>
      </c>
      <c r="E18" s="20">
        <f>New_York_Rangers!$L$84</f>
        <v>7</v>
      </c>
      <c r="F18" s="30">
        <f t="shared" si="0"/>
        <v>79</v>
      </c>
      <c r="G18" s="20">
        <f>C18-(New_York_Rangers!$K$84+I18)</f>
        <v>31</v>
      </c>
      <c r="H18" s="20">
        <f t="shared" si="1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22-19-3</v>
      </c>
      <c r="O18" s="31">
        <f>New_York_Rangers!$E$85</f>
        <v>229</v>
      </c>
      <c r="P18" s="20">
        <f>New_York_Rangers!$F$85</f>
        <v>230</v>
      </c>
      <c r="Q18" s="30">
        <f t="shared" si="2"/>
        <v>-1</v>
      </c>
      <c r="R18" s="29" t="str">
        <f>New_York_Rangers!$AA$85</f>
        <v>L1</v>
      </c>
      <c r="S18" s="28" t="str">
        <f>New_York_Rangers!$AD$85</f>
        <v>4-5-1</v>
      </c>
    </row>
    <row r="19" spans="1:19" x14ac:dyDescent="0.25">
      <c r="A19" s="32" t="s">
        <v>23</v>
      </c>
      <c r="B19" s="1">
        <f>Columbus_Blue_Jackets!$D$86</f>
        <v>76</v>
      </c>
      <c r="C19" s="1">
        <f>Columbus_Blue_Jackets!$I$84</f>
        <v>34</v>
      </c>
      <c r="D19" s="1">
        <f>Columbus_Blue_Jackets!$J$84</f>
        <v>33</v>
      </c>
      <c r="E19" s="20">
        <f>Columbus_Blue_Jackets!$L$84</f>
        <v>9</v>
      </c>
      <c r="F19" s="30">
        <f t="shared" si="0"/>
        <v>77</v>
      </c>
      <c r="G19" s="20">
        <f>C19-(Columbus_Blue_Jackets!$K$84+I19)</f>
        <v>18</v>
      </c>
      <c r="H19" s="20">
        <f t="shared" si="1"/>
        <v>28</v>
      </c>
      <c r="I19" s="20">
        <f>Columbus_Blue_Jackets!$M$84</f>
        <v>6</v>
      </c>
      <c r="J19" s="20">
        <f>Columbus_Blue_Jackets!$N$84</f>
        <v>1</v>
      </c>
      <c r="K19" s="29" t="str">
        <f>Columbus_Blue_Jackets!$O$85</f>
        <v>22-10-5</v>
      </c>
      <c r="L19" s="1" t="str">
        <f>Columbus_Blue_Jackets!$R$85</f>
        <v>12-23-4</v>
      </c>
      <c r="M19" s="1" t="str">
        <f>Columbus_Blue_Jackets!$U$85</f>
        <v>9-10-3</v>
      </c>
      <c r="N19" s="1" t="str">
        <f>Columbus_Blue_Jackets!$X$85</f>
        <v>18-21-5</v>
      </c>
      <c r="O19" s="31">
        <f>Columbus_Blue_Jackets!$E$85</f>
        <v>245</v>
      </c>
      <c r="P19" s="20">
        <f>Columbus_Blue_Jackets!$F$85</f>
        <v>262</v>
      </c>
      <c r="Q19" s="30">
        <f t="shared" si="2"/>
        <v>-17</v>
      </c>
      <c r="R19" s="29" t="str">
        <f>Columbus_Blue_Jackets!$AA$85</f>
        <v>L3</v>
      </c>
      <c r="S19" s="28" t="str">
        <f>Columbus_Blue_Jackets!$AD$85</f>
        <v>3-6-1</v>
      </c>
    </row>
    <row r="20" spans="1:19" x14ac:dyDescent="0.25">
      <c r="A20" s="32" t="s">
        <v>9</v>
      </c>
      <c r="B20" s="1">
        <f>Pittsburgh_Penguins!$D$86</f>
        <v>78</v>
      </c>
      <c r="C20" s="1">
        <f>Pittsburgh_Penguins!$I$84</f>
        <v>31</v>
      </c>
      <c r="D20" s="1">
        <f>Pittsburgh_Penguins!$J$84</f>
        <v>35</v>
      </c>
      <c r="E20" s="20">
        <f>Pittsburgh_Penguins!$L$84</f>
        <v>12</v>
      </c>
      <c r="F20" s="30">
        <f t="shared" si="0"/>
        <v>74</v>
      </c>
      <c r="G20" s="20">
        <f>C20-(Pittsburgh_Penguins!$K$84+I20)</f>
        <v>21</v>
      </c>
      <c r="H20" s="20">
        <f t="shared" si="1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228</v>
      </c>
      <c r="P20" s="20">
        <f>Pittsburgh_Penguins!$F$85</f>
        <v>285</v>
      </c>
      <c r="Q20" s="30">
        <f t="shared" si="2"/>
        <v>-57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10</v>
      </c>
      <c r="B21" s="26">
        <f>Philadelphia_Flyers!$D$86</f>
        <v>77</v>
      </c>
      <c r="C21" s="26">
        <f>Philadelphia_Flyers!$I$84</f>
        <v>31</v>
      </c>
      <c r="D21" s="26">
        <f>Philadelphia_Flyers!$J$84</f>
        <v>37</v>
      </c>
      <c r="E21" s="24">
        <f>Philadelphia_Flyers!$L$84</f>
        <v>9</v>
      </c>
      <c r="F21" s="23">
        <f t="shared" si="0"/>
        <v>71</v>
      </c>
      <c r="G21" s="24">
        <f>C21-(Philadelphia_Flyers!$K$84+I21)</f>
        <v>15</v>
      </c>
      <c r="H21" s="24">
        <f t="shared" si="1"/>
        <v>26</v>
      </c>
      <c r="I21" s="24">
        <f>Philadelphia_Flyers!$M$84</f>
        <v>5</v>
      </c>
      <c r="J21" s="24">
        <f>Philadelphia_Flyers!$N$84</f>
        <v>3</v>
      </c>
      <c r="K21" s="22" t="str">
        <f>Philadelphia_Flyers!$O$85</f>
        <v>19-19-1</v>
      </c>
      <c r="L21" s="26" t="str">
        <f>Philadelphia_Flyers!$R$85</f>
        <v>12-18-8</v>
      </c>
      <c r="M21" s="26" t="str">
        <f>Philadelphia_Flyers!$U$85</f>
        <v>8-13-2</v>
      </c>
      <c r="N21" s="26" t="str">
        <f>Philadelphia_Flyers!$X$85</f>
        <v>18-22-5</v>
      </c>
      <c r="O21" s="25">
        <f>Philadelphia_Flyers!$E$85</f>
        <v>219</v>
      </c>
      <c r="P21" s="24">
        <f>Philadelphia_Flyers!$F$85</f>
        <v>266</v>
      </c>
      <c r="Q21" s="23">
        <f t="shared" si="2"/>
        <v>-47</v>
      </c>
      <c r="R21" s="22" t="str">
        <f>Philadelphia_Flyers!$AA$85</f>
        <v>L1</v>
      </c>
      <c r="S21" s="21" t="str">
        <f>Philadelphia_Flyers!$AD$85</f>
        <v>3-6-1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48E93480-A506-4D89-A476-3E22DDA1E4D2}"/>
  </hyperlinks>
  <pageMargins left="0.7" right="0.7" top="0.75" bottom="0.75" header="0.3" footer="0.3"/>
  <pageSetup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3C292-7F2C-41AF-9695-FA04BC354F9B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69</v>
      </c>
      <c r="C4" s="40">
        <v>42</v>
      </c>
      <c r="D4" s="40">
        <v>24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1226</v>
      </c>
      <c r="M4" s="40" t="s">
        <v>455</v>
      </c>
      <c r="N4" s="40" t="s">
        <v>1612</v>
      </c>
      <c r="O4" s="39">
        <v>222</v>
      </c>
      <c r="P4" s="38">
        <v>184</v>
      </c>
      <c r="Q4" s="33">
        <v>38</v>
      </c>
      <c r="R4" s="37" t="s">
        <v>100</v>
      </c>
      <c r="S4" s="36" t="s">
        <v>236</v>
      </c>
    </row>
    <row r="5" spans="1:20" x14ac:dyDescent="0.25">
      <c r="A5" s="32" t="s">
        <v>4</v>
      </c>
      <c r="B5" s="1">
        <v>69</v>
      </c>
      <c r="C5" s="1">
        <v>42</v>
      </c>
      <c r="D5" s="1">
        <v>24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1427</v>
      </c>
      <c r="M5" s="1" t="s">
        <v>586</v>
      </c>
      <c r="N5" s="1" t="s">
        <v>1614</v>
      </c>
      <c r="O5" s="31">
        <v>222</v>
      </c>
      <c r="P5" s="20">
        <v>203</v>
      </c>
      <c r="Q5" s="30">
        <v>19</v>
      </c>
      <c r="R5" s="29" t="s">
        <v>123</v>
      </c>
      <c r="S5" s="28" t="s">
        <v>190</v>
      </c>
    </row>
    <row r="6" spans="1:20" x14ac:dyDescent="0.25">
      <c r="A6" s="32" t="s">
        <v>5</v>
      </c>
      <c r="B6" s="1">
        <v>68</v>
      </c>
      <c r="C6" s="1">
        <v>40</v>
      </c>
      <c r="D6" s="1">
        <v>23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1613</v>
      </c>
      <c r="M6" s="1" t="s">
        <v>733</v>
      </c>
      <c r="N6" s="1" t="s">
        <v>1558</v>
      </c>
      <c r="O6" s="31">
        <v>239</v>
      </c>
      <c r="P6" s="20">
        <v>181</v>
      </c>
      <c r="Q6" s="30">
        <v>58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68</v>
      </c>
      <c r="C7" s="1">
        <v>36</v>
      </c>
      <c r="D7" s="1">
        <v>27</v>
      </c>
      <c r="E7" s="20">
        <v>5</v>
      </c>
      <c r="F7" s="30">
        <v>77</v>
      </c>
      <c r="G7" s="31">
        <v>26</v>
      </c>
      <c r="H7" s="20">
        <v>35</v>
      </c>
      <c r="I7" s="20">
        <v>1</v>
      </c>
      <c r="J7" s="30">
        <v>2</v>
      </c>
      <c r="K7" s="29" t="s">
        <v>1322</v>
      </c>
      <c r="L7" s="1" t="s">
        <v>1585</v>
      </c>
      <c r="M7" s="1" t="s">
        <v>786</v>
      </c>
      <c r="N7" s="1" t="s">
        <v>1586</v>
      </c>
      <c r="O7" s="31">
        <v>199</v>
      </c>
      <c r="P7" s="20">
        <v>198</v>
      </c>
      <c r="Q7" s="30">
        <v>1</v>
      </c>
      <c r="R7" s="29" t="s">
        <v>102</v>
      </c>
      <c r="S7" s="28" t="s">
        <v>230</v>
      </c>
    </row>
    <row r="8" spans="1:20" x14ac:dyDescent="0.25">
      <c r="A8" s="32" t="s">
        <v>16</v>
      </c>
      <c r="B8" s="1">
        <v>68</v>
      </c>
      <c r="C8" s="1">
        <v>33</v>
      </c>
      <c r="D8" s="1">
        <v>27</v>
      </c>
      <c r="E8" s="20">
        <v>8</v>
      </c>
      <c r="F8" s="30">
        <v>74</v>
      </c>
      <c r="G8" s="31">
        <v>22</v>
      </c>
      <c r="H8" s="20">
        <v>31</v>
      </c>
      <c r="I8" s="20">
        <v>2</v>
      </c>
      <c r="J8" s="30">
        <v>2</v>
      </c>
      <c r="K8" s="29" t="s">
        <v>1584</v>
      </c>
      <c r="L8" s="1" t="s">
        <v>1261</v>
      </c>
      <c r="M8" s="1" t="s">
        <v>600</v>
      </c>
      <c r="N8" s="1" t="s">
        <v>1429</v>
      </c>
      <c r="O8" s="31">
        <v>206</v>
      </c>
      <c r="P8" s="20">
        <v>223</v>
      </c>
      <c r="Q8" s="30">
        <v>-17</v>
      </c>
      <c r="R8" s="29" t="s">
        <v>98</v>
      </c>
      <c r="S8" s="28" t="s">
        <v>868</v>
      </c>
    </row>
    <row r="9" spans="1:20" x14ac:dyDescent="0.25">
      <c r="A9" s="32" t="s">
        <v>21</v>
      </c>
      <c r="B9" s="1">
        <v>68</v>
      </c>
      <c r="C9" s="1">
        <v>32</v>
      </c>
      <c r="D9" s="1">
        <v>30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1070</v>
      </c>
      <c r="M9" s="1" t="s">
        <v>485</v>
      </c>
      <c r="N9" s="1" t="s">
        <v>1583</v>
      </c>
      <c r="O9" s="31">
        <v>195</v>
      </c>
      <c r="P9" s="20">
        <v>215</v>
      </c>
      <c r="Q9" s="30">
        <v>-20</v>
      </c>
      <c r="R9" s="29" t="s">
        <v>98</v>
      </c>
      <c r="S9" s="28" t="s">
        <v>453</v>
      </c>
    </row>
    <row r="10" spans="1:20" x14ac:dyDescent="0.25">
      <c r="A10" s="32" t="s">
        <v>29</v>
      </c>
      <c r="B10" s="1">
        <v>70</v>
      </c>
      <c r="C10" s="1">
        <v>30</v>
      </c>
      <c r="D10" s="1">
        <v>31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1395</v>
      </c>
      <c r="M10" s="1" t="s">
        <v>601</v>
      </c>
      <c r="N10" s="1" t="s">
        <v>1554</v>
      </c>
      <c r="O10" s="31">
        <v>187</v>
      </c>
      <c r="P10" s="20">
        <v>226</v>
      </c>
      <c r="Q10" s="30">
        <v>-39</v>
      </c>
      <c r="R10" s="29" t="s">
        <v>140</v>
      </c>
      <c r="S10" s="28" t="s">
        <v>208</v>
      </c>
    </row>
    <row r="11" spans="1:20" ht="15.75" thickBot="1" x14ac:dyDescent="0.3">
      <c r="A11" s="32" t="s">
        <v>28</v>
      </c>
      <c r="B11" s="1">
        <v>67</v>
      </c>
      <c r="C11" s="1">
        <v>27</v>
      </c>
      <c r="D11" s="1">
        <v>34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1611</v>
      </c>
      <c r="M11" s="1" t="s">
        <v>1556</v>
      </c>
      <c r="N11" s="1" t="s">
        <v>1557</v>
      </c>
      <c r="O11" s="31">
        <v>211</v>
      </c>
      <c r="P11" s="20">
        <v>237</v>
      </c>
      <c r="Q11" s="30">
        <v>-26</v>
      </c>
      <c r="R11" s="29" t="s">
        <v>98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69</v>
      </c>
      <c r="C14" s="1">
        <v>46</v>
      </c>
      <c r="D14" s="1">
        <v>15</v>
      </c>
      <c r="E14" s="20">
        <v>8</v>
      </c>
      <c r="F14" s="33">
        <v>100</v>
      </c>
      <c r="G14" s="20">
        <v>38</v>
      </c>
      <c r="H14" s="20">
        <v>45</v>
      </c>
      <c r="I14" s="20">
        <v>1</v>
      </c>
      <c r="J14" s="20">
        <v>3</v>
      </c>
      <c r="K14" s="29" t="s">
        <v>1623</v>
      </c>
      <c r="L14" s="1" t="s">
        <v>1405</v>
      </c>
      <c r="M14" s="1" t="s">
        <v>672</v>
      </c>
      <c r="N14" s="1" t="s">
        <v>1624</v>
      </c>
      <c r="O14" s="31">
        <v>251</v>
      </c>
      <c r="P14" s="20">
        <v>178</v>
      </c>
      <c r="Q14" s="30">
        <v>73</v>
      </c>
      <c r="R14" s="29" t="s">
        <v>123</v>
      </c>
      <c r="S14" s="28" t="s">
        <v>253</v>
      </c>
    </row>
    <row r="15" spans="1:20" x14ac:dyDescent="0.25">
      <c r="A15" s="32" t="s">
        <v>26</v>
      </c>
      <c r="B15" s="1">
        <v>68</v>
      </c>
      <c r="C15" s="1">
        <v>42</v>
      </c>
      <c r="D15" s="1">
        <v>22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1142</v>
      </c>
      <c r="M15" s="1" t="s">
        <v>771</v>
      </c>
      <c r="N15" s="1" t="s">
        <v>1524</v>
      </c>
      <c r="O15" s="31">
        <v>220</v>
      </c>
      <c r="P15" s="20">
        <v>179</v>
      </c>
      <c r="Q15" s="30">
        <v>41</v>
      </c>
      <c r="R15" s="29" t="s">
        <v>214</v>
      </c>
      <c r="S15" s="28" t="s">
        <v>238</v>
      </c>
    </row>
    <row r="16" spans="1:20" x14ac:dyDescent="0.25">
      <c r="A16" s="32" t="s">
        <v>14</v>
      </c>
      <c r="B16" s="1">
        <v>70</v>
      </c>
      <c r="C16" s="1">
        <v>37</v>
      </c>
      <c r="D16" s="1">
        <v>27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1492</v>
      </c>
      <c r="L16" s="1" t="s">
        <v>1560</v>
      </c>
      <c r="M16" s="1" t="s">
        <v>581</v>
      </c>
      <c r="N16" s="1" t="s">
        <v>1561</v>
      </c>
      <c r="O16" s="31">
        <v>209</v>
      </c>
      <c r="P16" s="20">
        <v>183</v>
      </c>
      <c r="Q16" s="30">
        <v>26</v>
      </c>
      <c r="R16" s="29" t="s">
        <v>98</v>
      </c>
      <c r="S16" s="28" t="s">
        <v>225</v>
      </c>
    </row>
    <row r="17" spans="1:19" x14ac:dyDescent="0.25">
      <c r="A17" s="32" t="s">
        <v>13</v>
      </c>
      <c r="B17" s="1">
        <v>68</v>
      </c>
      <c r="C17" s="1">
        <v>32</v>
      </c>
      <c r="D17" s="1">
        <v>28</v>
      </c>
      <c r="E17" s="20">
        <v>8</v>
      </c>
      <c r="F17" s="30">
        <v>72</v>
      </c>
      <c r="G17" s="20">
        <v>23</v>
      </c>
      <c r="H17" s="20">
        <v>30</v>
      </c>
      <c r="I17" s="20">
        <v>2</v>
      </c>
      <c r="J17" s="20">
        <v>1</v>
      </c>
      <c r="K17" s="29" t="s">
        <v>1179</v>
      </c>
      <c r="L17" s="1" t="s">
        <v>1294</v>
      </c>
      <c r="M17" s="1" t="s">
        <v>412</v>
      </c>
      <c r="N17" s="1" t="s">
        <v>1473</v>
      </c>
      <c r="O17" s="31">
        <v>187</v>
      </c>
      <c r="P17" s="20">
        <v>201</v>
      </c>
      <c r="Q17" s="30">
        <v>-14</v>
      </c>
      <c r="R17" s="29" t="s">
        <v>123</v>
      </c>
      <c r="S17" s="28" t="s">
        <v>205</v>
      </c>
    </row>
    <row r="18" spans="1:19" x14ac:dyDescent="0.25">
      <c r="A18" s="32" t="s">
        <v>12</v>
      </c>
      <c r="B18" s="1">
        <v>70</v>
      </c>
      <c r="C18" s="1">
        <v>33</v>
      </c>
      <c r="D18" s="1">
        <v>31</v>
      </c>
      <c r="E18" s="20">
        <v>6</v>
      </c>
      <c r="F18" s="30">
        <v>72</v>
      </c>
      <c r="G18" s="20">
        <v>29</v>
      </c>
      <c r="H18" s="20">
        <v>32</v>
      </c>
      <c r="I18" s="20">
        <v>1</v>
      </c>
      <c r="J18" s="20">
        <v>0</v>
      </c>
      <c r="K18" s="29" t="s">
        <v>1585</v>
      </c>
      <c r="L18" s="1" t="s">
        <v>1351</v>
      </c>
      <c r="M18" s="1" t="s">
        <v>708</v>
      </c>
      <c r="N18" s="1" t="s">
        <v>1618</v>
      </c>
      <c r="O18" s="31">
        <v>208</v>
      </c>
      <c r="P18" s="20">
        <v>210</v>
      </c>
      <c r="Q18" s="30">
        <v>-2</v>
      </c>
      <c r="R18" s="29" t="s">
        <v>114</v>
      </c>
      <c r="S18" s="28" t="s">
        <v>237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70</v>
      </c>
      <c r="C21" s="26">
        <v>28</v>
      </c>
      <c r="D21" s="26">
        <v>34</v>
      </c>
      <c r="E21" s="24">
        <v>8</v>
      </c>
      <c r="F21" s="23">
        <v>64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1619</v>
      </c>
      <c r="M21" s="26" t="s">
        <v>1620</v>
      </c>
      <c r="N21" s="26" t="s">
        <v>1621</v>
      </c>
      <c r="O21" s="25">
        <v>194</v>
      </c>
      <c r="P21" s="24">
        <v>237</v>
      </c>
      <c r="Q21" s="23">
        <v>-43</v>
      </c>
      <c r="R21" s="22" t="s">
        <v>114</v>
      </c>
      <c r="S21" s="21" t="s">
        <v>453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68</v>
      </c>
      <c r="C26" s="1">
        <v>43</v>
      </c>
      <c r="D26" s="1">
        <v>21</v>
      </c>
      <c r="E26" s="20">
        <v>4</v>
      </c>
      <c r="F26" s="30">
        <v>90</v>
      </c>
      <c r="G26" s="20">
        <v>33</v>
      </c>
      <c r="H26" s="20">
        <v>41</v>
      </c>
      <c r="I26" s="20">
        <v>2</v>
      </c>
      <c r="J26" s="20">
        <v>2</v>
      </c>
      <c r="K26" s="29" t="s">
        <v>1606</v>
      </c>
      <c r="L26" s="1" t="s">
        <v>1345</v>
      </c>
      <c r="M26" s="1" t="s">
        <v>1548</v>
      </c>
      <c r="N26" s="1" t="s">
        <v>1513</v>
      </c>
      <c r="O26" s="31">
        <v>231</v>
      </c>
      <c r="P26" s="20">
        <v>180</v>
      </c>
      <c r="Q26" s="30">
        <v>51</v>
      </c>
      <c r="R26" s="29" t="s">
        <v>98</v>
      </c>
      <c r="S26" s="28" t="s">
        <v>262</v>
      </c>
    </row>
    <row r="27" spans="1:19" x14ac:dyDescent="0.25">
      <c r="A27" s="32" t="s">
        <v>24</v>
      </c>
      <c r="B27" s="1">
        <v>70</v>
      </c>
      <c r="C27" s="1">
        <v>42</v>
      </c>
      <c r="D27" s="1">
        <v>25</v>
      </c>
      <c r="E27" s="20">
        <v>3</v>
      </c>
      <c r="F27" s="30">
        <v>87</v>
      </c>
      <c r="G27" s="20">
        <v>35</v>
      </c>
      <c r="H27" s="20">
        <v>41</v>
      </c>
      <c r="I27" s="20">
        <v>1</v>
      </c>
      <c r="J27" s="20">
        <v>2</v>
      </c>
      <c r="K27" s="29" t="s">
        <v>1426</v>
      </c>
      <c r="L27" s="1" t="s">
        <v>1240</v>
      </c>
      <c r="M27" s="1" t="s">
        <v>809</v>
      </c>
      <c r="N27" s="1" t="s">
        <v>1547</v>
      </c>
      <c r="O27" s="31">
        <v>234</v>
      </c>
      <c r="P27" s="20">
        <v>200</v>
      </c>
      <c r="Q27" s="30">
        <v>34</v>
      </c>
      <c r="R27" s="29" t="s">
        <v>100</v>
      </c>
      <c r="S27" s="28" t="s">
        <v>254</v>
      </c>
    </row>
    <row r="28" spans="1:19" x14ac:dyDescent="0.25">
      <c r="A28" s="32" t="s">
        <v>17</v>
      </c>
      <c r="B28" s="1">
        <v>69</v>
      </c>
      <c r="C28" s="1">
        <v>39</v>
      </c>
      <c r="D28" s="1">
        <v>25</v>
      </c>
      <c r="E28" s="20">
        <v>5</v>
      </c>
      <c r="F28" s="30">
        <v>83</v>
      </c>
      <c r="G28" s="20">
        <v>28</v>
      </c>
      <c r="H28" s="20">
        <v>36</v>
      </c>
      <c r="I28" s="20">
        <v>3</v>
      </c>
      <c r="J28" s="20">
        <v>2</v>
      </c>
      <c r="K28" s="29" t="s">
        <v>1590</v>
      </c>
      <c r="L28" s="1" t="s">
        <v>1414</v>
      </c>
      <c r="M28" s="1" t="s">
        <v>840</v>
      </c>
      <c r="N28" s="1" t="s">
        <v>1591</v>
      </c>
      <c r="O28" s="31">
        <v>191</v>
      </c>
      <c r="P28" s="20">
        <v>195</v>
      </c>
      <c r="Q28" s="30">
        <v>-4</v>
      </c>
      <c r="R28" s="29" t="s">
        <v>104</v>
      </c>
      <c r="S28" s="28" t="s">
        <v>190</v>
      </c>
    </row>
    <row r="29" spans="1:19" x14ac:dyDescent="0.25">
      <c r="A29" s="32" t="s">
        <v>6</v>
      </c>
      <c r="B29" s="1">
        <v>70</v>
      </c>
      <c r="C29" s="1">
        <v>35</v>
      </c>
      <c r="D29" s="1">
        <v>28</v>
      </c>
      <c r="E29" s="20">
        <v>7</v>
      </c>
      <c r="F29" s="30">
        <v>77</v>
      </c>
      <c r="G29" s="20">
        <v>21</v>
      </c>
      <c r="H29" s="20">
        <v>31</v>
      </c>
      <c r="I29" s="20">
        <v>4</v>
      </c>
      <c r="J29" s="20">
        <v>1</v>
      </c>
      <c r="K29" s="29" t="s">
        <v>1351</v>
      </c>
      <c r="L29" s="1" t="s">
        <v>1521</v>
      </c>
      <c r="M29" s="1" t="s">
        <v>608</v>
      </c>
      <c r="N29" s="1" t="s">
        <v>1608</v>
      </c>
      <c r="O29" s="31">
        <v>210</v>
      </c>
      <c r="P29" s="20">
        <v>206</v>
      </c>
      <c r="Q29" s="30">
        <v>4</v>
      </c>
      <c r="R29" s="29" t="s">
        <v>130</v>
      </c>
      <c r="S29" s="28" t="s">
        <v>230</v>
      </c>
    </row>
    <row r="30" spans="1:19" x14ac:dyDescent="0.25">
      <c r="A30" s="32" t="s">
        <v>105</v>
      </c>
      <c r="B30" s="1">
        <v>69</v>
      </c>
      <c r="C30" s="1">
        <v>31</v>
      </c>
      <c r="D30" s="1">
        <v>27</v>
      </c>
      <c r="E30" s="20">
        <v>11</v>
      </c>
      <c r="F30" s="30">
        <v>73</v>
      </c>
      <c r="G30" s="20">
        <v>22</v>
      </c>
      <c r="H30" s="20">
        <v>30</v>
      </c>
      <c r="I30" s="20">
        <v>1</v>
      </c>
      <c r="J30" s="20">
        <v>3</v>
      </c>
      <c r="K30" s="29" t="s">
        <v>1245</v>
      </c>
      <c r="L30" s="1" t="s">
        <v>1042</v>
      </c>
      <c r="M30" s="1" t="s">
        <v>556</v>
      </c>
      <c r="N30" s="1" t="s">
        <v>1576</v>
      </c>
      <c r="O30" s="31">
        <v>196</v>
      </c>
      <c r="P30" s="20">
        <v>207</v>
      </c>
      <c r="Q30" s="30">
        <v>-11</v>
      </c>
      <c r="R30" s="29" t="s">
        <v>100</v>
      </c>
      <c r="S30" s="28" t="s">
        <v>231</v>
      </c>
    </row>
    <row r="31" spans="1:19" x14ac:dyDescent="0.25">
      <c r="A31" s="32" t="s">
        <v>15</v>
      </c>
      <c r="B31" s="1">
        <v>68</v>
      </c>
      <c r="C31" s="1">
        <v>25</v>
      </c>
      <c r="D31" s="1">
        <v>35</v>
      </c>
      <c r="E31" s="20">
        <v>8</v>
      </c>
      <c r="F31" s="30">
        <v>58</v>
      </c>
      <c r="G31" s="20">
        <v>20</v>
      </c>
      <c r="H31" s="20">
        <v>24</v>
      </c>
      <c r="I31" s="20">
        <v>1</v>
      </c>
      <c r="J31" s="20">
        <v>0</v>
      </c>
      <c r="K31" s="29" t="s">
        <v>1351</v>
      </c>
      <c r="L31" s="1" t="s">
        <v>1534</v>
      </c>
      <c r="M31" s="1" t="s">
        <v>692</v>
      </c>
      <c r="N31" s="1" t="s">
        <v>1607</v>
      </c>
      <c r="O31" s="31">
        <v>173</v>
      </c>
      <c r="P31" s="20">
        <v>222</v>
      </c>
      <c r="Q31" s="30">
        <v>-49</v>
      </c>
      <c r="R31" s="29" t="s">
        <v>140</v>
      </c>
      <c r="S31" s="28" t="s">
        <v>222</v>
      </c>
    </row>
    <row r="32" spans="1:19" ht="15.75" thickBot="1" x14ac:dyDescent="0.3">
      <c r="A32" s="32" t="s">
        <v>25</v>
      </c>
      <c r="B32" s="1">
        <v>69</v>
      </c>
      <c r="C32" s="1">
        <v>20</v>
      </c>
      <c r="D32" s="1">
        <v>40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1181</v>
      </c>
      <c r="M32" s="1" t="s">
        <v>479</v>
      </c>
      <c r="N32" s="1" t="s">
        <v>1605</v>
      </c>
      <c r="O32" s="31">
        <v>185</v>
      </c>
      <c r="P32" s="20">
        <v>246</v>
      </c>
      <c r="Q32" s="30">
        <v>-61</v>
      </c>
      <c r="R32" s="29" t="s">
        <v>168</v>
      </c>
      <c r="S32" s="28" t="s">
        <v>237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68</v>
      </c>
      <c r="C35" s="1">
        <v>40</v>
      </c>
      <c r="D35" s="1">
        <v>20</v>
      </c>
      <c r="E35" s="20">
        <v>8</v>
      </c>
      <c r="F35" s="33">
        <v>88</v>
      </c>
      <c r="G35" s="20">
        <v>36</v>
      </c>
      <c r="H35" s="20">
        <v>39</v>
      </c>
      <c r="I35" s="20">
        <v>1</v>
      </c>
      <c r="J35" s="20">
        <v>3</v>
      </c>
      <c r="K35" s="29" t="s">
        <v>1603</v>
      </c>
      <c r="L35" s="1" t="s">
        <v>1341</v>
      </c>
      <c r="M35" s="1" t="s">
        <v>1448</v>
      </c>
      <c r="N35" s="1" t="s">
        <v>1420</v>
      </c>
      <c r="O35" s="31">
        <v>227</v>
      </c>
      <c r="P35" s="20">
        <v>185</v>
      </c>
      <c r="Q35" s="30">
        <v>42</v>
      </c>
      <c r="R35" s="29" t="s">
        <v>100</v>
      </c>
      <c r="S35" s="28" t="s">
        <v>262</v>
      </c>
    </row>
    <row r="36" spans="1:19" x14ac:dyDescent="0.25">
      <c r="A36" s="32" t="s">
        <v>20</v>
      </c>
      <c r="B36" s="1">
        <v>69</v>
      </c>
      <c r="C36" s="1">
        <v>40</v>
      </c>
      <c r="D36" s="1">
        <v>24</v>
      </c>
      <c r="E36" s="20">
        <v>5</v>
      </c>
      <c r="F36" s="30">
        <v>85</v>
      </c>
      <c r="G36" s="20">
        <v>29</v>
      </c>
      <c r="H36" s="20">
        <v>40</v>
      </c>
      <c r="I36" s="20">
        <v>0</v>
      </c>
      <c r="J36" s="20">
        <v>1</v>
      </c>
      <c r="K36" s="29" t="s">
        <v>1597</v>
      </c>
      <c r="L36" s="1" t="s">
        <v>1541</v>
      </c>
      <c r="M36" s="1" t="s">
        <v>357</v>
      </c>
      <c r="N36" s="1" t="s">
        <v>1598</v>
      </c>
      <c r="O36" s="31">
        <v>224</v>
      </c>
      <c r="P36" s="20">
        <v>199</v>
      </c>
      <c r="Q36" s="30">
        <v>25</v>
      </c>
      <c r="R36" s="29" t="s">
        <v>98</v>
      </c>
      <c r="S36" s="28" t="s">
        <v>205</v>
      </c>
    </row>
    <row r="37" spans="1:19" x14ac:dyDescent="0.25">
      <c r="A37" s="32" t="s">
        <v>18</v>
      </c>
      <c r="B37" s="1">
        <v>67</v>
      </c>
      <c r="C37" s="1">
        <v>37</v>
      </c>
      <c r="D37" s="1">
        <v>21</v>
      </c>
      <c r="E37" s="20">
        <v>9</v>
      </c>
      <c r="F37" s="30">
        <v>83</v>
      </c>
      <c r="G37" s="20">
        <v>31</v>
      </c>
      <c r="H37" s="20">
        <v>36</v>
      </c>
      <c r="I37" s="20">
        <v>1</v>
      </c>
      <c r="J37" s="20">
        <v>3</v>
      </c>
      <c r="K37" s="29" t="s">
        <v>1536</v>
      </c>
      <c r="L37" s="1" t="s">
        <v>1599</v>
      </c>
      <c r="M37" s="1" t="s">
        <v>542</v>
      </c>
      <c r="N37" s="1" t="s">
        <v>1600</v>
      </c>
      <c r="O37" s="31">
        <v>189</v>
      </c>
      <c r="P37" s="20">
        <v>173</v>
      </c>
      <c r="Q37" s="30">
        <v>16</v>
      </c>
      <c r="R37" s="29" t="s">
        <v>100</v>
      </c>
      <c r="S37" s="28" t="s">
        <v>205</v>
      </c>
    </row>
    <row r="38" spans="1:19" x14ac:dyDescent="0.25">
      <c r="A38" s="32" t="s">
        <v>3</v>
      </c>
      <c r="B38" s="1">
        <v>69</v>
      </c>
      <c r="C38" s="1">
        <v>32</v>
      </c>
      <c r="D38" s="1">
        <v>25</v>
      </c>
      <c r="E38" s="20">
        <v>12</v>
      </c>
      <c r="F38" s="30">
        <v>76</v>
      </c>
      <c r="G38" s="20">
        <v>23</v>
      </c>
      <c r="H38" s="20">
        <v>30</v>
      </c>
      <c r="I38" s="20">
        <v>2</v>
      </c>
      <c r="J38" s="20">
        <v>1</v>
      </c>
      <c r="K38" s="29" t="s">
        <v>1274</v>
      </c>
      <c r="L38" s="1" t="s">
        <v>1366</v>
      </c>
      <c r="M38" s="1" t="s">
        <v>673</v>
      </c>
      <c r="N38" s="1" t="s">
        <v>1602</v>
      </c>
      <c r="O38" s="31">
        <v>194</v>
      </c>
      <c r="P38" s="20">
        <v>209</v>
      </c>
      <c r="Q38" s="30">
        <v>-15</v>
      </c>
      <c r="R38" s="29" t="s">
        <v>98</v>
      </c>
      <c r="S38" s="28" t="s">
        <v>190</v>
      </c>
    </row>
    <row r="39" spans="1:19" x14ac:dyDescent="0.25">
      <c r="A39" s="32" t="s">
        <v>27</v>
      </c>
      <c r="B39" s="1">
        <v>68</v>
      </c>
      <c r="C39" s="1">
        <v>32</v>
      </c>
      <c r="D39" s="1">
        <v>25</v>
      </c>
      <c r="E39" s="20">
        <v>11</v>
      </c>
      <c r="F39" s="30">
        <v>75</v>
      </c>
      <c r="G39" s="20">
        <v>23</v>
      </c>
      <c r="H39" s="20">
        <v>29</v>
      </c>
      <c r="I39" s="20">
        <v>3</v>
      </c>
      <c r="J39" s="20">
        <v>2</v>
      </c>
      <c r="K39" s="29" t="s">
        <v>1368</v>
      </c>
      <c r="L39" s="1" t="s">
        <v>1596</v>
      </c>
      <c r="M39" s="1" t="s">
        <v>604</v>
      </c>
      <c r="N39" s="1" t="s">
        <v>1493</v>
      </c>
      <c r="O39" s="31">
        <v>178</v>
      </c>
      <c r="P39" s="20">
        <v>200</v>
      </c>
      <c r="Q39" s="30">
        <v>-22</v>
      </c>
      <c r="R39" s="29" t="s">
        <v>104</v>
      </c>
      <c r="S39" s="28" t="s">
        <v>311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70</v>
      </c>
      <c r="C41" s="1">
        <v>30</v>
      </c>
      <c r="D41" s="1">
        <v>35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1592</v>
      </c>
      <c r="M41" s="1" t="s">
        <v>583</v>
      </c>
      <c r="N41" s="1" t="s">
        <v>1593</v>
      </c>
      <c r="O41" s="31">
        <v>209</v>
      </c>
      <c r="P41" s="20">
        <v>227</v>
      </c>
      <c r="Q41" s="30">
        <v>-18</v>
      </c>
      <c r="R41" s="29" t="s">
        <v>98</v>
      </c>
      <c r="S41" s="28" t="s">
        <v>190</v>
      </c>
    </row>
    <row r="42" spans="1:19" ht="15.75" thickBot="1" x14ac:dyDescent="0.3">
      <c r="A42" s="27" t="s">
        <v>8</v>
      </c>
      <c r="B42" s="26">
        <v>69</v>
      </c>
      <c r="C42" s="26">
        <v>18</v>
      </c>
      <c r="D42" s="26">
        <v>42</v>
      </c>
      <c r="E42" s="24">
        <v>9</v>
      </c>
      <c r="F42" s="23">
        <v>45</v>
      </c>
      <c r="G42" s="24">
        <v>12</v>
      </c>
      <c r="H42" s="24">
        <v>17</v>
      </c>
      <c r="I42" s="24">
        <v>1</v>
      </c>
      <c r="J42" s="24">
        <v>4</v>
      </c>
      <c r="K42" s="22" t="s">
        <v>1601</v>
      </c>
      <c r="L42" s="26" t="s">
        <v>1408</v>
      </c>
      <c r="M42" s="26" t="s">
        <v>484</v>
      </c>
      <c r="N42" s="26" t="s">
        <v>1503</v>
      </c>
      <c r="O42" s="25">
        <v>179</v>
      </c>
      <c r="P42" s="24">
        <v>258</v>
      </c>
      <c r="Q42" s="23">
        <v>-79</v>
      </c>
      <c r="R42" s="22" t="s">
        <v>102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57FA56A-1D52-4341-BBCA-A030BB8BB62D}"/>
  </hyperlinks>
  <pageMargins left="0.7" right="0.7" top="0.75" bottom="0.75" header="0.3" footer="0.3"/>
  <pageSetup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2186-B34C-48F3-80BE-04261559AEE8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70</v>
      </c>
      <c r="C4" s="40">
        <v>42</v>
      </c>
      <c r="D4" s="40">
        <v>25</v>
      </c>
      <c r="E4" s="38">
        <v>3</v>
      </c>
      <c r="F4" s="33">
        <v>87</v>
      </c>
      <c r="G4" s="39">
        <v>31</v>
      </c>
      <c r="H4" s="38">
        <v>38</v>
      </c>
      <c r="I4" s="38">
        <v>4</v>
      </c>
      <c r="J4" s="33">
        <v>0</v>
      </c>
      <c r="K4" s="37" t="s">
        <v>1426</v>
      </c>
      <c r="L4" s="40" t="s">
        <v>1240</v>
      </c>
      <c r="M4" s="40" t="s">
        <v>455</v>
      </c>
      <c r="N4" s="40" t="s">
        <v>1470</v>
      </c>
      <c r="O4" s="39">
        <v>225</v>
      </c>
      <c r="P4" s="38">
        <v>190</v>
      </c>
      <c r="Q4" s="33">
        <v>35</v>
      </c>
      <c r="R4" s="37" t="s">
        <v>98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69</v>
      </c>
      <c r="C6" s="1">
        <v>40</v>
      </c>
      <c r="D6" s="1">
        <v>24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1354</v>
      </c>
      <c r="L6" s="1" t="s">
        <v>1416</v>
      </c>
      <c r="M6" s="1" t="s">
        <v>733</v>
      </c>
      <c r="N6" s="1" t="s">
        <v>1558</v>
      </c>
      <c r="O6" s="31">
        <v>243</v>
      </c>
      <c r="P6" s="20">
        <v>187</v>
      </c>
      <c r="Q6" s="30">
        <v>56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71</v>
      </c>
      <c r="C10" s="1">
        <v>30</v>
      </c>
      <c r="D10" s="1">
        <v>32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1425</v>
      </c>
      <c r="M10" s="1" t="s">
        <v>601</v>
      </c>
      <c r="N10" s="1" t="s">
        <v>1554</v>
      </c>
      <c r="O10" s="31">
        <v>188</v>
      </c>
      <c r="P10" s="20">
        <v>229</v>
      </c>
      <c r="Q10" s="30">
        <v>-41</v>
      </c>
      <c r="R10" s="29" t="s">
        <v>155</v>
      </c>
      <c r="S10" s="28" t="s">
        <v>233</v>
      </c>
    </row>
    <row r="11" spans="1:20" ht="15.75" thickBot="1" x14ac:dyDescent="0.3">
      <c r="A11" s="32" t="s">
        <v>28</v>
      </c>
      <c r="B11" s="1">
        <v>68</v>
      </c>
      <c r="C11" s="1">
        <v>27</v>
      </c>
      <c r="D11" s="1">
        <v>35</v>
      </c>
      <c r="E11" s="24">
        <v>6</v>
      </c>
      <c r="F11" s="23">
        <v>60</v>
      </c>
      <c r="G11" s="25">
        <v>18</v>
      </c>
      <c r="H11" s="24">
        <v>24</v>
      </c>
      <c r="I11" s="24">
        <v>3</v>
      </c>
      <c r="J11" s="23">
        <v>1</v>
      </c>
      <c r="K11" s="29" t="s">
        <v>1351</v>
      </c>
      <c r="L11" s="1" t="s">
        <v>1625</v>
      </c>
      <c r="M11" s="1" t="s">
        <v>1556</v>
      </c>
      <c r="N11" s="1" t="s">
        <v>1557</v>
      </c>
      <c r="O11" s="31">
        <v>212</v>
      </c>
      <c r="P11" s="20">
        <v>241</v>
      </c>
      <c r="Q11" s="30">
        <v>-29</v>
      </c>
      <c r="R11" s="29" t="s">
        <v>102</v>
      </c>
      <c r="S11" s="28" t="s">
        <v>208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69</v>
      </c>
      <c r="C15" s="1">
        <v>42</v>
      </c>
      <c r="D15" s="1">
        <v>23</v>
      </c>
      <c r="E15" s="20">
        <v>4</v>
      </c>
      <c r="F15" s="30">
        <v>88</v>
      </c>
      <c r="G15" s="20">
        <v>37</v>
      </c>
      <c r="H15" s="20">
        <v>42</v>
      </c>
      <c r="I15" s="20">
        <v>0</v>
      </c>
      <c r="J15" s="20">
        <v>2</v>
      </c>
      <c r="K15" s="29" t="s">
        <v>1515</v>
      </c>
      <c r="L15" s="1" t="s">
        <v>1228</v>
      </c>
      <c r="M15" s="1" t="s">
        <v>771</v>
      </c>
      <c r="N15" s="1" t="s">
        <v>1524</v>
      </c>
      <c r="O15" s="31">
        <v>222</v>
      </c>
      <c r="P15" s="20">
        <v>186</v>
      </c>
      <c r="Q15" s="30">
        <v>36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71</v>
      </c>
      <c r="C20" s="1">
        <v>29</v>
      </c>
      <c r="D20" s="1">
        <v>32</v>
      </c>
      <c r="E20" s="20">
        <v>10</v>
      </c>
      <c r="F20" s="30">
        <v>68</v>
      </c>
      <c r="G20" s="20">
        <v>20</v>
      </c>
      <c r="H20" s="20">
        <v>28</v>
      </c>
      <c r="I20" s="20">
        <v>1</v>
      </c>
      <c r="J20" s="20">
        <v>5</v>
      </c>
      <c r="K20" s="29" t="s">
        <v>1493</v>
      </c>
      <c r="L20" s="1" t="s">
        <v>1459</v>
      </c>
      <c r="M20" s="1" t="s">
        <v>560</v>
      </c>
      <c r="N20" s="1" t="s">
        <v>1622</v>
      </c>
      <c r="O20" s="31">
        <v>210</v>
      </c>
      <c r="P20" s="20">
        <v>257</v>
      </c>
      <c r="Q20" s="30">
        <v>-47</v>
      </c>
      <c r="R20" s="29" t="s">
        <v>100</v>
      </c>
      <c r="S20" s="28" t="s">
        <v>190</v>
      </c>
    </row>
    <row r="21" spans="1:19" ht="15.75" thickBot="1" x14ac:dyDescent="0.3">
      <c r="A21" s="27" t="s">
        <v>10</v>
      </c>
      <c r="B21" s="26">
        <v>71</v>
      </c>
      <c r="C21" s="26">
        <v>28</v>
      </c>
      <c r="D21" s="26">
        <v>34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1631</v>
      </c>
      <c r="M21" s="26" t="s">
        <v>1620</v>
      </c>
      <c r="N21" s="26" t="s">
        <v>1621</v>
      </c>
      <c r="O21" s="25">
        <v>196</v>
      </c>
      <c r="P21" s="24">
        <v>240</v>
      </c>
      <c r="Q21" s="23">
        <v>-44</v>
      </c>
      <c r="R21" s="22" t="s">
        <v>140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70</v>
      </c>
      <c r="C25" s="40">
        <v>48</v>
      </c>
      <c r="D25" s="40">
        <v>18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1512</v>
      </c>
      <c r="L25" s="40" t="s">
        <v>1609</v>
      </c>
      <c r="M25" s="40" t="s">
        <v>113</v>
      </c>
      <c r="N25" s="40" t="s">
        <v>1610</v>
      </c>
      <c r="O25" s="39">
        <v>243</v>
      </c>
      <c r="P25" s="38">
        <v>165</v>
      </c>
      <c r="Q25" s="33">
        <v>78</v>
      </c>
      <c r="R25" s="37" t="s">
        <v>100</v>
      </c>
      <c r="S25" s="36" t="s">
        <v>205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71</v>
      </c>
      <c r="C29" s="1">
        <v>36</v>
      </c>
      <c r="D29" s="1">
        <v>28</v>
      </c>
      <c r="E29" s="20">
        <v>7</v>
      </c>
      <c r="F29" s="30">
        <v>79</v>
      </c>
      <c r="G29" s="20">
        <v>22</v>
      </c>
      <c r="H29" s="20">
        <v>32</v>
      </c>
      <c r="I29" s="20">
        <v>4</v>
      </c>
      <c r="J29" s="20">
        <v>1</v>
      </c>
      <c r="K29" s="29" t="s">
        <v>1383</v>
      </c>
      <c r="L29" s="1" t="s">
        <v>1521</v>
      </c>
      <c r="M29" s="1" t="s">
        <v>702</v>
      </c>
      <c r="N29" s="1" t="s">
        <v>1638</v>
      </c>
      <c r="O29" s="31">
        <v>214</v>
      </c>
      <c r="P29" s="20">
        <v>207</v>
      </c>
      <c r="Q29" s="30">
        <v>7</v>
      </c>
      <c r="R29" s="29" t="s">
        <v>169</v>
      </c>
      <c r="S29" s="28" t="s">
        <v>230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69</v>
      </c>
      <c r="C31" s="1">
        <v>26</v>
      </c>
      <c r="D31" s="1">
        <v>35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1534</v>
      </c>
      <c r="M31" s="1" t="s">
        <v>692</v>
      </c>
      <c r="N31" s="1" t="s">
        <v>1607</v>
      </c>
      <c r="O31" s="31">
        <v>178</v>
      </c>
      <c r="P31" s="20">
        <v>224</v>
      </c>
      <c r="Q31" s="30">
        <v>-46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70</v>
      </c>
      <c r="C32" s="1">
        <v>20</v>
      </c>
      <c r="D32" s="1">
        <v>41</v>
      </c>
      <c r="E32" s="20">
        <v>9</v>
      </c>
      <c r="F32" s="23">
        <v>49</v>
      </c>
      <c r="G32" s="20">
        <v>17</v>
      </c>
      <c r="H32" s="20">
        <v>19</v>
      </c>
      <c r="I32" s="20">
        <v>1</v>
      </c>
      <c r="J32" s="20">
        <v>2</v>
      </c>
      <c r="K32" s="29" t="s">
        <v>1604</v>
      </c>
      <c r="L32" s="1" t="s">
        <v>1251</v>
      </c>
      <c r="M32" s="1" t="s">
        <v>1634</v>
      </c>
      <c r="N32" s="1" t="s">
        <v>1635</v>
      </c>
      <c r="O32" s="31">
        <v>186</v>
      </c>
      <c r="P32" s="20">
        <v>250</v>
      </c>
      <c r="Q32" s="30">
        <v>-64</v>
      </c>
      <c r="R32" s="29" t="s">
        <v>186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69</v>
      </c>
      <c r="C35" s="1">
        <v>41</v>
      </c>
      <c r="D35" s="1">
        <v>20</v>
      </c>
      <c r="E35" s="20">
        <v>8</v>
      </c>
      <c r="F35" s="33">
        <v>90</v>
      </c>
      <c r="G35" s="20">
        <v>37</v>
      </c>
      <c r="H35" s="20">
        <v>40</v>
      </c>
      <c r="I35" s="20">
        <v>1</v>
      </c>
      <c r="J35" s="20">
        <v>3</v>
      </c>
      <c r="K35" s="29" t="s">
        <v>1646</v>
      </c>
      <c r="L35" s="1" t="s">
        <v>1341</v>
      </c>
      <c r="M35" s="1" t="s">
        <v>1448</v>
      </c>
      <c r="N35" s="1" t="s">
        <v>1420</v>
      </c>
      <c r="O35" s="31">
        <v>233</v>
      </c>
      <c r="P35" s="20">
        <v>188</v>
      </c>
      <c r="Q35" s="30">
        <v>45</v>
      </c>
      <c r="R35" s="29" t="s">
        <v>104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68</v>
      </c>
      <c r="C37" s="1">
        <v>38</v>
      </c>
      <c r="D37" s="1">
        <v>21</v>
      </c>
      <c r="E37" s="20">
        <v>9</v>
      </c>
      <c r="F37" s="30">
        <v>85</v>
      </c>
      <c r="G37" s="20">
        <v>32</v>
      </c>
      <c r="H37" s="20">
        <v>37</v>
      </c>
      <c r="I37" s="20">
        <v>1</v>
      </c>
      <c r="J37" s="20">
        <v>3</v>
      </c>
      <c r="K37" s="29" t="s">
        <v>1642</v>
      </c>
      <c r="L37" s="1" t="s">
        <v>1599</v>
      </c>
      <c r="M37" s="1" t="s">
        <v>542</v>
      </c>
      <c r="N37" s="1" t="s">
        <v>1600</v>
      </c>
      <c r="O37" s="31">
        <v>196</v>
      </c>
      <c r="P37" s="20">
        <v>175</v>
      </c>
      <c r="Q37" s="30">
        <v>21</v>
      </c>
      <c r="R37" s="29" t="s">
        <v>104</v>
      </c>
      <c r="S37" s="28" t="s">
        <v>230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69</v>
      </c>
      <c r="C40" s="1">
        <v>30</v>
      </c>
      <c r="D40" s="1">
        <v>31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1191</v>
      </c>
      <c r="L40" s="1" t="s">
        <v>1594</v>
      </c>
      <c r="M40" s="1" t="s">
        <v>523</v>
      </c>
      <c r="N40" s="1" t="s">
        <v>1595</v>
      </c>
      <c r="O40" s="31">
        <v>186</v>
      </c>
      <c r="P40" s="20">
        <v>216</v>
      </c>
      <c r="Q40" s="30">
        <v>-30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1515E95-DB3A-4ACC-9EC0-920A1BFD8260}"/>
  </hyperlinks>
  <pageMargins left="0.7" right="0.7" top="0.75" bottom="0.75" header="0.3" footer="0.3"/>
  <pageSetup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674A-044B-4DC2-8777-8F4CBB1E3BED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69</v>
      </c>
      <c r="C9" s="1">
        <v>32</v>
      </c>
      <c r="D9" s="1">
        <v>31</v>
      </c>
      <c r="E9" s="20">
        <v>6</v>
      </c>
      <c r="F9" s="30">
        <v>70</v>
      </c>
      <c r="G9" s="31">
        <v>21</v>
      </c>
      <c r="H9" s="20">
        <v>29</v>
      </c>
      <c r="I9" s="20">
        <v>3</v>
      </c>
      <c r="J9" s="30">
        <v>0</v>
      </c>
      <c r="K9" s="29" t="s">
        <v>1552</v>
      </c>
      <c r="L9" s="1" t="s">
        <v>1171</v>
      </c>
      <c r="M9" s="1" t="s">
        <v>485</v>
      </c>
      <c r="N9" s="1" t="s">
        <v>1583</v>
      </c>
      <c r="O9" s="31">
        <v>198</v>
      </c>
      <c r="P9" s="20">
        <v>221</v>
      </c>
      <c r="Q9" s="30">
        <v>-23</v>
      </c>
      <c r="R9" s="29" t="s">
        <v>102</v>
      </c>
      <c r="S9" s="28" t="s">
        <v>453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71</v>
      </c>
      <c r="C16" s="1">
        <v>37</v>
      </c>
      <c r="D16" s="1">
        <v>28</v>
      </c>
      <c r="E16" s="20">
        <v>6</v>
      </c>
      <c r="F16" s="30">
        <v>80</v>
      </c>
      <c r="G16" s="20">
        <v>32</v>
      </c>
      <c r="H16" s="20">
        <v>36</v>
      </c>
      <c r="I16" s="20">
        <v>1</v>
      </c>
      <c r="J16" s="20">
        <v>1</v>
      </c>
      <c r="K16" s="29" t="s">
        <v>1545</v>
      </c>
      <c r="L16" s="1" t="s">
        <v>1560</v>
      </c>
      <c r="M16" s="1" t="s">
        <v>581</v>
      </c>
      <c r="N16" s="1" t="s">
        <v>1630</v>
      </c>
      <c r="O16" s="31">
        <v>211</v>
      </c>
      <c r="P16" s="20">
        <v>186</v>
      </c>
      <c r="Q16" s="30">
        <v>25</v>
      </c>
      <c r="R16" s="29" t="s">
        <v>102</v>
      </c>
      <c r="S16" s="28" t="s">
        <v>244</v>
      </c>
    </row>
    <row r="17" spans="1:19" x14ac:dyDescent="0.25">
      <c r="A17" s="32" t="s">
        <v>12</v>
      </c>
      <c r="B17" s="1">
        <v>71</v>
      </c>
      <c r="C17" s="1">
        <v>34</v>
      </c>
      <c r="D17" s="1">
        <v>31</v>
      </c>
      <c r="E17" s="20">
        <v>6</v>
      </c>
      <c r="F17" s="30">
        <v>74</v>
      </c>
      <c r="G17" s="20">
        <v>30</v>
      </c>
      <c r="H17" s="20">
        <v>33</v>
      </c>
      <c r="I17" s="20">
        <v>1</v>
      </c>
      <c r="J17" s="20">
        <v>0</v>
      </c>
      <c r="K17" s="29" t="s">
        <v>1628</v>
      </c>
      <c r="L17" s="1" t="s">
        <v>1351</v>
      </c>
      <c r="M17" s="1" t="s">
        <v>708</v>
      </c>
      <c r="N17" s="1" t="s">
        <v>1618</v>
      </c>
      <c r="O17" s="31">
        <v>213</v>
      </c>
      <c r="P17" s="20">
        <v>213</v>
      </c>
      <c r="Q17" s="30">
        <v>0</v>
      </c>
      <c r="R17" s="29" t="s">
        <v>100</v>
      </c>
      <c r="S17" s="28" t="s">
        <v>237</v>
      </c>
    </row>
    <row r="18" spans="1:19" x14ac:dyDescent="0.25">
      <c r="A18" s="32" t="s">
        <v>13</v>
      </c>
      <c r="B18" s="1">
        <v>69</v>
      </c>
      <c r="C18" s="1">
        <v>32</v>
      </c>
      <c r="D18" s="1">
        <v>28</v>
      </c>
      <c r="E18" s="20">
        <v>9</v>
      </c>
      <c r="F18" s="30">
        <v>73</v>
      </c>
      <c r="G18" s="20">
        <v>23</v>
      </c>
      <c r="H18" s="20">
        <v>30</v>
      </c>
      <c r="I18" s="20">
        <v>2</v>
      </c>
      <c r="J18" s="20">
        <v>1</v>
      </c>
      <c r="K18" s="29" t="s">
        <v>1545</v>
      </c>
      <c r="L18" s="1" t="s">
        <v>1294</v>
      </c>
      <c r="M18" s="1" t="s">
        <v>412</v>
      </c>
      <c r="N18" s="1" t="s">
        <v>1473</v>
      </c>
      <c r="O18" s="31">
        <v>190</v>
      </c>
      <c r="P18" s="20">
        <v>205</v>
      </c>
      <c r="Q18" s="30">
        <v>-15</v>
      </c>
      <c r="R18" s="29" t="s">
        <v>98</v>
      </c>
      <c r="S18" s="28" t="s">
        <v>231</v>
      </c>
    </row>
    <row r="19" spans="1:19" x14ac:dyDescent="0.25">
      <c r="A19" s="32" t="s">
        <v>23</v>
      </c>
      <c r="B19" s="1">
        <v>69</v>
      </c>
      <c r="C19" s="1">
        <v>31</v>
      </c>
      <c r="D19" s="1">
        <v>29</v>
      </c>
      <c r="E19" s="20">
        <v>9</v>
      </c>
      <c r="F19" s="30">
        <v>71</v>
      </c>
      <c r="G19" s="20">
        <v>19</v>
      </c>
      <c r="H19" s="20">
        <v>27</v>
      </c>
      <c r="I19" s="20">
        <v>4</v>
      </c>
      <c r="J19" s="20">
        <v>1</v>
      </c>
      <c r="K19" s="29" t="s">
        <v>1615</v>
      </c>
      <c r="L19" s="1" t="s">
        <v>1616</v>
      </c>
      <c r="M19" s="1" t="s">
        <v>757</v>
      </c>
      <c r="N19" s="1" t="s">
        <v>1617</v>
      </c>
      <c r="O19" s="31">
        <v>221</v>
      </c>
      <c r="P19" s="20">
        <v>230</v>
      </c>
      <c r="Q19" s="30">
        <v>-9</v>
      </c>
      <c r="R19" s="29" t="s">
        <v>168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69</v>
      </c>
      <c r="C26" s="1">
        <v>44</v>
      </c>
      <c r="D26" s="1">
        <v>21</v>
      </c>
      <c r="E26" s="20">
        <v>4</v>
      </c>
      <c r="F26" s="30">
        <v>92</v>
      </c>
      <c r="G26" s="20">
        <v>33</v>
      </c>
      <c r="H26" s="20">
        <v>42</v>
      </c>
      <c r="I26" s="20">
        <v>2</v>
      </c>
      <c r="J26" s="20">
        <v>2</v>
      </c>
      <c r="K26" s="29" t="s">
        <v>1636</v>
      </c>
      <c r="L26" s="1" t="s">
        <v>1345</v>
      </c>
      <c r="M26" s="1" t="s">
        <v>1548</v>
      </c>
      <c r="N26" s="1" t="s">
        <v>1513</v>
      </c>
      <c r="O26" s="31">
        <v>234</v>
      </c>
      <c r="P26" s="20">
        <v>182</v>
      </c>
      <c r="Q26" s="30">
        <v>52</v>
      </c>
      <c r="R26" s="29" t="s">
        <v>100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70</v>
      </c>
      <c r="C28" s="1">
        <v>40</v>
      </c>
      <c r="D28" s="1">
        <v>25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1414</v>
      </c>
      <c r="M28" s="1" t="s">
        <v>840</v>
      </c>
      <c r="N28" s="1" t="s">
        <v>1591</v>
      </c>
      <c r="O28" s="31">
        <v>195</v>
      </c>
      <c r="P28" s="20">
        <v>196</v>
      </c>
      <c r="Q28" s="30">
        <v>-1</v>
      </c>
      <c r="R28" s="29" t="s">
        <v>123</v>
      </c>
      <c r="S28" s="28" t="s">
        <v>205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70</v>
      </c>
      <c r="C30" s="1">
        <v>32</v>
      </c>
      <c r="D30" s="1">
        <v>27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1274</v>
      </c>
      <c r="L30" s="1" t="s">
        <v>1042</v>
      </c>
      <c r="M30" s="1" t="s">
        <v>556</v>
      </c>
      <c r="N30" s="1" t="s">
        <v>1576</v>
      </c>
      <c r="O30" s="31">
        <v>202</v>
      </c>
      <c r="P30" s="20">
        <v>211</v>
      </c>
      <c r="Q30" s="30">
        <v>-9</v>
      </c>
      <c r="R30" s="29" t="s">
        <v>104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27</v>
      </c>
      <c r="B38" s="1">
        <v>69</v>
      </c>
      <c r="C38" s="1">
        <v>33</v>
      </c>
      <c r="D38" s="1">
        <v>25</v>
      </c>
      <c r="E38" s="20">
        <v>11</v>
      </c>
      <c r="F38" s="30">
        <v>77</v>
      </c>
      <c r="G38" s="20">
        <v>23</v>
      </c>
      <c r="H38" s="20">
        <v>30</v>
      </c>
      <c r="I38" s="20">
        <v>3</v>
      </c>
      <c r="J38" s="20">
        <v>2</v>
      </c>
      <c r="K38" s="29" t="s">
        <v>1368</v>
      </c>
      <c r="L38" s="1" t="s">
        <v>1639</v>
      </c>
      <c r="M38" s="1" t="s">
        <v>604</v>
      </c>
      <c r="N38" s="1" t="s">
        <v>1493</v>
      </c>
      <c r="O38" s="31">
        <v>182</v>
      </c>
      <c r="P38" s="20">
        <v>203</v>
      </c>
      <c r="Q38" s="30">
        <v>-21</v>
      </c>
      <c r="R38" s="29" t="s">
        <v>123</v>
      </c>
      <c r="S38" s="28" t="s">
        <v>249</v>
      </c>
    </row>
    <row r="39" spans="1:19" x14ac:dyDescent="0.25">
      <c r="A39" s="32" t="s">
        <v>3</v>
      </c>
      <c r="B39" s="1">
        <v>70</v>
      </c>
      <c r="C39" s="1">
        <v>32</v>
      </c>
      <c r="D39" s="1">
        <v>26</v>
      </c>
      <c r="E39" s="20">
        <v>12</v>
      </c>
      <c r="F39" s="30">
        <v>76</v>
      </c>
      <c r="G39" s="20">
        <v>23</v>
      </c>
      <c r="H39" s="20">
        <v>30</v>
      </c>
      <c r="I39" s="20">
        <v>2</v>
      </c>
      <c r="J39" s="20">
        <v>1</v>
      </c>
      <c r="K39" s="29" t="s">
        <v>1274</v>
      </c>
      <c r="L39" s="1" t="s">
        <v>1412</v>
      </c>
      <c r="M39" s="1" t="s">
        <v>673</v>
      </c>
      <c r="N39" s="1" t="s">
        <v>1602</v>
      </c>
      <c r="O39" s="31">
        <v>197</v>
      </c>
      <c r="P39" s="20">
        <v>214</v>
      </c>
      <c r="Q39" s="30">
        <v>-17</v>
      </c>
      <c r="R39" s="29" t="s">
        <v>102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D7684246-5E8F-44BD-94B4-020F54DF616B}"/>
  </hyperlinks>
  <pageMargins left="0.7" right="0.7" top="0.75" bottom="0.75" header="0.3" footer="0.3"/>
  <pageSetup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5F8E6-C575-4271-ABA6-2E0CDC2C30EA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70</v>
      </c>
      <c r="C5" s="1">
        <v>42</v>
      </c>
      <c r="D5" s="1">
        <v>25</v>
      </c>
      <c r="E5" s="20">
        <v>3</v>
      </c>
      <c r="F5" s="30">
        <v>87</v>
      </c>
      <c r="G5" s="31">
        <v>33</v>
      </c>
      <c r="H5" s="20">
        <v>41</v>
      </c>
      <c r="I5" s="20">
        <v>1</v>
      </c>
      <c r="J5" s="30">
        <v>1</v>
      </c>
      <c r="K5" s="29" t="s">
        <v>1263</v>
      </c>
      <c r="L5" s="1" t="s">
        <v>1373</v>
      </c>
      <c r="M5" s="1" t="s">
        <v>586</v>
      </c>
      <c r="N5" s="1" t="s">
        <v>1614</v>
      </c>
      <c r="O5" s="31">
        <v>224</v>
      </c>
      <c r="P5" s="20">
        <v>208</v>
      </c>
      <c r="Q5" s="30">
        <v>16</v>
      </c>
      <c r="R5" s="29" t="s">
        <v>98</v>
      </c>
      <c r="S5" s="28" t="s">
        <v>222</v>
      </c>
    </row>
    <row r="6" spans="1:20" x14ac:dyDescent="0.25">
      <c r="A6" s="32" t="s">
        <v>5</v>
      </c>
      <c r="B6" s="1">
        <v>70</v>
      </c>
      <c r="C6" s="1">
        <v>40</v>
      </c>
      <c r="D6" s="1">
        <v>25</v>
      </c>
      <c r="E6" s="20">
        <v>5</v>
      </c>
      <c r="F6" s="30">
        <v>85</v>
      </c>
      <c r="G6" s="31">
        <v>32</v>
      </c>
      <c r="H6" s="20">
        <v>38</v>
      </c>
      <c r="I6" s="20">
        <v>2</v>
      </c>
      <c r="J6" s="30">
        <v>2</v>
      </c>
      <c r="K6" s="29" t="s">
        <v>1571</v>
      </c>
      <c r="L6" s="1" t="s">
        <v>1416</v>
      </c>
      <c r="M6" s="1" t="s">
        <v>733</v>
      </c>
      <c r="N6" s="1" t="s">
        <v>1558</v>
      </c>
      <c r="O6" s="31">
        <v>245</v>
      </c>
      <c r="P6" s="20">
        <v>191</v>
      </c>
      <c r="Q6" s="30">
        <v>54</v>
      </c>
      <c r="R6" s="29" t="s">
        <v>102</v>
      </c>
      <c r="S6" s="28" t="s">
        <v>190</v>
      </c>
    </row>
    <row r="7" spans="1:20" x14ac:dyDescent="0.25">
      <c r="A7" s="32" t="s">
        <v>11</v>
      </c>
      <c r="B7" s="1">
        <v>69</v>
      </c>
      <c r="C7" s="1">
        <v>37</v>
      </c>
      <c r="D7" s="1">
        <v>27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1628</v>
      </c>
      <c r="M7" s="1" t="s">
        <v>786</v>
      </c>
      <c r="N7" s="1" t="s">
        <v>1629</v>
      </c>
      <c r="O7" s="31">
        <v>202</v>
      </c>
      <c r="P7" s="20">
        <v>200</v>
      </c>
      <c r="Q7" s="30">
        <v>2</v>
      </c>
      <c r="R7" s="29" t="s">
        <v>100</v>
      </c>
      <c r="S7" s="28" t="s">
        <v>230</v>
      </c>
    </row>
    <row r="8" spans="1:20" x14ac:dyDescent="0.25">
      <c r="A8" s="32" t="s">
        <v>16</v>
      </c>
      <c r="B8" s="1">
        <v>69</v>
      </c>
      <c r="C8" s="1">
        <v>33</v>
      </c>
      <c r="D8" s="1">
        <v>27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1261</v>
      </c>
      <c r="M8" s="1" t="s">
        <v>600</v>
      </c>
      <c r="N8" s="1" t="s">
        <v>1429</v>
      </c>
      <c r="O8" s="31">
        <v>210</v>
      </c>
      <c r="P8" s="20">
        <v>228</v>
      </c>
      <c r="Q8" s="30">
        <v>-18</v>
      </c>
      <c r="R8" s="29" t="s">
        <v>102</v>
      </c>
      <c r="S8" s="28" t="s">
        <v>1627</v>
      </c>
    </row>
    <row r="9" spans="1:20" x14ac:dyDescent="0.25">
      <c r="A9" s="32" t="s">
        <v>21</v>
      </c>
      <c r="B9" s="1">
        <v>70</v>
      </c>
      <c r="C9" s="1">
        <v>33</v>
      </c>
      <c r="D9" s="1">
        <v>31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1228</v>
      </c>
      <c r="M9" s="1" t="s">
        <v>485</v>
      </c>
      <c r="N9" s="1" t="s">
        <v>1583</v>
      </c>
      <c r="O9" s="31">
        <v>203</v>
      </c>
      <c r="P9" s="20">
        <v>222</v>
      </c>
      <c r="Q9" s="30">
        <v>-19</v>
      </c>
      <c r="R9" s="29" t="s">
        <v>100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69</v>
      </c>
      <c r="C11" s="1">
        <v>28</v>
      </c>
      <c r="D11" s="1">
        <v>35</v>
      </c>
      <c r="E11" s="24">
        <v>6</v>
      </c>
      <c r="F11" s="23">
        <v>62</v>
      </c>
      <c r="G11" s="25">
        <v>19</v>
      </c>
      <c r="H11" s="24">
        <v>25</v>
      </c>
      <c r="I11" s="24">
        <v>3</v>
      </c>
      <c r="J11" s="23">
        <v>1</v>
      </c>
      <c r="K11" s="29" t="s">
        <v>1351</v>
      </c>
      <c r="L11" s="1" t="s">
        <v>1485</v>
      </c>
      <c r="M11" s="1" t="s">
        <v>1556</v>
      </c>
      <c r="N11" s="1" t="s">
        <v>1557</v>
      </c>
      <c r="O11" s="31">
        <v>217</v>
      </c>
      <c r="P11" s="20">
        <v>244</v>
      </c>
      <c r="Q11" s="30">
        <v>-27</v>
      </c>
      <c r="R11" s="29" t="s">
        <v>100</v>
      </c>
      <c r="S11" s="28" t="s">
        <v>244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70</v>
      </c>
      <c r="C14" s="1">
        <v>47</v>
      </c>
      <c r="D14" s="1">
        <v>15</v>
      </c>
      <c r="E14" s="20">
        <v>8</v>
      </c>
      <c r="F14" s="33">
        <v>102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1405</v>
      </c>
      <c r="M14" s="1" t="s">
        <v>672</v>
      </c>
      <c r="N14" s="1" t="s">
        <v>1633</v>
      </c>
      <c r="O14" s="31">
        <v>257</v>
      </c>
      <c r="P14" s="20">
        <v>181</v>
      </c>
      <c r="Q14" s="30">
        <v>76</v>
      </c>
      <c r="R14" s="29" t="s">
        <v>130</v>
      </c>
      <c r="S14" s="28" t="s">
        <v>238</v>
      </c>
    </row>
    <row r="15" spans="1:20" x14ac:dyDescent="0.25">
      <c r="A15" s="32" t="s">
        <v>26</v>
      </c>
      <c r="B15" s="1">
        <v>70</v>
      </c>
      <c r="C15" s="1">
        <v>43</v>
      </c>
      <c r="D15" s="1">
        <v>23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1515</v>
      </c>
      <c r="L15" s="1" t="s">
        <v>1304</v>
      </c>
      <c r="M15" s="1" t="s">
        <v>771</v>
      </c>
      <c r="N15" s="1" t="s">
        <v>1524</v>
      </c>
      <c r="O15" s="31">
        <v>227</v>
      </c>
      <c r="P15" s="20">
        <v>188</v>
      </c>
      <c r="Q15" s="30">
        <v>39</v>
      </c>
      <c r="R15" s="29" t="s">
        <v>100</v>
      </c>
      <c r="S15" s="28" t="s">
        <v>238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71</v>
      </c>
      <c r="C18" s="1">
        <v>34</v>
      </c>
      <c r="D18" s="1">
        <v>31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1351</v>
      </c>
      <c r="M18" s="1" t="s">
        <v>708</v>
      </c>
      <c r="N18" s="1" t="s">
        <v>1618</v>
      </c>
      <c r="O18" s="31">
        <v>213</v>
      </c>
      <c r="P18" s="20">
        <v>213</v>
      </c>
      <c r="Q18" s="30">
        <v>0</v>
      </c>
      <c r="R18" s="29" t="s">
        <v>100</v>
      </c>
      <c r="S18" s="28" t="s">
        <v>237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72</v>
      </c>
      <c r="C20" s="1">
        <v>29</v>
      </c>
      <c r="D20" s="1">
        <v>32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1648</v>
      </c>
      <c r="M20" s="1" t="s">
        <v>560</v>
      </c>
      <c r="N20" s="1" t="s">
        <v>1649</v>
      </c>
      <c r="O20" s="31">
        <v>213</v>
      </c>
      <c r="P20" s="20">
        <v>261</v>
      </c>
      <c r="Q20" s="30">
        <v>-48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72</v>
      </c>
      <c r="C21" s="26">
        <v>28</v>
      </c>
      <c r="D21" s="26">
        <v>35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1647</v>
      </c>
      <c r="M21" s="26" t="s">
        <v>1620</v>
      </c>
      <c r="N21" s="26" t="s">
        <v>1621</v>
      </c>
      <c r="O21" s="25">
        <v>200</v>
      </c>
      <c r="P21" s="24">
        <v>247</v>
      </c>
      <c r="Q21" s="23">
        <v>-47</v>
      </c>
      <c r="R21" s="22" t="s">
        <v>155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71</v>
      </c>
      <c r="C25" s="40">
        <v>48</v>
      </c>
      <c r="D25" s="40">
        <v>19</v>
      </c>
      <c r="E25" s="38">
        <v>4</v>
      </c>
      <c r="F25" s="33">
        <v>100</v>
      </c>
      <c r="G25" s="38">
        <v>37</v>
      </c>
      <c r="H25" s="38">
        <v>47</v>
      </c>
      <c r="I25" s="38">
        <v>1</v>
      </c>
      <c r="J25" s="38">
        <v>1</v>
      </c>
      <c r="K25" s="37" t="s">
        <v>1236</v>
      </c>
      <c r="L25" s="40" t="s">
        <v>1609</v>
      </c>
      <c r="M25" s="40" t="s">
        <v>113</v>
      </c>
      <c r="N25" s="40" t="s">
        <v>1610</v>
      </c>
      <c r="O25" s="39">
        <v>246</v>
      </c>
      <c r="P25" s="38">
        <v>170</v>
      </c>
      <c r="Q25" s="33">
        <v>76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71</v>
      </c>
      <c r="C27" s="1">
        <v>43</v>
      </c>
      <c r="D27" s="1">
        <v>25</v>
      </c>
      <c r="E27" s="20">
        <v>3</v>
      </c>
      <c r="F27" s="30">
        <v>89</v>
      </c>
      <c r="G27" s="20">
        <v>34</v>
      </c>
      <c r="H27" s="20">
        <v>41</v>
      </c>
      <c r="I27" s="20">
        <v>2</v>
      </c>
      <c r="J27" s="20">
        <v>2</v>
      </c>
      <c r="K27" s="29" t="s">
        <v>1426</v>
      </c>
      <c r="L27" s="1" t="s">
        <v>1268</v>
      </c>
      <c r="M27" s="1" t="s">
        <v>809</v>
      </c>
      <c r="N27" s="1" t="s">
        <v>1547</v>
      </c>
      <c r="O27" s="31">
        <v>239</v>
      </c>
      <c r="P27" s="20">
        <v>204</v>
      </c>
      <c r="Q27" s="30">
        <v>35</v>
      </c>
      <c r="R27" s="29" t="s">
        <v>104</v>
      </c>
      <c r="S27" s="28" t="s">
        <v>254</v>
      </c>
    </row>
    <row r="28" spans="1:19" x14ac:dyDescent="0.25">
      <c r="A28" s="32" t="s">
        <v>17</v>
      </c>
      <c r="B28" s="1">
        <v>71</v>
      </c>
      <c r="C28" s="1">
        <v>40</v>
      </c>
      <c r="D28" s="1">
        <v>26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1637</v>
      </c>
      <c r="L28" s="1" t="s">
        <v>1640</v>
      </c>
      <c r="M28" s="1" t="s">
        <v>870</v>
      </c>
      <c r="N28" s="1" t="s">
        <v>1662</v>
      </c>
      <c r="O28" s="31">
        <v>195</v>
      </c>
      <c r="P28" s="20">
        <v>199</v>
      </c>
      <c r="Q28" s="30">
        <v>-4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72</v>
      </c>
      <c r="C29" s="1">
        <v>37</v>
      </c>
      <c r="D29" s="1">
        <v>28</v>
      </c>
      <c r="E29" s="20">
        <v>7</v>
      </c>
      <c r="F29" s="30">
        <v>81</v>
      </c>
      <c r="G29" s="20">
        <v>23</v>
      </c>
      <c r="H29" s="20">
        <v>33</v>
      </c>
      <c r="I29" s="20">
        <v>4</v>
      </c>
      <c r="J29" s="20">
        <v>1</v>
      </c>
      <c r="K29" s="29" t="s">
        <v>1416</v>
      </c>
      <c r="L29" s="1" t="s">
        <v>1521</v>
      </c>
      <c r="M29" s="1" t="s">
        <v>721</v>
      </c>
      <c r="N29" s="1" t="s">
        <v>1653</v>
      </c>
      <c r="O29" s="31">
        <v>218</v>
      </c>
      <c r="P29" s="20">
        <v>208</v>
      </c>
      <c r="Q29" s="30">
        <v>10</v>
      </c>
      <c r="R29" s="29" t="s">
        <v>181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70</v>
      </c>
      <c r="C31" s="1">
        <v>26</v>
      </c>
      <c r="D31" s="1">
        <v>36</v>
      </c>
      <c r="E31" s="20">
        <v>8</v>
      </c>
      <c r="F31" s="30">
        <v>60</v>
      </c>
      <c r="G31" s="20">
        <v>21</v>
      </c>
      <c r="H31" s="20">
        <v>25</v>
      </c>
      <c r="I31" s="20">
        <v>1</v>
      </c>
      <c r="J31" s="20">
        <v>0</v>
      </c>
      <c r="K31" s="29" t="s">
        <v>1383</v>
      </c>
      <c r="L31" s="1" t="s">
        <v>1651</v>
      </c>
      <c r="M31" s="1" t="s">
        <v>721</v>
      </c>
      <c r="N31" s="1" t="s">
        <v>1652</v>
      </c>
      <c r="O31" s="31">
        <v>179</v>
      </c>
      <c r="P31" s="20">
        <v>228</v>
      </c>
      <c r="Q31" s="30">
        <v>-49</v>
      </c>
      <c r="R31" s="29" t="s">
        <v>98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70</v>
      </c>
      <c r="C35" s="1">
        <v>42</v>
      </c>
      <c r="D35" s="1">
        <v>20</v>
      </c>
      <c r="E35" s="20">
        <v>8</v>
      </c>
      <c r="F35" s="33">
        <v>92</v>
      </c>
      <c r="G35" s="20">
        <v>38</v>
      </c>
      <c r="H35" s="20">
        <v>41</v>
      </c>
      <c r="I35" s="20">
        <v>1</v>
      </c>
      <c r="J35" s="20">
        <v>3</v>
      </c>
      <c r="K35" s="29" t="s">
        <v>1655</v>
      </c>
      <c r="L35" s="1" t="s">
        <v>1341</v>
      </c>
      <c r="M35" s="1" t="s">
        <v>1448</v>
      </c>
      <c r="N35" s="1" t="s">
        <v>1420</v>
      </c>
      <c r="O35" s="31">
        <v>237</v>
      </c>
      <c r="P35" s="20">
        <v>190</v>
      </c>
      <c r="Q35" s="30">
        <v>47</v>
      </c>
      <c r="R35" s="29" t="s">
        <v>123</v>
      </c>
      <c r="S35" s="28" t="s">
        <v>262</v>
      </c>
    </row>
    <row r="36" spans="1:19" x14ac:dyDescent="0.25">
      <c r="A36" s="32" t="s">
        <v>20</v>
      </c>
      <c r="B36" s="1">
        <v>70</v>
      </c>
      <c r="C36" s="1">
        <v>41</v>
      </c>
      <c r="D36" s="1">
        <v>24</v>
      </c>
      <c r="E36" s="20">
        <v>5</v>
      </c>
      <c r="F36" s="30">
        <v>87</v>
      </c>
      <c r="G36" s="20">
        <v>30</v>
      </c>
      <c r="H36" s="20">
        <v>41</v>
      </c>
      <c r="I36" s="20">
        <v>0</v>
      </c>
      <c r="J36" s="20">
        <v>1</v>
      </c>
      <c r="K36" s="29" t="s">
        <v>1640</v>
      </c>
      <c r="L36" s="1" t="s">
        <v>1541</v>
      </c>
      <c r="M36" s="1" t="s">
        <v>415</v>
      </c>
      <c r="N36" s="1" t="s">
        <v>1641</v>
      </c>
      <c r="O36" s="31">
        <v>229</v>
      </c>
      <c r="P36" s="20">
        <v>203</v>
      </c>
      <c r="Q36" s="30">
        <v>26</v>
      </c>
      <c r="R36" s="29" t="s">
        <v>100</v>
      </c>
      <c r="S36" s="28" t="s">
        <v>205</v>
      </c>
    </row>
    <row r="37" spans="1:19" x14ac:dyDescent="0.25">
      <c r="A37" s="32" t="s">
        <v>18</v>
      </c>
      <c r="B37" s="1">
        <v>69</v>
      </c>
      <c r="C37" s="1">
        <v>39</v>
      </c>
      <c r="D37" s="1">
        <v>21</v>
      </c>
      <c r="E37" s="20">
        <v>9</v>
      </c>
      <c r="F37" s="30">
        <v>87</v>
      </c>
      <c r="G37" s="20">
        <v>33</v>
      </c>
      <c r="H37" s="20">
        <v>38</v>
      </c>
      <c r="I37" s="20">
        <v>1</v>
      </c>
      <c r="J37" s="20">
        <v>3</v>
      </c>
      <c r="K37" s="29" t="s">
        <v>1654</v>
      </c>
      <c r="L37" s="1" t="s">
        <v>1599</v>
      </c>
      <c r="M37" s="1" t="s">
        <v>542</v>
      </c>
      <c r="N37" s="1" t="s">
        <v>1600</v>
      </c>
      <c r="O37" s="31">
        <v>203</v>
      </c>
      <c r="P37" s="20">
        <v>177</v>
      </c>
      <c r="Q37" s="30">
        <v>26</v>
      </c>
      <c r="R37" s="29" t="s">
        <v>123</v>
      </c>
      <c r="S37" s="28" t="s">
        <v>254</v>
      </c>
    </row>
    <row r="38" spans="1:19" x14ac:dyDescent="0.25">
      <c r="A38" s="32" t="s">
        <v>3</v>
      </c>
      <c r="B38" s="1">
        <v>71</v>
      </c>
      <c r="C38" s="1">
        <v>33</v>
      </c>
      <c r="D38" s="1">
        <v>26</v>
      </c>
      <c r="E38" s="20">
        <v>12</v>
      </c>
      <c r="F38" s="30">
        <v>78</v>
      </c>
      <c r="G38" s="20">
        <v>22</v>
      </c>
      <c r="H38" s="20">
        <v>30</v>
      </c>
      <c r="I38" s="20">
        <v>3</v>
      </c>
      <c r="J38" s="20">
        <v>1</v>
      </c>
      <c r="K38" s="29" t="s">
        <v>1274</v>
      </c>
      <c r="L38" s="1" t="s">
        <v>1490</v>
      </c>
      <c r="M38" s="1" t="s">
        <v>673</v>
      </c>
      <c r="N38" s="1" t="s">
        <v>1602</v>
      </c>
      <c r="O38" s="31">
        <v>201</v>
      </c>
      <c r="P38" s="20">
        <v>217</v>
      </c>
      <c r="Q38" s="30">
        <v>-16</v>
      </c>
      <c r="R38" s="29" t="s">
        <v>100</v>
      </c>
      <c r="S38" s="28" t="s">
        <v>190</v>
      </c>
    </row>
    <row r="39" spans="1:19" x14ac:dyDescent="0.25">
      <c r="A39" s="32" t="s">
        <v>27</v>
      </c>
      <c r="B39" s="1">
        <v>69</v>
      </c>
      <c r="C39" s="1">
        <v>33</v>
      </c>
      <c r="D39" s="1">
        <v>25</v>
      </c>
      <c r="E39" s="20">
        <v>11</v>
      </c>
      <c r="F39" s="30">
        <v>77</v>
      </c>
      <c r="G39" s="20">
        <v>23</v>
      </c>
      <c r="H39" s="20">
        <v>30</v>
      </c>
      <c r="I39" s="20">
        <v>3</v>
      </c>
      <c r="J39" s="20">
        <v>2</v>
      </c>
      <c r="K39" s="29" t="s">
        <v>1368</v>
      </c>
      <c r="L39" s="1" t="s">
        <v>1639</v>
      </c>
      <c r="M39" s="1" t="s">
        <v>604</v>
      </c>
      <c r="N39" s="1" t="s">
        <v>1493</v>
      </c>
      <c r="O39" s="31">
        <v>182</v>
      </c>
      <c r="P39" s="20">
        <v>203</v>
      </c>
      <c r="Q39" s="30">
        <v>-21</v>
      </c>
      <c r="R39" s="29" t="s">
        <v>123</v>
      </c>
      <c r="S39" s="28" t="s">
        <v>249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71</v>
      </c>
      <c r="C41" s="1">
        <v>30</v>
      </c>
      <c r="D41" s="1">
        <v>36</v>
      </c>
      <c r="E41" s="20">
        <v>5</v>
      </c>
      <c r="F41" s="30">
        <v>65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1644</v>
      </c>
      <c r="M41" s="1" t="s">
        <v>485</v>
      </c>
      <c r="N41" s="1" t="s">
        <v>1645</v>
      </c>
      <c r="O41" s="31">
        <v>213</v>
      </c>
      <c r="P41" s="20">
        <v>232</v>
      </c>
      <c r="Q41" s="30">
        <v>-19</v>
      </c>
      <c r="R41" s="29" t="s">
        <v>102</v>
      </c>
      <c r="S41" s="28" t="s">
        <v>222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4AF32F9-8872-44EF-B7E6-15E8421F703D}"/>
  </hyperlinks>
  <pageMargins left="0.7" right="0.7" top="0.75" bottom="0.75" header="0.3" footer="0.3"/>
  <pageSetup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03FBF-7405-48A5-A350-C68F08CA8862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72</v>
      </c>
      <c r="C10" s="1">
        <v>30</v>
      </c>
      <c r="D10" s="1">
        <v>33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1485</v>
      </c>
      <c r="M10" s="1" t="s">
        <v>601</v>
      </c>
      <c r="N10" s="1" t="s">
        <v>1554</v>
      </c>
      <c r="O10" s="31">
        <v>190</v>
      </c>
      <c r="P10" s="20">
        <v>236</v>
      </c>
      <c r="Q10" s="30">
        <v>-46</v>
      </c>
      <c r="R10" s="29" t="s">
        <v>168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72</v>
      </c>
      <c r="C16" s="1">
        <v>37</v>
      </c>
      <c r="D16" s="1">
        <v>28</v>
      </c>
      <c r="E16" s="20">
        <v>7</v>
      </c>
      <c r="F16" s="30">
        <v>81</v>
      </c>
      <c r="G16" s="20">
        <v>32</v>
      </c>
      <c r="H16" s="20">
        <v>36</v>
      </c>
      <c r="I16" s="20">
        <v>1</v>
      </c>
      <c r="J16" s="20">
        <v>2</v>
      </c>
      <c r="K16" s="29" t="s">
        <v>1412</v>
      </c>
      <c r="L16" s="1" t="s">
        <v>1560</v>
      </c>
      <c r="M16" s="1" t="s">
        <v>581</v>
      </c>
      <c r="N16" s="1" t="s">
        <v>1630</v>
      </c>
      <c r="O16" s="31">
        <v>214</v>
      </c>
      <c r="P16" s="20">
        <v>190</v>
      </c>
      <c r="Q16" s="30">
        <v>24</v>
      </c>
      <c r="R16" s="29" t="s">
        <v>114</v>
      </c>
      <c r="S16" s="28" t="s">
        <v>222</v>
      </c>
    </row>
    <row r="17" spans="1:19" x14ac:dyDescent="0.25">
      <c r="A17" s="32" t="s">
        <v>13</v>
      </c>
      <c r="B17" s="1">
        <v>70</v>
      </c>
      <c r="C17" s="1">
        <v>32</v>
      </c>
      <c r="D17" s="1">
        <v>28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1412</v>
      </c>
      <c r="L17" s="1" t="s">
        <v>1294</v>
      </c>
      <c r="M17" s="1" t="s">
        <v>444</v>
      </c>
      <c r="N17" s="1" t="s">
        <v>1658</v>
      </c>
      <c r="O17" s="31">
        <v>193</v>
      </c>
      <c r="P17" s="20">
        <v>209</v>
      </c>
      <c r="Q17" s="30">
        <v>-16</v>
      </c>
      <c r="R17" s="29" t="s">
        <v>102</v>
      </c>
      <c r="S17" s="28" t="s">
        <v>249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70</v>
      </c>
      <c r="C26" s="1">
        <v>45</v>
      </c>
      <c r="D26" s="1">
        <v>21</v>
      </c>
      <c r="E26" s="20">
        <v>4</v>
      </c>
      <c r="F26" s="30">
        <v>94</v>
      </c>
      <c r="G26" s="20">
        <v>34</v>
      </c>
      <c r="H26" s="20">
        <v>43</v>
      </c>
      <c r="I26" s="20">
        <v>2</v>
      </c>
      <c r="J26" s="20">
        <v>2</v>
      </c>
      <c r="K26" s="29" t="s">
        <v>1660</v>
      </c>
      <c r="L26" s="1" t="s">
        <v>1345</v>
      </c>
      <c r="M26" s="1" t="s">
        <v>1661</v>
      </c>
      <c r="N26" s="1" t="s">
        <v>1551</v>
      </c>
      <c r="O26" s="31">
        <v>237</v>
      </c>
      <c r="P26" s="20">
        <v>182</v>
      </c>
      <c r="Q26" s="30">
        <v>55</v>
      </c>
      <c r="R26" s="29" t="s">
        <v>104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71</v>
      </c>
      <c r="C32" s="1">
        <v>21</v>
      </c>
      <c r="D32" s="1">
        <v>41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1650</v>
      </c>
      <c r="L32" s="1" t="s">
        <v>1251</v>
      </c>
      <c r="M32" s="1" t="s">
        <v>1634</v>
      </c>
      <c r="N32" s="1" t="s">
        <v>1635</v>
      </c>
      <c r="O32" s="31">
        <v>193</v>
      </c>
      <c r="P32" s="20">
        <v>254</v>
      </c>
      <c r="Q32" s="30">
        <v>-61</v>
      </c>
      <c r="R32" s="29" t="s">
        <v>100</v>
      </c>
      <c r="S32" s="28" t="s">
        <v>258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70</v>
      </c>
      <c r="C37" s="1">
        <v>41</v>
      </c>
      <c r="D37" s="1">
        <v>24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1640</v>
      </c>
      <c r="L37" s="1" t="s">
        <v>1541</v>
      </c>
      <c r="M37" s="1" t="s">
        <v>415</v>
      </c>
      <c r="N37" s="1" t="s">
        <v>1641</v>
      </c>
      <c r="O37" s="31">
        <v>229</v>
      </c>
      <c r="P37" s="20">
        <v>203</v>
      </c>
      <c r="Q37" s="30">
        <v>26</v>
      </c>
      <c r="R37" s="29" t="s">
        <v>100</v>
      </c>
      <c r="S37" s="28" t="s">
        <v>205</v>
      </c>
    </row>
    <row r="38" spans="1:19" x14ac:dyDescent="0.25">
      <c r="A38" s="32" t="s">
        <v>27</v>
      </c>
      <c r="B38" s="1">
        <v>70</v>
      </c>
      <c r="C38" s="1">
        <v>34</v>
      </c>
      <c r="D38" s="1">
        <v>25</v>
      </c>
      <c r="E38" s="20">
        <v>11</v>
      </c>
      <c r="F38" s="30">
        <v>79</v>
      </c>
      <c r="G38" s="20">
        <v>23</v>
      </c>
      <c r="H38" s="20">
        <v>31</v>
      </c>
      <c r="I38" s="20">
        <v>3</v>
      </c>
      <c r="J38" s="20">
        <v>2</v>
      </c>
      <c r="K38" s="29" t="s">
        <v>1475</v>
      </c>
      <c r="L38" s="1" t="s">
        <v>1639</v>
      </c>
      <c r="M38" s="1" t="s">
        <v>532</v>
      </c>
      <c r="N38" s="1" t="s">
        <v>1539</v>
      </c>
      <c r="O38" s="31">
        <v>186</v>
      </c>
      <c r="P38" s="20">
        <v>206</v>
      </c>
      <c r="Q38" s="30">
        <v>-20</v>
      </c>
      <c r="R38" s="29" t="s">
        <v>130</v>
      </c>
      <c r="S38" s="28" t="s">
        <v>262</v>
      </c>
    </row>
    <row r="39" spans="1:19" x14ac:dyDescent="0.25">
      <c r="A39" s="32" t="s">
        <v>3</v>
      </c>
      <c r="B39" s="1">
        <v>71</v>
      </c>
      <c r="C39" s="1">
        <v>33</v>
      </c>
      <c r="D39" s="1">
        <v>26</v>
      </c>
      <c r="E39" s="20">
        <v>12</v>
      </c>
      <c r="F39" s="30">
        <v>78</v>
      </c>
      <c r="G39" s="20">
        <v>22</v>
      </c>
      <c r="H39" s="20">
        <v>30</v>
      </c>
      <c r="I39" s="20">
        <v>3</v>
      </c>
      <c r="J39" s="20">
        <v>1</v>
      </c>
      <c r="K39" s="29" t="s">
        <v>1274</v>
      </c>
      <c r="L39" s="1" t="s">
        <v>1490</v>
      </c>
      <c r="M39" s="1" t="s">
        <v>673</v>
      </c>
      <c r="N39" s="1" t="s">
        <v>1602</v>
      </c>
      <c r="O39" s="31">
        <v>201</v>
      </c>
      <c r="P39" s="20">
        <v>217</v>
      </c>
      <c r="Q39" s="30">
        <v>-16</v>
      </c>
      <c r="R39" s="29" t="s">
        <v>100</v>
      </c>
      <c r="S39" s="28" t="s">
        <v>190</v>
      </c>
    </row>
    <row r="40" spans="1:19" x14ac:dyDescent="0.25">
      <c r="A40" s="32" t="s">
        <v>31</v>
      </c>
      <c r="B40" s="1">
        <v>70</v>
      </c>
      <c r="C40" s="1">
        <v>30</v>
      </c>
      <c r="D40" s="1">
        <v>32</v>
      </c>
      <c r="E40" s="20">
        <v>8</v>
      </c>
      <c r="F40" s="30">
        <v>68</v>
      </c>
      <c r="G40" s="20">
        <v>19</v>
      </c>
      <c r="H40" s="20">
        <v>27</v>
      </c>
      <c r="I40" s="20">
        <v>3</v>
      </c>
      <c r="J40" s="20">
        <v>2</v>
      </c>
      <c r="K40" s="29" t="s">
        <v>1212</v>
      </c>
      <c r="L40" s="1" t="s">
        <v>1594</v>
      </c>
      <c r="M40" s="1" t="s">
        <v>523</v>
      </c>
      <c r="N40" s="1" t="s">
        <v>1595</v>
      </c>
      <c r="O40" s="31">
        <v>188</v>
      </c>
      <c r="P40" s="20">
        <v>221</v>
      </c>
      <c r="Q40" s="30">
        <v>-33</v>
      </c>
      <c r="R40" s="29" t="s">
        <v>98</v>
      </c>
      <c r="S40" s="28" t="s">
        <v>208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955CB89-D2A6-4D01-A550-6CA8BCACADA9}"/>
  </hyperlinks>
  <pageMargins left="0.7" right="0.7" top="0.75" bottom="0.75" header="0.3" footer="0.3"/>
  <pageSetup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26384-E512-4662-88F7-62A900C0C301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71</v>
      </c>
      <c r="C4" s="40">
        <v>43</v>
      </c>
      <c r="D4" s="40">
        <v>25</v>
      </c>
      <c r="E4" s="38">
        <v>3</v>
      </c>
      <c r="F4" s="33">
        <v>89</v>
      </c>
      <c r="G4" s="39">
        <v>30</v>
      </c>
      <c r="H4" s="38">
        <v>38</v>
      </c>
      <c r="I4" s="38">
        <v>5</v>
      </c>
      <c r="J4" s="33">
        <v>0</v>
      </c>
      <c r="K4" s="37" t="s">
        <v>1509</v>
      </c>
      <c r="L4" s="40" t="s">
        <v>1240</v>
      </c>
      <c r="M4" s="40" t="s">
        <v>455</v>
      </c>
      <c r="N4" s="40" t="s">
        <v>1508</v>
      </c>
      <c r="O4" s="39">
        <v>229</v>
      </c>
      <c r="P4" s="38">
        <v>193</v>
      </c>
      <c r="Q4" s="33">
        <v>36</v>
      </c>
      <c r="R4" s="37" t="s">
        <v>100</v>
      </c>
      <c r="S4" s="36" t="s">
        <v>245</v>
      </c>
    </row>
    <row r="5" spans="1:20" x14ac:dyDescent="0.25">
      <c r="A5" s="32" t="s">
        <v>4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34</v>
      </c>
      <c r="H5" s="20">
        <v>42</v>
      </c>
      <c r="I5" s="20">
        <v>1</v>
      </c>
      <c r="J5" s="30">
        <v>1</v>
      </c>
      <c r="K5" s="29" t="s">
        <v>1316</v>
      </c>
      <c r="L5" s="1" t="s">
        <v>1373</v>
      </c>
      <c r="M5" s="1" t="s">
        <v>586</v>
      </c>
      <c r="N5" s="1" t="s">
        <v>1668</v>
      </c>
      <c r="O5" s="31">
        <v>231</v>
      </c>
      <c r="P5" s="20">
        <v>210</v>
      </c>
      <c r="Q5" s="30">
        <v>21</v>
      </c>
      <c r="R5" s="29" t="s">
        <v>100</v>
      </c>
      <c r="S5" s="28" t="s">
        <v>225</v>
      </c>
    </row>
    <row r="6" spans="1:20" x14ac:dyDescent="0.25">
      <c r="A6" s="32" t="s">
        <v>5</v>
      </c>
      <c r="B6" s="1">
        <v>71</v>
      </c>
      <c r="C6" s="1">
        <v>41</v>
      </c>
      <c r="D6" s="1">
        <v>25</v>
      </c>
      <c r="E6" s="20">
        <v>5</v>
      </c>
      <c r="F6" s="30">
        <v>87</v>
      </c>
      <c r="G6" s="31">
        <v>33</v>
      </c>
      <c r="H6" s="20">
        <v>39</v>
      </c>
      <c r="I6" s="20">
        <v>2</v>
      </c>
      <c r="J6" s="30">
        <v>2</v>
      </c>
      <c r="K6" s="29" t="s">
        <v>1666</v>
      </c>
      <c r="L6" s="1" t="s">
        <v>1416</v>
      </c>
      <c r="M6" s="1" t="s">
        <v>733</v>
      </c>
      <c r="N6" s="1" t="s">
        <v>1667</v>
      </c>
      <c r="O6" s="31">
        <v>251</v>
      </c>
      <c r="P6" s="20">
        <v>192</v>
      </c>
      <c r="Q6" s="30">
        <v>59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70</v>
      </c>
      <c r="C7" s="1">
        <v>37</v>
      </c>
      <c r="D7" s="1">
        <v>28</v>
      </c>
      <c r="E7" s="20">
        <v>5</v>
      </c>
      <c r="F7" s="30">
        <v>79</v>
      </c>
      <c r="G7" s="31">
        <v>27</v>
      </c>
      <c r="H7" s="20">
        <v>36</v>
      </c>
      <c r="I7" s="20">
        <v>1</v>
      </c>
      <c r="J7" s="30">
        <v>2</v>
      </c>
      <c r="K7" s="29" t="s">
        <v>1322</v>
      </c>
      <c r="L7" s="1" t="s">
        <v>1665</v>
      </c>
      <c r="M7" s="1" t="s">
        <v>858</v>
      </c>
      <c r="N7" s="1" t="s">
        <v>1658</v>
      </c>
      <c r="O7" s="31">
        <v>204</v>
      </c>
      <c r="P7" s="20">
        <v>203</v>
      </c>
      <c r="Q7" s="30">
        <v>1</v>
      </c>
      <c r="R7" s="29" t="s">
        <v>98</v>
      </c>
      <c r="S7" s="28" t="s">
        <v>236</v>
      </c>
    </row>
    <row r="8" spans="1:20" x14ac:dyDescent="0.25">
      <c r="A8" s="32" t="s">
        <v>16</v>
      </c>
      <c r="B8" s="1">
        <v>70</v>
      </c>
      <c r="C8" s="1">
        <v>33</v>
      </c>
      <c r="D8" s="1">
        <v>28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1285</v>
      </c>
      <c r="M8" s="1" t="s">
        <v>600</v>
      </c>
      <c r="N8" s="1" t="s">
        <v>1429</v>
      </c>
      <c r="O8" s="31">
        <v>211</v>
      </c>
      <c r="P8" s="20">
        <v>234</v>
      </c>
      <c r="Q8" s="30">
        <v>-23</v>
      </c>
      <c r="R8" s="29" t="s">
        <v>114</v>
      </c>
      <c r="S8" s="28" t="s">
        <v>1491</v>
      </c>
    </row>
    <row r="9" spans="1:20" x14ac:dyDescent="0.25">
      <c r="A9" s="32" t="s">
        <v>21</v>
      </c>
      <c r="B9" s="1">
        <v>71</v>
      </c>
      <c r="C9" s="1">
        <v>33</v>
      </c>
      <c r="D9" s="1">
        <v>32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1552</v>
      </c>
      <c r="L9" s="1" t="s">
        <v>1664</v>
      </c>
      <c r="M9" s="1" t="s">
        <v>485</v>
      </c>
      <c r="N9" s="1" t="s">
        <v>1583</v>
      </c>
      <c r="O9" s="31">
        <v>205</v>
      </c>
      <c r="P9" s="20">
        <v>227</v>
      </c>
      <c r="Q9" s="30">
        <v>-22</v>
      </c>
      <c r="R9" s="29" t="s">
        <v>98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70</v>
      </c>
      <c r="C11" s="1">
        <v>29</v>
      </c>
      <c r="D11" s="1">
        <v>35</v>
      </c>
      <c r="E11" s="24">
        <v>6</v>
      </c>
      <c r="F11" s="23">
        <v>64</v>
      </c>
      <c r="G11" s="25">
        <v>20</v>
      </c>
      <c r="H11" s="24">
        <v>26</v>
      </c>
      <c r="I11" s="24">
        <v>3</v>
      </c>
      <c r="J11" s="23">
        <v>1</v>
      </c>
      <c r="K11" s="29" t="s">
        <v>1383</v>
      </c>
      <c r="L11" s="1" t="s">
        <v>1485</v>
      </c>
      <c r="M11" s="1" t="s">
        <v>738</v>
      </c>
      <c r="N11" s="1" t="s">
        <v>1663</v>
      </c>
      <c r="O11" s="31">
        <v>220</v>
      </c>
      <c r="P11" s="20">
        <v>246</v>
      </c>
      <c r="Q11" s="30">
        <v>-26</v>
      </c>
      <c r="R11" s="29" t="s">
        <v>104</v>
      </c>
      <c r="S11" s="28" t="s">
        <v>225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71</v>
      </c>
      <c r="C14" s="1">
        <v>47</v>
      </c>
      <c r="D14" s="1">
        <v>15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1674</v>
      </c>
      <c r="M14" s="1" t="s">
        <v>672</v>
      </c>
      <c r="N14" s="1" t="s">
        <v>1633</v>
      </c>
      <c r="O14" s="31">
        <v>259</v>
      </c>
      <c r="P14" s="20">
        <v>184</v>
      </c>
      <c r="Q14" s="30">
        <v>75</v>
      </c>
      <c r="R14" s="29" t="s">
        <v>98</v>
      </c>
      <c r="S14" s="28" t="s">
        <v>254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73</v>
      </c>
      <c r="C20" s="1">
        <v>29</v>
      </c>
      <c r="D20" s="1">
        <v>33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1672</v>
      </c>
      <c r="M20" s="1" t="s">
        <v>560</v>
      </c>
      <c r="N20" s="1" t="s">
        <v>1673</v>
      </c>
      <c r="O20" s="31">
        <v>214</v>
      </c>
      <c r="P20" s="20">
        <v>267</v>
      </c>
      <c r="Q20" s="30">
        <v>-53</v>
      </c>
      <c r="R20" s="29" t="s">
        <v>102</v>
      </c>
      <c r="S20" s="28" t="s">
        <v>190</v>
      </c>
    </row>
    <row r="21" spans="1:19" ht="15.75" thickBot="1" x14ac:dyDescent="0.3">
      <c r="A21" s="27" t="s">
        <v>10</v>
      </c>
      <c r="B21" s="26">
        <v>73</v>
      </c>
      <c r="C21" s="26">
        <v>28</v>
      </c>
      <c r="D21" s="26">
        <v>36</v>
      </c>
      <c r="E21" s="24">
        <v>9</v>
      </c>
      <c r="F21" s="23">
        <v>65</v>
      </c>
      <c r="G21" s="24">
        <v>12</v>
      </c>
      <c r="H21" s="24">
        <v>23</v>
      </c>
      <c r="I21" s="24">
        <v>5</v>
      </c>
      <c r="J21" s="24">
        <v>3</v>
      </c>
      <c r="K21" s="22" t="s">
        <v>1529</v>
      </c>
      <c r="L21" s="26" t="s">
        <v>1670</v>
      </c>
      <c r="M21" s="26" t="s">
        <v>1620</v>
      </c>
      <c r="N21" s="26" t="s">
        <v>1671</v>
      </c>
      <c r="O21" s="25">
        <v>202</v>
      </c>
      <c r="P21" s="24">
        <v>254</v>
      </c>
      <c r="Q21" s="23">
        <v>-52</v>
      </c>
      <c r="R21" s="22" t="s">
        <v>168</v>
      </c>
      <c r="S21" s="21" t="s">
        <v>628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71</v>
      </c>
      <c r="C26" s="1">
        <v>46</v>
      </c>
      <c r="D26" s="1">
        <v>21</v>
      </c>
      <c r="E26" s="20">
        <v>4</v>
      </c>
      <c r="F26" s="30">
        <v>96</v>
      </c>
      <c r="G26" s="20">
        <v>35</v>
      </c>
      <c r="H26" s="20">
        <v>44</v>
      </c>
      <c r="I26" s="20">
        <v>2</v>
      </c>
      <c r="J26" s="20">
        <v>2</v>
      </c>
      <c r="K26" s="29" t="s">
        <v>1660</v>
      </c>
      <c r="L26" s="1" t="s">
        <v>1541</v>
      </c>
      <c r="M26" s="1" t="s">
        <v>1661</v>
      </c>
      <c r="N26" s="1" t="s">
        <v>1685</v>
      </c>
      <c r="O26" s="31">
        <v>241</v>
      </c>
      <c r="P26" s="20">
        <v>185</v>
      </c>
      <c r="Q26" s="30">
        <v>56</v>
      </c>
      <c r="R26" s="29" t="s">
        <v>123</v>
      </c>
      <c r="S26" s="28" t="s">
        <v>262</v>
      </c>
    </row>
    <row r="27" spans="1:19" x14ac:dyDescent="0.25">
      <c r="A27" s="32" t="s">
        <v>24</v>
      </c>
      <c r="B27" s="1">
        <v>72</v>
      </c>
      <c r="C27" s="1">
        <v>44</v>
      </c>
      <c r="D27" s="1">
        <v>25</v>
      </c>
      <c r="E27" s="20">
        <v>3</v>
      </c>
      <c r="F27" s="30">
        <v>91</v>
      </c>
      <c r="G27" s="20">
        <v>35</v>
      </c>
      <c r="H27" s="20">
        <v>42</v>
      </c>
      <c r="I27" s="20">
        <v>2</v>
      </c>
      <c r="J27" s="20">
        <v>2</v>
      </c>
      <c r="K27" s="29" t="s">
        <v>1509</v>
      </c>
      <c r="L27" s="1" t="s">
        <v>1268</v>
      </c>
      <c r="M27" s="1" t="s">
        <v>809</v>
      </c>
      <c r="N27" s="1" t="s">
        <v>1547</v>
      </c>
      <c r="O27" s="31">
        <v>244</v>
      </c>
      <c r="P27" s="20">
        <v>206</v>
      </c>
      <c r="Q27" s="30">
        <v>38</v>
      </c>
      <c r="R27" s="29" t="s">
        <v>123</v>
      </c>
      <c r="S27" s="28" t="s">
        <v>254</v>
      </c>
    </row>
    <row r="28" spans="1:19" x14ac:dyDescent="0.25">
      <c r="A28" s="32" t="s">
        <v>17</v>
      </c>
      <c r="B28" s="1">
        <v>72</v>
      </c>
      <c r="C28" s="1">
        <v>40</v>
      </c>
      <c r="D28" s="1">
        <v>27</v>
      </c>
      <c r="E28" s="20">
        <v>5</v>
      </c>
      <c r="F28" s="30">
        <v>85</v>
      </c>
      <c r="G28" s="20">
        <v>29</v>
      </c>
      <c r="H28" s="20">
        <v>37</v>
      </c>
      <c r="I28" s="20">
        <v>3</v>
      </c>
      <c r="J28" s="20">
        <v>2</v>
      </c>
      <c r="K28" s="29" t="s">
        <v>1323</v>
      </c>
      <c r="L28" s="1" t="s">
        <v>1640</v>
      </c>
      <c r="M28" s="1" t="s">
        <v>870</v>
      </c>
      <c r="N28" s="1" t="s">
        <v>1675</v>
      </c>
      <c r="O28" s="31">
        <v>196</v>
      </c>
      <c r="P28" s="20">
        <v>204</v>
      </c>
      <c r="Q28" s="30">
        <v>-8</v>
      </c>
      <c r="R28" s="29" t="s">
        <v>102</v>
      </c>
      <c r="S28" s="28" t="s">
        <v>222</v>
      </c>
    </row>
    <row r="29" spans="1:19" x14ac:dyDescent="0.25">
      <c r="A29" s="32" t="s">
        <v>6</v>
      </c>
      <c r="B29" s="1">
        <v>73</v>
      </c>
      <c r="C29" s="1">
        <v>38</v>
      </c>
      <c r="D29" s="1">
        <v>28</v>
      </c>
      <c r="E29" s="20">
        <v>7</v>
      </c>
      <c r="F29" s="30">
        <v>83</v>
      </c>
      <c r="G29" s="20">
        <v>24</v>
      </c>
      <c r="H29" s="20">
        <v>34</v>
      </c>
      <c r="I29" s="20">
        <v>4</v>
      </c>
      <c r="J29" s="20">
        <v>1</v>
      </c>
      <c r="K29" s="29" t="s">
        <v>1677</v>
      </c>
      <c r="L29" s="1" t="s">
        <v>1521</v>
      </c>
      <c r="M29" s="1" t="s">
        <v>721</v>
      </c>
      <c r="N29" s="1" t="s">
        <v>1653</v>
      </c>
      <c r="O29" s="31">
        <v>224</v>
      </c>
      <c r="P29" s="20">
        <v>209</v>
      </c>
      <c r="Q29" s="30">
        <v>15</v>
      </c>
      <c r="R29" s="29" t="s">
        <v>195</v>
      </c>
      <c r="S29" s="28" t="s">
        <v>254</v>
      </c>
    </row>
    <row r="30" spans="1:19" x14ac:dyDescent="0.25">
      <c r="A30" s="32" t="s">
        <v>105</v>
      </c>
      <c r="B30" s="1">
        <v>71</v>
      </c>
      <c r="C30" s="1">
        <v>32</v>
      </c>
      <c r="D30" s="1">
        <v>28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1042</v>
      </c>
      <c r="M30" s="1" t="s">
        <v>556</v>
      </c>
      <c r="N30" s="1" t="s">
        <v>1576</v>
      </c>
      <c r="O30" s="31">
        <v>203</v>
      </c>
      <c r="P30" s="20">
        <v>216</v>
      </c>
      <c r="Q30" s="30">
        <v>-13</v>
      </c>
      <c r="R30" s="29" t="s">
        <v>98</v>
      </c>
      <c r="S30" s="28" t="s">
        <v>231</v>
      </c>
    </row>
    <row r="31" spans="1:19" x14ac:dyDescent="0.25">
      <c r="A31" s="32" t="s">
        <v>15</v>
      </c>
      <c r="B31" s="1">
        <v>71</v>
      </c>
      <c r="C31" s="1">
        <v>27</v>
      </c>
      <c r="D31" s="1">
        <v>36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1383</v>
      </c>
      <c r="L31" s="1" t="s">
        <v>1676</v>
      </c>
      <c r="M31" s="1" t="s">
        <v>721</v>
      </c>
      <c r="N31" s="1" t="s">
        <v>1652</v>
      </c>
      <c r="O31" s="31">
        <v>182</v>
      </c>
      <c r="P31" s="20">
        <v>229</v>
      </c>
      <c r="Q31" s="30">
        <v>-47</v>
      </c>
      <c r="R31" s="29" t="s">
        <v>100</v>
      </c>
      <c r="S31" s="28" t="s">
        <v>190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70</v>
      </c>
      <c r="C36" s="1">
        <v>40</v>
      </c>
      <c r="D36" s="1">
        <v>21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1599</v>
      </c>
      <c r="M36" s="1" t="s">
        <v>542</v>
      </c>
      <c r="N36" s="1" t="s">
        <v>1600</v>
      </c>
      <c r="O36" s="31">
        <v>206</v>
      </c>
      <c r="P36" s="20">
        <v>178</v>
      </c>
      <c r="Q36" s="30">
        <v>28</v>
      </c>
      <c r="R36" s="29" t="s">
        <v>130</v>
      </c>
      <c r="S36" s="28" t="s">
        <v>238</v>
      </c>
    </row>
    <row r="37" spans="1:19" x14ac:dyDescent="0.25">
      <c r="A37" s="32" t="s">
        <v>20</v>
      </c>
      <c r="B37" s="1">
        <v>71</v>
      </c>
      <c r="C37" s="1">
        <v>41</v>
      </c>
      <c r="D37" s="1">
        <v>25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1541</v>
      </c>
      <c r="M37" s="1" t="s">
        <v>415</v>
      </c>
      <c r="N37" s="1" t="s">
        <v>1683</v>
      </c>
      <c r="O37" s="31">
        <v>232</v>
      </c>
      <c r="P37" s="20">
        <v>207</v>
      </c>
      <c r="Q37" s="30">
        <v>25</v>
      </c>
      <c r="R37" s="29" t="s">
        <v>98</v>
      </c>
      <c r="S37" s="28" t="s">
        <v>205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70</v>
      </c>
      <c r="C39" s="1">
        <v>34</v>
      </c>
      <c r="D39" s="1">
        <v>25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1475</v>
      </c>
      <c r="L39" s="1" t="s">
        <v>1639</v>
      </c>
      <c r="M39" s="1" t="s">
        <v>532</v>
      </c>
      <c r="N39" s="1" t="s">
        <v>1539</v>
      </c>
      <c r="O39" s="31">
        <v>186</v>
      </c>
      <c r="P39" s="20">
        <v>206</v>
      </c>
      <c r="Q39" s="30">
        <v>-20</v>
      </c>
      <c r="R39" s="29" t="s">
        <v>130</v>
      </c>
      <c r="S39" s="28" t="s">
        <v>262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72</v>
      </c>
      <c r="C41" s="1">
        <v>30</v>
      </c>
      <c r="D41" s="1">
        <v>36</v>
      </c>
      <c r="E41" s="20">
        <v>6</v>
      </c>
      <c r="F41" s="30">
        <v>66</v>
      </c>
      <c r="G41" s="20">
        <v>23</v>
      </c>
      <c r="H41" s="20">
        <v>29</v>
      </c>
      <c r="I41" s="20">
        <v>1</v>
      </c>
      <c r="J41" s="20">
        <v>3</v>
      </c>
      <c r="K41" s="29" t="s">
        <v>1542</v>
      </c>
      <c r="L41" s="1" t="s">
        <v>1680</v>
      </c>
      <c r="M41" s="1" t="s">
        <v>649</v>
      </c>
      <c r="N41" s="1" t="s">
        <v>1681</v>
      </c>
      <c r="O41" s="31">
        <v>216</v>
      </c>
      <c r="P41" s="20">
        <v>236</v>
      </c>
      <c r="Q41" s="30">
        <v>-20</v>
      </c>
      <c r="R41" s="29" t="s">
        <v>114</v>
      </c>
      <c r="S41" s="28" t="s">
        <v>203</v>
      </c>
    </row>
    <row r="42" spans="1:19" ht="15.75" thickBot="1" x14ac:dyDescent="0.3">
      <c r="A42" s="27" t="s">
        <v>8</v>
      </c>
      <c r="B42" s="26">
        <v>70</v>
      </c>
      <c r="C42" s="26">
        <v>19</v>
      </c>
      <c r="D42" s="26">
        <v>42</v>
      </c>
      <c r="E42" s="24">
        <v>9</v>
      </c>
      <c r="F42" s="23">
        <v>47</v>
      </c>
      <c r="G42" s="24">
        <v>13</v>
      </c>
      <c r="H42" s="24">
        <v>18</v>
      </c>
      <c r="I42" s="24">
        <v>1</v>
      </c>
      <c r="J42" s="24">
        <v>4</v>
      </c>
      <c r="K42" s="22" t="s">
        <v>1643</v>
      </c>
      <c r="L42" s="26" t="s">
        <v>1408</v>
      </c>
      <c r="M42" s="26" t="s">
        <v>484</v>
      </c>
      <c r="N42" s="26" t="s">
        <v>1503</v>
      </c>
      <c r="O42" s="25">
        <v>182</v>
      </c>
      <c r="P42" s="24">
        <v>259</v>
      </c>
      <c r="Q42" s="23">
        <v>-77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76391F23-603F-459F-A899-E2ED969A8901}"/>
  </hyperlinks>
  <pageMargins left="0.7" right="0.7" top="0.75" bottom="0.75" header="0.3" footer="0.3"/>
  <pageSetup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FF89B-9A6B-4B06-AA3F-0F5CE7C87F36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72</v>
      </c>
      <c r="C4" s="40">
        <v>43</v>
      </c>
      <c r="D4" s="40">
        <v>25</v>
      </c>
      <c r="E4" s="38">
        <v>4</v>
      </c>
      <c r="F4" s="33">
        <v>90</v>
      </c>
      <c r="G4" s="39">
        <v>34</v>
      </c>
      <c r="H4" s="38">
        <v>42</v>
      </c>
      <c r="I4" s="38">
        <v>1</v>
      </c>
      <c r="J4" s="33">
        <v>2</v>
      </c>
      <c r="K4" s="37" t="s">
        <v>1316</v>
      </c>
      <c r="L4" s="40" t="s">
        <v>1694</v>
      </c>
      <c r="M4" s="40" t="s">
        <v>586</v>
      </c>
      <c r="N4" s="40" t="s">
        <v>1668</v>
      </c>
      <c r="O4" s="39">
        <v>236</v>
      </c>
      <c r="P4" s="38">
        <v>216</v>
      </c>
      <c r="Q4" s="33">
        <v>20</v>
      </c>
      <c r="R4" s="37" t="s">
        <v>98</v>
      </c>
      <c r="S4" s="36" t="s">
        <v>190</v>
      </c>
    </row>
    <row r="5" spans="1:20" x14ac:dyDescent="0.25">
      <c r="A5" s="32" t="s">
        <v>19</v>
      </c>
      <c r="B5" s="1">
        <v>71</v>
      </c>
      <c r="C5" s="1">
        <v>43</v>
      </c>
      <c r="D5" s="1">
        <v>25</v>
      </c>
      <c r="E5" s="20">
        <v>3</v>
      </c>
      <c r="F5" s="30">
        <v>89</v>
      </c>
      <c r="G5" s="31">
        <v>30</v>
      </c>
      <c r="H5" s="20">
        <v>38</v>
      </c>
      <c r="I5" s="20">
        <v>5</v>
      </c>
      <c r="J5" s="30">
        <v>0</v>
      </c>
      <c r="K5" s="29" t="s">
        <v>1509</v>
      </c>
      <c r="L5" s="1" t="s">
        <v>1240</v>
      </c>
      <c r="M5" s="1" t="s">
        <v>455</v>
      </c>
      <c r="N5" s="1" t="s">
        <v>1508</v>
      </c>
      <c r="O5" s="31">
        <v>229</v>
      </c>
      <c r="P5" s="20">
        <v>193</v>
      </c>
      <c r="Q5" s="30">
        <v>36</v>
      </c>
      <c r="R5" s="29" t="s">
        <v>100</v>
      </c>
      <c r="S5" s="28" t="s">
        <v>245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71</v>
      </c>
      <c r="C8" s="1">
        <v>33</v>
      </c>
      <c r="D8" s="1">
        <v>29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1690</v>
      </c>
      <c r="M8" s="1" t="s">
        <v>600</v>
      </c>
      <c r="N8" s="1" t="s">
        <v>1456</v>
      </c>
      <c r="O8" s="31">
        <v>215</v>
      </c>
      <c r="P8" s="20">
        <v>240</v>
      </c>
      <c r="Q8" s="30">
        <v>-25</v>
      </c>
      <c r="R8" s="29" t="s">
        <v>140</v>
      </c>
      <c r="S8" s="28" t="s">
        <v>366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71</v>
      </c>
      <c r="C15" s="1">
        <v>43</v>
      </c>
      <c r="D15" s="1">
        <v>24</v>
      </c>
      <c r="E15" s="20">
        <v>4</v>
      </c>
      <c r="F15" s="30">
        <v>90</v>
      </c>
      <c r="G15" s="20">
        <v>38</v>
      </c>
      <c r="H15" s="20">
        <v>43</v>
      </c>
      <c r="I15" s="20">
        <v>0</v>
      </c>
      <c r="J15" s="20">
        <v>2</v>
      </c>
      <c r="K15" s="29" t="s">
        <v>1669</v>
      </c>
      <c r="L15" s="1" t="s">
        <v>1304</v>
      </c>
      <c r="M15" s="1" t="s">
        <v>771</v>
      </c>
      <c r="N15" s="1" t="s">
        <v>1524</v>
      </c>
      <c r="O15" s="31">
        <v>228</v>
      </c>
      <c r="P15" s="20">
        <v>191</v>
      </c>
      <c r="Q15" s="30">
        <v>37</v>
      </c>
      <c r="R15" s="29" t="s">
        <v>98</v>
      </c>
      <c r="S15" s="28" t="s">
        <v>253</v>
      </c>
    </row>
    <row r="16" spans="1:20" x14ac:dyDescent="0.25">
      <c r="A16" s="32" t="s">
        <v>14</v>
      </c>
      <c r="B16" s="1">
        <v>73</v>
      </c>
      <c r="C16" s="1">
        <v>38</v>
      </c>
      <c r="D16" s="1">
        <v>28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1687</v>
      </c>
      <c r="M16" s="1" t="s">
        <v>581</v>
      </c>
      <c r="N16" s="1" t="s">
        <v>1630</v>
      </c>
      <c r="O16" s="31">
        <v>219</v>
      </c>
      <c r="P16" s="20">
        <v>193</v>
      </c>
      <c r="Q16" s="30">
        <v>26</v>
      </c>
      <c r="R16" s="29" t="s">
        <v>100</v>
      </c>
      <c r="S16" s="28" t="s">
        <v>190</v>
      </c>
    </row>
    <row r="17" spans="1:19" x14ac:dyDescent="0.25">
      <c r="A17" s="32" t="s">
        <v>13</v>
      </c>
      <c r="B17" s="1">
        <v>71</v>
      </c>
      <c r="C17" s="1">
        <v>32</v>
      </c>
      <c r="D17" s="1">
        <v>29</v>
      </c>
      <c r="E17" s="20">
        <v>10</v>
      </c>
      <c r="F17" s="30">
        <v>74</v>
      </c>
      <c r="G17" s="20">
        <v>23</v>
      </c>
      <c r="H17" s="20">
        <v>30</v>
      </c>
      <c r="I17" s="20">
        <v>2</v>
      </c>
      <c r="J17" s="20">
        <v>2</v>
      </c>
      <c r="K17" s="29" t="s">
        <v>1446</v>
      </c>
      <c r="L17" s="1" t="s">
        <v>1294</v>
      </c>
      <c r="M17" s="1" t="s">
        <v>444</v>
      </c>
      <c r="N17" s="1" t="s">
        <v>1658</v>
      </c>
      <c r="O17" s="31">
        <v>195</v>
      </c>
      <c r="P17" s="20">
        <v>214</v>
      </c>
      <c r="Q17" s="30">
        <v>-19</v>
      </c>
      <c r="R17" s="29" t="s">
        <v>114</v>
      </c>
      <c r="S17" s="28" t="s">
        <v>311</v>
      </c>
    </row>
    <row r="18" spans="1:19" x14ac:dyDescent="0.25">
      <c r="A18" s="32" t="s">
        <v>12</v>
      </c>
      <c r="B18" s="1">
        <v>72</v>
      </c>
      <c r="C18" s="1">
        <v>34</v>
      </c>
      <c r="D18" s="1">
        <v>32</v>
      </c>
      <c r="E18" s="20">
        <v>6</v>
      </c>
      <c r="F18" s="30">
        <v>74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1486</v>
      </c>
      <c r="M18" s="1" t="s">
        <v>708</v>
      </c>
      <c r="N18" s="1" t="s">
        <v>1618</v>
      </c>
      <c r="O18" s="31">
        <v>214</v>
      </c>
      <c r="P18" s="20">
        <v>216</v>
      </c>
      <c r="Q18" s="30">
        <v>-2</v>
      </c>
      <c r="R18" s="29" t="s">
        <v>98</v>
      </c>
      <c r="S18" s="28" t="s">
        <v>208</v>
      </c>
    </row>
    <row r="19" spans="1:19" x14ac:dyDescent="0.25">
      <c r="A19" s="32" t="s">
        <v>23</v>
      </c>
      <c r="B19" s="1">
        <v>70</v>
      </c>
      <c r="C19" s="1">
        <v>32</v>
      </c>
      <c r="D19" s="1">
        <v>29</v>
      </c>
      <c r="E19" s="20">
        <v>9</v>
      </c>
      <c r="F19" s="30">
        <v>73</v>
      </c>
      <c r="G19" s="20">
        <v>18</v>
      </c>
      <c r="H19" s="20">
        <v>27</v>
      </c>
      <c r="I19" s="20">
        <v>5</v>
      </c>
      <c r="J19" s="20">
        <v>1</v>
      </c>
      <c r="K19" s="29" t="s">
        <v>1615</v>
      </c>
      <c r="L19" s="1" t="s">
        <v>1656</v>
      </c>
      <c r="M19" s="1" t="s">
        <v>754</v>
      </c>
      <c r="N19" s="1" t="s">
        <v>1657</v>
      </c>
      <c r="O19" s="31">
        <v>225</v>
      </c>
      <c r="P19" s="20">
        <v>233</v>
      </c>
      <c r="Q19" s="30">
        <v>-8</v>
      </c>
      <c r="R19" s="29" t="s">
        <v>100</v>
      </c>
      <c r="S19" s="28" t="s">
        <v>233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72</v>
      </c>
      <c r="C25" s="40">
        <v>49</v>
      </c>
      <c r="D25" s="40">
        <v>19</v>
      </c>
      <c r="E25" s="38">
        <v>4</v>
      </c>
      <c r="F25" s="33">
        <v>102</v>
      </c>
      <c r="G25" s="38">
        <v>37</v>
      </c>
      <c r="H25" s="38">
        <v>48</v>
      </c>
      <c r="I25" s="38">
        <v>1</v>
      </c>
      <c r="J25" s="38">
        <v>1</v>
      </c>
      <c r="K25" s="37" t="s">
        <v>1678</v>
      </c>
      <c r="L25" s="40" t="s">
        <v>1609</v>
      </c>
      <c r="M25" s="40" t="s">
        <v>113</v>
      </c>
      <c r="N25" s="40" t="s">
        <v>1610</v>
      </c>
      <c r="O25" s="39">
        <v>249</v>
      </c>
      <c r="P25" s="38">
        <v>172</v>
      </c>
      <c r="Q25" s="33">
        <v>77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72</v>
      </c>
      <c r="C30" s="1">
        <v>32</v>
      </c>
      <c r="D30" s="1">
        <v>29</v>
      </c>
      <c r="E30" s="20">
        <v>11</v>
      </c>
      <c r="F30" s="30">
        <v>75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1303</v>
      </c>
      <c r="M30" s="1" t="s">
        <v>556</v>
      </c>
      <c r="N30" s="1" t="s">
        <v>1576</v>
      </c>
      <c r="O30" s="31">
        <v>203</v>
      </c>
      <c r="P30" s="20">
        <v>224</v>
      </c>
      <c r="Q30" s="30">
        <v>-21</v>
      </c>
      <c r="R30" s="29" t="s">
        <v>102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72</v>
      </c>
      <c r="C32" s="1">
        <v>21</v>
      </c>
      <c r="D32" s="1">
        <v>42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1684</v>
      </c>
      <c r="L32" s="1" t="s">
        <v>1251</v>
      </c>
      <c r="M32" s="1" t="s">
        <v>1634</v>
      </c>
      <c r="N32" s="1" t="s">
        <v>1635</v>
      </c>
      <c r="O32" s="31">
        <v>196</v>
      </c>
      <c r="P32" s="20">
        <v>259</v>
      </c>
      <c r="Q32" s="30">
        <v>-63</v>
      </c>
      <c r="R32" s="29" t="s">
        <v>98</v>
      </c>
      <c r="S32" s="28" t="s">
        <v>233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71</v>
      </c>
      <c r="C35" s="1">
        <v>43</v>
      </c>
      <c r="D35" s="1">
        <v>20</v>
      </c>
      <c r="E35" s="20">
        <v>8</v>
      </c>
      <c r="F35" s="33">
        <v>94</v>
      </c>
      <c r="G35" s="20">
        <v>39</v>
      </c>
      <c r="H35" s="20">
        <v>42</v>
      </c>
      <c r="I35" s="20">
        <v>1</v>
      </c>
      <c r="J35" s="20">
        <v>3</v>
      </c>
      <c r="K35" s="29" t="s">
        <v>1655</v>
      </c>
      <c r="L35" s="1" t="s">
        <v>1387</v>
      </c>
      <c r="M35" s="1" t="s">
        <v>1448</v>
      </c>
      <c r="N35" s="1" t="s">
        <v>1589</v>
      </c>
      <c r="O35" s="31">
        <v>242</v>
      </c>
      <c r="P35" s="20">
        <v>191</v>
      </c>
      <c r="Q35" s="30">
        <v>51</v>
      </c>
      <c r="R35" s="29" t="s">
        <v>130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72</v>
      </c>
      <c r="C38" s="1">
        <v>34</v>
      </c>
      <c r="D38" s="1">
        <v>26</v>
      </c>
      <c r="E38" s="20">
        <v>12</v>
      </c>
      <c r="F38" s="30">
        <v>80</v>
      </c>
      <c r="G38" s="20">
        <v>23</v>
      </c>
      <c r="H38" s="20">
        <v>31</v>
      </c>
      <c r="I38" s="20">
        <v>3</v>
      </c>
      <c r="J38" s="20">
        <v>1</v>
      </c>
      <c r="K38" s="29" t="s">
        <v>1274</v>
      </c>
      <c r="L38" s="1" t="s">
        <v>1496</v>
      </c>
      <c r="M38" s="1" t="s">
        <v>673</v>
      </c>
      <c r="N38" s="1" t="s">
        <v>1602</v>
      </c>
      <c r="O38" s="31">
        <v>206</v>
      </c>
      <c r="P38" s="20">
        <v>219</v>
      </c>
      <c r="Q38" s="30">
        <v>-13</v>
      </c>
      <c r="R38" s="29" t="s">
        <v>104</v>
      </c>
      <c r="S38" s="28" t="s">
        <v>190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71</v>
      </c>
      <c r="C40" s="1">
        <v>31</v>
      </c>
      <c r="D40" s="1">
        <v>32</v>
      </c>
      <c r="E40" s="20">
        <v>8</v>
      </c>
      <c r="F40" s="30">
        <v>70</v>
      </c>
      <c r="G40" s="20">
        <v>20</v>
      </c>
      <c r="H40" s="20">
        <v>28</v>
      </c>
      <c r="I40" s="20">
        <v>3</v>
      </c>
      <c r="J40" s="20">
        <v>2</v>
      </c>
      <c r="K40" s="29" t="s">
        <v>1262</v>
      </c>
      <c r="L40" s="1" t="s">
        <v>1594</v>
      </c>
      <c r="M40" s="1" t="s">
        <v>523</v>
      </c>
      <c r="N40" s="1" t="s">
        <v>1595</v>
      </c>
      <c r="O40" s="31">
        <v>194</v>
      </c>
      <c r="P40" s="20">
        <v>223</v>
      </c>
      <c r="Q40" s="30">
        <v>-29</v>
      </c>
      <c r="R40" s="29" t="s">
        <v>100</v>
      </c>
      <c r="S40" s="28" t="s">
        <v>222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9F378527-2E5C-4FCE-871C-910E46BA651E}"/>
  </hyperlinks>
  <pageMargins left="0.7" right="0.7" top="0.75" bottom="0.75" header="0.3" footer="0.3"/>
  <pageSetup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B18AE-D248-4843-A2D1-A36DA13FA4E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72</v>
      </c>
      <c r="C4" s="40">
        <v>44</v>
      </c>
      <c r="D4" s="40">
        <v>25</v>
      </c>
      <c r="E4" s="38">
        <v>3</v>
      </c>
      <c r="F4" s="33">
        <v>91</v>
      </c>
      <c r="G4" s="39">
        <v>30</v>
      </c>
      <c r="H4" s="38">
        <v>39</v>
      </c>
      <c r="I4" s="38">
        <v>5</v>
      </c>
      <c r="J4" s="33">
        <v>0</v>
      </c>
      <c r="K4" s="37" t="s">
        <v>1699</v>
      </c>
      <c r="L4" s="40" t="s">
        <v>1240</v>
      </c>
      <c r="M4" s="40" t="s">
        <v>455</v>
      </c>
      <c r="N4" s="40" t="s">
        <v>1508</v>
      </c>
      <c r="O4" s="39">
        <v>231</v>
      </c>
      <c r="P4" s="38">
        <v>194</v>
      </c>
      <c r="Q4" s="33">
        <v>37</v>
      </c>
      <c r="R4" s="37" t="s">
        <v>104</v>
      </c>
      <c r="S4" s="36" t="s">
        <v>245</v>
      </c>
    </row>
    <row r="5" spans="1:20" x14ac:dyDescent="0.25">
      <c r="A5" s="32" t="s">
        <v>4</v>
      </c>
      <c r="B5" s="1">
        <v>72</v>
      </c>
      <c r="C5" s="1">
        <v>43</v>
      </c>
      <c r="D5" s="1">
        <v>25</v>
      </c>
      <c r="E5" s="20">
        <v>4</v>
      </c>
      <c r="F5" s="30">
        <v>90</v>
      </c>
      <c r="G5" s="31">
        <v>34</v>
      </c>
      <c r="H5" s="20">
        <v>42</v>
      </c>
      <c r="I5" s="20">
        <v>1</v>
      </c>
      <c r="J5" s="30">
        <v>2</v>
      </c>
      <c r="K5" s="29" t="s">
        <v>1316</v>
      </c>
      <c r="L5" s="1" t="s">
        <v>1694</v>
      </c>
      <c r="M5" s="1" t="s">
        <v>586</v>
      </c>
      <c r="N5" s="1" t="s">
        <v>1668</v>
      </c>
      <c r="O5" s="31">
        <v>236</v>
      </c>
      <c r="P5" s="20">
        <v>216</v>
      </c>
      <c r="Q5" s="30">
        <v>20</v>
      </c>
      <c r="R5" s="29" t="s">
        <v>98</v>
      </c>
      <c r="S5" s="28" t="s">
        <v>190</v>
      </c>
    </row>
    <row r="6" spans="1:20" x14ac:dyDescent="0.25">
      <c r="A6" s="32" t="s">
        <v>5</v>
      </c>
      <c r="B6" s="1">
        <v>72</v>
      </c>
      <c r="C6" s="1">
        <v>42</v>
      </c>
      <c r="D6" s="1">
        <v>25</v>
      </c>
      <c r="E6" s="20">
        <v>5</v>
      </c>
      <c r="F6" s="30">
        <v>89</v>
      </c>
      <c r="G6" s="31">
        <v>34</v>
      </c>
      <c r="H6" s="20">
        <v>40</v>
      </c>
      <c r="I6" s="20">
        <v>2</v>
      </c>
      <c r="J6" s="30">
        <v>2</v>
      </c>
      <c r="K6" s="29" t="s">
        <v>1693</v>
      </c>
      <c r="L6" s="1" t="s">
        <v>1416</v>
      </c>
      <c r="M6" s="1" t="s">
        <v>733</v>
      </c>
      <c r="N6" s="1" t="s">
        <v>1667</v>
      </c>
      <c r="O6" s="31">
        <v>259</v>
      </c>
      <c r="P6" s="20">
        <v>192</v>
      </c>
      <c r="Q6" s="30">
        <v>67</v>
      </c>
      <c r="R6" s="29" t="s">
        <v>104</v>
      </c>
      <c r="S6" s="28" t="s">
        <v>190</v>
      </c>
    </row>
    <row r="7" spans="1:20" x14ac:dyDescent="0.25">
      <c r="A7" s="32" t="s">
        <v>11</v>
      </c>
      <c r="B7" s="1">
        <v>71</v>
      </c>
      <c r="C7" s="1">
        <v>38</v>
      </c>
      <c r="D7" s="1">
        <v>28</v>
      </c>
      <c r="E7" s="20">
        <v>5</v>
      </c>
      <c r="F7" s="30">
        <v>81</v>
      </c>
      <c r="G7" s="31">
        <v>28</v>
      </c>
      <c r="H7" s="20">
        <v>37</v>
      </c>
      <c r="I7" s="20">
        <v>1</v>
      </c>
      <c r="J7" s="30">
        <v>2</v>
      </c>
      <c r="K7" s="29" t="s">
        <v>1322</v>
      </c>
      <c r="L7" s="1" t="s">
        <v>1691</v>
      </c>
      <c r="M7" s="1" t="s">
        <v>708</v>
      </c>
      <c r="N7" s="1" t="s">
        <v>1692</v>
      </c>
      <c r="O7" s="31">
        <v>208</v>
      </c>
      <c r="P7" s="20">
        <v>206</v>
      </c>
      <c r="Q7" s="30">
        <v>2</v>
      </c>
      <c r="R7" s="29" t="s">
        <v>100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72</v>
      </c>
      <c r="C9" s="1">
        <v>33</v>
      </c>
      <c r="D9" s="1">
        <v>33</v>
      </c>
      <c r="E9" s="20">
        <v>6</v>
      </c>
      <c r="F9" s="30">
        <v>72</v>
      </c>
      <c r="G9" s="31">
        <v>22</v>
      </c>
      <c r="H9" s="20">
        <v>30</v>
      </c>
      <c r="I9" s="20">
        <v>3</v>
      </c>
      <c r="J9" s="30">
        <v>0</v>
      </c>
      <c r="K9" s="29" t="s">
        <v>1436</v>
      </c>
      <c r="L9" s="1" t="s">
        <v>1664</v>
      </c>
      <c r="M9" s="1" t="s">
        <v>523</v>
      </c>
      <c r="N9" s="1" t="s">
        <v>1689</v>
      </c>
      <c r="O9" s="31">
        <v>208</v>
      </c>
      <c r="P9" s="20">
        <v>231</v>
      </c>
      <c r="Q9" s="30">
        <v>-23</v>
      </c>
      <c r="R9" s="29" t="s">
        <v>102</v>
      </c>
      <c r="S9" s="28" t="s">
        <v>248</v>
      </c>
    </row>
    <row r="10" spans="1:20" x14ac:dyDescent="0.25">
      <c r="A10" s="32" t="s">
        <v>29</v>
      </c>
      <c r="B10" s="1">
        <v>73</v>
      </c>
      <c r="C10" s="1">
        <v>30</v>
      </c>
      <c r="D10" s="1">
        <v>34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1686</v>
      </c>
      <c r="M10" s="1" t="s">
        <v>601</v>
      </c>
      <c r="N10" s="1" t="s">
        <v>1554</v>
      </c>
      <c r="O10" s="31">
        <v>192</v>
      </c>
      <c r="P10" s="20">
        <v>242</v>
      </c>
      <c r="Q10" s="30">
        <v>-50</v>
      </c>
      <c r="R10" s="29" t="s">
        <v>186</v>
      </c>
      <c r="S10" s="28" t="s">
        <v>233</v>
      </c>
    </row>
    <row r="11" spans="1:20" ht="15.75" thickBot="1" x14ac:dyDescent="0.3">
      <c r="A11" s="32" t="s">
        <v>28</v>
      </c>
      <c r="B11" s="1">
        <v>71</v>
      </c>
      <c r="C11" s="1">
        <v>30</v>
      </c>
      <c r="D11" s="1">
        <v>35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1485</v>
      </c>
      <c r="M11" s="1" t="s">
        <v>738</v>
      </c>
      <c r="N11" s="1" t="s">
        <v>1688</v>
      </c>
      <c r="O11" s="31">
        <v>227</v>
      </c>
      <c r="P11" s="20">
        <v>249</v>
      </c>
      <c r="Q11" s="30">
        <v>-22</v>
      </c>
      <c r="R11" s="29" t="s">
        <v>123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74</v>
      </c>
      <c r="C16" s="1">
        <v>38</v>
      </c>
      <c r="D16" s="1">
        <v>29</v>
      </c>
      <c r="E16" s="20">
        <v>7</v>
      </c>
      <c r="F16" s="30">
        <v>83</v>
      </c>
      <c r="G16" s="20">
        <v>33</v>
      </c>
      <c r="H16" s="20">
        <v>37</v>
      </c>
      <c r="I16" s="20">
        <v>1</v>
      </c>
      <c r="J16" s="20">
        <v>2</v>
      </c>
      <c r="K16" s="29" t="s">
        <v>1412</v>
      </c>
      <c r="L16" s="1" t="s">
        <v>1389</v>
      </c>
      <c r="M16" s="1" t="s">
        <v>581</v>
      </c>
      <c r="N16" s="1" t="s">
        <v>1630</v>
      </c>
      <c r="O16" s="31">
        <v>219</v>
      </c>
      <c r="P16" s="20">
        <v>197</v>
      </c>
      <c r="Q16" s="30">
        <v>22</v>
      </c>
      <c r="R16" s="29" t="s">
        <v>98</v>
      </c>
      <c r="S16" s="28" t="s">
        <v>190</v>
      </c>
    </row>
    <row r="17" spans="1:19" x14ac:dyDescent="0.25">
      <c r="A17" s="32" t="s">
        <v>23</v>
      </c>
      <c r="B17" s="1">
        <v>71</v>
      </c>
      <c r="C17" s="1">
        <v>33</v>
      </c>
      <c r="D17" s="1">
        <v>29</v>
      </c>
      <c r="E17" s="20">
        <v>9</v>
      </c>
      <c r="F17" s="30">
        <v>75</v>
      </c>
      <c r="G17" s="20">
        <v>17</v>
      </c>
      <c r="H17" s="20">
        <v>27</v>
      </c>
      <c r="I17" s="20">
        <v>6</v>
      </c>
      <c r="J17" s="20">
        <v>1</v>
      </c>
      <c r="K17" s="29" t="s">
        <v>1714</v>
      </c>
      <c r="L17" s="1" t="s">
        <v>1656</v>
      </c>
      <c r="M17" s="1" t="s">
        <v>754</v>
      </c>
      <c r="N17" s="1" t="s">
        <v>1657</v>
      </c>
      <c r="O17" s="31">
        <v>232</v>
      </c>
      <c r="P17" s="20">
        <v>239</v>
      </c>
      <c r="Q17" s="30">
        <v>-7</v>
      </c>
      <c r="R17" s="29" t="s">
        <v>104</v>
      </c>
      <c r="S17" s="28" t="s">
        <v>208</v>
      </c>
    </row>
    <row r="18" spans="1:19" x14ac:dyDescent="0.25">
      <c r="A18" s="32" t="s">
        <v>12</v>
      </c>
      <c r="B18" s="1">
        <v>73</v>
      </c>
      <c r="C18" s="1">
        <v>34</v>
      </c>
      <c r="D18" s="1">
        <v>32</v>
      </c>
      <c r="E18" s="20">
        <v>7</v>
      </c>
      <c r="F18" s="30">
        <v>75</v>
      </c>
      <c r="G18" s="20">
        <v>30</v>
      </c>
      <c r="H18" s="20">
        <v>33</v>
      </c>
      <c r="I18" s="20">
        <v>1</v>
      </c>
      <c r="J18" s="20">
        <v>0</v>
      </c>
      <c r="K18" s="29" t="s">
        <v>1628</v>
      </c>
      <c r="L18" s="1" t="s">
        <v>1303</v>
      </c>
      <c r="M18" s="1" t="s">
        <v>708</v>
      </c>
      <c r="N18" s="1" t="s">
        <v>1618</v>
      </c>
      <c r="O18" s="31">
        <v>218</v>
      </c>
      <c r="P18" s="20">
        <v>221</v>
      </c>
      <c r="Q18" s="30">
        <v>-3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71</v>
      </c>
      <c r="C19" s="1">
        <v>32</v>
      </c>
      <c r="D19" s="1">
        <v>29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1294</v>
      </c>
      <c r="M19" s="1" t="s">
        <v>444</v>
      </c>
      <c r="N19" s="1" t="s">
        <v>1658</v>
      </c>
      <c r="O19" s="31">
        <v>195</v>
      </c>
      <c r="P19" s="20">
        <v>214</v>
      </c>
      <c r="Q19" s="30">
        <v>-19</v>
      </c>
      <c r="R19" s="29" t="s">
        <v>114</v>
      </c>
      <c r="S19" s="28" t="s">
        <v>311</v>
      </c>
    </row>
    <row r="20" spans="1:19" x14ac:dyDescent="0.25">
      <c r="A20" s="32" t="s">
        <v>9</v>
      </c>
      <c r="B20" s="1">
        <v>74</v>
      </c>
      <c r="C20" s="1">
        <v>29</v>
      </c>
      <c r="D20" s="1">
        <v>34</v>
      </c>
      <c r="E20" s="20">
        <v>11</v>
      </c>
      <c r="F20" s="30">
        <v>69</v>
      </c>
      <c r="G20" s="20">
        <v>20</v>
      </c>
      <c r="H20" s="20">
        <v>28</v>
      </c>
      <c r="I20" s="20">
        <v>1</v>
      </c>
      <c r="J20" s="20">
        <v>6</v>
      </c>
      <c r="K20" s="29" t="s">
        <v>1493</v>
      </c>
      <c r="L20" s="1" t="s">
        <v>1697</v>
      </c>
      <c r="M20" s="1" t="s">
        <v>560</v>
      </c>
      <c r="N20" s="1" t="s">
        <v>1698</v>
      </c>
      <c r="O20" s="31">
        <v>217</v>
      </c>
      <c r="P20" s="20">
        <v>274</v>
      </c>
      <c r="Q20" s="30">
        <v>-57</v>
      </c>
      <c r="R20" s="29" t="s">
        <v>114</v>
      </c>
      <c r="S20" s="28" t="s">
        <v>190</v>
      </c>
    </row>
    <row r="21" spans="1:19" ht="15.75" thickBot="1" x14ac:dyDescent="0.3">
      <c r="A21" s="27" t="s">
        <v>10</v>
      </c>
      <c r="B21" s="26">
        <v>74</v>
      </c>
      <c r="C21" s="26">
        <v>29</v>
      </c>
      <c r="D21" s="26">
        <v>36</v>
      </c>
      <c r="E21" s="24">
        <v>9</v>
      </c>
      <c r="F21" s="23">
        <v>67</v>
      </c>
      <c r="G21" s="24">
        <v>13</v>
      </c>
      <c r="H21" s="24">
        <v>24</v>
      </c>
      <c r="I21" s="24">
        <v>5</v>
      </c>
      <c r="J21" s="24">
        <v>3</v>
      </c>
      <c r="K21" s="22" t="s">
        <v>1695</v>
      </c>
      <c r="L21" s="26" t="s">
        <v>1670</v>
      </c>
      <c r="M21" s="26" t="s">
        <v>1620</v>
      </c>
      <c r="N21" s="26" t="s">
        <v>1696</v>
      </c>
      <c r="O21" s="25">
        <v>208</v>
      </c>
      <c r="P21" s="24">
        <v>258</v>
      </c>
      <c r="Q21" s="23">
        <v>-50</v>
      </c>
      <c r="R21" s="22" t="s">
        <v>100</v>
      </c>
      <c r="S21" s="21" t="s">
        <v>233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72</v>
      </c>
      <c r="C26" s="1">
        <v>47</v>
      </c>
      <c r="D26" s="1">
        <v>21</v>
      </c>
      <c r="E26" s="20">
        <v>4</v>
      </c>
      <c r="F26" s="30">
        <v>98</v>
      </c>
      <c r="G26" s="20">
        <v>36</v>
      </c>
      <c r="H26" s="20">
        <v>45</v>
      </c>
      <c r="I26" s="20">
        <v>2</v>
      </c>
      <c r="J26" s="20">
        <v>2</v>
      </c>
      <c r="K26" s="29" t="s">
        <v>1660</v>
      </c>
      <c r="L26" s="1" t="s">
        <v>1701</v>
      </c>
      <c r="M26" s="1" t="s">
        <v>1661</v>
      </c>
      <c r="N26" s="1" t="s">
        <v>1702</v>
      </c>
      <c r="O26" s="31">
        <v>246</v>
      </c>
      <c r="P26" s="20">
        <v>187</v>
      </c>
      <c r="Q26" s="30">
        <v>59</v>
      </c>
      <c r="R26" s="29" t="s">
        <v>130</v>
      </c>
      <c r="S26" s="28" t="s">
        <v>262</v>
      </c>
    </row>
    <row r="27" spans="1:19" x14ac:dyDescent="0.25">
      <c r="A27" s="32" t="s">
        <v>24</v>
      </c>
      <c r="B27" s="1">
        <v>73</v>
      </c>
      <c r="C27" s="1">
        <v>45</v>
      </c>
      <c r="D27" s="1">
        <v>25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1699</v>
      </c>
      <c r="L27" s="1" t="s">
        <v>1268</v>
      </c>
      <c r="M27" s="1" t="s">
        <v>809</v>
      </c>
      <c r="N27" s="1" t="s">
        <v>1700</v>
      </c>
      <c r="O27" s="31">
        <v>248</v>
      </c>
      <c r="P27" s="20">
        <v>206</v>
      </c>
      <c r="Q27" s="30">
        <v>42</v>
      </c>
      <c r="R27" s="29" t="s">
        <v>130</v>
      </c>
      <c r="S27" s="28" t="s">
        <v>254</v>
      </c>
    </row>
    <row r="28" spans="1:19" x14ac:dyDescent="0.25">
      <c r="A28" s="32" t="s">
        <v>17</v>
      </c>
      <c r="B28" s="1">
        <v>73</v>
      </c>
      <c r="C28" s="1">
        <v>41</v>
      </c>
      <c r="D28" s="1">
        <v>27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1355</v>
      </c>
      <c r="L28" s="1" t="s">
        <v>1640</v>
      </c>
      <c r="M28" s="1" t="s">
        <v>870</v>
      </c>
      <c r="N28" s="1" t="s">
        <v>1675</v>
      </c>
      <c r="O28" s="31">
        <v>200</v>
      </c>
      <c r="P28" s="20">
        <v>206</v>
      </c>
      <c r="Q28" s="30">
        <v>-6</v>
      </c>
      <c r="R28" s="29" t="s">
        <v>100</v>
      </c>
      <c r="S28" s="28" t="s">
        <v>190</v>
      </c>
    </row>
    <row r="29" spans="1:19" x14ac:dyDescent="0.25">
      <c r="A29" s="32" t="s">
        <v>6</v>
      </c>
      <c r="B29" s="1">
        <v>74</v>
      </c>
      <c r="C29" s="1">
        <v>39</v>
      </c>
      <c r="D29" s="1">
        <v>28</v>
      </c>
      <c r="E29" s="20">
        <v>7</v>
      </c>
      <c r="F29" s="30">
        <v>85</v>
      </c>
      <c r="G29" s="20">
        <v>25</v>
      </c>
      <c r="H29" s="20">
        <v>35</v>
      </c>
      <c r="I29" s="20">
        <v>4</v>
      </c>
      <c r="J29" s="20">
        <v>1</v>
      </c>
      <c r="K29" s="29" t="s">
        <v>1677</v>
      </c>
      <c r="L29" s="1" t="s">
        <v>1437</v>
      </c>
      <c r="M29" s="1" t="s">
        <v>775</v>
      </c>
      <c r="N29" s="1" t="s">
        <v>1704</v>
      </c>
      <c r="O29" s="31">
        <v>227</v>
      </c>
      <c r="P29" s="20">
        <v>211</v>
      </c>
      <c r="Q29" s="30">
        <v>16</v>
      </c>
      <c r="R29" s="29" t="s">
        <v>214</v>
      </c>
      <c r="S29" s="28" t="s">
        <v>254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72</v>
      </c>
      <c r="C31" s="1">
        <v>27</v>
      </c>
      <c r="D31" s="1">
        <v>37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1552</v>
      </c>
      <c r="L31" s="1" t="s">
        <v>1676</v>
      </c>
      <c r="M31" s="1" t="s">
        <v>759</v>
      </c>
      <c r="N31" s="1" t="s">
        <v>1703</v>
      </c>
      <c r="O31" s="31">
        <v>184</v>
      </c>
      <c r="P31" s="20">
        <v>232</v>
      </c>
      <c r="Q31" s="30">
        <v>-48</v>
      </c>
      <c r="R31" s="29" t="s">
        <v>98</v>
      </c>
      <c r="S31" s="28" t="s">
        <v>222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72</v>
      </c>
      <c r="C35" s="1">
        <v>44</v>
      </c>
      <c r="D35" s="1">
        <v>20</v>
      </c>
      <c r="E35" s="20">
        <v>8</v>
      </c>
      <c r="F35" s="33">
        <v>96</v>
      </c>
      <c r="G35" s="20">
        <v>40</v>
      </c>
      <c r="H35" s="20">
        <v>43</v>
      </c>
      <c r="I35" s="20">
        <v>1</v>
      </c>
      <c r="J35" s="20">
        <v>3</v>
      </c>
      <c r="K35" s="29" t="s">
        <v>1655</v>
      </c>
      <c r="L35" s="1" t="s">
        <v>1412</v>
      </c>
      <c r="M35" s="1" t="s">
        <v>1448</v>
      </c>
      <c r="N35" s="1" t="s">
        <v>1624</v>
      </c>
      <c r="O35" s="31">
        <v>247</v>
      </c>
      <c r="P35" s="20">
        <v>194</v>
      </c>
      <c r="Q35" s="30">
        <v>53</v>
      </c>
      <c r="R35" s="29" t="s">
        <v>169</v>
      </c>
      <c r="S35" s="28" t="s">
        <v>262</v>
      </c>
    </row>
    <row r="36" spans="1:19" x14ac:dyDescent="0.25">
      <c r="A36" s="32" t="s">
        <v>18</v>
      </c>
      <c r="B36" s="1">
        <v>71</v>
      </c>
      <c r="C36" s="1">
        <v>40</v>
      </c>
      <c r="D36" s="1">
        <v>22</v>
      </c>
      <c r="E36" s="20">
        <v>9</v>
      </c>
      <c r="F36" s="30">
        <v>89</v>
      </c>
      <c r="G36" s="20">
        <v>34</v>
      </c>
      <c r="H36" s="20">
        <v>39</v>
      </c>
      <c r="I36" s="20">
        <v>1</v>
      </c>
      <c r="J36" s="20">
        <v>3</v>
      </c>
      <c r="K36" s="29" t="s">
        <v>1679</v>
      </c>
      <c r="L36" s="1" t="s">
        <v>1706</v>
      </c>
      <c r="M36" s="1" t="s">
        <v>542</v>
      </c>
      <c r="N36" s="1" t="s">
        <v>1707</v>
      </c>
      <c r="O36" s="31">
        <v>206</v>
      </c>
      <c r="P36" s="20">
        <v>182</v>
      </c>
      <c r="Q36" s="30">
        <v>24</v>
      </c>
      <c r="R36" s="29" t="s">
        <v>98</v>
      </c>
      <c r="S36" s="28" t="s">
        <v>253</v>
      </c>
    </row>
    <row r="37" spans="1:19" x14ac:dyDescent="0.25">
      <c r="A37" s="32" t="s">
        <v>20</v>
      </c>
      <c r="B37" s="1">
        <v>72</v>
      </c>
      <c r="C37" s="1">
        <v>41</v>
      </c>
      <c r="D37" s="1">
        <v>26</v>
      </c>
      <c r="E37" s="20">
        <v>5</v>
      </c>
      <c r="F37" s="30">
        <v>87</v>
      </c>
      <c r="G37" s="20">
        <v>30</v>
      </c>
      <c r="H37" s="20">
        <v>41</v>
      </c>
      <c r="I37" s="20">
        <v>0</v>
      </c>
      <c r="J37" s="20">
        <v>1</v>
      </c>
      <c r="K37" s="29" t="s">
        <v>1682</v>
      </c>
      <c r="L37" s="1" t="s">
        <v>1453</v>
      </c>
      <c r="M37" s="1" t="s">
        <v>533</v>
      </c>
      <c r="N37" s="1" t="s">
        <v>1705</v>
      </c>
      <c r="O37" s="31">
        <v>233</v>
      </c>
      <c r="P37" s="20">
        <v>213</v>
      </c>
      <c r="Q37" s="30">
        <v>20</v>
      </c>
      <c r="R37" s="29" t="s">
        <v>102</v>
      </c>
      <c r="S37" s="28" t="s">
        <v>190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71</v>
      </c>
      <c r="C39" s="1">
        <v>34</v>
      </c>
      <c r="D39" s="1">
        <v>26</v>
      </c>
      <c r="E39" s="20">
        <v>11</v>
      </c>
      <c r="F39" s="30">
        <v>79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1639</v>
      </c>
      <c r="M39" s="1" t="s">
        <v>532</v>
      </c>
      <c r="N39" s="1" t="s">
        <v>1544</v>
      </c>
      <c r="O39" s="31">
        <v>188</v>
      </c>
      <c r="P39" s="20">
        <v>211</v>
      </c>
      <c r="Q39" s="30">
        <v>-23</v>
      </c>
      <c r="R39" s="29" t="s">
        <v>98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73</v>
      </c>
      <c r="C41" s="1">
        <v>31</v>
      </c>
      <c r="D41" s="1">
        <v>36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1709</v>
      </c>
      <c r="L41" s="1" t="s">
        <v>1680</v>
      </c>
      <c r="M41" s="1" t="s">
        <v>687</v>
      </c>
      <c r="N41" s="1" t="s">
        <v>1710</v>
      </c>
      <c r="O41" s="31">
        <v>222</v>
      </c>
      <c r="P41" s="20">
        <v>237</v>
      </c>
      <c r="Q41" s="30">
        <v>-15</v>
      </c>
      <c r="R41" s="29" t="s">
        <v>100</v>
      </c>
      <c r="S41" s="28" t="s">
        <v>231</v>
      </c>
    </row>
    <row r="42" spans="1:19" ht="15.75" thickBot="1" x14ac:dyDescent="0.3">
      <c r="A42" s="27" t="s">
        <v>8</v>
      </c>
      <c r="B42" s="26">
        <v>71</v>
      </c>
      <c r="C42" s="26">
        <v>20</v>
      </c>
      <c r="D42" s="26">
        <v>42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1708</v>
      </c>
      <c r="L42" s="26" t="s">
        <v>1408</v>
      </c>
      <c r="M42" s="26" t="s">
        <v>484</v>
      </c>
      <c r="N42" s="26" t="s">
        <v>1503</v>
      </c>
      <c r="O42" s="25">
        <v>188</v>
      </c>
      <c r="P42" s="24">
        <v>264</v>
      </c>
      <c r="Q42" s="23">
        <v>-76</v>
      </c>
      <c r="R42" s="22" t="s">
        <v>104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3223A846-997B-493B-842B-C58FFE62E524}"/>
  </hyperlinks>
  <pageMargins left="0.7" right="0.7" top="0.75" bottom="0.75" header="0.3" footer="0.3"/>
  <pageSetup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4E1D3-345C-4F39-AEBA-D3B2A542E08F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73</v>
      </c>
      <c r="C4" s="40">
        <v>44</v>
      </c>
      <c r="D4" s="40">
        <v>25</v>
      </c>
      <c r="E4" s="38">
        <v>4</v>
      </c>
      <c r="F4" s="33">
        <v>92</v>
      </c>
      <c r="G4" s="39">
        <v>35</v>
      </c>
      <c r="H4" s="38">
        <v>43</v>
      </c>
      <c r="I4" s="38">
        <v>1</v>
      </c>
      <c r="J4" s="33">
        <v>2</v>
      </c>
      <c r="K4" s="37" t="s">
        <v>1316</v>
      </c>
      <c r="L4" s="40" t="s">
        <v>1724</v>
      </c>
      <c r="M4" s="40" t="s">
        <v>586</v>
      </c>
      <c r="N4" s="40" t="s">
        <v>1668</v>
      </c>
      <c r="O4" s="39">
        <v>239</v>
      </c>
      <c r="P4" s="38">
        <v>217</v>
      </c>
      <c r="Q4" s="33">
        <v>22</v>
      </c>
      <c r="R4" s="37" t="s">
        <v>100</v>
      </c>
      <c r="S4" s="36" t="s">
        <v>205</v>
      </c>
    </row>
    <row r="5" spans="1:20" x14ac:dyDescent="0.25">
      <c r="A5" s="32" t="s">
        <v>19</v>
      </c>
      <c r="B5" s="1">
        <v>72</v>
      </c>
      <c r="C5" s="1">
        <v>44</v>
      </c>
      <c r="D5" s="1">
        <v>25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1699</v>
      </c>
      <c r="L5" s="1" t="s">
        <v>1240</v>
      </c>
      <c r="M5" s="1" t="s">
        <v>455</v>
      </c>
      <c r="N5" s="1" t="s">
        <v>1508</v>
      </c>
      <c r="O5" s="31">
        <v>231</v>
      </c>
      <c r="P5" s="20">
        <v>194</v>
      </c>
      <c r="Q5" s="30">
        <v>37</v>
      </c>
      <c r="R5" s="29" t="s">
        <v>104</v>
      </c>
      <c r="S5" s="28" t="s">
        <v>245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72</v>
      </c>
      <c r="C7" s="1">
        <v>39</v>
      </c>
      <c r="D7" s="1">
        <v>28</v>
      </c>
      <c r="E7" s="20">
        <v>5</v>
      </c>
      <c r="F7" s="30">
        <v>83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1691</v>
      </c>
      <c r="M7" s="1" t="s">
        <v>708</v>
      </c>
      <c r="N7" s="1" t="s">
        <v>1692</v>
      </c>
      <c r="O7" s="31">
        <v>211</v>
      </c>
      <c r="P7" s="20">
        <v>208</v>
      </c>
      <c r="Q7" s="30">
        <v>3</v>
      </c>
      <c r="R7" s="29" t="s">
        <v>104</v>
      </c>
      <c r="S7" s="28" t="s">
        <v>236</v>
      </c>
    </row>
    <row r="8" spans="1:20" x14ac:dyDescent="0.25">
      <c r="A8" s="32" t="s">
        <v>16</v>
      </c>
      <c r="B8" s="1">
        <v>72</v>
      </c>
      <c r="C8" s="1">
        <v>33</v>
      </c>
      <c r="D8" s="1">
        <v>30</v>
      </c>
      <c r="E8" s="20">
        <v>9</v>
      </c>
      <c r="F8" s="30">
        <v>75</v>
      </c>
      <c r="G8" s="31">
        <v>22</v>
      </c>
      <c r="H8" s="20">
        <v>31</v>
      </c>
      <c r="I8" s="20">
        <v>2</v>
      </c>
      <c r="J8" s="30">
        <v>3</v>
      </c>
      <c r="K8" s="29" t="s">
        <v>1626</v>
      </c>
      <c r="L8" s="1" t="s">
        <v>1711</v>
      </c>
      <c r="M8" s="1" t="s">
        <v>600</v>
      </c>
      <c r="N8" s="1" t="s">
        <v>1712</v>
      </c>
      <c r="O8" s="31">
        <v>216</v>
      </c>
      <c r="P8" s="20">
        <v>244</v>
      </c>
      <c r="Q8" s="30">
        <v>-28</v>
      </c>
      <c r="R8" s="29" t="s">
        <v>155</v>
      </c>
      <c r="S8" s="28" t="s">
        <v>252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72</v>
      </c>
      <c r="C11" s="1">
        <v>30</v>
      </c>
      <c r="D11" s="1">
        <v>36</v>
      </c>
      <c r="E11" s="24">
        <v>6</v>
      </c>
      <c r="F11" s="23">
        <v>66</v>
      </c>
      <c r="G11" s="25">
        <v>21</v>
      </c>
      <c r="H11" s="24">
        <v>27</v>
      </c>
      <c r="I11" s="24">
        <v>3</v>
      </c>
      <c r="J11" s="23">
        <v>1</v>
      </c>
      <c r="K11" s="29" t="s">
        <v>1416</v>
      </c>
      <c r="L11" s="1" t="s">
        <v>1686</v>
      </c>
      <c r="M11" s="1" t="s">
        <v>738</v>
      </c>
      <c r="N11" s="1" t="s">
        <v>1721</v>
      </c>
      <c r="O11" s="31">
        <v>231</v>
      </c>
      <c r="P11" s="20">
        <v>256</v>
      </c>
      <c r="Q11" s="30">
        <v>-25</v>
      </c>
      <c r="R11" s="29" t="s">
        <v>98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72</v>
      </c>
      <c r="C14" s="1">
        <v>47</v>
      </c>
      <c r="D14" s="1">
        <v>16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1632</v>
      </c>
      <c r="L14" s="1" t="s">
        <v>1230</v>
      </c>
      <c r="M14" s="1" t="s">
        <v>672</v>
      </c>
      <c r="N14" s="1" t="s">
        <v>1633</v>
      </c>
      <c r="O14" s="31">
        <v>261</v>
      </c>
      <c r="P14" s="20">
        <v>188</v>
      </c>
      <c r="Q14" s="30">
        <v>73</v>
      </c>
      <c r="R14" s="29" t="s">
        <v>102</v>
      </c>
      <c r="S14" s="28" t="s">
        <v>230</v>
      </c>
    </row>
    <row r="15" spans="1:20" x14ac:dyDescent="0.25">
      <c r="A15" s="32" t="s">
        <v>26</v>
      </c>
      <c r="B15" s="1">
        <v>72</v>
      </c>
      <c r="C15" s="1">
        <v>44</v>
      </c>
      <c r="D15" s="1">
        <v>24</v>
      </c>
      <c r="E15" s="20">
        <v>4</v>
      </c>
      <c r="F15" s="30">
        <v>92</v>
      </c>
      <c r="G15" s="20">
        <v>39</v>
      </c>
      <c r="H15" s="20">
        <v>44</v>
      </c>
      <c r="I15" s="20">
        <v>0</v>
      </c>
      <c r="J15" s="20">
        <v>2</v>
      </c>
      <c r="K15" s="29" t="s">
        <v>1713</v>
      </c>
      <c r="L15" s="1" t="s">
        <v>1304</v>
      </c>
      <c r="M15" s="1" t="s">
        <v>771</v>
      </c>
      <c r="N15" s="1" t="s">
        <v>1683</v>
      </c>
      <c r="O15" s="31">
        <v>232</v>
      </c>
      <c r="P15" s="20">
        <v>192</v>
      </c>
      <c r="Q15" s="30">
        <v>40</v>
      </c>
      <c r="R15" s="29" t="s">
        <v>100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72</v>
      </c>
      <c r="C19" s="1">
        <v>32</v>
      </c>
      <c r="D19" s="1">
        <v>30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1458</v>
      </c>
      <c r="M19" s="1" t="s">
        <v>444</v>
      </c>
      <c r="N19" s="1" t="s">
        <v>1471</v>
      </c>
      <c r="O19" s="31">
        <v>198</v>
      </c>
      <c r="P19" s="20">
        <v>219</v>
      </c>
      <c r="Q19" s="30">
        <v>-21</v>
      </c>
      <c r="R19" s="29" t="s">
        <v>140</v>
      </c>
      <c r="S19" s="28" t="s">
        <v>252</v>
      </c>
    </row>
    <row r="20" spans="1:19" x14ac:dyDescent="0.25">
      <c r="A20" s="32" t="s">
        <v>10</v>
      </c>
      <c r="B20" s="1">
        <v>75</v>
      </c>
      <c r="C20" s="1">
        <v>30</v>
      </c>
      <c r="D20" s="1">
        <v>36</v>
      </c>
      <c r="E20" s="20">
        <v>9</v>
      </c>
      <c r="F20" s="30">
        <v>69</v>
      </c>
      <c r="G20" s="20">
        <v>14</v>
      </c>
      <c r="H20" s="20">
        <v>25</v>
      </c>
      <c r="I20" s="20">
        <v>5</v>
      </c>
      <c r="J20" s="20">
        <v>3</v>
      </c>
      <c r="K20" s="29" t="s">
        <v>1727</v>
      </c>
      <c r="L20" s="1" t="s">
        <v>1670</v>
      </c>
      <c r="M20" s="1" t="s">
        <v>1620</v>
      </c>
      <c r="N20" s="1" t="s">
        <v>1728</v>
      </c>
      <c r="O20" s="31">
        <v>215</v>
      </c>
      <c r="P20" s="20">
        <v>262</v>
      </c>
      <c r="Q20" s="30">
        <v>-47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74</v>
      </c>
      <c r="C21" s="26">
        <v>29</v>
      </c>
      <c r="D21" s="26">
        <v>34</v>
      </c>
      <c r="E21" s="24">
        <v>11</v>
      </c>
      <c r="F21" s="23">
        <v>69</v>
      </c>
      <c r="G21" s="24">
        <v>20</v>
      </c>
      <c r="H21" s="24">
        <v>28</v>
      </c>
      <c r="I21" s="24">
        <v>1</v>
      </c>
      <c r="J21" s="24">
        <v>6</v>
      </c>
      <c r="K21" s="22" t="s">
        <v>1493</v>
      </c>
      <c r="L21" s="26" t="s">
        <v>1697</v>
      </c>
      <c r="M21" s="26" t="s">
        <v>560</v>
      </c>
      <c r="N21" s="26" t="s">
        <v>1698</v>
      </c>
      <c r="O21" s="25">
        <v>217</v>
      </c>
      <c r="P21" s="24">
        <v>274</v>
      </c>
      <c r="Q21" s="23">
        <v>-57</v>
      </c>
      <c r="R21" s="22" t="s">
        <v>114</v>
      </c>
      <c r="S21" s="21" t="s">
        <v>190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73</v>
      </c>
      <c r="C25" s="40">
        <v>50</v>
      </c>
      <c r="D25" s="40">
        <v>19</v>
      </c>
      <c r="E25" s="38">
        <v>4</v>
      </c>
      <c r="F25" s="33">
        <v>104</v>
      </c>
      <c r="G25" s="38">
        <v>38</v>
      </c>
      <c r="H25" s="38">
        <v>49</v>
      </c>
      <c r="I25" s="38">
        <v>1</v>
      </c>
      <c r="J25" s="38">
        <v>1</v>
      </c>
      <c r="K25" s="37" t="s">
        <v>1717</v>
      </c>
      <c r="L25" s="40" t="s">
        <v>1609</v>
      </c>
      <c r="M25" s="40" t="s">
        <v>113</v>
      </c>
      <c r="N25" s="40" t="s">
        <v>1610</v>
      </c>
      <c r="O25" s="39">
        <v>253</v>
      </c>
      <c r="P25" s="38">
        <v>172</v>
      </c>
      <c r="Q25" s="33">
        <v>81</v>
      </c>
      <c r="R25" s="37" t="s">
        <v>104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73</v>
      </c>
      <c r="C30" s="1">
        <v>32</v>
      </c>
      <c r="D30" s="1">
        <v>29</v>
      </c>
      <c r="E30" s="20">
        <v>12</v>
      </c>
      <c r="F30" s="30">
        <v>76</v>
      </c>
      <c r="G30" s="20">
        <v>23</v>
      </c>
      <c r="H30" s="20">
        <v>31</v>
      </c>
      <c r="I30" s="20">
        <v>1</v>
      </c>
      <c r="J30" s="20">
        <v>3</v>
      </c>
      <c r="K30" s="29" t="s">
        <v>1659</v>
      </c>
      <c r="L30" s="1" t="s">
        <v>1709</v>
      </c>
      <c r="M30" s="1" t="s">
        <v>556</v>
      </c>
      <c r="N30" s="1" t="s">
        <v>1576</v>
      </c>
      <c r="O30" s="31">
        <v>204</v>
      </c>
      <c r="P30" s="20">
        <v>226</v>
      </c>
      <c r="Q30" s="30">
        <v>-22</v>
      </c>
      <c r="R30" s="29" t="s">
        <v>114</v>
      </c>
      <c r="S30" s="28" t="s">
        <v>203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73</v>
      </c>
      <c r="C32" s="1">
        <v>21</v>
      </c>
      <c r="D32" s="1">
        <v>43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1715</v>
      </c>
      <c r="L32" s="1" t="s">
        <v>1251</v>
      </c>
      <c r="M32" s="1" t="s">
        <v>1634</v>
      </c>
      <c r="N32" s="1" t="s">
        <v>1716</v>
      </c>
      <c r="O32" s="31">
        <v>199</v>
      </c>
      <c r="P32" s="20">
        <v>264</v>
      </c>
      <c r="Q32" s="30">
        <v>-65</v>
      </c>
      <c r="R32" s="29" t="s">
        <v>102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20</v>
      </c>
      <c r="B36" s="1">
        <v>73</v>
      </c>
      <c r="C36" s="1">
        <v>42</v>
      </c>
      <c r="D36" s="1">
        <v>26</v>
      </c>
      <c r="E36" s="20">
        <v>5</v>
      </c>
      <c r="F36" s="30">
        <v>89</v>
      </c>
      <c r="G36" s="20">
        <v>30</v>
      </c>
      <c r="H36" s="20">
        <v>42</v>
      </c>
      <c r="I36" s="20">
        <v>0</v>
      </c>
      <c r="J36" s="20">
        <v>1</v>
      </c>
      <c r="K36" s="29" t="s">
        <v>1735</v>
      </c>
      <c r="L36" s="1" t="s">
        <v>1453</v>
      </c>
      <c r="M36" s="1" t="s">
        <v>550</v>
      </c>
      <c r="N36" s="1" t="s">
        <v>1736</v>
      </c>
      <c r="O36" s="31">
        <v>236</v>
      </c>
      <c r="P36" s="20">
        <v>215</v>
      </c>
      <c r="Q36" s="30">
        <v>21</v>
      </c>
      <c r="R36" s="29" t="s">
        <v>100</v>
      </c>
      <c r="S36" s="28" t="s">
        <v>190</v>
      </c>
    </row>
    <row r="37" spans="1:19" x14ac:dyDescent="0.25">
      <c r="A37" s="32" t="s">
        <v>18</v>
      </c>
      <c r="B37" s="1">
        <v>72</v>
      </c>
      <c r="C37" s="1">
        <v>40</v>
      </c>
      <c r="D37" s="1">
        <v>23</v>
      </c>
      <c r="E37" s="20">
        <v>9</v>
      </c>
      <c r="F37" s="30">
        <v>89</v>
      </c>
      <c r="G37" s="20">
        <v>34</v>
      </c>
      <c r="H37" s="20">
        <v>39</v>
      </c>
      <c r="I37" s="20">
        <v>1</v>
      </c>
      <c r="J37" s="20">
        <v>3</v>
      </c>
      <c r="K37" s="29" t="s">
        <v>1737</v>
      </c>
      <c r="L37" s="1" t="s">
        <v>1706</v>
      </c>
      <c r="M37" s="1" t="s">
        <v>542</v>
      </c>
      <c r="N37" s="1" t="s">
        <v>1707</v>
      </c>
      <c r="O37" s="31">
        <v>207</v>
      </c>
      <c r="P37" s="20">
        <v>185</v>
      </c>
      <c r="Q37" s="30">
        <v>22</v>
      </c>
      <c r="R37" s="29" t="s">
        <v>102</v>
      </c>
      <c r="S37" s="28" t="s">
        <v>236</v>
      </c>
    </row>
    <row r="38" spans="1:19" x14ac:dyDescent="0.25">
      <c r="A38" s="32" t="s">
        <v>3</v>
      </c>
      <c r="B38" s="1">
        <v>73</v>
      </c>
      <c r="C38" s="1">
        <v>34</v>
      </c>
      <c r="D38" s="1">
        <v>26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1718</v>
      </c>
      <c r="M38" s="1" t="s">
        <v>673</v>
      </c>
      <c r="N38" s="1" t="s">
        <v>1602</v>
      </c>
      <c r="O38" s="31">
        <v>212</v>
      </c>
      <c r="P38" s="20">
        <v>226</v>
      </c>
      <c r="Q38" s="30">
        <v>-14</v>
      </c>
      <c r="R38" s="29" t="s">
        <v>98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72</v>
      </c>
      <c r="C40" s="1">
        <v>32</v>
      </c>
      <c r="D40" s="1">
        <v>32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1323</v>
      </c>
      <c r="L40" s="1" t="s">
        <v>1594</v>
      </c>
      <c r="M40" s="1" t="s">
        <v>523</v>
      </c>
      <c r="N40" s="1" t="s">
        <v>1595</v>
      </c>
      <c r="O40" s="31">
        <v>199</v>
      </c>
      <c r="P40" s="20">
        <v>227</v>
      </c>
      <c r="Q40" s="30">
        <v>-28</v>
      </c>
      <c r="R40" s="29" t="s">
        <v>104</v>
      </c>
      <c r="S40" s="28" t="s">
        <v>190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72</v>
      </c>
      <c r="C42" s="26">
        <v>20</v>
      </c>
      <c r="D42" s="26">
        <v>43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1408</v>
      </c>
      <c r="M42" s="26" t="s">
        <v>484</v>
      </c>
      <c r="N42" s="26" t="s">
        <v>1503</v>
      </c>
      <c r="O42" s="25">
        <v>189</v>
      </c>
      <c r="P42" s="24">
        <v>270</v>
      </c>
      <c r="Q42" s="23">
        <v>-81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117FDE7-DB28-4C79-A700-60DB2BA7E327}"/>
  </hyperlinks>
  <pageMargins left="0.7" right="0.7" top="0.75" bottom="0.75" header="0.3" footer="0.3"/>
  <pageSetup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C52CA-0399-45A5-A9F1-CA590FB28297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75</v>
      </c>
      <c r="C16" s="1">
        <v>39</v>
      </c>
      <c r="D16" s="1">
        <v>29</v>
      </c>
      <c r="E16" s="20">
        <v>7</v>
      </c>
      <c r="F16" s="30">
        <v>85</v>
      </c>
      <c r="G16" s="20">
        <v>34</v>
      </c>
      <c r="H16" s="20">
        <v>38</v>
      </c>
      <c r="I16" s="20">
        <v>1</v>
      </c>
      <c r="J16" s="20">
        <v>2</v>
      </c>
      <c r="K16" s="29" t="s">
        <v>1412</v>
      </c>
      <c r="L16" s="1" t="s">
        <v>1726</v>
      </c>
      <c r="M16" s="1" t="s">
        <v>581</v>
      </c>
      <c r="N16" s="1" t="s">
        <v>1630</v>
      </c>
      <c r="O16" s="31">
        <v>224</v>
      </c>
      <c r="P16" s="20">
        <v>199</v>
      </c>
      <c r="Q16" s="30">
        <v>25</v>
      </c>
      <c r="R16" s="29" t="s">
        <v>100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9</v>
      </c>
      <c r="B20" s="1">
        <v>75</v>
      </c>
      <c r="C20" s="1">
        <v>30</v>
      </c>
      <c r="D20" s="1">
        <v>34</v>
      </c>
      <c r="E20" s="20">
        <v>11</v>
      </c>
      <c r="F20" s="30">
        <v>71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1697</v>
      </c>
      <c r="M20" s="1" t="s">
        <v>560</v>
      </c>
      <c r="N20" s="1" t="s">
        <v>1749</v>
      </c>
      <c r="O20" s="31">
        <v>218</v>
      </c>
      <c r="P20" s="20">
        <v>274</v>
      </c>
      <c r="Q20" s="30">
        <v>-56</v>
      </c>
      <c r="R20" s="29" t="s">
        <v>100</v>
      </c>
      <c r="S20" s="28" t="s">
        <v>205</v>
      </c>
    </row>
    <row r="21" spans="1:19" ht="15.75" thickBot="1" x14ac:dyDescent="0.3">
      <c r="A21" s="27" t="s">
        <v>10</v>
      </c>
      <c r="B21" s="26">
        <v>75</v>
      </c>
      <c r="C21" s="26">
        <v>30</v>
      </c>
      <c r="D21" s="26">
        <v>36</v>
      </c>
      <c r="E21" s="24">
        <v>9</v>
      </c>
      <c r="F21" s="23">
        <v>69</v>
      </c>
      <c r="G21" s="24">
        <v>14</v>
      </c>
      <c r="H21" s="24">
        <v>25</v>
      </c>
      <c r="I21" s="24">
        <v>5</v>
      </c>
      <c r="J21" s="24">
        <v>3</v>
      </c>
      <c r="K21" s="22" t="s">
        <v>1727</v>
      </c>
      <c r="L21" s="26" t="s">
        <v>1670</v>
      </c>
      <c r="M21" s="26" t="s">
        <v>1620</v>
      </c>
      <c r="N21" s="26" t="s">
        <v>1728</v>
      </c>
      <c r="O21" s="25">
        <v>215</v>
      </c>
      <c r="P21" s="24">
        <v>262</v>
      </c>
      <c r="Q21" s="23">
        <v>-47</v>
      </c>
      <c r="R21" s="22" t="s">
        <v>104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73</v>
      </c>
      <c r="C26" s="1">
        <v>48</v>
      </c>
      <c r="D26" s="1">
        <v>21</v>
      </c>
      <c r="E26" s="20">
        <v>4</v>
      </c>
      <c r="F26" s="30">
        <v>100</v>
      </c>
      <c r="G26" s="20">
        <v>37</v>
      </c>
      <c r="H26" s="20">
        <v>46</v>
      </c>
      <c r="I26" s="20">
        <v>2</v>
      </c>
      <c r="J26" s="20">
        <v>2</v>
      </c>
      <c r="K26" s="29" t="s">
        <v>1660</v>
      </c>
      <c r="L26" s="1" t="s">
        <v>1519</v>
      </c>
      <c r="M26" s="1" t="s">
        <v>1661</v>
      </c>
      <c r="N26" s="1" t="s">
        <v>1730</v>
      </c>
      <c r="O26" s="31">
        <v>251</v>
      </c>
      <c r="P26" s="20">
        <v>188</v>
      </c>
      <c r="Q26" s="30">
        <v>63</v>
      </c>
      <c r="R26" s="29" t="s">
        <v>169</v>
      </c>
      <c r="S26" s="28" t="s">
        <v>246</v>
      </c>
    </row>
    <row r="27" spans="1:19" x14ac:dyDescent="0.25">
      <c r="A27" s="32" t="s">
        <v>24</v>
      </c>
      <c r="B27" s="1">
        <v>74</v>
      </c>
      <c r="C27" s="1">
        <v>45</v>
      </c>
      <c r="D27" s="1">
        <v>26</v>
      </c>
      <c r="E27" s="20">
        <v>3</v>
      </c>
      <c r="F27" s="30">
        <v>93</v>
      </c>
      <c r="G27" s="20">
        <v>36</v>
      </c>
      <c r="H27" s="20">
        <v>43</v>
      </c>
      <c r="I27" s="20">
        <v>2</v>
      </c>
      <c r="J27" s="20">
        <v>2</v>
      </c>
      <c r="K27" s="29" t="s">
        <v>1641</v>
      </c>
      <c r="L27" s="1" t="s">
        <v>1268</v>
      </c>
      <c r="M27" s="1" t="s">
        <v>741</v>
      </c>
      <c r="N27" s="1" t="s">
        <v>1729</v>
      </c>
      <c r="O27" s="31">
        <v>249</v>
      </c>
      <c r="P27" s="20">
        <v>208</v>
      </c>
      <c r="Q27" s="30">
        <v>41</v>
      </c>
      <c r="R27" s="29" t="s">
        <v>98</v>
      </c>
      <c r="S27" s="28" t="s">
        <v>230</v>
      </c>
    </row>
    <row r="28" spans="1:19" x14ac:dyDescent="0.25">
      <c r="A28" s="32" t="s">
        <v>17</v>
      </c>
      <c r="B28" s="1">
        <v>74</v>
      </c>
      <c r="C28" s="1">
        <v>41</v>
      </c>
      <c r="D28" s="1">
        <v>28</v>
      </c>
      <c r="E28" s="20">
        <v>5</v>
      </c>
      <c r="F28" s="30">
        <v>87</v>
      </c>
      <c r="G28" s="20">
        <v>30</v>
      </c>
      <c r="H28" s="20">
        <v>38</v>
      </c>
      <c r="I28" s="20">
        <v>3</v>
      </c>
      <c r="J28" s="20">
        <v>2</v>
      </c>
      <c r="K28" s="29" t="s">
        <v>1731</v>
      </c>
      <c r="L28" s="1" t="s">
        <v>1640</v>
      </c>
      <c r="M28" s="1" t="s">
        <v>870</v>
      </c>
      <c r="N28" s="1" t="s">
        <v>1675</v>
      </c>
      <c r="O28" s="31">
        <v>202</v>
      </c>
      <c r="P28" s="20">
        <v>211</v>
      </c>
      <c r="Q28" s="30">
        <v>-9</v>
      </c>
      <c r="R28" s="29" t="s">
        <v>98</v>
      </c>
      <c r="S28" s="28" t="s">
        <v>190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73</v>
      </c>
      <c r="C31" s="1">
        <v>27</v>
      </c>
      <c r="D31" s="1">
        <v>38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1676</v>
      </c>
      <c r="M31" s="1" t="s">
        <v>759</v>
      </c>
      <c r="N31" s="1" t="s">
        <v>1732</v>
      </c>
      <c r="O31" s="31">
        <v>185</v>
      </c>
      <c r="P31" s="20">
        <v>235</v>
      </c>
      <c r="Q31" s="30">
        <v>-50</v>
      </c>
      <c r="R31" s="29" t="s">
        <v>102</v>
      </c>
      <c r="S31" s="28" t="s">
        <v>208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74</v>
      </c>
      <c r="C38" s="1">
        <v>34</v>
      </c>
      <c r="D38" s="1">
        <v>27</v>
      </c>
      <c r="E38" s="20">
        <v>13</v>
      </c>
      <c r="F38" s="30">
        <v>81</v>
      </c>
      <c r="G38" s="20">
        <v>23</v>
      </c>
      <c r="H38" s="20">
        <v>31</v>
      </c>
      <c r="I38" s="20">
        <v>3</v>
      </c>
      <c r="J38" s="20">
        <v>2</v>
      </c>
      <c r="K38" s="29" t="s">
        <v>1274</v>
      </c>
      <c r="L38" s="1" t="s">
        <v>1762</v>
      </c>
      <c r="M38" s="1" t="s">
        <v>673</v>
      </c>
      <c r="N38" s="1" t="s">
        <v>1763</v>
      </c>
      <c r="O38" s="31">
        <v>213</v>
      </c>
      <c r="P38" s="20">
        <v>229</v>
      </c>
      <c r="Q38" s="30">
        <v>-16</v>
      </c>
      <c r="R38" s="29" t="s">
        <v>102</v>
      </c>
      <c r="S38" s="28" t="s">
        <v>231</v>
      </c>
    </row>
    <row r="39" spans="1:19" x14ac:dyDescent="0.25">
      <c r="A39" s="32" t="s">
        <v>27</v>
      </c>
      <c r="B39" s="1">
        <v>72</v>
      </c>
      <c r="C39" s="1">
        <v>34</v>
      </c>
      <c r="D39" s="1">
        <v>26</v>
      </c>
      <c r="E39" s="20">
        <v>12</v>
      </c>
      <c r="F39" s="30">
        <v>80</v>
      </c>
      <c r="G39" s="20">
        <v>23</v>
      </c>
      <c r="H39" s="20">
        <v>31</v>
      </c>
      <c r="I39" s="20">
        <v>3</v>
      </c>
      <c r="J39" s="20">
        <v>2</v>
      </c>
      <c r="K39" s="29" t="s">
        <v>1517</v>
      </c>
      <c r="L39" s="1" t="s">
        <v>1659</v>
      </c>
      <c r="M39" s="1" t="s">
        <v>779</v>
      </c>
      <c r="N39" s="1" t="s">
        <v>1734</v>
      </c>
      <c r="O39" s="31">
        <v>190</v>
      </c>
      <c r="P39" s="20">
        <v>214</v>
      </c>
      <c r="Q39" s="30">
        <v>-24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74</v>
      </c>
      <c r="C41" s="1">
        <v>31</v>
      </c>
      <c r="D41" s="1">
        <v>37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1739</v>
      </c>
      <c r="L41" s="1" t="s">
        <v>1680</v>
      </c>
      <c r="M41" s="1" t="s">
        <v>687</v>
      </c>
      <c r="N41" s="1" t="s">
        <v>1740</v>
      </c>
      <c r="O41" s="31">
        <v>223</v>
      </c>
      <c r="P41" s="20">
        <v>242</v>
      </c>
      <c r="Q41" s="30">
        <v>-19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F26C951-2DE7-45EE-912D-C09DAEF6859A}"/>
  </hyperlinks>
  <pageMargins left="0.7" right="0.7" top="0.75" bottom="0.75" header="0.3" footer="0.3"/>
  <pageSetup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3DEF-DB77-4A8F-B070-E2E52D4F9C6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19</v>
      </c>
      <c r="B5" s="1">
        <v>73</v>
      </c>
      <c r="C5" s="1">
        <v>44</v>
      </c>
      <c r="D5" s="1">
        <v>26</v>
      </c>
      <c r="E5" s="20">
        <v>3</v>
      </c>
      <c r="F5" s="30">
        <v>91</v>
      </c>
      <c r="G5" s="31">
        <v>30</v>
      </c>
      <c r="H5" s="20">
        <v>39</v>
      </c>
      <c r="I5" s="20">
        <v>5</v>
      </c>
      <c r="J5" s="30">
        <v>0</v>
      </c>
      <c r="K5" s="29" t="s">
        <v>1641</v>
      </c>
      <c r="L5" s="1" t="s">
        <v>1240</v>
      </c>
      <c r="M5" s="1" t="s">
        <v>487</v>
      </c>
      <c r="N5" s="1" t="s">
        <v>1743</v>
      </c>
      <c r="O5" s="31">
        <v>233</v>
      </c>
      <c r="P5" s="20">
        <v>198</v>
      </c>
      <c r="Q5" s="30">
        <v>35</v>
      </c>
      <c r="R5" s="29" t="s">
        <v>98</v>
      </c>
      <c r="S5" s="28" t="s">
        <v>225</v>
      </c>
    </row>
    <row r="6" spans="1:20" x14ac:dyDescent="0.25">
      <c r="A6" s="32" t="s">
        <v>5</v>
      </c>
      <c r="B6" s="1">
        <v>73</v>
      </c>
      <c r="C6" s="1">
        <v>43</v>
      </c>
      <c r="D6" s="1">
        <v>25</v>
      </c>
      <c r="E6" s="20">
        <v>5</v>
      </c>
      <c r="F6" s="30">
        <v>91</v>
      </c>
      <c r="G6" s="31">
        <v>35</v>
      </c>
      <c r="H6" s="20">
        <v>41</v>
      </c>
      <c r="I6" s="20">
        <v>2</v>
      </c>
      <c r="J6" s="30">
        <v>2</v>
      </c>
      <c r="K6" s="29" t="s">
        <v>1693</v>
      </c>
      <c r="L6" s="1" t="s">
        <v>1677</v>
      </c>
      <c r="M6" s="1" t="s">
        <v>733</v>
      </c>
      <c r="N6" s="1" t="s">
        <v>1723</v>
      </c>
      <c r="O6" s="31">
        <v>264</v>
      </c>
      <c r="P6" s="20">
        <v>195</v>
      </c>
      <c r="Q6" s="30">
        <v>69</v>
      </c>
      <c r="R6" s="29" t="s">
        <v>123</v>
      </c>
      <c r="S6" s="28" t="s">
        <v>205</v>
      </c>
    </row>
    <row r="7" spans="1:20" x14ac:dyDescent="0.25">
      <c r="A7" s="32" t="s">
        <v>11</v>
      </c>
      <c r="B7" s="1">
        <v>73</v>
      </c>
      <c r="C7" s="1">
        <v>39</v>
      </c>
      <c r="D7" s="1">
        <v>28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1354</v>
      </c>
      <c r="L7" s="1" t="s">
        <v>1494</v>
      </c>
      <c r="M7" s="1" t="s">
        <v>708</v>
      </c>
      <c r="N7" s="1" t="s">
        <v>1745</v>
      </c>
      <c r="O7" s="31">
        <v>211</v>
      </c>
      <c r="P7" s="20">
        <v>209</v>
      </c>
      <c r="Q7" s="30">
        <v>2</v>
      </c>
      <c r="R7" s="29" t="s">
        <v>98</v>
      </c>
      <c r="S7" s="28" t="s">
        <v>205</v>
      </c>
    </row>
    <row r="8" spans="1:20" x14ac:dyDescent="0.25">
      <c r="A8" s="32" t="s">
        <v>16</v>
      </c>
      <c r="B8" s="1">
        <v>73</v>
      </c>
      <c r="C8" s="1">
        <v>34</v>
      </c>
      <c r="D8" s="1">
        <v>30</v>
      </c>
      <c r="E8" s="20">
        <v>9</v>
      </c>
      <c r="F8" s="30">
        <v>77</v>
      </c>
      <c r="G8" s="31">
        <v>23</v>
      </c>
      <c r="H8" s="20">
        <v>32</v>
      </c>
      <c r="I8" s="20">
        <v>2</v>
      </c>
      <c r="J8" s="30">
        <v>3</v>
      </c>
      <c r="K8" s="29" t="s">
        <v>1626</v>
      </c>
      <c r="L8" s="1" t="s">
        <v>1744</v>
      </c>
      <c r="M8" s="1" t="s">
        <v>762</v>
      </c>
      <c r="N8" s="1" t="s">
        <v>1618</v>
      </c>
      <c r="O8" s="31">
        <v>220</v>
      </c>
      <c r="P8" s="20">
        <v>246</v>
      </c>
      <c r="Q8" s="30">
        <v>-26</v>
      </c>
      <c r="R8" s="29" t="s">
        <v>100</v>
      </c>
      <c r="S8" s="28" t="s">
        <v>311</v>
      </c>
    </row>
    <row r="9" spans="1:20" x14ac:dyDescent="0.25">
      <c r="A9" s="32" t="s">
        <v>21</v>
      </c>
      <c r="B9" s="1">
        <v>73</v>
      </c>
      <c r="C9" s="1">
        <v>34</v>
      </c>
      <c r="D9" s="1">
        <v>33</v>
      </c>
      <c r="E9" s="20">
        <v>6</v>
      </c>
      <c r="F9" s="30">
        <v>74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1664</v>
      </c>
      <c r="M9" s="1" t="s">
        <v>548</v>
      </c>
      <c r="N9" s="1" t="s">
        <v>1722</v>
      </c>
      <c r="O9" s="31">
        <v>210</v>
      </c>
      <c r="P9" s="20">
        <v>232</v>
      </c>
      <c r="Q9" s="30">
        <v>-22</v>
      </c>
      <c r="R9" s="29" t="s">
        <v>100</v>
      </c>
      <c r="S9" s="28" t="s">
        <v>244</v>
      </c>
    </row>
    <row r="10" spans="1:20" x14ac:dyDescent="0.25">
      <c r="A10" s="32" t="s">
        <v>29</v>
      </c>
      <c r="B10" s="1">
        <v>74</v>
      </c>
      <c r="C10" s="1">
        <v>30</v>
      </c>
      <c r="D10" s="1">
        <v>35</v>
      </c>
      <c r="E10" s="20">
        <v>9</v>
      </c>
      <c r="F10" s="30">
        <v>69</v>
      </c>
      <c r="G10" s="31">
        <v>23</v>
      </c>
      <c r="H10" s="20">
        <v>30</v>
      </c>
      <c r="I10" s="20">
        <v>0</v>
      </c>
      <c r="J10" s="30">
        <v>1</v>
      </c>
      <c r="K10" s="29" t="s">
        <v>1115</v>
      </c>
      <c r="L10" s="1" t="s">
        <v>1719</v>
      </c>
      <c r="M10" s="1" t="s">
        <v>684</v>
      </c>
      <c r="N10" s="1" t="s">
        <v>1720</v>
      </c>
      <c r="O10" s="31">
        <v>193</v>
      </c>
      <c r="P10" s="20">
        <v>244</v>
      </c>
      <c r="Q10" s="30">
        <v>-51</v>
      </c>
      <c r="R10" s="29" t="s">
        <v>200</v>
      </c>
      <c r="S10" s="28" t="s">
        <v>233</v>
      </c>
    </row>
    <row r="11" spans="1:20" ht="15.75" thickBot="1" x14ac:dyDescent="0.3">
      <c r="A11" s="32" t="s">
        <v>28</v>
      </c>
      <c r="B11" s="1">
        <v>73</v>
      </c>
      <c r="C11" s="1">
        <v>31</v>
      </c>
      <c r="D11" s="1">
        <v>36</v>
      </c>
      <c r="E11" s="24">
        <v>6</v>
      </c>
      <c r="F11" s="23">
        <v>68</v>
      </c>
      <c r="G11" s="25">
        <v>22</v>
      </c>
      <c r="H11" s="24">
        <v>28</v>
      </c>
      <c r="I11" s="24">
        <v>3</v>
      </c>
      <c r="J11" s="23">
        <v>1</v>
      </c>
      <c r="K11" s="29" t="s">
        <v>1416</v>
      </c>
      <c r="L11" s="1" t="s">
        <v>1741</v>
      </c>
      <c r="M11" s="1" t="s">
        <v>738</v>
      </c>
      <c r="N11" s="1" t="s">
        <v>1742</v>
      </c>
      <c r="O11" s="31">
        <v>239</v>
      </c>
      <c r="P11" s="20">
        <v>261</v>
      </c>
      <c r="Q11" s="30">
        <v>-22</v>
      </c>
      <c r="R11" s="29" t="s">
        <v>100</v>
      </c>
      <c r="S11" s="28" t="s">
        <v>245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73</v>
      </c>
      <c r="C14" s="1">
        <v>47</v>
      </c>
      <c r="D14" s="1">
        <v>17</v>
      </c>
      <c r="E14" s="20">
        <v>9</v>
      </c>
      <c r="F14" s="33">
        <v>103</v>
      </c>
      <c r="G14" s="20">
        <v>39</v>
      </c>
      <c r="H14" s="20">
        <v>46</v>
      </c>
      <c r="I14" s="20">
        <v>1</v>
      </c>
      <c r="J14" s="20">
        <v>3</v>
      </c>
      <c r="K14" s="29" t="s">
        <v>1750</v>
      </c>
      <c r="L14" s="1" t="s">
        <v>1230</v>
      </c>
      <c r="M14" s="1" t="s">
        <v>672</v>
      </c>
      <c r="N14" s="1" t="s">
        <v>1751</v>
      </c>
      <c r="O14" s="31">
        <v>266</v>
      </c>
      <c r="P14" s="20">
        <v>196</v>
      </c>
      <c r="Q14" s="30">
        <v>70</v>
      </c>
      <c r="R14" s="29" t="s">
        <v>114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74</v>
      </c>
      <c r="C17" s="1">
        <v>35</v>
      </c>
      <c r="D17" s="1">
        <v>32</v>
      </c>
      <c r="E17" s="20">
        <v>7</v>
      </c>
      <c r="F17" s="30">
        <v>77</v>
      </c>
      <c r="G17" s="20">
        <v>31</v>
      </c>
      <c r="H17" s="20">
        <v>34</v>
      </c>
      <c r="I17" s="20">
        <v>1</v>
      </c>
      <c r="J17" s="20">
        <v>0</v>
      </c>
      <c r="K17" s="29" t="s">
        <v>1628</v>
      </c>
      <c r="L17" s="1" t="s">
        <v>1586</v>
      </c>
      <c r="M17" s="1" t="s">
        <v>708</v>
      </c>
      <c r="N17" s="1" t="s">
        <v>1618</v>
      </c>
      <c r="O17" s="31">
        <v>224</v>
      </c>
      <c r="P17" s="20">
        <v>222</v>
      </c>
      <c r="Q17" s="30">
        <v>2</v>
      </c>
      <c r="R17" s="29" t="s">
        <v>100</v>
      </c>
      <c r="S17" s="28" t="s">
        <v>222</v>
      </c>
    </row>
    <row r="18" spans="1:19" x14ac:dyDescent="0.25">
      <c r="A18" s="32" t="s">
        <v>23</v>
      </c>
      <c r="B18" s="1">
        <v>72</v>
      </c>
      <c r="C18" s="1">
        <v>33</v>
      </c>
      <c r="D18" s="1">
        <v>30</v>
      </c>
      <c r="E18" s="20">
        <v>9</v>
      </c>
      <c r="F18" s="30">
        <v>75</v>
      </c>
      <c r="G18" s="20">
        <v>17</v>
      </c>
      <c r="H18" s="20">
        <v>27</v>
      </c>
      <c r="I18" s="20">
        <v>6</v>
      </c>
      <c r="J18" s="20">
        <v>1</v>
      </c>
      <c r="K18" s="29" t="s">
        <v>1714</v>
      </c>
      <c r="L18" s="1" t="s">
        <v>1725</v>
      </c>
      <c r="M18" s="1" t="s">
        <v>754</v>
      </c>
      <c r="N18" s="1" t="s">
        <v>1554</v>
      </c>
      <c r="O18" s="31">
        <v>234</v>
      </c>
      <c r="P18" s="20">
        <v>242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73</v>
      </c>
      <c r="C19" s="1">
        <v>32</v>
      </c>
      <c r="D19" s="1">
        <v>31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1446</v>
      </c>
      <c r="L19" s="1" t="s">
        <v>1482</v>
      </c>
      <c r="M19" s="1" t="s">
        <v>517</v>
      </c>
      <c r="N19" s="1" t="s">
        <v>1533</v>
      </c>
      <c r="O19" s="31">
        <v>202</v>
      </c>
      <c r="P19" s="20">
        <v>225</v>
      </c>
      <c r="Q19" s="30">
        <v>-23</v>
      </c>
      <c r="R19" s="29" t="s">
        <v>155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74</v>
      </c>
      <c r="C25" s="40">
        <v>51</v>
      </c>
      <c r="D25" s="40">
        <v>19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1609</v>
      </c>
      <c r="M25" s="40" t="s">
        <v>113</v>
      </c>
      <c r="N25" s="40" t="s">
        <v>1756</v>
      </c>
      <c r="O25" s="39">
        <v>256</v>
      </c>
      <c r="P25" s="38">
        <v>173</v>
      </c>
      <c r="Q25" s="33">
        <v>83</v>
      </c>
      <c r="R25" s="37" t="s">
        <v>123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17</v>
      </c>
      <c r="B28" s="1">
        <v>75</v>
      </c>
      <c r="C28" s="1">
        <v>41</v>
      </c>
      <c r="D28" s="1">
        <v>28</v>
      </c>
      <c r="E28" s="20">
        <v>6</v>
      </c>
      <c r="F28" s="30">
        <v>88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1769</v>
      </c>
      <c r="M28" s="1" t="s">
        <v>870</v>
      </c>
      <c r="N28" s="1" t="s">
        <v>1675</v>
      </c>
      <c r="O28" s="31">
        <v>204</v>
      </c>
      <c r="P28" s="20">
        <v>214</v>
      </c>
      <c r="Q28" s="30">
        <v>-10</v>
      </c>
      <c r="R28" s="29" t="s">
        <v>102</v>
      </c>
      <c r="S28" s="28" t="s">
        <v>203</v>
      </c>
    </row>
    <row r="29" spans="1:19" x14ac:dyDescent="0.25">
      <c r="A29" s="32" t="s">
        <v>6</v>
      </c>
      <c r="B29" s="1">
        <v>75</v>
      </c>
      <c r="C29" s="1">
        <v>40</v>
      </c>
      <c r="D29" s="1">
        <v>28</v>
      </c>
      <c r="E29" s="20">
        <v>7</v>
      </c>
      <c r="F29" s="30">
        <v>87</v>
      </c>
      <c r="G29" s="20">
        <v>26</v>
      </c>
      <c r="H29" s="20">
        <v>36</v>
      </c>
      <c r="I29" s="20">
        <v>4</v>
      </c>
      <c r="J29" s="20">
        <v>1</v>
      </c>
      <c r="K29" s="29" t="s">
        <v>1677</v>
      </c>
      <c r="L29" s="1" t="s">
        <v>1535</v>
      </c>
      <c r="M29" s="1" t="s">
        <v>831</v>
      </c>
      <c r="N29" s="1" t="s">
        <v>1733</v>
      </c>
      <c r="O29" s="31">
        <v>229</v>
      </c>
      <c r="P29" s="20">
        <v>212</v>
      </c>
      <c r="Q29" s="30">
        <v>17</v>
      </c>
      <c r="R29" s="29" t="s">
        <v>1231</v>
      </c>
      <c r="S29" s="28" t="s">
        <v>238</v>
      </c>
    </row>
    <row r="30" spans="1:19" x14ac:dyDescent="0.25">
      <c r="A30" s="32" t="s">
        <v>105</v>
      </c>
      <c r="B30" s="1">
        <v>74</v>
      </c>
      <c r="C30" s="1">
        <v>33</v>
      </c>
      <c r="D30" s="1">
        <v>29</v>
      </c>
      <c r="E30" s="20">
        <v>12</v>
      </c>
      <c r="F30" s="30">
        <v>78</v>
      </c>
      <c r="G30" s="20">
        <v>24</v>
      </c>
      <c r="H30" s="20">
        <v>32</v>
      </c>
      <c r="I30" s="20">
        <v>1</v>
      </c>
      <c r="J30" s="20">
        <v>3</v>
      </c>
      <c r="K30" s="29" t="s">
        <v>1659</v>
      </c>
      <c r="L30" s="1" t="s">
        <v>1752</v>
      </c>
      <c r="M30" s="1" t="s">
        <v>602</v>
      </c>
      <c r="N30" s="1" t="s">
        <v>1753</v>
      </c>
      <c r="O30" s="31">
        <v>209</v>
      </c>
      <c r="P30" s="20">
        <v>228</v>
      </c>
      <c r="Q30" s="30">
        <v>-19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74</v>
      </c>
      <c r="C31" s="1">
        <v>27</v>
      </c>
      <c r="D31" s="1">
        <v>39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1770</v>
      </c>
      <c r="M31" s="1" t="s">
        <v>759</v>
      </c>
      <c r="N31" s="1" t="s">
        <v>1732</v>
      </c>
      <c r="O31" s="31">
        <v>186</v>
      </c>
      <c r="P31" s="20">
        <v>237</v>
      </c>
      <c r="Q31" s="30">
        <v>-51</v>
      </c>
      <c r="R31" s="29" t="s">
        <v>114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73</v>
      </c>
      <c r="C35" s="1">
        <v>45</v>
      </c>
      <c r="D35" s="1">
        <v>20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1655</v>
      </c>
      <c r="L35" s="1" t="s">
        <v>1490</v>
      </c>
      <c r="M35" s="1" t="s">
        <v>1448</v>
      </c>
      <c r="N35" s="1" t="s">
        <v>1633</v>
      </c>
      <c r="O35" s="31">
        <v>250</v>
      </c>
      <c r="P35" s="20">
        <v>195</v>
      </c>
      <c r="Q35" s="30">
        <v>55</v>
      </c>
      <c r="R35" s="29" t="s">
        <v>181</v>
      </c>
      <c r="S35" s="28" t="s">
        <v>246</v>
      </c>
    </row>
    <row r="36" spans="1:19" x14ac:dyDescent="0.25">
      <c r="A36" s="32" t="s">
        <v>18</v>
      </c>
      <c r="B36" s="1">
        <v>73</v>
      </c>
      <c r="C36" s="1">
        <v>41</v>
      </c>
      <c r="D36" s="1">
        <v>23</v>
      </c>
      <c r="E36" s="20">
        <v>9</v>
      </c>
      <c r="F36" s="30">
        <v>91</v>
      </c>
      <c r="G36" s="20">
        <v>35</v>
      </c>
      <c r="H36" s="20">
        <v>40</v>
      </c>
      <c r="I36" s="20">
        <v>1</v>
      </c>
      <c r="J36" s="20">
        <v>3</v>
      </c>
      <c r="K36" s="29" t="s">
        <v>1758</v>
      </c>
      <c r="L36" s="1" t="s">
        <v>1706</v>
      </c>
      <c r="M36" s="1" t="s">
        <v>692</v>
      </c>
      <c r="N36" s="1" t="s">
        <v>1759</v>
      </c>
      <c r="O36" s="31">
        <v>215</v>
      </c>
      <c r="P36" s="20">
        <v>186</v>
      </c>
      <c r="Q36" s="30">
        <v>29</v>
      </c>
      <c r="R36" s="29" t="s">
        <v>100</v>
      </c>
      <c r="S36" s="28" t="s">
        <v>236</v>
      </c>
    </row>
    <row r="37" spans="1:19" x14ac:dyDescent="0.25">
      <c r="A37" s="32" t="s">
        <v>20</v>
      </c>
      <c r="B37" s="1">
        <v>73</v>
      </c>
      <c r="C37" s="1">
        <v>42</v>
      </c>
      <c r="D37" s="1">
        <v>26</v>
      </c>
      <c r="E37" s="20">
        <v>5</v>
      </c>
      <c r="F37" s="30">
        <v>89</v>
      </c>
      <c r="G37" s="20">
        <v>30</v>
      </c>
      <c r="H37" s="20">
        <v>42</v>
      </c>
      <c r="I37" s="20">
        <v>0</v>
      </c>
      <c r="J37" s="20">
        <v>1</v>
      </c>
      <c r="K37" s="29" t="s">
        <v>1735</v>
      </c>
      <c r="L37" s="1" t="s">
        <v>1453</v>
      </c>
      <c r="M37" s="1" t="s">
        <v>550</v>
      </c>
      <c r="N37" s="1" t="s">
        <v>1736</v>
      </c>
      <c r="O37" s="31">
        <v>236</v>
      </c>
      <c r="P37" s="20">
        <v>215</v>
      </c>
      <c r="Q37" s="30">
        <v>21</v>
      </c>
      <c r="R37" s="29" t="s">
        <v>100</v>
      </c>
      <c r="S37" s="28" t="s">
        <v>190</v>
      </c>
    </row>
    <row r="38" spans="1:19" x14ac:dyDescent="0.25">
      <c r="A38" s="32" t="s">
        <v>27</v>
      </c>
      <c r="B38" s="1">
        <v>73</v>
      </c>
      <c r="C38" s="1">
        <v>35</v>
      </c>
      <c r="D38" s="1">
        <v>26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1771</v>
      </c>
      <c r="M38" s="1" t="s">
        <v>779</v>
      </c>
      <c r="N38" s="1" t="s">
        <v>1602</v>
      </c>
      <c r="O38" s="31">
        <v>193</v>
      </c>
      <c r="P38" s="20">
        <v>216</v>
      </c>
      <c r="Q38" s="30">
        <v>-23</v>
      </c>
      <c r="R38" s="29" t="s">
        <v>100</v>
      </c>
      <c r="S38" s="28" t="s">
        <v>231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73</v>
      </c>
      <c r="C40" s="1">
        <v>32</v>
      </c>
      <c r="D40" s="1">
        <v>33</v>
      </c>
      <c r="E40" s="20">
        <v>8</v>
      </c>
      <c r="F40" s="30">
        <v>72</v>
      </c>
      <c r="G40" s="20">
        <v>20</v>
      </c>
      <c r="H40" s="20">
        <v>29</v>
      </c>
      <c r="I40" s="20">
        <v>3</v>
      </c>
      <c r="J40" s="20">
        <v>2</v>
      </c>
      <c r="K40" s="29" t="s">
        <v>1757</v>
      </c>
      <c r="L40" s="1" t="s">
        <v>1594</v>
      </c>
      <c r="M40" s="1" t="s">
        <v>523</v>
      </c>
      <c r="N40" s="1" t="s">
        <v>1595</v>
      </c>
      <c r="O40" s="31">
        <v>201</v>
      </c>
      <c r="P40" s="20">
        <v>230</v>
      </c>
      <c r="Q40" s="30">
        <v>-29</v>
      </c>
      <c r="R40" s="29" t="s">
        <v>98</v>
      </c>
      <c r="S40" s="28" t="s">
        <v>222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73</v>
      </c>
      <c r="C42" s="26">
        <v>20</v>
      </c>
      <c r="D42" s="26">
        <v>44</v>
      </c>
      <c r="E42" s="24">
        <v>9</v>
      </c>
      <c r="F42" s="23">
        <v>49</v>
      </c>
      <c r="G42" s="24">
        <v>12</v>
      </c>
      <c r="H42" s="24">
        <v>18</v>
      </c>
      <c r="I42" s="24">
        <v>2</v>
      </c>
      <c r="J42" s="24">
        <v>4</v>
      </c>
      <c r="K42" s="22" t="s">
        <v>1738</v>
      </c>
      <c r="L42" s="26" t="s">
        <v>1760</v>
      </c>
      <c r="M42" s="26" t="s">
        <v>509</v>
      </c>
      <c r="N42" s="26" t="s">
        <v>1761</v>
      </c>
      <c r="O42" s="25">
        <v>190</v>
      </c>
      <c r="P42" s="24">
        <v>278</v>
      </c>
      <c r="Q42" s="23">
        <v>-88</v>
      </c>
      <c r="R42" s="22" t="s">
        <v>102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A3CF9BAC-8EBB-4511-94F6-DFC4D34F1089}"/>
  </hyperlinks>
  <pageMargins left="0.7" right="0.7" top="0.75" bottom="0.75" header="0.3" footer="0.3"/>
  <pageSetup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36CF9-FCC8-4936-B9D0-C7FA083E8449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74</v>
      </c>
      <c r="C4" s="40">
        <v>45</v>
      </c>
      <c r="D4" s="40">
        <v>25</v>
      </c>
      <c r="E4" s="38">
        <v>4</v>
      </c>
      <c r="F4" s="33">
        <v>94</v>
      </c>
      <c r="G4" s="39">
        <v>36</v>
      </c>
      <c r="H4" s="38">
        <v>44</v>
      </c>
      <c r="I4" s="38">
        <v>1</v>
      </c>
      <c r="J4" s="33">
        <v>2</v>
      </c>
      <c r="K4" s="37" t="s">
        <v>1316</v>
      </c>
      <c r="L4" s="40" t="s">
        <v>1682</v>
      </c>
      <c r="M4" s="40" t="s">
        <v>586</v>
      </c>
      <c r="N4" s="40" t="s">
        <v>1668</v>
      </c>
      <c r="O4" s="39">
        <v>242</v>
      </c>
      <c r="P4" s="38">
        <v>219</v>
      </c>
      <c r="Q4" s="33">
        <v>23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74</v>
      </c>
      <c r="C6" s="1">
        <v>44</v>
      </c>
      <c r="D6" s="1">
        <v>26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1526</v>
      </c>
      <c r="M6" s="1" t="s">
        <v>542</v>
      </c>
      <c r="N6" s="1" t="s">
        <v>1790</v>
      </c>
      <c r="O6" s="31">
        <v>235</v>
      </c>
      <c r="P6" s="20">
        <v>201</v>
      </c>
      <c r="Q6" s="30">
        <v>34</v>
      </c>
      <c r="R6" s="29" t="s">
        <v>102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74</v>
      </c>
      <c r="C14" s="1">
        <v>48</v>
      </c>
      <c r="D14" s="1">
        <v>17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1254</v>
      </c>
      <c r="M14" s="1" t="s">
        <v>672</v>
      </c>
      <c r="N14" s="1" t="s">
        <v>1795</v>
      </c>
      <c r="O14" s="31">
        <v>270</v>
      </c>
      <c r="P14" s="20">
        <v>199</v>
      </c>
      <c r="Q14" s="30">
        <v>71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73</v>
      </c>
      <c r="C15" s="1">
        <v>45</v>
      </c>
      <c r="D15" s="1">
        <v>24</v>
      </c>
      <c r="E15" s="20">
        <v>4</v>
      </c>
      <c r="F15" s="30">
        <v>94</v>
      </c>
      <c r="G15" s="20">
        <v>40</v>
      </c>
      <c r="H15" s="20">
        <v>45</v>
      </c>
      <c r="I15" s="20">
        <v>0</v>
      </c>
      <c r="J15" s="20">
        <v>2</v>
      </c>
      <c r="K15" s="29" t="s">
        <v>1746</v>
      </c>
      <c r="L15" s="1" t="s">
        <v>1304</v>
      </c>
      <c r="M15" s="1" t="s">
        <v>1747</v>
      </c>
      <c r="N15" s="1" t="s">
        <v>1748</v>
      </c>
      <c r="O15" s="31">
        <v>238</v>
      </c>
      <c r="P15" s="20">
        <v>196</v>
      </c>
      <c r="Q15" s="30">
        <v>42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23</v>
      </c>
      <c r="B17" s="1">
        <v>73</v>
      </c>
      <c r="C17" s="1">
        <v>34</v>
      </c>
      <c r="D17" s="1">
        <v>30</v>
      </c>
      <c r="E17" s="20">
        <v>9</v>
      </c>
      <c r="F17" s="30">
        <v>77</v>
      </c>
      <c r="G17" s="20">
        <v>18</v>
      </c>
      <c r="H17" s="20">
        <v>28</v>
      </c>
      <c r="I17" s="20">
        <v>6</v>
      </c>
      <c r="J17" s="20">
        <v>1</v>
      </c>
      <c r="K17" s="29" t="s">
        <v>1794</v>
      </c>
      <c r="L17" s="1" t="s">
        <v>1725</v>
      </c>
      <c r="M17" s="1" t="s">
        <v>754</v>
      </c>
      <c r="N17" s="1" t="s">
        <v>1554</v>
      </c>
      <c r="O17" s="31">
        <v>242</v>
      </c>
      <c r="P17" s="20">
        <v>246</v>
      </c>
      <c r="Q17" s="30">
        <v>-4</v>
      </c>
      <c r="R17" s="29" t="s">
        <v>100</v>
      </c>
      <c r="S17" s="28" t="s">
        <v>208</v>
      </c>
    </row>
    <row r="18" spans="1:19" x14ac:dyDescent="0.25">
      <c r="A18" s="32" t="s">
        <v>12</v>
      </c>
      <c r="B18" s="1">
        <v>74</v>
      </c>
      <c r="C18" s="1">
        <v>35</v>
      </c>
      <c r="D18" s="1">
        <v>32</v>
      </c>
      <c r="E18" s="20">
        <v>7</v>
      </c>
      <c r="F18" s="30">
        <v>77</v>
      </c>
      <c r="G18" s="20">
        <v>31</v>
      </c>
      <c r="H18" s="20">
        <v>34</v>
      </c>
      <c r="I18" s="20">
        <v>1</v>
      </c>
      <c r="J18" s="20">
        <v>0</v>
      </c>
      <c r="K18" s="29" t="s">
        <v>1628</v>
      </c>
      <c r="L18" s="1" t="s">
        <v>1586</v>
      </c>
      <c r="M18" s="1" t="s">
        <v>708</v>
      </c>
      <c r="N18" s="1" t="s">
        <v>1618</v>
      </c>
      <c r="O18" s="31">
        <v>224</v>
      </c>
      <c r="P18" s="20">
        <v>222</v>
      </c>
      <c r="Q18" s="30">
        <v>2</v>
      </c>
      <c r="R18" s="29" t="s">
        <v>100</v>
      </c>
      <c r="S18" s="28" t="s">
        <v>222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75</v>
      </c>
      <c r="C27" s="1">
        <v>45</v>
      </c>
      <c r="D27" s="1">
        <v>26</v>
      </c>
      <c r="E27" s="20">
        <v>4</v>
      </c>
      <c r="F27" s="30">
        <v>94</v>
      </c>
      <c r="G27" s="20">
        <v>36</v>
      </c>
      <c r="H27" s="20">
        <v>43</v>
      </c>
      <c r="I27" s="20">
        <v>2</v>
      </c>
      <c r="J27" s="20">
        <v>3</v>
      </c>
      <c r="K27" s="29" t="s">
        <v>1765</v>
      </c>
      <c r="L27" s="1" t="s">
        <v>1268</v>
      </c>
      <c r="M27" s="1" t="s">
        <v>741</v>
      </c>
      <c r="N27" s="1" t="s">
        <v>1766</v>
      </c>
      <c r="O27" s="31">
        <v>251</v>
      </c>
      <c r="P27" s="20">
        <v>211</v>
      </c>
      <c r="Q27" s="30">
        <v>40</v>
      </c>
      <c r="R27" s="29" t="s">
        <v>102</v>
      </c>
      <c r="S27" s="28" t="s">
        <v>262</v>
      </c>
    </row>
    <row r="28" spans="1:19" x14ac:dyDescent="0.25">
      <c r="A28" s="32" t="s">
        <v>6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26</v>
      </c>
      <c r="H28" s="20">
        <v>37</v>
      </c>
      <c r="I28" s="20">
        <v>4</v>
      </c>
      <c r="J28" s="20">
        <v>1</v>
      </c>
      <c r="K28" s="29" t="s">
        <v>1785</v>
      </c>
      <c r="L28" s="1" t="s">
        <v>1535</v>
      </c>
      <c r="M28" s="1" t="s">
        <v>831</v>
      </c>
      <c r="N28" s="1" t="s">
        <v>1733</v>
      </c>
      <c r="O28" s="31">
        <v>231</v>
      </c>
      <c r="P28" s="20">
        <v>213</v>
      </c>
      <c r="Q28" s="30">
        <v>18</v>
      </c>
      <c r="R28" s="29" t="s">
        <v>1255</v>
      </c>
      <c r="S28" s="28" t="s">
        <v>276</v>
      </c>
    </row>
    <row r="29" spans="1:19" x14ac:dyDescent="0.25">
      <c r="A29" s="32" t="s">
        <v>17</v>
      </c>
      <c r="B29" s="1">
        <v>75</v>
      </c>
      <c r="C29" s="1">
        <v>41</v>
      </c>
      <c r="D29" s="1">
        <v>28</v>
      </c>
      <c r="E29" s="20">
        <v>6</v>
      </c>
      <c r="F29" s="30">
        <v>88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1769</v>
      </c>
      <c r="M29" s="1" t="s">
        <v>870</v>
      </c>
      <c r="N29" s="1" t="s">
        <v>1675</v>
      </c>
      <c r="O29" s="31">
        <v>204</v>
      </c>
      <c r="P29" s="20">
        <v>214</v>
      </c>
      <c r="Q29" s="30">
        <v>-10</v>
      </c>
      <c r="R29" s="29" t="s">
        <v>102</v>
      </c>
      <c r="S29" s="28" t="s">
        <v>203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74</v>
      </c>
      <c r="C32" s="1">
        <v>21</v>
      </c>
      <c r="D32" s="1">
        <v>44</v>
      </c>
      <c r="E32" s="20">
        <v>9</v>
      </c>
      <c r="F32" s="23">
        <v>51</v>
      </c>
      <c r="G32" s="20">
        <v>18</v>
      </c>
      <c r="H32" s="20">
        <v>20</v>
      </c>
      <c r="I32" s="20">
        <v>1</v>
      </c>
      <c r="J32" s="20">
        <v>2</v>
      </c>
      <c r="K32" s="29" t="s">
        <v>1754</v>
      </c>
      <c r="L32" s="1" t="s">
        <v>1251</v>
      </c>
      <c r="M32" s="1" t="s">
        <v>1634</v>
      </c>
      <c r="N32" s="1" t="s">
        <v>1716</v>
      </c>
      <c r="O32" s="31">
        <v>201</v>
      </c>
      <c r="P32" s="20">
        <v>269</v>
      </c>
      <c r="Q32" s="30">
        <v>-68</v>
      </c>
      <c r="R32" s="29" t="s">
        <v>114</v>
      </c>
      <c r="S32" s="28" t="s">
        <v>1027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74</v>
      </c>
      <c r="C39" s="1">
        <v>34</v>
      </c>
      <c r="D39" s="1">
        <v>27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1274</v>
      </c>
      <c r="L39" s="1" t="s">
        <v>1762</v>
      </c>
      <c r="M39" s="1" t="s">
        <v>673</v>
      </c>
      <c r="N39" s="1" t="s">
        <v>1763</v>
      </c>
      <c r="O39" s="31">
        <v>213</v>
      </c>
      <c r="P39" s="20">
        <v>229</v>
      </c>
      <c r="Q39" s="30">
        <v>-16</v>
      </c>
      <c r="R39" s="29" t="s">
        <v>102</v>
      </c>
      <c r="S39" s="28" t="s">
        <v>231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75</v>
      </c>
      <c r="C41" s="1">
        <v>31</v>
      </c>
      <c r="D41" s="1">
        <v>38</v>
      </c>
      <c r="E41" s="20">
        <v>6</v>
      </c>
      <c r="F41" s="30">
        <v>68</v>
      </c>
      <c r="G41" s="20">
        <v>24</v>
      </c>
      <c r="H41" s="20">
        <v>30</v>
      </c>
      <c r="I41" s="20">
        <v>1</v>
      </c>
      <c r="J41" s="20">
        <v>3</v>
      </c>
      <c r="K41" s="29" t="s">
        <v>1772</v>
      </c>
      <c r="L41" s="1" t="s">
        <v>1680</v>
      </c>
      <c r="M41" s="1" t="s">
        <v>687</v>
      </c>
      <c r="N41" s="1" t="s">
        <v>1773</v>
      </c>
      <c r="O41" s="31">
        <v>224</v>
      </c>
      <c r="P41" s="20">
        <v>245</v>
      </c>
      <c r="Q41" s="30">
        <v>-21</v>
      </c>
      <c r="R41" s="29" t="s">
        <v>102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C4E21367-650D-4B0E-A63E-B7E21BDFFC77}"/>
  </hyperlinks>
  <pageMargins left="0.7" right="0.7" top="0.75" bottom="0.75" header="0.3" footer="0.3"/>
  <pageSetup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AB6A9-54BB-4CDA-B175-626471BB48CF}">
  <dimension ref="A1:T47"/>
  <sheetViews>
    <sheetView workbookViewId="0">
      <selection activeCell="F3" sqref="F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74</v>
      </c>
      <c r="C5" s="1">
        <v>44</v>
      </c>
      <c r="D5" s="1">
        <v>25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1785</v>
      </c>
      <c r="M5" s="1" t="s">
        <v>733</v>
      </c>
      <c r="N5" s="1" t="s">
        <v>1793</v>
      </c>
      <c r="O5" s="31">
        <v>268</v>
      </c>
      <c r="P5" s="20">
        <v>196</v>
      </c>
      <c r="Q5" s="30">
        <v>72</v>
      </c>
      <c r="R5" s="29" t="s">
        <v>130</v>
      </c>
      <c r="S5" s="28" t="s">
        <v>230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74</v>
      </c>
      <c r="C7" s="1">
        <v>39</v>
      </c>
      <c r="D7" s="1">
        <v>29</v>
      </c>
      <c r="E7" s="20">
        <v>6</v>
      </c>
      <c r="F7" s="30">
        <v>84</v>
      </c>
      <c r="G7" s="31">
        <v>29</v>
      </c>
      <c r="H7" s="20">
        <v>38</v>
      </c>
      <c r="I7" s="20">
        <v>1</v>
      </c>
      <c r="J7" s="30">
        <v>2</v>
      </c>
      <c r="K7" s="29" t="s">
        <v>1571</v>
      </c>
      <c r="L7" s="1" t="s">
        <v>1494</v>
      </c>
      <c r="M7" s="1" t="s">
        <v>737</v>
      </c>
      <c r="N7" s="1" t="s">
        <v>1792</v>
      </c>
      <c r="O7" s="31">
        <v>213</v>
      </c>
      <c r="P7" s="20">
        <v>214</v>
      </c>
      <c r="Q7" s="30">
        <v>-1</v>
      </c>
      <c r="R7" s="29" t="s">
        <v>102</v>
      </c>
      <c r="S7" s="28" t="s">
        <v>190</v>
      </c>
    </row>
    <row r="8" spans="1:20" x14ac:dyDescent="0.25">
      <c r="A8" s="32" t="s">
        <v>16</v>
      </c>
      <c r="B8" s="1">
        <v>74</v>
      </c>
      <c r="C8" s="1">
        <v>35</v>
      </c>
      <c r="D8" s="1">
        <v>30</v>
      </c>
      <c r="E8" s="20">
        <v>9</v>
      </c>
      <c r="F8" s="30">
        <v>79</v>
      </c>
      <c r="G8" s="31">
        <v>23</v>
      </c>
      <c r="H8" s="20">
        <v>33</v>
      </c>
      <c r="I8" s="20">
        <v>2</v>
      </c>
      <c r="J8" s="30">
        <v>3</v>
      </c>
      <c r="K8" s="29" t="s">
        <v>1517</v>
      </c>
      <c r="L8" s="1" t="s">
        <v>1744</v>
      </c>
      <c r="M8" s="1" t="s">
        <v>788</v>
      </c>
      <c r="N8" s="1" t="s">
        <v>1791</v>
      </c>
      <c r="O8" s="31">
        <v>223</v>
      </c>
      <c r="P8" s="20">
        <v>248</v>
      </c>
      <c r="Q8" s="30">
        <v>-25</v>
      </c>
      <c r="R8" s="29" t="s">
        <v>104</v>
      </c>
      <c r="S8" s="28" t="s">
        <v>311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75</v>
      </c>
      <c r="C11" s="1">
        <v>30</v>
      </c>
      <c r="D11" s="1">
        <v>36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1719</v>
      </c>
      <c r="M11" s="1" t="s">
        <v>684</v>
      </c>
      <c r="N11" s="1" t="s">
        <v>1728</v>
      </c>
      <c r="O11" s="31">
        <v>196</v>
      </c>
      <c r="P11" s="20">
        <v>248</v>
      </c>
      <c r="Q11" s="30">
        <v>-52</v>
      </c>
      <c r="R11" s="29" t="s">
        <v>219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73</v>
      </c>
      <c r="C18" s="1">
        <v>34</v>
      </c>
      <c r="D18" s="1">
        <v>30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1794</v>
      </c>
      <c r="L18" s="1" t="s">
        <v>1725</v>
      </c>
      <c r="M18" s="1" t="s">
        <v>754</v>
      </c>
      <c r="N18" s="1" t="s">
        <v>1554</v>
      </c>
      <c r="O18" s="31">
        <v>242</v>
      </c>
      <c r="P18" s="20">
        <v>246</v>
      </c>
      <c r="Q18" s="30">
        <v>-4</v>
      </c>
      <c r="R18" s="29" t="s">
        <v>100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10</v>
      </c>
      <c r="B20" s="1">
        <v>76</v>
      </c>
      <c r="C20" s="1">
        <v>31</v>
      </c>
      <c r="D20" s="1">
        <v>36</v>
      </c>
      <c r="E20" s="20">
        <v>9</v>
      </c>
      <c r="F20" s="30">
        <v>71</v>
      </c>
      <c r="G20" s="20">
        <v>15</v>
      </c>
      <c r="H20" s="20">
        <v>26</v>
      </c>
      <c r="I20" s="20">
        <v>5</v>
      </c>
      <c r="J20" s="20">
        <v>3</v>
      </c>
      <c r="K20" s="29" t="s">
        <v>1764</v>
      </c>
      <c r="L20" s="1" t="s">
        <v>1670</v>
      </c>
      <c r="M20" s="1" t="s">
        <v>1620</v>
      </c>
      <c r="N20" s="1" t="s">
        <v>1728</v>
      </c>
      <c r="O20" s="31">
        <v>217</v>
      </c>
      <c r="P20" s="20">
        <v>263</v>
      </c>
      <c r="Q20" s="30">
        <v>-46</v>
      </c>
      <c r="R20" s="29" t="s">
        <v>123</v>
      </c>
      <c r="S20" s="28" t="s">
        <v>222</v>
      </c>
    </row>
    <row r="21" spans="1:19" ht="15.75" thickBot="1" x14ac:dyDescent="0.3">
      <c r="A21" s="27" t="s">
        <v>9</v>
      </c>
      <c r="B21" s="26">
        <v>75</v>
      </c>
      <c r="C21" s="26">
        <v>30</v>
      </c>
      <c r="D21" s="26">
        <v>34</v>
      </c>
      <c r="E21" s="24">
        <v>11</v>
      </c>
      <c r="F21" s="23">
        <v>71</v>
      </c>
      <c r="G21" s="24">
        <v>20</v>
      </c>
      <c r="H21" s="24">
        <v>29</v>
      </c>
      <c r="I21" s="24">
        <v>1</v>
      </c>
      <c r="J21" s="24">
        <v>6</v>
      </c>
      <c r="K21" s="22" t="s">
        <v>1539</v>
      </c>
      <c r="L21" s="26" t="s">
        <v>1697</v>
      </c>
      <c r="M21" s="26" t="s">
        <v>560</v>
      </c>
      <c r="N21" s="26" t="s">
        <v>1749</v>
      </c>
      <c r="O21" s="25">
        <v>218</v>
      </c>
      <c r="P21" s="24">
        <v>274</v>
      </c>
      <c r="Q21" s="23">
        <v>-56</v>
      </c>
      <c r="R21" s="22" t="s">
        <v>100</v>
      </c>
      <c r="S21" s="21" t="s">
        <v>205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75</v>
      </c>
      <c r="C25" s="40">
        <v>51</v>
      </c>
      <c r="D25" s="40">
        <v>20</v>
      </c>
      <c r="E25" s="38">
        <v>4</v>
      </c>
      <c r="F25" s="33">
        <v>106</v>
      </c>
      <c r="G25" s="38">
        <v>39</v>
      </c>
      <c r="H25" s="38">
        <v>50</v>
      </c>
      <c r="I25" s="38">
        <v>1</v>
      </c>
      <c r="J25" s="38">
        <v>1</v>
      </c>
      <c r="K25" s="37" t="s">
        <v>1755</v>
      </c>
      <c r="L25" s="40" t="s">
        <v>1786</v>
      </c>
      <c r="M25" s="40" t="s">
        <v>113</v>
      </c>
      <c r="N25" s="40" t="s">
        <v>1787</v>
      </c>
      <c r="O25" s="39">
        <v>257</v>
      </c>
      <c r="P25" s="38">
        <v>177</v>
      </c>
      <c r="Q25" s="33">
        <v>80</v>
      </c>
      <c r="R25" s="37" t="s">
        <v>98</v>
      </c>
      <c r="S25" s="36" t="s">
        <v>236</v>
      </c>
    </row>
    <row r="26" spans="1:19" x14ac:dyDescent="0.25">
      <c r="A26" s="32" t="s">
        <v>22</v>
      </c>
      <c r="B26" s="1">
        <v>74</v>
      </c>
      <c r="C26" s="1">
        <v>49</v>
      </c>
      <c r="D26" s="1">
        <v>21</v>
      </c>
      <c r="E26" s="20">
        <v>4</v>
      </c>
      <c r="F26" s="30">
        <v>102</v>
      </c>
      <c r="G26" s="20">
        <v>38</v>
      </c>
      <c r="H26" s="20">
        <v>47</v>
      </c>
      <c r="I26" s="20">
        <v>2</v>
      </c>
      <c r="J26" s="20">
        <v>2</v>
      </c>
      <c r="K26" s="29" t="s">
        <v>1660</v>
      </c>
      <c r="L26" s="1" t="s">
        <v>1767</v>
      </c>
      <c r="M26" s="1" t="s">
        <v>1661</v>
      </c>
      <c r="N26" s="1" t="s">
        <v>1768</v>
      </c>
      <c r="O26" s="31">
        <v>254</v>
      </c>
      <c r="P26" s="20">
        <v>189</v>
      </c>
      <c r="Q26" s="30">
        <v>65</v>
      </c>
      <c r="R26" s="29" t="s">
        <v>181</v>
      </c>
      <c r="S26" s="28" t="s">
        <v>246</v>
      </c>
    </row>
    <row r="27" spans="1:19" x14ac:dyDescent="0.25">
      <c r="A27" s="32" t="s">
        <v>24</v>
      </c>
      <c r="B27" s="1">
        <v>76</v>
      </c>
      <c r="C27" s="1">
        <v>46</v>
      </c>
      <c r="D27" s="1">
        <v>26</v>
      </c>
      <c r="E27" s="20">
        <v>4</v>
      </c>
      <c r="F27" s="30">
        <v>96</v>
      </c>
      <c r="G27" s="20">
        <v>35</v>
      </c>
      <c r="H27" s="20">
        <v>43</v>
      </c>
      <c r="I27" s="20">
        <v>3</v>
      </c>
      <c r="J27" s="20">
        <v>3</v>
      </c>
      <c r="K27" s="29" t="s">
        <v>1765</v>
      </c>
      <c r="L27" s="1" t="s">
        <v>1403</v>
      </c>
      <c r="M27" s="1" t="s">
        <v>870</v>
      </c>
      <c r="N27" s="1" t="s">
        <v>1805</v>
      </c>
      <c r="O27" s="31">
        <v>254</v>
      </c>
      <c r="P27" s="20">
        <v>213</v>
      </c>
      <c r="Q27" s="30">
        <v>41</v>
      </c>
      <c r="R27" s="29" t="s">
        <v>100</v>
      </c>
      <c r="S27" s="28" t="s">
        <v>230</v>
      </c>
    </row>
    <row r="28" spans="1:19" x14ac:dyDescent="0.25">
      <c r="A28" s="32" t="s">
        <v>17</v>
      </c>
      <c r="B28" s="1">
        <v>76</v>
      </c>
      <c r="C28" s="1">
        <v>41</v>
      </c>
      <c r="D28" s="1">
        <v>28</v>
      </c>
      <c r="E28" s="20">
        <v>7</v>
      </c>
      <c r="F28" s="30">
        <v>89</v>
      </c>
      <c r="G28" s="20">
        <v>30</v>
      </c>
      <c r="H28" s="20">
        <v>38</v>
      </c>
      <c r="I28" s="20">
        <v>3</v>
      </c>
      <c r="J28" s="20">
        <v>3</v>
      </c>
      <c r="K28" s="29" t="s">
        <v>1731</v>
      </c>
      <c r="L28" s="1" t="s">
        <v>1806</v>
      </c>
      <c r="M28" s="1" t="s">
        <v>870</v>
      </c>
      <c r="N28" s="1" t="s">
        <v>1675</v>
      </c>
      <c r="O28" s="31">
        <v>208</v>
      </c>
      <c r="P28" s="20">
        <v>219</v>
      </c>
      <c r="Q28" s="30">
        <v>-11</v>
      </c>
      <c r="R28" s="29" t="s">
        <v>114</v>
      </c>
      <c r="S28" s="28" t="s">
        <v>203</v>
      </c>
    </row>
    <row r="29" spans="1:19" x14ac:dyDescent="0.25">
      <c r="A29" s="32" t="s">
        <v>6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26</v>
      </c>
      <c r="H29" s="20">
        <v>37</v>
      </c>
      <c r="I29" s="20">
        <v>4</v>
      </c>
      <c r="J29" s="20">
        <v>1</v>
      </c>
      <c r="K29" s="29" t="s">
        <v>1785</v>
      </c>
      <c r="L29" s="1" t="s">
        <v>1535</v>
      </c>
      <c r="M29" s="1" t="s">
        <v>831</v>
      </c>
      <c r="N29" s="1" t="s">
        <v>1733</v>
      </c>
      <c r="O29" s="31">
        <v>231</v>
      </c>
      <c r="P29" s="20">
        <v>213</v>
      </c>
      <c r="Q29" s="30">
        <v>18</v>
      </c>
      <c r="R29" s="29" t="s">
        <v>1255</v>
      </c>
      <c r="S29" s="28" t="s">
        <v>276</v>
      </c>
    </row>
    <row r="30" spans="1:19" x14ac:dyDescent="0.25">
      <c r="A30" s="32" t="s">
        <v>105</v>
      </c>
      <c r="B30" s="1">
        <v>75</v>
      </c>
      <c r="C30" s="1">
        <v>34</v>
      </c>
      <c r="D30" s="1">
        <v>29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1771</v>
      </c>
      <c r="L30" s="1" t="s">
        <v>1752</v>
      </c>
      <c r="M30" s="1" t="s">
        <v>602</v>
      </c>
      <c r="N30" s="1" t="s">
        <v>1783</v>
      </c>
      <c r="O30" s="31">
        <v>212</v>
      </c>
      <c r="P30" s="20">
        <v>229</v>
      </c>
      <c r="Q30" s="30">
        <v>-17</v>
      </c>
      <c r="R30" s="29" t="s">
        <v>104</v>
      </c>
      <c r="S30" s="28" t="s">
        <v>190</v>
      </c>
    </row>
    <row r="31" spans="1:19" x14ac:dyDescent="0.25">
      <c r="A31" s="32" t="s">
        <v>15</v>
      </c>
      <c r="B31" s="1">
        <v>75</v>
      </c>
      <c r="C31" s="1">
        <v>27</v>
      </c>
      <c r="D31" s="1">
        <v>40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1784</v>
      </c>
      <c r="M31" s="1" t="s">
        <v>759</v>
      </c>
      <c r="N31" s="1" t="s">
        <v>1732</v>
      </c>
      <c r="O31" s="31">
        <v>190</v>
      </c>
      <c r="P31" s="20">
        <v>245</v>
      </c>
      <c r="Q31" s="30">
        <v>-55</v>
      </c>
      <c r="R31" s="29" t="s">
        <v>140</v>
      </c>
      <c r="S31" s="28" t="s">
        <v>233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74</v>
      </c>
      <c r="C35" s="1">
        <v>45</v>
      </c>
      <c r="D35" s="1">
        <v>21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1782</v>
      </c>
      <c r="L35" s="1" t="s">
        <v>1490</v>
      </c>
      <c r="M35" s="1" t="s">
        <v>552</v>
      </c>
      <c r="N35" s="1" t="s">
        <v>1751</v>
      </c>
      <c r="O35" s="31">
        <v>252</v>
      </c>
      <c r="P35" s="20">
        <v>198</v>
      </c>
      <c r="Q35" s="30">
        <v>54</v>
      </c>
      <c r="R35" s="29" t="s">
        <v>98</v>
      </c>
      <c r="S35" s="28" t="s">
        <v>230</v>
      </c>
    </row>
    <row r="36" spans="1:19" x14ac:dyDescent="0.25">
      <c r="A36" s="32" t="s">
        <v>18</v>
      </c>
      <c r="B36" s="1">
        <v>74</v>
      </c>
      <c r="C36" s="1">
        <v>42</v>
      </c>
      <c r="D36" s="1">
        <v>23</v>
      </c>
      <c r="E36" s="20">
        <v>9</v>
      </c>
      <c r="F36" s="30">
        <v>93</v>
      </c>
      <c r="G36" s="20">
        <v>36</v>
      </c>
      <c r="H36" s="20">
        <v>41</v>
      </c>
      <c r="I36" s="20">
        <v>1</v>
      </c>
      <c r="J36" s="20">
        <v>3</v>
      </c>
      <c r="K36" s="29" t="s">
        <v>1778</v>
      </c>
      <c r="L36" s="1" t="s">
        <v>1706</v>
      </c>
      <c r="M36" s="1" t="s">
        <v>692</v>
      </c>
      <c r="N36" s="1" t="s">
        <v>1779</v>
      </c>
      <c r="O36" s="31">
        <v>219</v>
      </c>
      <c r="P36" s="20">
        <v>187</v>
      </c>
      <c r="Q36" s="30">
        <v>32</v>
      </c>
      <c r="R36" s="29" t="s">
        <v>104</v>
      </c>
      <c r="S36" s="28" t="s">
        <v>236</v>
      </c>
    </row>
    <row r="37" spans="1:19" x14ac:dyDescent="0.25">
      <c r="A37" s="32" t="s">
        <v>20</v>
      </c>
      <c r="B37" s="1">
        <v>74</v>
      </c>
      <c r="C37" s="1">
        <v>43</v>
      </c>
      <c r="D37" s="1">
        <v>26</v>
      </c>
      <c r="E37" s="20">
        <v>5</v>
      </c>
      <c r="F37" s="30">
        <v>91</v>
      </c>
      <c r="G37" s="20">
        <v>31</v>
      </c>
      <c r="H37" s="20">
        <v>43</v>
      </c>
      <c r="I37" s="20">
        <v>0</v>
      </c>
      <c r="J37" s="20">
        <v>1</v>
      </c>
      <c r="K37" s="29" t="s">
        <v>1735</v>
      </c>
      <c r="L37" s="1" t="s">
        <v>1776</v>
      </c>
      <c r="M37" s="1" t="s">
        <v>586</v>
      </c>
      <c r="N37" s="1" t="s">
        <v>1777</v>
      </c>
      <c r="O37" s="31">
        <v>239</v>
      </c>
      <c r="P37" s="20">
        <v>217</v>
      </c>
      <c r="Q37" s="30">
        <v>22</v>
      </c>
      <c r="R37" s="29" t="s">
        <v>104</v>
      </c>
      <c r="S37" s="28" t="s">
        <v>205</v>
      </c>
    </row>
    <row r="38" spans="1:19" x14ac:dyDescent="0.25">
      <c r="A38" s="32" t="s">
        <v>27</v>
      </c>
      <c r="B38" s="1">
        <v>74</v>
      </c>
      <c r="C38" s="1">
        <v>35</v>
      </c>
      <c r="D38" s="1">
        <v>27</v>
      </c>
      <c r="E38" s="20">
        <v>12</v>
      </c>
      <c r="F38" s="30">
        <v>82</v>
      </c>
      <c r="G38" s="20">
        <v>22</v>
      </c>
      <c r="H38" s="20">
        <v>31</v>
      </c>
      <c r="I38" s="20">
        <v>4</v>
      </c>
      <c r="J38" s="20">
        <v>2</v>
      </c>
      <c r="K38" s="29" t="s">
        <v>1517</v>
      </c>
      <c r="L38" s="1" t="s">
        <v>1775</v>
      </c>
      <c r="M38" s="1" t="s">
        <v>779</v>
      </c>
      <c r="N38" s="1" t="s">
        <v>1763</v>
      </c>
      <c r="O38" s="31">
        <v>194</v>
      </c>
      <c r="P38" s="20">
        <v>219</v>
      </c>
      <c r="Q38" s="30">
        <v>-25</v>
      </c>
      <c r="R38" s="29" t="s">
        <v>98</v>
      </c>
      <c r="S38" s="28" t="s">
        <v>190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74</v>
      </c>
      <c r="C40" s="1">
        <v>33</v>
      </c>
      <c r="D40" s="1">
        <v>33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1594</v>
      </c>
      <c r="M40" s="1" t="s">
        <v>548</v>
      </c>
      <c r="N40" s="1" t="s">
        <v>1774</v>
      </c>
      <c r="O40" s="31">
        <v>205</v>
      </c>
      <c r="P40" s="20">
        <v>233</v>
      </c>
      <c r="Q40" s="30">
        <v>-28</v>
      </c>
      <c r="R40" s="29" t="s">
        <v>100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74</v>
      </c>
      <c r="C42" s="26">
        <v>20</v>
      </c>
      <c r="D42" s="26">
        <v>44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1738</v>
      </c>
      <c r="L42" s="26" t="s">
        <v>1780</v>
      </c>
      <c r="M42" s="26" t="s">
        <v>639</v>
      </c>
      <c r="N42" s="26" t="s">
        <v>1781</v>
      </c>
      <c r="O42" s="25">
        <v>193</v>
      </c>
      <c r="P42" s="24">
        <v>282</v>
      </c>
      <c r="Q42" s="23">
        <v>-89</v>
      </c>
      <c r="R42" s="22" t="s">
        <v>114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E03B318-59D0-40A9-A419-6A58774D2B56}"/>
  </hyperlinks>
  <pageMargins left="0.7" right="0.7" top="0.75" bottom="0.75" header="0.3" footer="0.3"/>
  <pageSetup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F38AE-0586-44A0-81E8-2CFA5077146E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74</v>
      </c>
      <c r="C9" s="1">
        <v>34</v>
      </c>
      <c r="D9" s="1">
        <v>33</v>
      </c>
      <c r="E9" s="20">
        <v>7</v>
      </c>
      <c r="F9" s="30">
        <v>75</v>
      </c>
      <c r="G9" s="31">
        <v>23</v>
      </c>
      <c r="H9" s="20">
        <v>31</v>
      </c>
      <c r="I9" s="20">
        <v>3</v>
      </c>
      <c r="J9" s="30">
        <v>0</v>
      </c>
      <c r="K9" s="29" t="s">
        <v>1473</v>
      </c>
      <c r="L9" s="1" t="s">
        <v>1690</v>
      </c>
      <c r="M9" s="1" t="s">
        <v>548</v>
      </c>
      <c r="N9" s="1" t="s">
        <v>1722</v>
      </c>
      <c r="O9" s="31">
        <v>211</v>
      </c>
      <c r="P9" s="20">
        <v>234</v>
      </c>
      <c r="Q9" s="30">
        <v>-23</v>
      </c>
      <c r="R9" s="29" t="s">
        <v>98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75</v>
      </c>
      <c r="C14" s="1">
        <v>48</v>
      </c>
      <c r="D14" s="1">
        <v>18</v>
      </c>
      <c r="E14" s="20">
        <v>9</v>
      </c>
      <c r="F14" s="33">
        <v>105</v>
      </c>
      <c r="G14" s="20">
        <v>40</v>
      </c>
      <c r="H14" s="20">
        <v>47</v>
      </c>
      <c r="I14" s="20">
        <v>1</v>
      </c>
      <c r="J14" s="20">
        <v>3</v>
      </c>
      <c r="K14" s="29" t="s">
        <v>1750</v>
      </c>
      <c r="L14" s="1" t="s">
        <v>1305</v>
      </c>
      <c r="M14" s="1" t="s">
        <v>744</v>
      </c>
      <c r="N14" s="1" t="s">
        <v>1802</v>
      </c>
      <c r="O14" s="31">
        <v>271</v>
      </c>
      <c r="P14" s="20">
        <v>204</v>
      </c>
      <c r="Q14" s="30">
        <v>67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74</v>
      </c>
      <c r="C15" s="1">
        <v>46</v>
      </c>
      <c r="D15" s="1">
        <v>24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1304</v>
      </c>
      <c r="M15" s="1" t="s">
        <v>1799</v>
      </c>
      <c r="N15" s="1" t="s">
        <v>1800</v>
      </c>
      <c r="O15" s="31">
        <v>243</v>
      </c>
      <c r="P15" s="20">
        <v>197</v>
      </c>
      <c r="Q15" s="30">
        <v>46</v>
      </c>
      <c r="R15" s="29" t="s">
        <v>123</v>
      </c>
      <c r="S15" s="28" t="s">
        <v>253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74</v>
      </c>
      <c r="C19" s="1">
        <v>32</v>
      </c>
      <c r="D19" s="1">
        <v>32</v>
      </c>
      <c r="E19" s="20">
        <v>10</v>
      </c>
      <c r="F19" s="30">
        <v>74</v>
      </c>
      <c r="G19" s="20">
        <v>23</v>
      </c>
      <c r="H19" s="20">
        <v>30</v>
      </c>
      <c r="I19" s="20">
        <v>2</v>
      </c>
      <c r="J19" s="20">
        <v>2</v>
      </c>
      <c r="K19" s="29" t="s">
        <v>1709</v>
      </c>
      <c r="L19" s="1" t="s">
        <v>1482</v>
      </c>
      <c r="M19" s="1" t="s">
        <v>517</v>
      </c>
      <c r="N19" s="1" t="s">
        <v>1607</v>
      </c>
      <c r="O19" s="31">
        <v>203</v>
      </c>
      <c r="P19" s="20">
        <v>229</v>
      </c>
      <c r="Q19" s="30">
        <v>-26</v>
      </c>
      <c r="R19" s="29" t="s">
        <v>168</v>
      </c>
      <c r="S19" s="28" t="s">
        <v>252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76</v>
      </c>
      <c r="C29" s="1">
        <v>41</v>
      </c>
      <c r="D29" s="1">
        <v>28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1806</v>
      </c>
      <c r="M29" s="1" t="s">
        <v>870</v>
      </c>
      <c r="N29" s="1" t="s">
        <v>1675</v>
      </c>
      <c r="O29" s="31">
        <v>208</v>
      </c>
      <c r="P29" s="20">
        <v>219</v>
      </c>
      <c r="Q29" s="30">
        <v>-11</v>
      </c>
      <c r="R29" s="29" t="s">
        <v>114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75</v>
      </c>
      <c r="C32" s="1">
        <v>21</v>
      </c>
      <c r="D32" s="1">
        <v>44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1251</v>
      </c>
      <c r="M32" s="1" t="s">
        <v>592</v>
      </c>
      <c r="N32" s="1" t="s">
        <v>1804</v>
      </c>
      <c r="O32" s="31">
        <v>203</v>
      </c>
      <c r="P32" s="20">
        <v>272</v>
      </c>
      <c r="Q32" s="30">
        <v>-69</v>
      </c>
      <c r="R32" s="29" t="s">
        <v>140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7AA03A1-06B5-4534-9F45-9B7CAB1EB07E}"/>
  </hyperlinks>
  <pageMargins left="0.7" right="0.7" top="0.75" bottom="0.75" header="0.3" footer="0.3"/>
  <pageSetup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6ED23-B565-4DDB-8093-9EEC0B38177C}">
  <dimension ref="A1:T47"/>
  <sheetViews>
    <sheetView workbookViewId="0">
      <selection activeCell="F8" sqref="F8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75</v>
      </c>
      <c r="C4" s="40">
        <v>46</v>
      </c>
      <c r="D4" s="40">
        <v>25</v>
      </c>
      <c r="E4" s="38">
        <v>4</v>
      </c>
      <c r="F4" s="33">
        <v>96</v>
      </c>
      <c r="G4" s="39">
        <v>37</v>
      </c>
      <c r="H4" s="38">
        <v>45</v>
      </c>
      <c r="I4" s="38">
        <v>1</v>
      </c>
      <c r="J4" s="33">
        <v>2</v>
      </c>
      <c r="K4" s="37" t="s">
        <v>1343</v>
      </c>
      <c r="L4" s="40" t="s">
        <v>1682</v>
      </c>
      <c r="M4" s="40" t="s">
        <v>663</v>
      </c>
      <c r="N4" s="40" t="s">
        <v>1797</v>
      </c>
      <c r="O4" s="39">
        <v>245</v>
      </c>
      <c r="P4" s="38">
        <v>221</v>
      </c>
      <c r="Q4" s="33">
        <v>24</v>
      </c>
      <c r="R4" s="37" t="s">
        <v>123</v>
      </c>
      <c r="S4" s="36" t="s">
        <v>230</v>
      </c>
    </row>
    <row r="5" spans="1:20" x14ac:dyDescent="0.25">
      <c r="A5" s="32" t="s">
        <v>5</v>
      </c>
      <c r="B5" s="1">
        <v>75</v>
      </c>
      <c r="C5" s="1">
        <v>44</v>
      </c>
      <c r="D5" s="1">
        <v>26</v>
      </c>
      <c r="E5" s="20">
        <v>5</v>
      </c>
      <c r="F5" s="30">
        <v>93</v>
      </c>
      <c r="G5" s="31">
        <v>36</v>
      </c>
      <c r="H5" s="20">
        <v>42</v>
      </c>
      <c r="I5" s="20">
        <v>2</v>
      </c>
      <c r="J5" s="30">
        <v>2</v>
      </c>
      <c r="K5" s="29" t="s">
        <v>1693</v>
      </c>
      <c r="L5" s="1" t="s">
        <v>1816</v>
      </c>
      <c r="M5" s="1" t="s">
        <v>823</v>
      </c>
      <c r="N5" s="1" t="s">
        <v>1817</v>
      </c>
      <c r="O5" s="31">
        <v>269</v>
      </c>
      <c r="P5" s="20">
        <v>198</v>
      </c>
      <c r="Q5" s="30">
        <v>71</v>
      </c>
      <c r="R5" s="29" t="s">
        <v>98</v>
      </c>
      <c r="S5" s="28" t="s">
        <v>236</v>
      </c>
    </row>
    <row r="6" spans="1:20" x14ac:dyDescent="0.25">
      <c r="A6" s="32" t="s">
        <v>19</v>
      </c>
      <c r="B6" s="1">
        <v>75</v>
      </c>
      <c r="C6" s="1">
        <v>44</v>
      </c>
      <c r="D6" s="1">
        <v>27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1355</v>
      </c>
      <c r="M6" s="1" t="s">
        <v>702</v>
      </c>
      <c r="N6" s="1" t="s">
        <v>1796</v>
      </c>
      <c r="O6" s="31">
        <v>237</v>
      </c>
      <c r="P6" s="20">
        <v>204</v>
      </c>
      <c r="Q6" s="30">
        <v>33</v>
      </c>
      <c r="R6" s="29" t="s">
        <v>114</v>
      </c>
      <c r="S6" s="28" t="s">
        <v>222</v>
      </c>
    </row>
    <row r="7" spans="1:20" x14ac:dyDescent="0.25">
      <c r="A7" s="32" t="s">
        <v>11</v>
      </c>
      <c r="B7" s="1">
        <v>75</v>
      </c>
      <c r="C7" s="1">
        <v>40</v>
      </c>
      <c r="D7" s="1">
        <v>29</v>
      </c>
      <c r="E7" s="20">
        <v>6</v>
      </c>
      <c r="F7" s="30">
        <v>86</v>
      </c>
      <c r="G7" s="31">
        <v>30</v>
      </c>
      <c r="H7" s="20">
        <v>39</v>
      </c>
      <c r="I7" s="20">
        <v>1</v>
      </c>
      <c r="J7" s="30">
        <v>2</v>
      </c>
      <c r="K7" s="29" t="s">
        <v>1666</v>
      </c>
      <c r="L7" s="1" t="s">
        <v>1494</v>
      </c>
      <c r="M7" s="1" t="s">
        <v>901</v>
      </c>
      <c r="N7" s="1" t="s">
        <v>1815</v>
      </c>
      <c r="O7" s="31">
        <v>215</v>
      </c>
      <c r="P7" s="20">
        <v>215</v>
      </c>
      <c r="Q7" s="30">
        <v>0</v>
      </c>
      <c r="R7" s="29" t="s">
        <v>100</v>
      </c>
      <c r="S7" s="28" t="s">
        <v>190</v>
      </c>
    </row>
    <row r="8" spans="1:20" x14ac:dyDescent="0.25">
      <c r="A8" s="32" t="s">
        <v>16</v>
      </c>
      <c r="B8" s="1">
        <v>75</v>
      </c>
      <c r="C8" s="1">
        <v>36</v>
      </c>
      <c r="D8" s="1">
        <v>30</v>
      </c>
      <c r="E8" s="20">
        <v>9</v>
      </c>
      <c r="F8" s="30">
        <v>81</v>
      </c>
      <c r="G8" s="31">
        <v>24</v>
      </c>
      <c r="H8" s="20">
        <v>34</v>
      </c>
      <c r="I8" s="20">
        <v>2</v>
      </c>
      <c r="J8" s="30">
        <v>3</v>
      </c>
      <c r="K8" s="29" t="s">
        <v>1813</v>
      </c>
      <c r="L8" s="1" t="s">
        <v>1744</v>
      </c>
      <c r="M8" s="1" t="s">
        <v>806</v>
      </c>
      <c r="N8" s="1" t="s">
        <v>1814</v>
      </c>
      <c r="O8" s="31">
        <v>227</v>
      </c>
      <c r="P8" s="20">
        <v>249</v>
      </c>
      <c r="Q8" s="30">
        <v>-22</v>
      </c>
      <c r="R8" s="29" t="s">
        <v>123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74</v>
      </c>
      <c r="C10" s="1">
        <v>32</v>
      </c>
      <c r="D10" s="1">
        <v>36</v>
      </c>
      <c r="E10" s="20">
        <v>6</v>
      </c>
      <c r="F10" s="30">
        <v>70</v>
      </c>
      <c r="G10" s="31">
        <v>23</v>
      </c>
      <c r="H10" s="20">
        <v>29</v>
      </c>
      <c r="I10" s="20">
        <v>3</v>
      </c>
      <c r="J10" s="30">
        <v>1</v>
      </c>
      <c r="K10" s="29" t="s">
        <v>1416</v>
      </c>
      <c r="L10" s="1" t="s">
        <v>1788</v>
      </c>
      <c r="M10" s="1" t="s">
        <v>736</v>
      </c>
      <c r="N10" s="1" t="s">
        <v>1789</v>
      </c>
      <c r="O10" s="31">
        <v>244</v>
      </c>
      <c r="P10" s="20">
        <v>263</v>
      </c>
      <c r="Q10" s="30">
        <v>-19</v>
      </c>
      <c r="R10" s="29" t="s">
        <v>104</v>
      </c>
      <c r="S10" s="28" t="s">
        <v>236</v>
      </c>
    </row>
    <row r="11" spans="1:20" ht="15.75" thickBot="1" x14ac:dyDescent="0.3">
      <c r="A11" s="32" t="s">
        <v>29</v>
      </c>
      <c r="B11" s="1">
        <v>76</v>
      </c>
      <c r="C11" s="1">
        <v>30</v>
      </c>
      <c r="D11" s="1">
        <v>37</v>
      </c>
      <c r="E11" s="24">
        <v>9</v>
      </c>
      <c r="F11" s="23">
        <v>69</v>
      </c>
      <c r="G11" s="25">
        <v>23</v>
      </c>
      <c r="H11" s="24">
        <v>30</v>
      </c>
      <c r="I11" s="24">
        <v>0</v>
      </c>
      <c r="J11" s="23">
        <v>1</v>
      </c>
      <c r="K11" s="29" t="s">
        <v>1718</v>
      </c>
      <c r="L11" s="1" t="s">
        <v>1810</v>
      </c>
      <c r="M11" s="1" t="s">
        <v>882</v>
      </c>
      <c r="N11" s="1" t="s">
        <v>1811</v>
      </c>
      <c r="O11" s="31">
        <v>197</v>
      </c>
      <c r="P11" s="20">
        <v>252</v>
      </c>
      <c r="Q11" s="30">
        <v>-55</v>
      </c>
      <c r="R11" s="29" t="s">
        <v>58</v>
      </c>
      <c r="S11" s="28" t="s">
        <v>1812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75</v>
      </c>
      <c r="C15" s="1">
        <v>46</v>
      </c>
      <c r="D15" s="1">
        <v>25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1585</v>
      </c>
      <c r="M15" s="1" t="s">
        <v>1799</v>
      </c>
      <c r="N15" s="1" t="s">
        <v>1777</v>
      </c>
      <c r="O15" s="31">
        <v>246</v>
      </c>
      <c r="P15" s="20">
        <v>202</v>
      </c>
      <c r="Q15" s="30">
        <v>44</v>
      </c>
      <c r="R15" s="29" t="s">
        <v>98</v>
      </c>
      <c r="S15" s="28" t="s">
        <v>236</v>
      </c>
    </row>
    <row r="16" spans="1:20" x14ac:dyDescent="0.25">
      <c r="A16" s="32" t="s">
        <v>14</v>
      </c>
      <c r="B16" s="1">
        <v>76</v>
      </c>
      <c r="C16" s="1">
        <v>40</v>
      </c>
      <c r="D16" s="1">
        <v>29</v>
      </c>
      <c r="E16" s="20">
        <v>7</v>
      </c>
      <c r="F16" s="30">
        <v>87</v>
      </c>
      <c r="G16" s="20">
        <v>33</v>
      </c>
      <c r="H16" s="20">
        <v>38</v>
      </c>
      <c r="I16" s="20">
        <v>2</v>
      </c>
      <c r="J16" s="20">
        <v>2</v>
      </c>
      <c r="K16" s="29" t="s">
        <v>1490</v>
      </c>
      <c r="L16" s="1" t="s">
        <v>1726</v>
      </c>
      <c r="M16" s="1" t="s">
        <v>581</v>
      </c>
      <c r="N16" s="1" t="s">
        <v>1630</v>
      </c>
      <c r="O16" s="31">
        <v>227</v>
      </c>
      <c r="P16" s="20">
        <v>201</v>
      </c>
      <c r="Q16" s="30">
        <v>26</v>
      </c>
      <c r="R16" s="29" t="s">
        <v>104</v>
      </c>
      <c r="S16" s="28" t="s">
        <v>190</v>
      </c>
    </row>
    <row r="17" spans="1:19" x14ac:dyDescent="0.25">
      <c r="A17" s="32" t="s">
        <v>12</v>
      </c>
      <c r="B17" s="1">
        <v>75</v>
      </c>
      <c r="C17" s="1">
        <v>36</v>
      </c>
      <c r="D17" s="1">
        <v>32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1586</v>
      </c>
      <c r="M17" s="1" t="s">
        <v>708</v>
      </c>
      <c r="N17" s="1" t="s">
        <v>1618</v>
      </c>
      <c r="O17" s="31">
        <v>229</v>
      </c>
      <c r="P17" s="20">
        <v>226</v>
      </c>
      <c r="Q17" s="30">
        <v>3</v>
      </c>
      <c r="R17" s="29" t="s">
        <v>104</v>
      </c>
      <c r="S17" s="28" t="s">
        <v>190</v>
      </c>
    </row>
    <row r="18" spans="1:19" x14ac:dyDescent="0.25">
      <c r="A18" s="32" t="s">
        <v>23</v>
      </c>
      <c r="B18" s="1">
        <v>74</v>
      </c>
      <c r="C18" s="1">
        <v>34</v>
      </c>
      <c r="D18" s="1">
        <v>31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1725</v>
      </c>
      <c r="M18" s="1" t="s">
        <v>754</v>
      </c>
      <c r="N18" s="1" t="s">
        <v>1554</v>
      </c>
      <c r="O18" s="31">
        <v>245</v>
      </c>
      <c r="P18" s="20">
        <v>253</v>
      </c>
      <c r="Q18" s="30">
        <v>-8</v>
      </c>
      <c r="R18" s="29" t="s">
        <v>98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76</v>
      </c>
      <c r="C20" s="1">
        <v>30</v>
      </c>
      <c r="D20" s="1">
        <v>34</v>
      </c>
      <c r="E20" s="20">
        <v>12</v>
      </c>
      <c r="F20" s="30">
        <v>72</v>
      </c>
      <c r="G20" s="20">
        <v>20</v>
      </c>
      <c r="H20" s="20">
        <v>29</v>
      </c>
      <c r="I20" s="20">
        <v>1</v>
      </c>
      <c r="J20" s="20">
        <v>6</v>
      </c>
      <c r="K20" s="29" t="s">
        <v>1539</v>
      </c>
      <c r="L20" s="1" t="s">
        <v>1819</v>
      </c>
      <c r="M20" s="1" t="s">
        <v>560</v>
      </c>
      <c r="N20" s="1" t="s">
        <v>1749</v>
      </c>
      <c r="O20" s="31">
        <v>222</v>
      </c>
      <c r="P20" s="20">
        <v>279</v>
      </c>
      <c r="Q20" s="30">
        <v>-57</v>
      </c>
      <c r="R20" s="29" t="s">
        <v>98</v>
      </c>
      <c r="S20" s="28" t="s">
        <v>231</v>
      </c>
    </row>
    <row r="21" spans="1:19" ht="15.75" thickBot="1" x14ac:dyDescent="0.3">
      <c r="A21" s="27" t="s">
        <v>10</v>
      </c>
      <c r="B21" s="26">
        <v>76</v>
      </c>
      <c r="C21" s="26">
        <v>31</v>
      </c>
      <c r="D21" s="26">
        <v>36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1670</v>
      </c>
      <c r="M21" s="26" t="s">
        <v>1620</v>
      </c>
      <c r="N21" s="26" t="s">
        <v>1728</v>
      </c>
      <c r="O21" s="25">
        <v>217</v>
      </c>
      <c r="P21" s="24">
        <v>263</v>
      </c>
      <c r="Q21" s="23">
        <v>-46</v>
      </c>
      <c r="R21" s="22" t="s">
        <v>123</v>
      </c>
      <c r="S21" s="21" t="s">
        <v>222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76</v>
      </c>
      <c r="C25" s="40">
        <v>52</v>
      </c>
      <c r="D25" s="40">
        <v>20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1827</v>
      </c>
      <c r="M25" s="40" t="s">
        <v>113</v>
      </c>
      <c r="N25" s="40" t="s">
        <v>1828</v>
      </c>
      <c r="O25" s="39">
        <v>261</v>
      </c>
      <c r="P25" s="38">
        <v>177</v>
      </c>
      <c r="Q25" s="33">
        <v>84</v>
      </c>
      <c r="R25" s="37" t="s">
        <v>100</v>
      </c>
      <c r="S25" s="36" t="s">
        <v>236</v>
      </c>
    </row>
    <row r="26" spans="1:19" x14ac:dyDescent="0.25">
      <c r="A26" s="32" t="s">
        <v>22</v>
      </c>
      <c r="B26" s="1">
        <v>75</v>
      </c>
      <c r="C26" s="1">
        <v>50</v>
      </c>
      <c r="D26" s="1">
        <v>21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1821</v>
      </c>
      <c r="L26" s="1" t="s">
        <v>1767</v>
      </c>
      <c r="M26" s="1" t="s">
        <v>1822</v>
      </c>
      <c r="N26" s="1" t="s">
        <v>1823</v>
      </c>
      <c r="O26" s="31">
        <v>259</v>
      </c>
      <c r="P26" s="20">
        <v>190</v>
      </c>
      <c r="Q26" s="30">
        <v>69</v>
      </c>
      <c r="R26" s="29" t="s">
        <v>195</v>
      </c>
      <c r="S26" s="28" t="s">
        <v>1012</v>
      </c>
    </row>
    <row r="27" spans="1:19" x14ac:dyDescent="0.25">
      <c r="A27" s="32" t="s">
        <v>24</v>
      </c>
      <c r="B27" s="1">
        <v>77</v>
      </c>
      <c r="C27" s="1">
        <v>47</v>
      </c>
      <c r="D27" s="1">
        <v>26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1466</v>
      </c>
      <c r="M27" s="1" t="s">
        <v>870</v>
      </c>
      <c r="N27" s="1" t="s">
        <v>1805</v>
      </c>
      <c r="O27" s="31">
        <v>261</v>
      </c>
      <c r="P27" s="20">
        <v>216</v>
      </c>
      <c r="Q27" s="30">
        <v>45</v>
      </c>
      <c r="R27" s="29" t="s">
        <v>104</v>
      </c>
      <c r="S27" s="28" t="s">
        <v>230</v>
      </c>
    </row>
    <row r="28" spans="1:19" x14ac:dyDescent="0.25">
      <c r="A28" s="32" t="s">
        <v>6</v>
      </c>
      <c r="B28" s="1">
        <v>77</v>
      </c>
      <c r="C28" s="1">
        <v>42</v>
      </c>
      <c r="D28" s="1">
        <v>28</v>
      </c>
      <c r="E28" s="20">
        <v>7</v>
      </c>
      <c r="F28" s="30">
        <v>91</v>
      </c>
      <c r="G28" s="20">
        <v>26</v>
      </c>
      <c r="H28" s="20">
        <v>38</v>
      </c>
      <c r="I28" s="20">
        <v>4</v>
      </c>
      <c r="J28" s="20">
        <v>1</v>
      </c>
      <c r="K28" s="29" t="s">
        <v>1826</v>
      </c>
      <c r="L28" s="1" t="s">
        <v>1535</v>
      </c>
      <c r="M28" s="1" t="s">
        <v>831</v>
      </c>
      <c r="N28" s="1" t="s">
        <v>1733</v>
      </c>
      <c r="O28" s="31">
        <v>236</v>
      </c>
      <c r="P28" s="20">
        <v>217</v>
      </c>
      <c r="Q28" s="30">
        <v>19</v>
      </c>
      <c r="R28" s="29" t="s">
        <v>1283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76</v>
      </c>
      <c r="C30" s="1">
        <v>34</v>
      </c>
      <c r="D30" s="1">
        <v>30</v>
      </c>
      <c r="E30" s="20">
        <v>12</v>
      </c>
      <c r="F30" s="30">
        <v>80</v>
      </c>
      <c r="G30" s="20">
        <v>25</v>
      </c>
      <c r="H30" s="20">
        <v>33</v>
      </c>
      <c r="I30" s="20">
        <v>1</v>
      </c>
      <c r="J30" s="20">
        <v>3</v>
      </c>
      <c r="K30" s="29" t="s">
        <v>1775</v>
      </c>
      <c r="L30" s="1" t="s">
        <v>1752</v>
      </c>
      <c r="M30" s="1" t="s">
        <v>602</v>
      </c>
      <c r="N30" s="1" t="s">
        <v>1820</v>
      </c>
      <c r="O30" s="31">
        <v>214</v>
      </c>
      <c r="P30" s="20">
        <v>233</v>
      </c>
      <c r="Q30" s="30">
        <v>-19</v>
      </c>
      <c r="R30" s="29" t="s">
        <v>98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75</v>
      </c>
      <c r="C35" s="1">
        <v>45</v>
      </c>
      <c r="D35" s="1">
        <v>22</v>
      </c>
      <c r="E35" s="20">
        <v>8</v>
      </c>
      <c r="F35" s="33">
        <v>98</v>
      </c>
      <c r="G35" s="20">
        <v>41</v>
      </c>
      <c r="H35" s="20">
        <v>44</v>
      </c>
      <c r="I35" s="20">
        <v>1</v>
      </c>
      <c r="J35" s="20">
        <v>3</v>
      </c>
      <c r="K35" s="29" t="s">
        <v>1838</v>
      </c>
      <c r="L35" s="1" t="s">
        <v>1490</v>
      </c>
      <c r="M35" s="1" t="s">
        <v>552</v>
      </c>
      <c r="N35" s="1" t="s">
        <v>1839</v>
      </c>
      <c r="O35" s="31">
        <v>252</v>
      </c>
      <c r="P35" s="20">
        <v>202</v>
      </c>
      <c r="Q35" s="30">
        <v>50</v>
      </c>
      <c r="R35" s="29" t="s">
        <v>102</v>
      </c>
      <c r="S35" s="28" t="s">
        <v>205</v>
      </c>
    </row>
    <row r="36" spans="1:19" x14ac:dyDescent="0.25">
      <c r="A36" s="32" t="s">
        <v>18</v>
      </c>
      <c r="B36" s="1">
        <v>75</v>
      </c>
      <c r="C36" s="1">
        <v>43</v>
      </c>
      <c r="D36" s="1">
        <v>23</v>
      </c>
      <c r="E36" s="20">
        <v>9</v>
      </c>
      <c r="F36" s="30">
        <v>95</v>
      </c>
      <c r="G36" s="20">
        <v>37</v>
      </c>
      <c r="H36" s="20">
        <v>42</v>
      </c>
      <c r="I36" s="20">
        <v>1</v>
      </c>
      <c r="J36" s="20">
        <v>3</v>
      </c>
      <c r="K36" s="29" t="s">
        <v>1778</v>
      </c>
      <c r="L36" s="1" t="s">
        <v>1834</v>
      </c>
      <c r="M36" s="1" t="s">
        <v>692</v>
      </c>
      <c r="N36" s="1" t="s">
        <v>1630</v>
      </c>
      <c r="O36" s="31">
        <v>223</v>
      </c>
      <c r="P36" s="20">
        <v>189</v>
      </c>
      <c r="Q36" s="30">
        <v>34</v>
      </c>
      <c r="R36" s="29" t="s">
        <v>123</v>
      </c>
      <c r="S36" s="28" t="s">
        <v>236</v>
      </c>
    </row>
    <row r="37" spans="1:19" x14ac:dyDescent="0.25">
      <c r="A37" s="32" t="s">
        <v>20</v>
      </c>
      <c r="B37" s="1">
        <v>75</v>
      </c>
      <c r="C37" s="1">
        <v>44</v>
      </c>
      <c r="D37" s="1">
        <v>26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1553</v>
      </c>
      <c r="M37" s="1" t="s">
        <v>663</v>
      </c>
      <c r="N37" s="1" t="s">
        <v>1833</v>
      </c>
      <c r="O37" s="31">
        <v>242</v>
      </c>
      <c r="P37" s="20">
        <v>219</v>
      </c>
      <c r="Q37" s="30">
        <v>23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75</v>
      </c>
      <c r="C38" s="1">
        <v>36</v>
      </c>
      <c r="D38" s="1">
        <v>27</v>
      </c>
      <c r="E38" s="20">
        <v>12</v>
      </c>
      <c r="F38" s="30">
        <v>84</v>
      </c>
      <c r="G38" s="20">
        <v>23</v>
      </c>
      <c r="H38" s="20">
        <v>32</v>
      </c>
      <c r="I38" s="20">
        <v>4</v>
      </c>
      <c r="J38" s="20">
        <v>2</v>
      </c>
      <c r="K38" s="29" t="s">
        <v>1813</v>
      </c>
      <c r="L38" s="1" t="s">
        <v>1775</v>
      </c>
      <c r="M38" s="1" t="s">
        <v>1831</v>
      </c>
      <c r="N38" s="1" t="s">
        <v>1832</v>
      </c>
      <c r="O38" s="31">
        <v>198</v>
      </c>
      <c r="P38" s="20">
        <v>220</v>
      </c>
      <c r="Q38" s="30">
        <v>-22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75</v>
      </c>
      <c r="C39" s="1">
        <v>34</v>
      </c>
      <c r="D39" s="1">
        <v>28</v>
      </c>
      <c r="E39" s="20">
        <v>13</v>
      </c>
      <c r="F39" s="30">
        <v>81</v>
      </c>
      <c r="G39" s="20">
        <v>23</v>
      </c>
      <c r="H39" s="20">
        <v>31</v>
      </c>
      <c r="I39" s="20">
        <v>3</v>
      </c>
      <c r="J39" s="20">
        <v>2</v>
      </c>
      <c r="K39" s="29" t="s">
        <v>1659</v>
      </c>
      <c r="L39" s="1" t="s">
        <v>1762</v>
      </c>
      <c r="M39" s="1" t="s">
        <v>775</v>
      </c>
      <c r="N39" s="1" t="s">
        <v>1809</v>
      </c>
      <c r="O39" s="31">
        <v>213</v>
      </c>
      <c r="P39" s="20">
        <v>234</v>
      </c>
      <c r="Q39" s="30">
        <v>-21</v>
      </c>
      <c r="R39" s="29" t="s">
        <v>114</v>
      </c>
      <c r="S39" s="28" t="s">
        <v>203</v>
      </c>
    </row>
    <row r="40" spans="1:19" x14ac:dyDescent="0.25">
      <c r="A40" s="32" t="s">
        <v>31</v>
      </c>
      <c r="B40" s="1">
        <v>75</v>
      </c>
      <c r="C40" s="1">
        <v>33</v>
      </c>
      <c r="D40" s="1">
        <v>34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1829</v>
      </c>
      <c r="M40" s="1" t="s">
        <v>574</v>
      </c>
      <c r="N40" s="1" t="s">
        <v>1830</v>
      </c>
      <c r="O40" s="31">
        <v>206</v>
      </c>
      <c r="P40" s="20">
        <v>237</v>
      </c>
      <c r="Q40" s="30">
        <v>-31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76</v>
      </c>
      <c r="C41" s="1">
        <v>32</v>
      </c>
      <c r="D41" s="1">
        <v>38</v>
      </c>
      <c r="E41" s="20">
        <v>6</v>
      </c>
      <c r="F41" s="30">
        <v>70</v>
      </c>
      <c r="G41" s="20">
        <v>25</v>
      </c>
      <c r="H41" s="20">
        <v>31</v>
      </c>
      <c r="I41" s="20">
        <v>1</v>
      </c>
      <c r="J41" s="20">
        <v>3</v>
      </c>
      <c r="K41" s="29" t="s">
        <v>1772</v>
      </c>
      <c r="L41" s="1" t="s">
        <v>1807</v>
      </c>
      <c r="M41" s="1" t="s">
        <v>759</v>
      </c>
      <c r="N41" s="1" t="s">
        <v>1808</v>
      </c>
      <c r="O41" s="31">
        <v>229</v>
      </c>
      <c r="P41" s="20">
        <v>245</v>
      </c>
      <c r="Q41" s="30">
        <v>-16</v>
      </c>
      <c r="R41" s="29" t="s">
        <v>100</v>
      </c>
      <c r="S41" s="28" t="s">
        <v>203</v>
      </c>
    </row>
    <row r="42" spans="1:19" ht="15.75" thickBot="1" x14ac:dyDescent="0.3">
      <c r="A42" s="27" t="s">
        <v>8</v>
      </c>
      <c r="B42" s="26">
        <v>75</v>
      </c>
      <c r="C42" s="26">
        <v>20</v>
      </c>
      <c r="D42" s="26">
        <v>45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1835</v>
      </c>
      <c r="L42" s="26" t="s">
        <v>1780</v>
      </c>
      <c r="M42" s="26" t="s">
        <v>1836</v>
      </c>
      <c r="N42" s="26" t="s">
        <v>1837</v>
      </c>
      <c r="O42" s="25">
        <v>195</v>
      </c>
      <c r="P42" s="24">
        <v>285</v>
      </c>
      <c r="Q42" s="23">
        <v>-90</v>
      </c>
      <c r="R42" s="22" t="s">
        <v>140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2C190903-4798-4EE7-97D2-B531B0A14099}"/>
  </hyperlinks>
  <pageMargins left="0.7" right="0.7" top="0.75" bottom="0.75" header="0.3" footer="0.3"/>
  <pageSetup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7D9BF-312E-4329-AE3C-0CE8DA841A83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E24BE97-CBC9-4534-93E8-0AC92A8B26C9}"/>
  </hyperlinks>
  <pageMargins left="0.7" right="0.7" top="0.75" bottom="0.75" header="0.3" footer="0.3"/>
  <pageSetup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85A58-CF65-4BD7-98B4-980FBFCD5CB2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76</v>
      </c>
      <c r="C4" s="40">
        <v>47</v>
      </c>
      <c r="D4" s="40">
        <v>25</v>
      </c>
      <c r="E4" s="38">
        <v>4</v>
      </c>
      <c r="F4" s="33">
        <v>98</v>
      </c>
      <c r="G4" s="39">
        <v>38</v>
      </c>
      <c r="H4" s="38">
        <v>46</v>
      </c>
      <c r="I4" s="38">
        <v>1</v>
      </c>
      <c r="J4" s="33">
        <v>2</v>
      </c>
      <c r="K4" s="37" t="s">
        <v>1876</v>
      </c>
      <c r="L4" s="40" t="s">
        <v>1682</v>
      </c>
      <c r="M4" s="40" t="s">
        <v>663</v>
      </c>
      <c r="N4" s="40" t="s">
        <v>1877</v>
      </c>
      <c r="O4" s="39">
        <v>250</v>
      </c>
      <c r="P4" s="38">
        <v>221</v>
      </c>
      <c r="Q4" s="33">
        <v>29</v>
      </c>
      <c r="R4" s="37" t="s">
        <v>130</v>
      </c>
      <c r="S4" s="36" t="s">
        <v>254</v>
      </c>
    </row>
    <row r="5" spans="1:20" x14ac:dyDescent="0.25">
      <c r="A5" s="32" t="s">
        <v>5</v>
      </c>
      <c r="B5" s="1">
        <v>76</v>
      </c>
      <c r="C5" s="1">
        <v>44</v>
      </c>
      <c r="D5" s="1">
        <v>26</v>
      </c>
      <c r="E5" s="20">
        <v>6</v>
      </c>
      <c r="F5" s="30">
        <v>94</v>
      </c>
      <c r="G5" s="31">
        <v>36</v>
      </c>
      <c r="H5" s="20">
        <v>42</v>
      </c>
      <c r="I5" s="20">
        <v>2</v>
      </c>
      <c r="J5" s="30">
        <v>3</v>
      </c>
      <c r="K5" s="29" t="s">
        <v>1693</v>
      </c>
      <c r="L5" s="1" t="s">
        <v>1875</v>
      </c>
      <c r="M5" s="1" t="s">
        <v>574</v>
      </c>
      <c r="N5" s="1" t="s">
        <v>1630</v>
      </c>
      <c r="O5" s="31">
        <v>271</v>
      </c>
      <c r="P5" s="20">
        <v>201</v>
      </c>
      <c r="Q5" s="30">
        <v>70</v>
      </c>
      <c r="R5" s="29" t="s">
        <v>102</v>
      </c>
      <c r="S5" s="28" t="s">
        <v>205</v>
      </c>
    </row>
    <row r="6" spans="1:20" x14ac:dyDescent="0.25">
      <c r="A6" s="32" t="s">
        <v>19</v>
      </c>
      <c r="B6" s="1">
        <v>76</v>
      </c>
      <c r="C6" s="1">
        <v>44</v>
      </c>
      <c r="D6" s="1">
        <v>28</v>
      </c>
      <c r="E6" s="20">
        <v>4</v>
      </c>
      <c r="F6" s="30">
        <v>92</v>
      </c>
      <c r="G6" s="31">
        <v>30</v>
      </c>
      <c r="H6" s="20">
        <v>39</v>
      </c>
      <c r="I6" s="20">
        <v>5</v>
      </c>
      <c r="J6" s="30">
        <v>0</v>
      </c>
      <c r="K6" s="29" t="s">
        <v>1641</v>
      </c>
      <c r="L6" s="1" t="s">
        <v>1731</v>
      </c>
      <c r="M6" s="1" t="s">
        <v>687</v>
      </c>
      <c r="N6" s="1" t="s">
        <v>1791</v>
      </c>
      <c r="O6" s="31">
        <v>237</v>
      </c>
      <c r="P6" s="20">
        <v>207</v>
      </c>
      <c r="Q6" s="30">
        <v>30</v>
      </c>
      <c r="R6" s="29" t="s">
        <v>140</v>
      </c>
      <c r="S6" s="28" t="s">
        <v>208</v>
      </c>
    </row>
    <row r="7" spans="1:20" x14ac:dyDescent="0.25">
      <c r="A7" s="32" t="s">
        <v>11</v>
      </c>
      <c r="B7" s="1">
        <v>76</v>
      </c>
      <c r="C7" s="1">
        <v>41</v>
      </c>
      <c r="D7" s="1">
        <v>29</v>
      </c>
      <c r="E7" s="20">
        <v>6</v>
      </c>
      <c r="F7" s="30">
        <v>88</v>
      </c>
      <c r="G7" s="31">
        <v>31</v>
      </c>
      <c r="H7" s="20">
        <v>40</v>
      </c>
      <c r="I7" s="20">
        <v>1</v>
      </c>
      <c r="J7" s="30">
        <v>2</v>
      </c>
      <c r="K7" s="29" t="s">
        <v>1693</v>
      </c>
      <c r="L7" s="1" t="s">
        <v>1494</v>
      </c>
      <c r="M7" s="1" t="s">
        <v>1873</v>
      </c>
      <c r="N7" s="1" t="s">
        <v>1874</v>
      </c>
      <c r="O7" s="31">
        <v>218</v>
      </c>
      <c r="P7" s="20">
        <v>215</v>
      </c>
      <c r="Q7" s="30">
        <v>3</v>
      </c>
      <c r="R7" s="29" t="s">
        <v>104</v>
      </c>
      <c r="S7" s="28" t="s">
        <v>190</v>
      </c>
    </row>
    <row r="8" spans="1:20" x14ac:dyDescent="0.25">
      <c r="A8" s="32" t="s">
        <v>16</v>
      </c>
      <c r="B8" s="1">
        <v>76</v>
      </c>
      <c r="C8" s="1">
        <v>37</v>
      </c>
      <c r="D8" s="1">
        <v>30</v>
      </c>
      <c r="E8" s="20">
        <v>9</v>
      </c>
      <c r="F8" s="30">
        <v>83</v>
      </c>
      <c r="G8" s="31">
        <v>25</v>
      </c>
      <c r="H8" s="20">
        <v>35</v>
      </c>
      <c r="I8" s="20">
        <v>2</v>
      </c>
      <c r="J8" s="30">
        <v>3</v>
      </c>
      <c r="K8" s="29" t="s">
        <v>1871</v>
      </c>
      <c r="L8" s="1" t="s">
        <v>1744</v>
      </c>
      <c r="M8" s="1" t="s">
        <v>806</v>
      </c>
      <c r="N8" s="1" t="s">
        <v>1872</v>
      </c>
      <c r="O8" s="31">
        <v>230</v>
      </c>
      <c r="P8" s="20">
        <v>251</v>
      </c>
      <c r="Q8" s="30">
        <v>-21</v>
      </c>
      <c r="R8" s="29" t="s">
        <v>130</v>
      </c>
      <c r="S8" s="28" t="s">
        <v>231</v>
      </c>
    </row>
    <row r="9" spans="1:20" x14ac:dyDescent="0.25">
      <c r="A9" s="32" t="s">
        <v>21</v>
      </c>
      <c r="B9" s="1">
        <v>75</v>
      </c>
      <c r="C9" s="1">
        <v>35</v>
      </c>
      <c r="D9" s="1">
        <v>33</v>
      </c>
      <c r="E9" s="20">
        <v>7</v>
      </c>
      <c r="F9" s="30">
        <v>77</v>
      </c>
      <c r="G9" s="31">
        <v>24</v>
      </c>
      <c r="H9" s="20">
        <v>32</v>
      </c>
      <c r="I9" s="20">
        <v>3</v>
      </c>
      <c r="J9" s="30">
        <v>0</v>
      </c>
      <c r="K9" s="29" t="s">
        <v>1840</v>
      </c>
      <c r="L9" s="1" t="s">
        <v>1690</v>
      </c>
      <c r="M9" s="1" t="s">
        <v>548</v>
      </c>
      <c r="N9" s="1" t="s">
        <v>1841</v>
      </c>
      <c r="O9" s="31">
        <v>216</v>
      </c>
      <c r="P9" s="20">
        <v>237</v>
      </c>
      <c r="Q9" s="30">
        <v>-21</v>
      </c>
      <c r="R9" s="29" t="s">
        <v>100</v>
      </c>
      <c r="S9" s="28" t="s">
        <v>222</v>
      </c>
    </row>
    <row r="10" spans="1:20" x14ac:dyDescent="0.25">
      <c r="A10" s="32" t="s">
        <v>28</v>
      </c>
      <c r="B10" s="1">
        <v>75</v>
      </c>
      <c r="C10" s="1">
        <v>33</v>
      </c>
      <c r="D10" s="1">
        <v>36</v>
      </c>
      <c r="E10" s="20">
        <v>6</v>
      </c>
      <c r="F10" s="30">
        <v>72</v>
      </c>
      <c r="G10" s="31">
        <v>22</v>
      </c>
      <c r="H10" s="20">
        <v>29</v>
      </c>
      <c r="I10" s="20">
        <v>4</v>
      </c>
      <c r="J10" s="30">
        <v>1</v>
      </c>
      <c r="K10" s="29" t="s">
        <v>1677</v>
      </c>
      <c r="L10" s="1" t="s">
        <v>1788</v>
      </c>
      <c r="M10" s="1" t="s">
        <v>694</v>
      </c>
      <c r="N10" s="1" t="s">
        <v>1870</v>
      </c>
      <c r="O10" s="31">
        <v>247</v>
      </c>
      <c r="P10" s="20">
        <v>265</v>
      </c>
      <c r="Q10" s="30">
        <v>-18</v>
      </c>
      <c r="R10" s="29" t="s">
        <v>123</v>
      </c>
      <c r="S10" s="28" t="s">
        <v>236</v>
      </c>
    </row>
    <row r="11" spans="1:20" ht="15.75" thickBot="1" x14ac:dyDescent="0.3">
      <c r="A11" s="32" t="s">
        <v>29</v>
      </c>
      <c r="B11" s="1">
        <v>77</v>
      </c>
      <c r="C11" s="1">
        <v>31</v>
      </c>
      <c r="D11" s="1">
        <v>37</v>
      </c>
      <c r="E11" s="24">
        <v>9</v>
      </c>
      <c r="F11" s="23">
        <v>71</v>
      </c>
      <c r="G11" s="25">
        <v>24</v>
      </c>
      <c r="H11" s="24">
        <v>31</v>
      </c>
      <c r="I11" s="24">
        <v>0</v>
      </c>
      <c r="J11" s="23">
        <v>1</v>
      </c>
      <c r="K11" s="29" t="s">
        <v>1567</v>
      </c>
      <c r="L11" s="1" t="s">
        <v>1810</v>
      </c>
      <c r="M11" s="1" t="s">
        <v>882</v>
      </c>
      <c r="N11" s="1" t="s">
        <v>1869</v>
      </c>
      <c r="O11" s="31">
        <v>202</v>
      </c>
      <c r="P11" s="20">
        <v>253</v>
      </c>
      <c r="Q11" s="30">
        <v>-51</v>
      </c>
      <c r="R11" s="29" t="s">
        <v>100</v>
      </c>
      <c r="S11" s="28" t="s">
        <v>628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76</v>
      </c>
      <c r="C14" s="1">
        <v>49</v>
      </c>
      <c r="D14" s="1">
        <v>18</v>
      </c>
      <c r="E14" s="20">
        <v>9</v>
      </c>
      <c r="F14" s="33">
        <v>107</v>
      </c>
      <c r="G14" s="20">
        <v>41</v>
      </c>
      <c r="H14" s="20">
        <v>48</v>
      </c>
      <c r="I14" s="20">
        <v>1</v>
      </c>
      <c r="J14" s="20">
        <v>3</v>
      </c>
      <c r="K14" s="29" t="s">
        <v>1842</v>
      </c>
      <c r="L14" s="1" t="s">
        <v>1305</v>
      </c>
      <c r="M14" s="1" t="s">
        <v>744</v>
      </c>
      <c r="N14" s="1" t="s">
        <v>1802</v>
      </c>
      <c r="O14" s="31">
        <v>276</v>
      </c>
      <c r="P14" s="20">
        <v>207</v>
      </c>
      <c r="Q14" s="30">
        <v>69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76</v>
      </c>
      <c r="C15" s="1">
        <v>46</v>
      </c>
      <c r="D15" s="1">
        <v>26</v>
      </c>
      <c r="E15" s="20">
        <v>4</v>
      </c>
      <c r="F15" s="30">
        <v>96</v>
      </c>
      <c r="G15" s="20">
        <v>41</v>
      </c>
      <c r="H15" s="20">
        <v>46</v>
      </c>
      <c r="I15" s="20">
        <v>0</v>
      </c>
      <c r="J15" s="20">
        <v>2</v>
      </c>
      <c r="K15" s="29" t="s">
        <v>1798</v>
      </c>
      <c r="L15" s="1" t="s">
        <v>1878</v>
      </c>
      <c r="M15" s="1" t="s">
        <v>1799</v>
      </c>
      <c r="N15" s="1" t="s">
        <v>1879</v>
      </c>
      <c r="O15" s="31">
        <v>247</v>
      </c>
      <c r="P15" s="20">
        <v>207</v>
      </c>
      <c r="Q15" s="30">
        <v>40</v>
      </c>
      <c r="R15" s="29" t="s">
        <v>102</v>
      </c>
      <c r="S15" s="28" t="s">
        <v>245</v>
      </c>
    </row>
    <row r="16" spans="1:20" x14ac:dyDescent="0.25">
      <c r="A16" s="32" t="s">
        <v>14</v>
      </c>
      <c r="B16" s="1">
        <v>77</v>
      </c>
      <c r="C16" s="1">
        <v>41</v>
      </c>
      <c r="D16" s="1">
        <v>29</v>
      </c>
      <c r="E16" s="20">
        <v>7</v>
      </c>
      <c r="F16" s="30">
        <v>89</v>
      </c>
      <c r="G16" s="20">
        <v>34</v>
      </c>
      <c r="H16" s="20">
        <v>39</v>
      </c>
      <c r="I16" s="20">
        <v>2</v>
      </c>
      <c r="J16" s="20">
        <v>2</v>
      </c>
      <c r="K16" s="29" t="s">
        <v>1496</v>
      </c>
      <c r="L16" s="1" t="s">
        <v>1726</v>
      </c>
      <c r="M16" s="1" t="s">
        <v>607</v>
      </c>
      <c r="N16" s="1" t="s">
        <v>1851</v>
      </c>
      <c r="O16" s="31">
        <v>231</v>
      </c>
      <c r="P16" s="20">
        <v>201</v>
      </c>
      <c r="Q16" s="30">
        <v>30</v>
      </c>
      <c r="R16" s="29" t="s">
        <v>123</v>
      </c>
      <c r="S16" s="28" t="s">
        <v>190</v>
      </c>
    </row>
    <row r="17" spans="1:19" x14ac:dyDescent="0.25">
      <c r="A17" s="32" t="s">
        <v>12</v>
      </c>
      <c r="B17" s="1">
        <v>76</v>
      </c>
      <c r="C17" s="1">
        <v>36</v>
      </c>
      <c r="D17" s="1">
        <v>33</v>
      </c>
      <c r="E17" s="20">
        <v>7</v>
      </c>
      <c r="F17" s="30">
        <v>79</v>
      </c>
      <c r="G17" s="20">
        <v>31</v>
      </c>
      <c r="H17" s="20">
        <v>35</v>
      </c>
      <c r="I17" s="20">
        <v>1</v>
      </c>
      <c r="J17" s="20">
        <v>0</v>
      </c>
      <c r="K17" s="29" t="s">
        <v>1801</v>
      </c>
      <c r="L17" s="1" t="s">
        <v>1378</v>
      </c>
      <c r="M17" s="1" t="s">
        <v>737</v>
      </c>
      <c r="N17" s="1" t="s">
        <v>1881</v>
      </c>
      <c r="O17" s="31">
        <v>229</v>
      </c>
      <c r="P17" s="20">
        <v>230</v>
      </c>
      <c r="Q17" s="30">
        <v>-1</v>
      </c>
      <c r="R17" s="29" t="s">
        <v>98</v>
      </c>
      <c r="S17" s="28" t="s">
        <v>222</v>
      </c>
    </row>
    <row r="18" spans="1:19" x14ac:dyDescent="0.25">
      <c r="A18" s="32" t="s">
        <v>23</v>
      </c>
      <c r="B18" s="1">
        <v>75</v>
      </c>
      <c r="C18" s="1">
        <v>34</v>
      </c>
      <c r="D18" s="1">
        <v>32</v>
      </c>
      <c r="E18" s="20">
        <v>9</v>
      </c>
      <c r="F18" s="30">
        <v>77</v>
      </c>
      <c r="G18" s="20">
        <v>18</v>
      </c>
      <c r="H18" s="20">
        <v>28</v>
      </c>
      <c r="I18" s="20">
        <v>6</v>
      </c>
      <c r="J18" s="20">
        <v>1</v>
      </c>
      <c r="K18" s="29" t="s">
        <v>1818</v>
      </c>
      <c r="L18" s="1" t="s">
        <v>1880</v>
      </c>
      <c r="M18" s="1" t="s">
        <v>754</v>
      </c>
      <c r="N18" s="1" t="s">
        <v>1720</v>
      </c>
      <c r="O18" s="31">
        <v>245</v>
      </c>
      <c r="P18" s="20">
        <v>258</v>
      </c>
      <c r="Q18" s="30">
        <v>-13</v>
      </c>
      <c r="R18" s="29" t="s">
        <v>102</v>
      </c>
      <c r="S18" s="28" t="s">
        <v>208</v>
      </c>
    </row>
    <row r="19" spans="1:19" x14ac:dyDescent="0.25">
      <c r="A19" s="32" t="s">
        <v>13</v>
      </c>
      <c r="B19" s="1">
        <v>75</v>
      </c>
      <c r="C19" s="1">
        <v>33</v>
      </c>
      <c r="D19" s="1">
        <v>32</v>
      </c>
      <c r="E19" s="20">
        <v>10</v>
      </c>
      <c r="F19" s="30">
        <v>76</v>
      </c>
      <c r="G19" s="20">
        <v>24</v>
      </c>
      <c r="H19" s="20">
        <v>31</v>
      </c>
      <c r="I19" s="20">
        <v>2</v>
      </c>
      <c r="J19" s="20">
        <v>2</v>
      </c>
      <c r="K19" s="29" t="s">
        <v>1752</v>
      </c>
      <c r="L19" s="1" t="s">
        <v>1482</v>
      </c>
      <c r="M19" s="1" t="s">
        <v>517</v>
      </c>
      <c r="N19" s="1" t="s">
        <v>1607</v>
      </c>
      <c r="O19" s="31">
        <v>206</v>
      </c>
      <c r="P19" s="20">
        <v>230</v>
      </c>
      <c r="Q19" s="30">
        <v>-24</v>
      </c>
      <c r="R19" s="29" t="s">
        <v>100</v>
      </c>
      <c r="S19" s="28" t="s">
        <v>203</v>
      </c>
    </row>
    <row r="20" spans="1:19" x14ac:dyDescent="0.25">
      <c r="A20" s="32" t="s">
        <v>9</v>
      </c>
      <c r="B20" s="1">
        <v>77</v>
      </c>
      <c r="C20" s="1">
        <v>31</v>
      </c>
      <c r="D20" s="1">
        <v>34</v>
      </c>
      <c r="E20" s="20">
        <v>12</v>
      </c>
      <c r="F20" s="30">
        <v>74</v>
      </c>
      <c r="G20" s="20">
        <v>21</v>
      </c>
      <c r="H20" s="20">
        <v>30</v>
      </c>
      <c r="I20" s="20">
        <v>1</v>
      </c>
      <c r="J20" s="20">
        <v>6</v>
      </c>
      <c r="K20" s="29" t="s">
        <v>1539</v>
      </c>
      <c r="L20" s="1" t="s">
        <v>1883</v>
      </c>
      <c r="M20" s="1" t="s">
        <v>560</v>
      </c>
      <c r="N20" s="1" t="s">
        <v>1749</v>
      </c>
      <c r="O20" s="31">
        <v>227</v>
      </c>
      <c r="P20" s="20">
        <v>282</v>
      </c>
      <c r="Q20" s="30">
        <v>-55</v>
      </c>
      <c r="R20" s="29" t="s">
        <v>100</v>
      </c>
      <c r="S20" s="28" t="s">
        <v>231</v>
      </c>
    </row>
    <row r="21" spans="1:19" ht="15.75" thickBot="1" x14ac:dyDescent="0.3">
      <c r="A21" s="27" t="s">
        <v>10</v>
      </c>
      <c r="B21" s="26">
        <v>77</v>
      </c>
      <c r="C21" s="26">
        <v>31</v>
      </c>
      <c r="D21" s="26">
        <v>37</v>
      </c>
      <c r="E21" s="24">
        <v>9</v>
      </c>
      <c r="F21" s="23">
        <v>71</v>
      </c>
      <c r="G21" s="24">
        <v>15</v>
      </c>
      <c r="H21" s="24">
        <v>26</v>
      </c>
      <c r="I21" s="24">
        <v>5</v>
      </c>
      <c r="J21" s="24">
        <v>3</v>
      </c>
      <c r="K21" s="22" t="s">
        <v>1764</v>
      </c>
      <c r="L21" s="26" t="s">
        <v>1882</v>
      </c>
      <c r="M21" s="26" t="s">
        <v>1620</v>
      </c>
      <c r="N21" s="26" t="s">
        <v>1811</v>
      </c>
      <c r="O21" s="25">
        <v>219</v>
      </c>
      <c r="P21" s="24">
        <v>266</v>
      </c>
      <c r="Q21" s="23">
        <v>-47</v>
      </c>
      <c r="R21" s="22" t="s">
        <v>98</v>
      </c>
      <c r="S21" s="21" t="s">
        <v>208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77</v>
      </c>
      <c r="C25" s="40">
        <v>52</v>
      </c>
      <c r="D25" s="40">
        <v>21</v>
      </c>
      <c r="E25" s="38">
        <v>4</v>
      </c>
      <c r="F25" s="33">
        <v>108</v>
      </c>
      <c r="G25" s="38">
        <v>40</v>
      </c>
      <c r="H25" s="38">
        <v>51</v>
      </c>
      <c r="I25" s="38">
        <v>1</v>
      </c>
      <c r="J25" s="38">
        <v>1</v>
      </c>
      <c r="K25" s="37" t="s">
        <v>1755</v>
      </c>
      <c r="L25" s="40" t="s">
        <v>1867</v>
      </c>
      <c r="M25" s="40" t="s">
        <v>113</v>
      </c>
      <c r="N25" s="40" t="s">
        <v>1868</v>
      </c>
      <c r="O25" s="39">
        <v>262</v>
      </c>
      <c r="P25" s="38">
        <v>181</v>
      </c>
      <c r="Q25" s="33">
        <v>81</v>
      </c>
      <c r="R25" s="37" t="s">
        <v>98</v>
      </c>
      <c r="S25" s="36" t="s">
        <v>245</v>
      </c>
    </row>
    <row r="26" spans="1:19" x14ac:dyDescent="0.25">
      <c r="A26" s="32" t="s">
        <v>22</v>
      </c>
      <c r="B26" s="1">
        <v>76</v>
      </c>
      <c r="C26" s="1">
        <v>50</v>
      </c>
      <c r="D26" s="1">
        <v>22</v>
      </c>
      <c r="E26" s="20">
        <v>4</v>
      </c>
      <c r="F26" s="30">
        <v>104</v>
      </c>
      <c r="G26" s="20">
        <v>39</v>
      </c>
      <c r="H26" s="20">
        <v>48</v>
      </c>
      <c r="I26" s="20">
        <v>2</v>
      </c>
      <c r="J26" s="20">
        <v>2</v>
      </c>
      <c r="K26" s="29" t="s">
        <v>1863</v>
      </c>
      <c r="L26" s="1" t="s">
        <v>1767</v>
      </c>
      <c r="M26" s="1" t="s">
        <v>1822</v>
      </c>
      <c r="N26" s="1" t="s">
        <v>1823</v>
      </c>
      <c r="O26" s="31">
        <v>262</v>
      </c>
      <c r="P26" s="20">
        <v>195</v>
      </c>
      <c r="Q26" s="30">
        <v>67</v>
      </c>
      <c r="R26" s="29" t="s">
        <v>98</v>
      </c>
      <c r="S26" s="28" t="s">
        <v>254</v>
      </c>
    </row>
    <row r="27" spans="1:19" x14ac:dyDescent="0.25">
      <c r="A27" s="32" t="s">
        <v>24</v>
      </c>
      <c r="B27" s="1">
        <v>78</v>
      </c>
      <c r="C27" s="1">
        <v>47</v>
      </c>
      <c r="D27" s="1">
        <v>27</v>
      </c>
      <c r="E27" s="20">
        <v>4</v>
      </c>
      <c r="F27" s="30">
        <v>98</v>
      </c>
      <c r="G27" s="20">
        <v>36</v>
      </c>
      <c r="H27" s="20">
        <v>44</v>
      </c>
      <c r="I27" s="20">
        <v>3</v>
      </c>
      <c r="J27" s="20">
        <v>3</v>
      </c>
      <c r="K27" s="29" t="s">
        <v>1765</v>
      </c>
      <c r="L27" s="1" t="s">
        <v>1861</v>
      </c>
      <c r="M27" s="1" t="s">
        <v>811</v>
      </c>
      <c r="N27" s="1" t="s">
        <v>1862</v>
      </c>
      <c r="O27" s="31">
        <v>265</v>
      </c>
      <c r="P27" s="20">
        <v>221</v>
      </c>
      <c r="Q27" s="30">
        <v>44</v>
      </c>
      <c r="R27" s="29" t="s">
        <v>98</v>
      </c>
      <c r="S27" s="28" t="s">
        <v>205</v>
      </c>
    </row>
    <row r="28" spans="1:19" x14ac:dyDescent="0.25">
      <c r="A28" s="32" t="s">
        <v>6</v>
      </c>
      <c r="B28" s="1">
        <v>78</v>
      </c>
      <c r="C28" s="1">
        <v>43</v>
      </c>
      <c r="D28" s="1">
        <v>28</v>
      </c>
      <c r="E28" s="20">
        <v>7</v>
      </c>
      <c r="F28" s="30">
        <v>93</v>
      </c>
      <c r="G28" s="20">
        <v>27</v>
      </c>
      <c r="H28" s="20">
        <v>39</v>
      </c>
      <c r="I28" s="20">
        <v>4</v>
      </c>
      <c r="J28" s="20">
        <v>1</v>
      </c>
      <c r="K28" s="29" t="s">
        <v>1864</v>
      </c>
      <c r="L28" s="1" t="s">
        <v>1535</v>
      </c>
      <c r="M28" s="1" t="s">
        <v>847</v>
      </c>
      <c r="N28" s="1" t="s">
        <v>1865</v>
      </c>
      <c r="O28" s="31">
        <v>241</v>
      </c>
      <c r="P28" s="20">
        <v>221</v>
      </c>
      <c r="Q28" s="30">
        <v>20</v>
      </c>
      <c r="R28" s="29" t="s">
        <v>1866</v>
      </c>
      <c r="S28" s="28" t="s">
        <v>276</v>
      </c>
    </row>
    <row r="29" spans="1:19" x14ac:dyDescent="0.25">
      <c r="A29" s="32" t="s">
        <v>17</v>
      </c>
      <c r="B29" s="1">
        <v>77</v>
      </c>
      <c r="C29" s="1">
        <v>41</v>
      </c>
      <c r="D29" s="1">
        <v>29</v>
      </c>
      <c r="E29" s="20">
        <v>7</v>
      </c>
      <c r="F29" s="30">
        <v>89</v>
      </c>
      <c r="G29" s="20">
        <v>30</v>
      </c>
      <c r="H29" s="20">
        <v>38</v>
      </c>
      <c r="I29" s="20">
        <v>3</v>
      </c>
      <c r="J29" s="20">
        <v>3</v>
      </c>
      <c r="K29" s="29" t="s">
        <v>1731</v>
      </c>
      <c r="L29" s="1" t="s">
        <v>1844</v>
      </c>
      <c r="M29" s="1" t="s">
        <v>870</v>
      </c>
      <c r="N29" s="1" t="s">
        <v>1675</v>
      </c>
      <c r="O29" s="31">
        <v>209</v>
      </c>
      <c r="P29" s="20">
        <v>222</v>
      </c>
      <c r="Q29" s="30">
        <v>-13</v>
      </c>
      <c r="R29" s="29" t="s">
        <v>140</v>
      </c>
      <c r="S29" s="28" t="s">
        <v>203</v>
      </c>
    </row>
    <row r="30" spans="1:19" x14ac:dyDescent="0.25">
      <c r="A30" s="32" t="s">
        <v>105</v>
      </c>
      <c r="B30" s="1">
        <v>77</v>
      </c>
      <c r="C30" s="1">
        <v>35</v>
      </c>
      <c r="D30" s="1">
        <v>30</v>
      </c>
      <c r="E30" s="20">
        <v>12</v>
      </c>
      <c r="F30" s="30">
        <v>82</v>
      </c>
      <c r="G30" s="20">
        <v>26</v>
      </c>
      <c r="H30" s="20">
        <v>34</v>
      </c>
      <c r="I30" s="20">
        <v>1</v>
      </c>
      <c r="J30" s="20">
        <v>3</v>
      </c>
      <c r="K30" s="29" t="s">
        <v>1859</v>
      </c>
      <c r="L30" s="1" t="s">
        <v>1752</v>
      </c>
      <c r="M30" s="1" t="s">
        <v>679</v>
      </c>
      <c r="N30" s="1" t="s">
        <v>1860</v>
      </c>
      <c r="O30" s="31">
        <v>218</v>
      </c>
      <c r="P30" s="20">
        <v>234</v>
      </c>
      <c r="Q30" s="30">
        <v>-16</v>
      </c>
      <c r="R30" s="29" t="s">
        <v>100</v>
      </c>
      <c r="S30" s="28" t="s">
        <v>190</v>
      </c>
    </row>
    <row r="31" spans="1:19" x14ac:dyDescent="0.25">
      <c r="A31" s="32" t="s">
        <v>15</v>
      </c>
      <c r="B31" s="1">
        <v>76</v>
      </c>
      <c r="C31" s="1">
        <v>27</v>
      </c>
      <c r="D31" s="1">
        <v>41</v>
      </c>
      <c r="E31" s="20">
        <v>8</v>
      </c>
      <c r="F31" s="30">
        <v>62</v>
      </c>
      <c r="G31" s="20">
        <v>22</v>
      </c>
      <c r="H31" s="20">
        <v>26</v>
      </c>
      <c r="I31" s="20">
        <v>1</v>
      </c>
      <c r="J31" s="20">
        <v>0</v>
      </c>
      <c r="K31" s="29" t="s">
        <v>1436</v>
      </c>
      <c r="L31" s="1" t="s">
        <v>1824</v>
      </c>
      <c r="M31" s="1" t="s">
        <v>815</v>
      </c>
      <c r="N31" s="1" t="s">
        <v>1825</v>
      </c>
      <c r="O31" s="31">
        <v>191</v>
      </c>
      <c r="P31" s="20">
        <v>250</v>
      </c>
      <c r="Q31" s="30">
        <v>-59</v>
      </c>
      <c r="R31" s="29" t="s">
        <v>155</v>
      </c>
      <c r="S31" s="28" t="s">
        <v>453</v>
      </c>
    </row>
    <row r="32" spans="1:19" ht="15.75" thickBot="1" x14ac:dyDescent="0.3">
      <c r="A32" s="32" t="s">
        <v>25</v>
      </c>
      <c r="B32" s="1">
        <v>76</v>
      </c>
      <c r="C32" s="1">
        <v>21</v>
      </c>
      <c r="D32" s="1">
        <v>45</v>
      </c>
      <c r="E32" s="20">
        <v>10</v>
      </c>
      <c r="F32" s="23">
        <v>52</v>
      </c>
      <c r="G32" s="20">
        <v>18</v>
      </c>
      <c r="H32" s="20">
        <v>20</v>
      </c>
      <c r="I32" s="20">
        <v>1</v>
      </c>
      <c r="J32" s="20">
        <v>3</v>
      </c>
      <c r="K32" s="29" t="s">
        <v>1803</v>
      </c>
      <c r="L32" s="1" t="s">
        <v>1843</v>
      </c>
      <c r="M32" s="1" t="s">
        <v>592</v>
      </c>
      <c r="N32" s="1" t="s">
        <v>1804</v>
      </c>
      <c r="O32" s="31">
        <v>206</v>
      </c>
      <c r="P32" s="20">
        <v>277</v>
      </c>
      <c r="Q32" s="30">
        <v>-71</v>
      </c>
      <c r="R32" s="29" t="s">
        <v>155</v>
      </c>
      <c r="S32" s="28" t="s">
        <v>628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76</v>
      </c>
      <c r="C35" s="1">
        <v>46</v>
      </c>
      <c r="D35" s="1">
        <v>22</v>
      </c>
      <c r="E35" s="20">
        <v>8</v>
      </c>
      <c r="F35" s="33">
        <v>100</v>
      </c>
      <c r="G35" s="20">
        <v>41</v>
      </c>
      <c r="H35" s="20">
        <v>45</v>
      </c>
      <c r="I35" s="20">
        <v>1</v>
      </c>
      <c r="J35" s="20">
        <v>3</v>
      </c>
      <c r="K35" s="29" t="s">
        <v>1838</v>
      </c>
      <c r="L35" s="1" t="s">
        <v>1496</v>
      </c>
      <c r="M35" s="1" t="s">
        <v>1858</v>
      </c>
      <c r="N35" s="1" t="s">
        <v>1802</v>
      </c>
      <c r="O35" s="31">
        <v>255</v>
      </c>
      <c r="P35" s="20">
        <v>204</v>
      </c>
      <c r="Q35" s="30">
        <v>51</v>
      </c>
      <c r="R35" s="29" t="s">
        <v>100</v>
      </c>
      <c r="S35" s="28" t="s">
        <v>236</v>
      </c>
    </row>
    <row r="36" spans="1:19" x14ac:dyDescent="0.25">
      <c r="A36" s="32" t="s">
        <v>18</v>
      </c>
      <c r="B36" s="1">
        <v>76</v>
      </c>
      <c r="C36" s="1">
        <v>44</v>
      </c>
      <c r="D36" s="1">
        <v>23</v>
      </c>
      <c r="E36" s="20">
        <v>9</v>
      </c>
      <c r="F36" s="30">
        <v>97</v>
      </c>
      <c r="G36" s="20">
        <v>38</v>
      </c>
      <c r="H36" s="20">
        <v>43</v>
      </c>
      <c r="I36" s="20">
        <v>1</v>
      </c>
      <c r="J36" s="20">
        <v>3</v>
      </c>
      <c r="K36" s="29" t="s">
        <v>1850</v>
      </c>
      <c r="L36" s="1" t="s">
        <v>1834</v>
      </c>
      <c r="M36" s="1" t="s">
        <v>673</v>
      </c>
      <c r="N36" s="1" t="s">
        <v>1851</v>
      </c>
      <c r="O36" s="31">
        <v>226</v>
      </c>
      <c r="P36" s="20">
        <v>189</v>
      </c>
      <c r="Q36" s="30">
        <v>37</v>
      </c>
      <c r="R36" s="29" t="s">
        <v>130</v>
      </c>
      <c r="S36" s="28" t="s">
        <v>253</v>
      </c>
    </row>
    <row r="37" spans="1:19" x14ac:dyDescent="0.25">
      <c r="A37" s="32" t="s">
        <v>20</v>
      </c>
      <c r="B37" s="1">
        <v>76</v>
      </c>
      <c r="C37" s="1">
        <v>44</v>
      </c>
      <c r="D37" s="1">
        <v>27</v>
      </c>
      <c r="E37" s="20">
        <v>5</v>
      </c>
      <c r="F37" s="30">
        <v>93</v>
      </c>
      <c r="G37" s="20">
        <v>32</v>
      </c>
      <c r="H37" s="20">
        <v>44</v>
      </c>
      <c r="I37" s="20">
        <v>0</v>
      </c>
      <c r="J37" s="20">
        <v>1</v>
      </c>
      <c r="K37" s="29" t="s">
        <v>1735</v>
      </c>
      <c r="L37" s="1" t="s">
        <v>1687</v>
      </c>
      <c r="M37" s="1" t="s">
        <v>638</v>
      </c>
      <c r="N37" s="1" t="s">
        <v>1849</v>
      </c>
      <c r="O37" s="31">
        <v>242</v>
      </c>
      <c r="P37" s="20">
        <v>222</v>
      </c>
      <c r="Q37" s="30">
        <v>20</v>
      </c>
      <c r="R37" s="29" t="s">
        <v>98</v>
      </c>
      <c r="S37" s="28" t="s">
        <v>205</v>
      </c>
    </row>
    <row r="38" spans="1:19" x14ac:dyDescent="0.25">
      <c r="A38" s="32" t="s">
        <v>27</v>
      </c>
      <c r="B38" s="1">
        <v>76</v>
      </c>
      <c r="C38" s="1">
        <v>36</v>
      </c>
      <c r="D38" s="1">
        <v>27</v>
      </c>
      <c r="E38" s="20">
        <v>13</v>
      </c>
      <c r="F38" s="30">
        <v>85</v>
      </c>
      <c r="G38" s="20">
        <v>23</v>
      </c>
      <c r="H38" s="20">
        <v>32</v>
      </c>
      <c r="I38" s="20">
        <v>4</v>
      </c>
      <c r="J38" s="20">
        <v>2</v>
      </c>
      <c r="K38" s="29" t="s">
        <v>1135</v>
      </c>
      <c r="L38" s="1" t="s">
        <v>1775</v>
      </c>
      <c r="M38" s="1" t="s">
        <v>1847</v>
      </c>
      <c r="N38" s="1" t="s">
        <v>1848</v>
      </c>
      <c r="O38" s="31">
        <v>200</v>
      </c>
      <c r="P38" s="20">
        <v>223</v>
      </c>
      <c r="Q38" s="30">
        <v>-23</v>
      </c>
      <c r="R38" s="29" t="s">
        <v>98</v>
      </c>
      <c r="S38" s="28" t="s">
        <v>262</v>
      </c>
    </row>
    <row r="39" spans="1:19" x14ac:dyDescent="0.25">
      <c r="A39" s="32" t="s">
        <v>3</v>
      </c>
      <c r="B39" s="1">
        <v>76</v>
      </c>
      <c r="C39" s="1">
        <v>35</v>
      </c>
      <c r="D39" s="1">
        <v>28</v>
      </c>
      <c r="E39" s="20">
        <v>13</v>
      </c>
      <c r="F39" s="30">
        <v>83</v>
      </c>
      <c r="G39" s="20">
        <v>24</v>
      </c>
      <c r="H39" s="20">
        <v>32</v>
      </c>
      <c r="I39" s="20">
        <v>3</v>
      </c>
      <c r="J39" s="20">
        <v>2</v>
      </c>
      <c r="K39" s="29" t="s">
        <v>1771</v>
      </c>
      <c r="L39" s="1" t="s">
        <v>1762</v>
      </c>
      <c r="M39" s="1" t="s">
        <v>831</v>
      </c>
      <c r="N39" s="1" t="s">
        <v>1857</v>
      </c>
      <c r="O39" s="31">
        <v>219</v>
      </c>
      <c r="P39" s="20">
        <v>236</v>
      </c>
      <c r="Q39" s="30">
        <v>-17</v>
      </c>
      <c r="R39" s="29" t="s">
        <v>100</v>
      </c>
      <c r="S39" s="28" t="s">
        <v>203</v>
      </c>
    </row>
    <row r="40" spans="1:19" x14ac:dyDescent="0.25">
      <c r="A40" s="32" t="s">
        <v>31</v>
      </c>
      <c r="B40" s="1">
        <v>76</v>
      </c>
      <c r="C40" s="1">
        <v>33</v>
      </c>
      <c r="D40" s="1">
        <v>35</v>
      </c>
      <c r="E40" s="20">
        <v>8</v>
      </c>
      <c r="F40" s="30">
        <v>74</v>
      </c>
      <c r="G40" s="20">
        <v>19</v>
      </c>
      <c r="H40" s="20">
        <v>29</v>
      </c>
      <c r="I40" s="20">
        <v>4</v>
      </c>
      <c r="J40" s="20">
        <v>2</v>
      </c>
      <c r="K40" s="29" t="s">
        <v>1731</v>
      </c>
      <c r="L40" s="1" t="s">
        <v>1845</v>
      </c>
      <c r="M40" s="1" t="s">
        <v>616</v>
      </c>
      <c r="N40" s="1" t="s">
        <v>1846</v>
      </c>
      <c r="O40" s="31">
        <v>208</v>
      </c>
      <c r="P40" s="20">
        <v>243</v>
      </c>
      <c r="Q40" s="30">
        <v>-35</v>
      </c>
      <c r="R40" s="29" t="s">
        <v>102</v>
      </c>
      <c r="S40" s="28" t="s">
        <v>222</v>
      </c>
    </row>
    <row r="41" spans="1:19" x14ac:dyDescent="0.25">
      <c r="A41" s="32" t="s">
        <v>7</v>
      </c>
      <c r="B41" s="1">
        <v>77</v>
      </c>
      <c r="C41" s="1">
        <v>33</v>
      </c>
      <c r="D41" s="1">
        <v>38</v>
      </c>
      <c r="E41" s="20">
        <v>6</v>
      </c>
      <c r="F41" s="30">
        <v>72</v>
      </c>
      <c r="G41" s="20">
        <v>26</v>
      </c>
      <c r="H41" s="20">
        <v>32</v>
      </c>
      <c r="I41" s="20">
        <v>1</v>
      </c>
      <c r="J41" s="20">
        <v>3</v>
      </c>
      <c r="K41" s="29" t="s">
        <v>1772</v>
      </c>
      <c r="L41" s="1" t="s">
        <v>1855</v>
      </c>
      <c r="M41" s="1" t="s">
        <v>809</v>
      </c>
      <c r="N41" s="1" t="s">
        <v>1856</v>
      </c>
      <c r="O41" s="31">
        <v>234</v>
      </c>
      <c r="P41" s="20">
        <v>246</v>
      </c>
      <c r="Q41" s="30">
        <v>-12</v>
      </c>
      <c r="R41" s="29" t="s">
        <v>104</v>
      </c>
      <c r="S41" s="28" t="s">
        <v>203</v>
      </c>
    </row>
    <row r="42" spans="1:19" ht="15.75" thickBot="1" x14ac:dyDescent="0.3">
      <c r="A42" s="27" t="s">
        <v>8</v>
      </c>
      <c r="B42" s="26">
        <v>76</v>
      </c>
      <c r="C42" s="26">
        <v>20</v>
      </c>
      <c r="D42" s="26">
        <v>46</v>
      </c>
      <c r="E42" s="24">
        <v>10</v>
      </c>
      <c r="F42" s="23">
        <v>50</v>
      </c>
      <c r="G42" s="24">
        <v>12</v>
      </c>
      <c r="H42" s="24">
        <v>18</v>
      </c>
      <c r="I42" s="24">
        <v>2</v>
      </c>
      <c r="J42" s="24">
        <v>5</v>
      </c>
      <c r="K42" s="22" t="s">
        <v>1852</v>
      </c>
      <c r="L42" s="26" t="s">
        <v>1780</v>
      </c>
      <c r="M42" s="26" t="s">
        <v>1853</v>
      </c>
      <c r="N42" s="26" t="s">
        <v>1854</v>
      </c>
      <c r="O42" s="25">
        <v>196</v>
      </c>
      <c r="P42" s="24">
        <v>290</v>
      </c>
      <c r="Q42" s="23">
        <v>-94</v>
      </c>
      <c r="R42" s="22" t="s">
        <v>155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FA68E37-DDBB-41D6-B62C-DB87881CCBF0}"/>
  </hyperlinks>
  <pageMargins left="0.7" right="0.7" top="0.75" bottom="0.75" header="0.3" footer="0.3"/>
  <pageSetup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2" t="s">
        <v>48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4"/>
      <c r="T1" s="18" t="s">
        <v>41</v>
      </c>
    </row>
    <row r="2" spans="1:20" ht="20.25" thickTop="1" thickBot="1" x14ac:dyDescent="0.35">
      <c r="A2" s="55" t="s">
        <v>76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7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78</v>
      </c>
      <c r="C4" s="40">
        <f>Boston_Bruins!$I$84</f>
        <v>31</v>
      </c>
      <c r="D4" s="40">
        <f>Boston_Bruins!$J$84</f>
        <v>38</v>
      </c>
      <c r="E4" s="38">
        <f>Boston_Bruins!$L$84</f>
        <v>9</v>
      </c>
      <c r="F4" s="33">
        <f t="shared" ref="F4:F11" si="0">(C4*2)+E4</f>
        <v>71</v>
      </c>
      <c r="G4" s="39">
        <f>C4-(Boston_Bruins!$K$84+I4)</f>
        <v>24</v>
      </c>
      <c r="H4" s="38">
        <f t="shared" ref="H4:H11" si="1">C4-I4</f>
        <v>31</v>
      </c>
      <c r="I4" s="38">
        <f>Boston_Bruins!$M$84</f>
        <v>0</v>
      </c>
      <c r="J4" s="33">
        <f>Boston_Bruins!$N$84</f>
        <v>1</v>
      </c>
      <c r="K4" s="37" t="str">
        <f>Boston_Bruins!$O$85</f>
        <v>20-13-6</v>
      </c>
      <c r="L4" s="40" t="str">
        <f>Boston_Bruins!$R$85</f>
        <v>11-25-3</v>
      </c>
      <c r="M4" s="40" t="str">
        <f>Boston_Bruins!$U$85</f>
        <v>11-11-4</v>
      </c>
      <c r="N4" s="40" t="str">
        <f>Boston_Bruins!$X$85</f>
        <v>19-23-5</v>
      </c>
      <c r="O4" s="39">
        <f>Boston_Bruins!$E$85</f>
        <v>205</v>
      </c>
      <c r="P4" s="38">
        <f>Boston_Bruins!$F$85</f>
        <v>259</v>
      </c>
      <c r="Q4" s="33">
        <f t="shared" ref="Q4:Q11" si="2">O4-P4</f>
        <v>-54</v>
      </c>
      <c r="R4" s="37" t="str">
        <f>Boston_Bruins!$AA$85</f>
        <v>L1</v>
      </c>
      <c r="S4" s="36" t="str">
        <f>Boston_Bruins!$AD$85</f>
        <v>1-8-1</v>
      </c>
    </row>
    <row r="5" spans="1:20" x14ac:dyDescent="0.25">
      <c r="A5" s="32" t="s">
        <v>28</v>
      </c>
      <c r="B5" s="1">
        <f>Buffalo_Sabres!$D$86</f>
        <v>76</v>
      </c>
      <c r="C5" s="1">
        <f>Buffalo_Sabres!$I$84</f>
        <v>34</v>
      </c>
      <c r="D5" s="1">
        <f>Buffalo_Sabres!$J$84</f>
        <v>36</v>
      </c>
      <c r="E5" s="20">
        <f>Buffalo_Sabres!$L$84</f>
        <v>6</v>
      </c>
      <c r="F5" s="30">
        <f t="shared" si="0"/>
        <v>74</v>
      </c>
      <c r="G5" s="31">
        <f>C5-(Buffalo_Sabres!$K$84+I5)</f>
        <v>23</v>
      </c>
      <c r="H5" s="20">
        <f t="shared" si="1"/>
        <v>30</v>
      </c>
      <c r="I5" s="20">
        <f>Buffalo_Sabres!$M$84</f>
        <v>4</v>
      </c>
      <c r="J5" s="30">
        <f>Buffalo_Sabres!$N$84</f>
        <v>1</v>
      </c>
      <c r="K5" s="29" t="str">
        <f>Buffalo_Sabres!$O$85</f>
        <v>21-14-3</v>
      </c>
      <c r="L5" s="1" t="str">
        <f>Buffalo_Sabres!$R$85</f>
        <v>13-22-3</v>
      </c>
      <c r="M5" s="1" t="str">
        <f>Buffalo_Sabres!$U$85</f>
        <v>10-11-2</v>
      </c>
      <c r="N5" s="1" t="str">
        <f>Buffalo_Sabres!$X$85</f>
        <v>18-22-3</v>
      </c>
      <c r="O5" s="31">
        <f>Buffalo_Sabres!$E$85</f>
        <v>253</v>
      </c>
      <c r="P5" s="20">
        <f>Buffalo_Sabres!$F$85</f>
        <v>268</v>
      </c>
      <c r="Q5" s="30">
        <f t="shared" si="2"/>
        <v>-15</v>
      </c>
      <c r="R5" s="29" t="str">
        <f>Buffalo_Sabres!$AA$85</f>
        <v>W4</v>
      </c>
      <c r="S5" s="28" t="str">
        <f>Buffalo_Sabres!$AD$85</f>
        <v>7-3-0</v>
      </c>
    </row>
    <row r="6" spans="1:20" x14ac:dyDescent="0.25">
      <c r="A6" s="32" t="s">
        <v>21</v>
      </c>
      <c r="B6" s="1">
        <f>Detroit_Red_Wings!$D$86</f>
        <v>76</v>
      </c>
      <c r="C6" s="1">
        <f>Detroit_Red_Wings!$I$84</f>
        <v>36</v>
      </c>
      <c r="D6" s="1">
        <f>Detroit_Red_Wings!$J$84</f>
        <v>33</v>
      </c>
      <c r="E6" s="20">
        <f>Detroit_Red_Wings!$L$84</f>
        <v>7</v>
      </c>
      <c r="F6" s="30">
        <f t="shared" si="0"/>
        <v>79</v>
      </c>
      <c r="G6" s="31">
        <f>C6-(Detroit_Red_Wings!$K$84+I6)</f>
        <v>25</v>
      </c>
      <c r="H6" s="20">
        <f t="shared" si="1"/>
        <v>33</v>
      </c>
      <c r="I6" s="20">
        <f>Detroit_Red_Wings!$M$84</f>
        <v>3</v>
      </c>
      <c r="J6" s="30">
        <f>Detroit_Red_Wings!$N$84</f>
        <v>0</v>
      </c>
      <c r="K6" s="29" t="str">
        <f>Detroit_Red_Wings!$O$85</f>
        <v>21-16-3</v>
      </c>
      <c r="L6" s="1" t="str">
        <f>Detroit_Red_Wings!$R$85</f>
        <v>15-17-4</v>
      </c>
      <c r="M6" s="1" t="str">
        <f>Detroit_Red_Wings!$U$85</f>
        <v>10-11-1</v>
      </c>
      <c r="N6" s="1" t="str">
        <f>Detroit_Red_Wings!$X$85</f>
        <v>20-23-2</v>
      </c>
      <c r="O6" s="31">
        <f>Detroit_Red_Wings!$E$85</f>
        <v>218</v>
      </c>
      <c r="P6" s="20">
        <f>Detroit_Red_Wings!$F$85</f>
        <v>238</v>
      </c>
      <c r="Q6" s="30">
        <f t="shared" si="2"/>
        <v>-20</v>
      </c>
      <c r="R6" s="29" t="str">
        <f>Detroit_Red_Wings!$AA$85</f>
        <v>W2</v>
      </c>
      <c r="S6" s="28" t="str">
        <f>Detroit_Red_Wings!$AD$85</f>
        <v>5-4-1</v>
      </c>
    </row>
    <row r="7" spans="1:20" x14ac:dyDescent="0.25">
      <c r="A7" s="32" t="s">
        <v>19</v>
      </c>
      <c r="B7" s="1">
        <f>Florida_Panthers!$D$86</f>
        <v>77</v>
      </c>
      <c r="C7" s="1">
        <f>Florida_Panthers!$I$84</f>
        <v>44</v>
      </c>
      <c r="D7" s="1">
        <f>Florida_Panthers!$J$84</f>
        <v>29</v>
      </c>
      <c r="E7" s="20">
        <f>Florida_Panthers!$L$84</f>
        <v>4</v>
      </c>
      <c r="F7" s="30">
        <f t="shared" si="0"/>
        <v>92</v>
      </c>
      <c r="G7" s="31">
        <f>C7-(Florida_Panthers!$K$84+I7)</f>
        <v>30</v>
      </c>
      <c r="H7" s="20">
        <f t="shared" si="1"/>
        <v>39</v>
      </c>
      <c r="I7" s="20">
        <f>Florida_Panthers!$M$84</f>
        <v>5</v>
      </c>
      <c r="J7" s="30">
        <f>Florida_Panthers!$N$84</f>
        <v>0</v>
      </c>
      <c r="K7" s="29" t="str">
        <f>Florida_Panthers!$O$85</f>
        <v>25-11-2</v>
      </c>
      <c r="L7" s="1" t="str">
        <f>Florida_Panthers!$R$85</f>
        <v>19-18-2</v>
      </c>
      <c r="M7" s="1" t="str">
        <f>Florida_Panthers!$U$85</f>
        <v>9-11-2</v>
      </c>
      <c r="N7" s="1" t="str">
        <f>Florida_Panthers!$X$85</f>
        <v>23-19-3</v>
      </c>
      <c r="O7" s="31">
        <f>Florida_Panthers!$E$85</f>
        <v>238</v>
      </c>
      <c r="P7" s="20">
        <f>Florida_Panthers!$F$85</f>
        <v>209</v>
      </c>
      <c r="Q7" s="30">
        <f t="shared" si="2"/>
        <v>29</v>
      </c>
      <c r="R7" s="29" t="str">
        <f>Florida_Panthers!$AA$85</f>
        <v>L5</v>
      </c>
      <c r="S7" s="28" t="str">
        <f>Florida_Panthers!$AD$85</f>
        <v>3-6-1</v>
      </c>
    </row>
    <row r="8" spans="1:20" x14ac:dyDescent="0.25">
      <c r="A8" s="32" t="s">
        <v>16</v>
      </c>
      <c r="B8" s="1">
        <f>Montreal_Canadiens!$D$86</f>
        <v>77</v>
      </c>
      <c r="C8" s="1">
        <f>Montreal_Canadiens!$I$84</f>
        <v>38</v>
      </c>
      <c r="D8" s="1">
        <f>Montreal_Canadiens!$J$84</f>
        <v>30</v>
      </c>
      <c r="E8" s="20">
        <f>Montreal_Canadiens!$L$84</f>
        <v>9</v>
      </c>
      <c r="F8" s="30">
        <f t="shared" si="0"/>
        <v>85</v>
      </c>
      <c r="G8" s="31">
        <f>C8-(Montreal_Canadiens!$K$84+I8)</f>
        <v>26</v>
      </c>
      <c r="H8" s="20">
        <f t="shared" si="1"/>
        <v>36</v>
      </c>
      <c r="I8" s="20">
        <f>Montreal_Canadiens!$M$84</f>
        <v>2</v>
      </c>
      <c r="J8" s="30">
        <f>Montreal_Canadiens!$N$84</f>
        <v>3</v>
      </c>
      <c r="K8" s="29" t="str">
        <f>Montreal_Canadiens!$O$85</f>
        <v>21-12-5</v>
      </c>
      <c r="L8" s="1" t="str">
        <f>Montreal_Canadiens!$R$85</f>
        <v>17-18-4</v>
      </c>
      <c r="M8" s="1" t="str">
        <f>Montreal_Canadiens!$U$85</f>
        <v>17-6-0</v>
      </c>
      <c r="N8" s="1" t="str">
        <f>Montreal_Canadiens!$X$85</f>
        <v>25-18-3</v>
      </c>
      <c r="O8" s="31">
        <f>Montreal_Canadiens!$E$85</f>
        <v>232</v>
      </c>
      <c r="P8" s="20">
        <f>Montreal_Canadiens!$F$85</f>
        <v>252</v>
      </c>
      <c r="Q8" s="30">
        <f t="shared" si="2"/>
        <v>-20</v>
      </c>
      <c r="R8" s="29" t="str">
        <f>Montreal_Canadiens!$AA$85</f>
        <v>W5</v>
      </c>
      <c r="S8" s="28" t="str">
        <f>Montreal_Canadiens!$AD$85</f>
        <v>5-3-2</v>
      </c>
    </row>
    <row r="9" spans="1:20" x14ac:dyDescent="0.25">
      <c r="A9" s="32" t="s">
        <v>11</v>
      </c>
      <c r="B9" s="1">
        <f>Ottawa_Senators!$D$86</f>
        <v>77</v>
      </c>
      <c r="C9" s="1">
        <f>Ottawa_Senators!$I$84</f>
        <v>42</v>
      </c>
      <c r="D9" s="1">
        <f>Ottawa_Senators!$J$84</f>
        <v>29</v>
      </c>
      <c r="E9" s="20">
        <f>Ottawa_Senators!$L$84</f>
        <v>6</v>
      </c>
      <c r="F9" s="30">
        <f t="shared" si="0"/>
        <v>90</v>
      </c>
      <c r="G9" s="31">
        <f>C9-(Ottawa_Senators!$K$84+I9)</f>
        <v>32</v>
      </c>
      <c r="H9" s="20">
        <f t="shared" si="1"/>
        <v>41</v>
      </c>
      <c r="I9" s="20">
        <f>Ottawa_Senators!$M$84</f>
        <v>1</v>
      </c>
      <c r="J9" s="30">
        <f>Ottawa_Senators!$N$84</f>
        <v>2</v>
      </c>
      <c r="K9" s="29" t="str">
        <f>Ottawa_Senators!$O$85</f>
        <v>24-11-2</v>
      </c>
      <c r="L9" s="1" t="str">
        <f>Ottawa_Senators!$R$85</f>
        <v>18-18-4</v>
      </c>
      <c r="M9" s="1" t="str">
        <f>Ottawa_Senators!$U$85</f>
        <v>13-11-1</v>
      </c>
      <c r="N9" s="1" t="str">
        <f>Ottawa_Senators!$X$85</f>
        <v>23-17-5</v>
      </c>
      <c r="O9" s="31">
        <f>Ottawa_Senators!$E$85</f>
        <v>222</v>
      </c>
      <c r="P9" s="20">
        <f>Ottawa_Senators!$F$85</f>
        <v>215</v>
      </c>
      <c r="Q9" s="30">
        <f t="shared" si="2"/>
        <v>7</v>
      </c>
      <c r="R9" s="29" t="str">
        <f>Ottawa_Senators!$AA$85</f>
        <v>W3</v>
      </c>
      <c r="S9" s="28" t="str">
        <f>Ottawa_Senators!$AD$85</f>
        <v>6-3-1</v>
      </c>
    </row>
    <row r="10" spans="1:20" x14ac:dyDescent="0.25">
      <c r="A10" s="32" t="s">
        <v>5</v>
      </c>
      <c r="B10" s="1">
        <f>Tampa_Bay_Lightning!$D$86</f>
        <v>76</v>
      </c>
      <c r="C10" s="1">
        <f>Tampa_Bay_Lightning!$I$84</f>
        <v>44</v>
      </c>
      <c r="D10" s="1">
        <f>Tampa_Bay_Lightning!$J$84</f>
        <v>26</v>
      </c>
      <c r="E10" s="20">
        <f>Tampa_Bay_Lightning!$L$84</f>
        <v>6</v>
      </c>
      <c r="F10" s="30">
        <f t="shared" si="0"/>
        <v>94</v>
      </c>
      <c r="G10" s="31">
        <f>C10-(Tampa_Bay_Lightning!$K$84+I10)</f>
        <v>36</v>
      </c>
      <c r="H10" s="20">
        <f t="shared" si="1"/>
        <v>42</v>
      </c>
      <c r="I10" s="20">
        <f>Tampa_Bay_Lightning!$M$84</f>
        <v>2</v>
      </c>
      <c r="J10" s="30">
        <f>Tampa_Bay_Lightning!$N$84</f>
        <v>3</v>
      </c>
      <c r="K10" s="29" t="str">
        <f>Tampa_Bay_Lightning!$O$85</f>
        <v>23-11-2</v>
      </c>
      <c r="L10" s="1" t="str">
        <f>Tampa_Bay_Lightning!$R$85</f>
        <v>21-15-4</v>
      </c>
      <c r="M10" s="1" t="str">
        <f>Tampa_Bay_Lightning!$U$85</f>
        <v>9-12-1</v>
      </c>
      <c r="N10" s="1" t="str">
        <f>Tampa_Bay_Lightning!$X$85</f>
        <v>24-14-6</v>
      </c>
      <c r="O10" s="31">
        <f>Tampa_Bay_Lightning!$E$85</f>
        <v>271</v>
      </c>
      <c r="P10" s="20">
        <f>Tampa_Bay_Lightning!$F$85</f>
        <v>201</v>
      </c>
      <c r="Q10" s="30">
        <f t="shared" si="2"/>
        <v>70</v>
      </c>
      <c r="R10" s="29" t="str">
        <f>Tampa_Bay_Lightning!$AA$85</f>
        <v>L2</v>
      </c>
      <c r="S10" s="28" t="str">
        <f>Tampa_Bay_Lightning!$AD$85</f>
        <v>6-3-1</v>
      </c>
    </row>
    <row r="11" spans="1:20" ht="15.75" thickBot="1" x14ac:dyDescent="0.3">
      <c r="A11" s="32" t="s">
        <v>4</v>
      </c>
      <c r="B11" s="1">
        <f>Toronto_Maple_Leafs!$D$86</f>
        <v>76</v>
      </c>
      <c r="C11" s="1">
        <f>Toronto_Maple_Leafs!$I$84</f>
        <v>47</v>
      </c>
      <c r="D11" s="1">
        <f>Toronto_Maple_Leafs!$J$84</f>
        <v>25</v>
      </c>
      <c r="E11" s="24">
        <f>Toronto_Maple_Leafs!$L$84</f>
        <v>4</v>
      </c>
      <c r="F11" s="23">
        <f t="shared" si="0"/>
        <v>98</v>
      </c>
      <c r="G11" s="25">
        <f>C11-(Toronto_Maple_Leafs!$K$84+I11)</f>
        <v>38</v>
      </c>
      <c r="H11" s="24">
        <f t="shared" si="1"/>
        <v>46</v>
      </c>
      <c r="I11" s="24">
        <f>Toronto_Maple_Leafs!$M$84</f>
        <v>1</v>
      </c>
      <c r="J11" s="23">
        <f>Toronto_Maple_Leafs!$N$84</f>
        <v>2</v>
      </c>
      <c r="K11" s="29" t="str">
        <f>Toronto_Maple_Leafs!$O$85</f>
        <v>25-13-1</v>
      </c>
      <c r="L11" s="1" t="str">
        <f>Toronto_Maple_Leafs!$R$85</f>
        <v>22-12-3</v>
      </c>
      <c r="M11" s="1" t="str">
        <f>Toronto_Maple_Leafs!$U$85</f>
        <v>13-7-1</v>
      </c>
      <c r="N11" s="1" t="str">
        <f>Toronto_Maple_Leafs!$X$85</f>
        <v>28-15-1</v>
      </c>
      <c r="O11" s="31">
        <f>Toronto_Maple_Leafs!$E$85</f>
        <v>250</v>
      </c>
      <c r="P11" s="20">
        <f>Toronto_Maple_Leafs!$F$85</f>
        <v>221</v>
      </c>
      <c r="Q11" s="30">
        <f t="shared" si="2"/>
        <v>29</v>
      </c>
      <c r="R11" s="29" t="str">
        <f>Toronto_Maple_Leafs!$AA$85</f>
        <v>W4</v>
      </c>
      <c r="S11" s="28" t="str">
        <f>Toronto_Maple_Leafs!$AD$85</f>
        <v>8-1-1</v>
      </c>
    </row>
    <row r="12" spans="1:20" ht="20.25" thickTop="1" thickBot="1" x14ac:dyDescent="0.35">
      <c r="A12" s="55" t="s">
        <v>75</v>
      </c>
      <c r="B12" s="56"/>
      <c r="C12" s="56"/>
      <c r="D12" s="56"/>
      <c r="E12" s="56"/>
      <c r="F12" s="56"/>
      <c r="G12" s="56"/>
      <c r="H12" s="56"/>
      <c r="I12" s="56"/>
      <c r="J12" s="56"/>
      <c r="K12" s="56"/>
      <c r="L12" s="56"/>
      <c r="M12" s="56"/>
      <c r="N12" s="56"/>
      <c r="O12" s="56"/>
      <c r="P12" s="56"/>
      <c r="Q12" s="56"/>
      <c r="R12" s="56"/>
      <c r="S12" s="57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76</v>
      </c>
      <c r="C14" s="1">
        <f>Carolina_Hurricanes!$I$84</f>
        <v>46</v>
      </c>
      <c r="D14" s="1">
        <f>Carolina_Hurricanes!$J$84</f>
        <v>26</v>
      </c>
      <c r="E14" s="20">
        <f>Carolina_Hurricanes!$L$84</f>
        <v>4</v>
      </c>
      <c r="F14" s="33">
        <f t="shared" ref="F14:F21" si="3">(C14*2)+E14</f>
        <v>96</v>
      </c>
      <c r="G14" s="20">
        <f>C14-(Carolina_Hurricanes!$K$84+I14)</f>
        <v>41</v>
      </c>
      <c r="H14" s="20">
        <f t="shared" ref="H14:H21" si="4">C14-I14</f>
        <v>46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30-8-1</v>
      </c>
      <c r="L14" s="1" t="str">
        <f>Carolina_Hurricanes!$R$85</f>
        <v>16-18-3</v>
      </c>
      <c r="M14" s="1" t="str">
        <f>Carolina_Hurricanes!$U$85</f>
        <v>17-4-2</v>
      </c>
      <c r="N14" s="1" t="str">
        <f>Carolina_Hurricanes!$X$85</f>
        <v>27-14-2</v>
      </c>
      <c r="O14" s="31">
        <f>Carolina_Hurricanes!$E$85</f>
        <v>247</v>
      </c>
      <c r="P14" s="20">
        <f>Carolina_Hurricanes!$F$85</f>
        <v>207</v>
      </c>
      <c r="Q14" s="30">
        <f t="shared" ref="Q14:Q21" si="5">O14-P14</f>
        <v>40</v>
      </c>
      <c r="R14" s="29" t="str">
        <f>Carolina_Hurricanes!$AA$85</f>
        <v>L2</v>
      </c>
      <c r="S14" s="28" t="str">
        <f>Carolina_Hurricanes!$AD$85</f>
        <v>6-4-0</v>
      </c>
    </row>
    <row r="15" spans="1:20" x14ac:dyDescent="0.25">
      <c r="A15" s="32" t="s">
        <v>23</v>
      </c>
      <c r="B15" s="1">
        <f>Columbus_Blue_Jackets!$D$86</f>
        <v>76</v>
      </c>
      <c r="C15" s="1">
        <f>Columbus_Blue_Jackets!$I$84</f>
        <v>34</v>
      </c>
      <c r="D15" s="1">
        <f>Columbus_Blue_Jackets!$J$84</f>
        <v>33</v>
      </c>
      <c r="E15" s="20">
        <f>Columbus_Blue_Jackets!$L$84</f>
        <v>9</v>
      </c>
      <c r="F15" s="30">
        <f t="shared" si="3"/>
        <v>77</v>
      </c>
      <c r="G15" s="20">
        <f>C15-(Columbus_Blue_Jackets!$K$84+I15)</f>
        <v>18</v>
      </c>
      <c r="H15" s="20">
        <f t="shared" si="4"/>
        <v>28</v>
      </c>
      <c r="I15" s="20">
        <f>Columbus_Blue_Jackets!$M$84</f>
        <v>6</v>
      </c>
      <c r="J15" s="20">
        <f>Columbus_Blue_Jackets!$N$84</f>
        <v>1</v>
      </c>
      <c r="K15" s="29" t="str">
        <f>Columbus_Blue_Jackets!$O$85</f>
        <v>22-10-5</v>
      </c>
      <c r="L15" s="1" t="str">
        <f>Columbus_Blue_Jackets!$R$85</f>
        <v>12-23-4</v>
      </c>
      <c r="M15" s="1" t="str">
        <f>Columbus_Blue_Jackets!$U$85</f>
        <v>9-10-3</v>
      </c>
      <c r="N15" s="1" t="str">
        <f>Columbus_Blue_Jackets!$X$85</f>
        <v>18-21-5</v>
      </c>
      <c r="O15" s="31">
        <f>Columbus_Blue_Jackets!$E$85</f>
        <v>245</v>
      </c>
      <c r="P15" s="20">
        <f>Columbus_Blue_Jackets!$F$85</f>
        <v>262</v>
      </c>
      <c r="Q15" s="30">
        <f t="shared" si="5"/>
        <v>-17</v>
      </c>
      <c r="R15" s="29" t="str">
        <f>Columbus_Blue_Jackets!$AA$85</f>
        <v>L3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77</v>
      </c>
      <c r="C16" s="1">
        <f>New_Jersey_Devils!$I$84</f>
        <v>41</v>
      </c>
      <c r="D16" s="1">
        <f>New_Jersey_Devils!$J$84</f>
        <v>29</v>
      </c>
      <c r="E16" s="20">
        <f>New_Jersey_Devils!$L$84</f>
        <v>7</v>
      </c>
      <c r="F16" s="30">
        <f t="shared" si="3"/>
        <v>89</v>
      </c>
      <c r="G16" s="20">
        <f>C16-(New_Jersey_Devils!$K$84+I16)</f>
        <v>34</v>
      </c>
      <c r="H16" s="20">
        <f t="shared" si="4"/>
        <v>39</v>
      </c>
      <c r="I16" s="20">
        <f>New_Jersey_Devils!$M$84</f>
        <v>2</v>
      </c>
      <c r="J16" s="20">
        <f>New_Jersey_Devils!$N$84</f>
        <v>2</v>
      </c>
      <c r="K16" s="29" t="str">
        <f>New_Jersey_Devils!$O$85</f>
        <v>19-13-5</v>
      </c>
      <c r="L16" s="1" t="str">
        <f>New_Jersey_Devils!$R$85</f>
        <v>22-16-2</v>
      </c>
      <c r="M16" s="1" t="str">
        <f>New_Jersey_Devils!$U$85</f>
        <v>14-7-3</v>
      </c>
      <c r="N16" s="1" t="str">
        <f>New_Jersey_Devils!$X$85</f>
        <v>25-14-6</v>
      </c>
      <c r="O16" s="31">
        <f>New_Jersey_Devils!$E$85</f>
        <v>231</v>
      </c>
      <c r="P16" s="20">
        <f>New_Jersey_Devils!$F$85</f>
        <v>201</v>
      </c>
      <c r="Q16" s="30">
        <f t="shared" si="5"/>
        <v>30</v>
      </c>
      <c r="R16" s="29" t="str">
        <f>New_Jersey_Devils!$AA$85</f>
        <v>W3</v>
      </c>
      <c r="S16" s="28" t="str">
        <f>New_Jersey_Devils!$AD$85</f>
        <v>5-4-1</v>
      </c>
    </row>
    <row r="17" spans="1:19" x14ac:dyDescent="0.25">
      <c r="A17" s="32" t="s">
        <v>13</v>
      </c>
      <c r="B17" s="1">
        <f>New_York_Islanders!$D$86</f>
        <v>76</v>
      </c>
      <c r="C17" s="1">
        <f>New_York_Islanders!$I$84</f>
        <v>34</v>
      </c>
      <c r="D17" s="1">
        <f>New_York_Islanders!$J$84</f>
        <v>32</v>
      </c>
      <c r="E17" s="20">
        <f>New_York_Islanders!$L$84</f>
        <v>10</v>
      </c>
      <c r="F17" s="30">
        <f t="shared" si="3"/>
        <v>78</v>
      </c>
      <c r="G17" s="20">
        <f>C17-(New_York_Islanders!$K$84+I17)</f>
        <v>25</v>
      </c>
      <c r="H17" s="20">
        <f t="shared" si="4"/>
        <v>32</v>
      </c>
      <c r="I17" s="20">
        <f>New_York_Islanders!$M$84</f>
        <v>2</v>
      </c>
      <c r="J17" s="20">
        <f>New_York_Islanders!$N$84</f>
        <v>2</v>
      </c>
      <c r="K17" s="29" t="str">
        <f>New_York_Islanders!$O$85</f>
        <v>19-15-5</v>
      </c>
      <c r="L17" s="1" t="str">
        <f>New_York_Islanders!$R$85</f>
        <v>15-17-5</v>
      </c>
      <c r="M17" s="1" t="str">
        <f>New_York_Islanders!$U$85</f>
        <v>9-7-3</v>
      </c>
      <c r="N17" s="1" t="str">
        <f>New_York_Islanders!$X$85</f>
        <v>20-19-4</v>
      </c>
      <c r="O17" s="31">
        <f>New_York_Islanders!$E$85</f>
        <v>210</v>
      </c>
      <c r="P17" s="20">
        <f>New_York_Islanders!$F$85</f>
        <v>231</v>
      </c>
      <c r="Q17" s="30">
        <f t="shared" si="5"/>
        <v>-21</v>
      </c>
      <c r="R17" s="29" t="str">
        <f>New_York_Islanders!$AA$85</f>
        <v>W2</v>
      </c>
      <c r="S17" s="28" t="str">
        <f>New_York_Islanders!$AD$85</f>
        <v>4-4-2</v>
      </c>
    </row>
    <row r="18" spans="1:19" x14ac:dyDescent="0.25">
      <c r="A18" s="32" t="s">
        <v>12</v>
      </c>
      <c r="B18" s="1">
        <f>New_York_Rangers!$D$86</f>
        <v>76</v>
      </c>
      <c r="C18" s="1">
        <f>New_York_Rangers!$I$84</f>
        <v>36</v>
      </c>
      <c r="D18" s="1">
        <f>New_York_Rangers!$J$84</f>
        <v>33</v>
      </c>
      <c r="E18" s="20">
        <f>New_York_Rangers!$L$84</f>
        <v>7</v>
      </c>
      <c r="F18" s="30">
        <f t="shared" si="3"/>
        <v>79</v>
      </c>
      <c r="G18" s="20">
        <f>C18-(New_York_Rangers!$K$84+I18)</f>
        <v>31</v>
      </c>
      <c r="H18" s="20">
        <f t="shared" si="4"/>
        <v>35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18-17-3</v>
      </c>
      <c r="L18" s="1" t="str">
        <f>New_York_Rangers!$R$85</f>
        <v>18-16-4</v>
      </c>
      <c r="M18" s="1" t="str">
        <f>New_York_Rangers!$U$85</f>
        <v>11-11-1</v>
      </c>
      <c r="N18" s="1" t="str">
        <f>New_York_Rangers!$X$85</f>
        <v>22-19-3</v>
      </c>
      <c r="O18" s="31">
        <f>New_York_Rangers!$E$85</f>
        <v>229</v>
      </c>
      <c r="P18" s="20">
        <f>New_York_Rangers!$F$85</f>
        <v>230</v>
      </c>
      <c r="Q18" s="30">
        <f t="shared" si="5"/>
        <v>-1</v>
      </c>
      <c r="R18" s="29" t="str">
        <f>New_York_Rangers!$AA$85</f>
        <v>L1</v>
      </c>
      <c r="S18" s="28" t="str">
        <f>New_York_Rangers!$AD$85</f>
        <v>4-5-1</v>
      </c>
    </row>
    <row r="19" spans="1:19" x14ac:dyDescent="0.25">
      <c r="A19" s="32" t="s">
        <v>10</v>
      </c>
      <c r="B19" s="1">
        <f>Philadelphia_Flyers!$D$86</f>
        <v>77</v>
      </c>
      <c r="C19" s="1">
        <f>Philadelphia_Flyers!$I$84</f>
        <v>31</v>
      </c>
      <c r="D19" s="1">
        <f>Philadelphia_Flyers!$J$84</f>
        <v>37</v>
      </c>
      <c r="E19" s="20">
        <f>Philadelphia_Flyers!$L$84</f>
        <v>9</v>
      </c>
      <c r="F19" s="30">
        <f t="shared" si="3"/>
        <v>71</v>
      </c>
      <c r="G19" s="20">
        <f>C19-(Philadelphia_Flyers!$K$84+I19)</f>
        <v>15</v>
      </c>
      <c r="H19" s="20">
        <f t="shared" si="4"/>
        <v>26</v>
      </c>
      <c r="I19" s="20">
        <f>Philadelphia_Flyers!$M$84</f>
        <v>5</v>
      </c>
      <c r="J19" s="20">
        <f>Philadelphia_Flyers!$N$84</f>
        <v>3</v>
      </c>
      <c r="K19" s="29" t="str">
        <f>Philadelphia_Flyers!$O$85</f>
        <v>19-19-1</v>
      </c>
      <c r="L19" s="1" t="str">
        <f>Philadelphia_Flyers!$R$85</f>
        <v>12-18-8</v>
      </c>
      <c r="M19" s="1" t="str">
        <f>Philadelphia_Flyers!$U$85</f>
        <v>8-13-2</v>
      </c>
      <c r="N19" s="1" t="str">
        <f>Philadelphia_Flyers!$X$85</f>
        <v>18-22-5</v>
      </c>
      <c r="O19" s="31">
        <f>Philadelphia_Flyers!$E$85</f>
        <v>219</v>
      </c>
      <c r="P19" s="20">
        <f>Philadelphia_Flyers!$F$85</f>
        <v>266</v>
      </c>
      <c r="Q19" s="30">
        <f t="shared" si="5"/>
        <v>-47</v>
      </c>
      <c r="R19" s="29" t="str">
        <f>Philadelphia_Flyers!$AA$85</f>
        <v>L1</v>
      </c>
      <c r="S19" s="28" t="str">
        <f>Philadelphia_Flyers!$AD$85</f>
        <v>3-6-1</v>
      </c>
    </row>
    <row r="20" spans="1:19" x14ac:dyDescent="0.25">
      <c r="A20" s="32" t="s">
        <v>9</v>
      </c>
      <c r="B20" s="1">
        <f>Pittsburgh_Penguins!$D$86</f>
        <v>78</v>
      </c>
      <c r="C20" s="1">
        <f>Pittsburgh_Penguins!$I$84</f>
        <v>31</v>
      </c>
      <c r="D20" s="1">
        <f>Pittsburgh_Penguins!$J$84</f>
        <v>35</v>
      </c>
      <c r="E20" s="20">
        <f>Pittsburgh_Penguins!$L$84</f>
        <v>12</v>
      </c>
      <c r="F20" s="30">
        <f t="shared" si="3"/>
        <v>74</v>
      </c>
      <c r="G20" s="20">
        <f>C20-(Pittsburgh_Penguins!$K$84+I20)</f>
        <v>21</v>
      </c>
      <c r="H20" s="20">
        <f t="shared" si="4"/>
        <v>30</v>
      </c>
      <c r="I20" s="20">
        <f>Pittsburgh_Penguins!$M$84</f>
        <v>1</v>
      </c>
      <c r="J20" s="20">
        <f>Pittsburgh_Penguins!$N$84</f>
        <v>6</v>
      </c>
      <c r="K20" s="29" t="str">
        <f>Pittsburgh_Penguins!$O$85</f>
        <v>19-14-5</v>
      </c>
      <c r="L20" s="1" t="str">
        <f>Pittsburgh_Penguins!$R$85</f>
        <v>12-21-7</v>
      </c>
      <c r="M20" s="1" t="str">
        <f>Pittsburgh_Penguins!$U$85</f>
        <v>7-13-4</v>
      </c>
      <c r="N20" s="1" t="str">
        <f>Pittsburgh_Penguins!$X$85</f>
        <v>17-20-10</v>
      </c>
      <c r="O20" s="31">
        <f>Pittsburgh_Penguins!$E$85</f>
        <v>228</v>
      </c>
      <c r="P20" s="20">
        <f>Pittsburgh_Penguins!$F$85</f>
        <v>285</v>
      </c>
      <c r="Q20" s="30">
        <f t="shared" si="5"/>
        <v>-57</v>
      </c>
      <c r="R20" s="29" t="str">
        <f>Pittsburgh_Penguins!$AA$85</f>
        <v>L1</v>
      </c>
      <c r="S20" s="28" t="str">
        <f>Pittsburgh_Penguins!$AD$85</f>
        <v>4-4-2</v>
      </c>
    </row>
    <row r="21" spans="1:19" ht="15.75" thickBot="1" x14ac:dyDescent="0.3">
      <c r="A21" s="27" t="s">
        <v>1</v>
      </c>
      <c r="B21" s="26">
        <f>Washington_Capitals!$D$86</f>
        <v>77</v>
      </c>
      <c r="C21" s="26">
        <f>Washington_Capitals!$I$84</f>
        <v>49</v>
      </c>
      <c r="D21" s="26">
        <f>Washington_Capitals!$J$84</f>
        <v>19</v>
      </c>
      <c r="E21" s="24">
        <f>Washington_Capitals!$L$84</f>
        <v>9</v>
      </c>
      <c r="F21" s="23">
        <f t="shared" si="3"/>
        <v>107</v>
      </c>
      <c r="G21" s="24">
        <f>C21-(Washington_Capitals!$K$84+I21)</f>
        <v>41</v>
      </c>
      <c r="H21" s="24">
        <f t="shared" si="4"/>
        <v>48</v>
      </c>
      <c r="I21" s="24">
        <f>Washington_Capitals!$M$84</f>
        <v>1</v>
      </c>
      <c r="J21" s="24">
        <f>Washington_Capitals!$N$84</f>
        <v>3</v>
      </c>
      <c r="K21" s="22" t="str">
        <f>Washington_Capitals!$O$85</f>
        <v>25-8-6</v>
      </c>
      <c r="L21" s="26" t="str">
        <f>Washington_Capitals!$R$85</f>
        <v>24-11-3</v>
      </c>
      <c r="M21" s="26" t="str">
        <f>Washington_Capitals!$U$85</f>
        <v>15-6-0</v>
      </c>
      <c r="N21" s="26" t="str">
        <f>Washington_Capitals!$X$85</f>
        <v>30-11-4</v>
      </c>
      <c r="O21" s="25">
        <f>Washington_Capitals!$E$85</f>
        <v>277</v>
      </c>
      <c r="P21" s="24">
        <f>Washington_Capitals!$F$85</f>
        <v>211</v>
      </c>
      <c r="Q21" s="23">
        <f t="shared" si="5"/>
        <v>66</v>
      </c>
      <c r="R21" s="22" t="str">
        <f>Washington_Capitals!$AA$85</f>
        <v>L1</v>
      </c>
      <c r="S21" s="21" t="str">
        <f>Washington_Capitals!$AD$85</f>
        <v>5-4-1</v>
      </c>
    </row>
    <row r="22" spans="1:19" ht="25.5" thickTop="1" thickBot="1" x14ac:dyDescent="0.45">
      <c r="A22" s="52" t="s">
        <v>74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4"/>
    </row>
    <row r="23" spans="1:19" ht="20.25" thickTop="1" thickBot="1" x14ac:dyDescent="0.35">
      <c r="A23" s="55" t="s">
        <v>73</v>
      </c>
      <c r="B23" s="56"/>
      <c r="C23" s="56"/>
      <c r="D23" s="56"/>
      <c r="E23" s="56"/>
      <c r="F23" s="56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7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77</v>
      </c>
      <c r="C25" s="40">
        <f>Utah_Hockey_Club!$I$84</f>
        <v>35</v>
      </c>
      <c r="D25" s="40">
        <f>Utah_Hockey_Club!$J$84</f>
        <v>30</v>
      </c>
      <c r="E25" s="38">
        <f>Utah_Hockey_Club!$L$84</f>
        <v>12</v>
      </c>
      <c r="F25" s="33">
        <f t="shared" ref="F25:F32" si="6">(C25*2)+E25</f>
        <v>82</v>
      </c>
      <c r="G25" s="38">
        <f>C25-(Utah_Hockey_Club!$K$84+I25)</f>
        <v>26</v>
      </c>
      <c r="H25" s="38">
        <f t="shared" ref="H25:H32" si="7">C25-I25</f>
        <v>34</v>
      </c>
      <c r="I25" s="38">
        <f>Utah_Hockey_Club!$M$84</f>
        <v>1</v>
      </c>
      <c r="J25" s="38">
        <f>Utah_Hockey_Club!$N$84</f>
        <v>3</v>
      </c>
      <c r="K25" s="37" t="str">
        <f>Utah_Hockey_Club!$O$85</f>
        <v>17-15-7</v>
      </c>
      <c r="L25" s="40" t="str">
        <f>Utah_Hockey_Club!$R$85</f>
        <v>18-15-5</v>
      </c>
      <c r="M25" s="40" t="str">
        <f>Utah_Hockey_Club!$U$85</f>
        <v>11-8-3</v>
      </c>
      <c r="N25" s="40" t="str">
        <f>Utah_Hockey_Club!$X$85</f>
        <v>21-16-8</v>
      </c>
      <c r="O25" s="39">
        <f>Utah_Hockey_Club!$E$85</f>
        <v>218</v>
      </c>
      <c r="P25" s="38">
        <f>Utah_Hockey_Club!$F$85</f>
        <v>234</v>
      </c>
      <c r="Q25" s="33">
        <f t="shared" ref="Q25:Q32" si="8">O25-P25</f>
        <v>-16</v>
      </c>
      <c r="R25" s="37" t="str">
        <f>Utah_Hockey_Club!$AA$85</f>
        <v>W1</v>
      </c>
      <c r="S25" s="36" t="str">
        <f>Utah_Hockey_Club!$AD$85</f>
        <v>5-4-1</v>
      </c>
    </row>
    <row r="26" spans="1:19" x14ac:dyDescent="0.25">
      <c r="A26" s="32" t="s">
        <v>25</v>
      </c>
      <c r="B26" s="1">
        <f>Chicago_Blackhawks!$D$86</f>
        <v>77</v>
      </c>
      <c r="C26" s="1">
        <f>Chicago_Blackhawks!$I$84</f>
        <v>22</v>
      </c>
      <c r="D26" s="1">
        <f>Chicago_Blackhawks!$J$84</f>
        <v>45</v>
      </c>
      <c r="E26" s="20">
        <f>Chicago_Blackhawks!$L$84</f>
        <v>10</v>
      </c>
      <c r="F26" s="30">
        <f t="shared" si="6"/>
        <v>54</v>
      </c>
      <c r="G26" s="20">
        <f>C26-(Chicago_Blackhawks!$K$84+I26)</f>
        <v>19</v>
      </c>
      <c r="H26" s="20">
        <f t="shared" si="7"/>
        <v>21</v>
      </c>
      <c r="I26" s="20">
        <f>Chicago_Blackhawks!$M$84</f>
        <v>1</v>
      </c>
      <c r="J26" s="20">
        <f>Chicago_Blackhawks!$N$84</f>
        <v>3</v>
      </c>
      <c r="K26" s="29" t="str">
        <f>Chicago_Blackhawks!$O$85</f>
        <v>15-20-5</v>
      </c>
      <c r="L26" s="1" t="str">
        <f>Chicago_Blackhawks!$R$85</f>
        <v>7-25-5</v>
      </c>
      <c r="M26" s="1" t="str">
        <f>Chicago_Blackhawks!$U$85</f>
        <v>5-11-5</v>
      </c>
      <c r="N26" s="1" t="str">
        <f>Chicago_Blackhawks!$X$85</f>
        <v>13-26-6</v>
      </c>
      <c r="O26" s="31">
        <f>Chicago_Blackhawks!$E$85</f>
        <v>209</v>
      </c>
      <c r="P26" s="20">
        <f>Chicago_Blackhawks!$F$85</f>
        <v>278</v>
      </c>
      <c r="Q26" s="30">
        <f t="shared" si="8"/>
        <v>-69</v>
      </c>
      <c r="R26" s="29" t="str">
        <f>Chicago_Blackhawks!$AA$85</f>
        <v>W1</v>
      </c>
      <c r="S26" s="28" t="str">
        <f>Chicago_Blackhawks!$AD$85</f>
        <v>2-7-1</v>
      </c>
    </row>
    <row r="27" spans="1:19" x14ac:dyDescent="0.25">
      <c r="A27" s="32" t="s">
        <v>24</v>
      </c>
      <c r="B27" s="1">
        <f>Colorado_Avalanche!$D$86</f>
        <v>78</v>
      </c>
      <c r="C27" s="1">
        <f>Colorado_Avalanche!$I$84</f>
        <v>47</v>
      </c>
      <c r="D27" s="1">
        <f>Colorado_Avalanche!$J$84</f>
        <v>27</v>
      </c>
      <c r="E27" s="20">
        <f>Colorado_Avalanche!$L$84</f>
        <v>4</v>
      </c>
      <c r="F27" s="30">
        <f t="shared" si="6"/>
        <v>98</v>
      </c>
      <c r="G27" s="20">
        <f>C27-(Colorado_Avalanche!$K$84+I27)</f>
        <v>36</v>
      </c>
      <c r="H27" s="20">
        <f t="shared" si="7"/>
        <v>44</v>
      </c>
      <c r="I27" s="20">
        <f>Colorado_Avalanche!$M$84</f>
        <v>3</v>
      </c>
      <c r="J27" s="20">
        <f>Colorado_Avalanche!$N$84</f>
        <v>3</v>
      </c>
      <c r="K27" s="29" t="str">
        <f>Colorado_Avalanche!$O$85</f>
        <v>25-11-3</v>
      </c>
      <c r="L27" s="1" t="str">
        <f>Colorado_Avalanche!$R$85</f>
        <v>22-16-1</v>
      </c>
      <c r="M27" s="1" t="str">
        <f>Colorado_Avalanche!$U$85</f>
        <v>12-12-2</v>
      </c>
      <c r="N27" s="1" t="str">
        <f>Colorado_Avalanche!$X$85</f>
        <v>26-17-3</v>
      </c>
      <c r="O27" s="31">
        <f>Colorado_Avalanche!$E$85</f>
        <v>265</v>
      </c>
      <c r="P27" s="20">
        <f>Colorado_Avalanche!$F$85</f>
        <v>221</v>
      </c>
      <c r="Q27" s="30">
        <f t="shared" si="8"/>
        <v>44</v>
      </c>
      <c r="R27" s="29" t="str">
        <f>Colorado_Avalanche!$AA$85</f>
        <v>L1</v>
      </c>
      <c r="S27" s="28" t="str">
        <f>Colorado_Avalanche!$AD$85</f>
        <v>6-3-1</v>
      </c>
    </row>
    <row r="28" spans="1:19" x14ac:dyDescent="0.25">
      <c r="A28" s="32" t="s">
        <v>22</v>
      </c>
      <c r="B28" s="1">
        <f>Dallas_Stars!$D$86</f>
        <v>77</v>
      </c>
      <c r="C28" s="1">
        <f>Dallas_Stars!$I$84</f>
        <v>50</v>
      </c>
      <c r="D28" s="1">
        <f>Dallas_Stars!$J$84</f>
        <v>22</v>
      </c>
      <c r="E28" s="20">
        <f>Dallas_Stars!$L$84</f>
        <v>5</v>
      </c>
      <c r="F28" s="30">
        <f t="shared" si="6"/>
        <v>105</v>
      </c>
      <c r="G28" s="20">
        <f>C28-(Dallas_Stars!$K$84+I28)</f>
        <v>39</v>
      </c>
      <c r="H28" s="20">
        <f t="shared" si="7"/>
        <v>48</v>
      </c>
      <c r="I28" s="20">
        <f>Dallas_Stars!$M$84</f>
        <v>2</v>
      </c>
      <c r="J28" s="20">
        <f>Dallas_Stars!$N$84</f>
        <v>2</v>
      </c>
      <c r="K28" s="29" t="str">
        <f>Dallas_Stars!$O$85</f>
        <v>28-9-2</v>
      </c>
      <c r="L28" s="1" t="str">
        <f>Dallas_Stars!$R$85</f>
        <v>22-13-3</v>
      </c>
      <c r="M28" s="1" t="str">
        <f>Dallas_Stars!$U$85</f>
        <v>15-5-3</v>
      </c>
      <c r="N28" s="1" t="str">
        <f>Dallas_Stars!$X$85</f>
        <v>31-10-4</v>
      </c>
      <c r="O28" s="31">
        <f>Dallas_Stars!$E$85</f>
        <v>264</v>
      </c>
      <c r="P28" s="20">
        <f>Dallas_Stars!$F$85</f>
        <v>198</v>
      </c>
      <c r="Q28" s="30">
        <f t="shared" si="8"/>
        <v>66</v>
      </c>
      <c r="R28" s="29" t="str">
        <f>Dallas_Stars!$AA$85</f>
        <v>L2</v>
      </c>
      <c r="S28" s="28" t="str">
        <f>Dallas_Stars!$AD$85</f>
        <v>7-1-2</v>
      </c>
    </row>
    <row r="29" spans="1:19" x14ac:dyDescent="0.25">
      <c r="A29" s="32" t="s">
        <v>17</v>
      </c>
      <c r="B29" s="1">
        <f>Minnesota_Wild!$D$86</f>
        <v>78</v>
      </c>
      <c r="C29" s="1">
        <f>Minnesota_Wild!$I$84</f>
        <v>42</v>
      </c>
      <c r="D29" s="1">
        <f>Minnesota_Wild!$J$84</f>
        <v>29</v>
      </c>
      <c r="E29" s="20">
        <f>Minnesota_Wild!$L$84</f>
        <v>7</v>
      </c>
      <c r="F29" s="30">
        <f t="shared" si="6"/>
        <v>91</v>
      </c>
      <c r="G29" s="20">
        <f>C29-(Minnesota_Wild!$K$84+I29)</f>
        <v>30</v>
      </c>
      <c r="H29" s="20">
        <f t="shared" si="7"/>
        <v>39</v>
      </c>
      <c r="I29" s="20">
        <f>Minnesota_Wild!$M$84</f>
        <v>3</v>
      </c>
      <c r="J29" s="20">
        <f>Minnesota_Wild!$N$84</f>
        <v>3</v>
      </c>
      <c r="K29" s="29" t="str">
        <f>Minnesota_Wild!$O$85</f>
        <v>20-17-2</v>
      </c>
      <c r="L29" s="1" t="str">
        <f>Minnesota_Wild!$R$85</f>
        <v>22-12-5</v>
      </c>
      <c r="M29" s="1" t="str">
        <f>Minnesota_Wild!$U$85</f>
        <v>13-11-2</v>
      </c>
      <c r="N29" s="1" t="str">
        <f>Minnesota_Wild!$X$85</f>
        <v>22-20-4</v>
      </c>
      <c r="O29" s="31">
        <f>Minnesota_Wild!$E$85</f>
        <v>212</v>
      </c>
      <c r="P29" s="20">
        <f>Minnesota_Wild!$F$85</f>
        <v>224</v>
      </c>
      <c r="Q29" s="30">
        <f t="shared" si="8"/>
        <v>-12</v>
      </c>
      <c r="R29" s="29" t="str">
        <f>Minnesota_Wild!$AA$85</f>
        <v>W1</v>
      </c>
      <c r="S29" s="28" t="str">
        <f>Minnesota_Wild!$AD$85</f>
        <v>4-4-2</v>
      </c>
    </row>
    <row r="30" spans="1:19" x14ac:dyDescent="0.25">
      <c r="A30" s="32" t="s">
        <v>15</v>
      </c>
      <c r="B30" s="1">
        <f>Nashville_Predators!$D$86</f>
        <v>77</v>
      </c>
      <c r="C30" s="1">
        <f>Nashville_Predators!$I$84</f>
        <v>27</v>
      </c>
      <c r="D30" s="1">
        <f>Nashville_Predators!$J$84</f>
        <v>42</v>
      </c>
      <c r="E30" s="20">
        <f>Nashville_Predators!$L$84</f>
        <v>8</v>
      </c>
      <c r="F30" s="30">
        <f t="shared" si="6"/>
        <v>62</v>
      </c>
      <c r="G30" s="20">
        <f>C30-(Nashville_Predators!$K$84+I30)</f>
        <v>22</v>
      </c>
      <c r="H30" s="20">
        <f t="shared" si="7"/>
        <v>26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18-17-3</v>
      </c>
      <c r="L30" s="1" t="str">
        <f>Nashville_Predators!$R$85</f>
        <v>9-25-5</v>
      </c>
      <c r="M30" s="1" t="str">
        <f>Nashville_Predators!$U$85</f>
        <v>10-11-2</v>
      </c>
      <c r="N30" s="1" t="str">
        <f>Nashville_Predators!$X$85</f>
        <v>19-23-4</v>
      </c>
      <c r="O30" s="31">
        <f>Nashville_Predators!$E$85</f>
        <v>192</v>
      </c>
      <c r="P30" s="20">
        <f>Nashville_Predators!$F$85</f>
        <v>252</v>
      </c>
      <c r="Q30" s="30">
        <f t="shared" si="8"/>
        <v>-60</v>
      </c>
      <c r="R30" s="29" t="str">
        <f>Nashville_Predators!$AA$85</f>
        <v>L6</v>
      </c>
      <c r="S30" s="28" t="str">
        <f>Nashville_Predators!$AD$85</f>
        <v>2-8-0</v>
      </c>
    </row>
    <row r="31" spans="1:19" x14ac:dyDescent="0.25">
      <c r="A31" s="32" t="s">
        <v>6</v>
      </c>
      <c r="B31" s="1">
        <f>St_Louis_Blues!$D$86</f>
        <v>78</v>
      </c>
      <c r="C31" s="1">
        <f>St_Louis_Blues!$I$84</f>
        <v>43</v>
      </c>
      <c r="D31" s="1">
        <f>St_Louis_Blues!$J$84</f>
        <v>28</v>
      </c>
      <c r="E31" s="20">
        <f>St_Louis_Blues!$L$84</f>
        <v>7</v>
      </c>
      <c r="F31" s="30">
        <f t="shared" si="6"/>
        <v>93</v>
      </c>
      <c r="G31" s="20">
        <f>C31-(St_Louis_Blues!$K$84+I31)</f>
        <v>27</v>
      </c>
      <c r="H31" s="20">
        <f t="shared" si="7"/>
        <v>39</v>
      </c>
      <c r="I31" s="20">
        <f>St_Louis_Blues!$M$84</f>
        <v>4</v>
      </c>
      <c r="J31" s="20">
        <f>St_Louis_Blues!$N$84</f>
        <v>1</v>
      </c>
      <c r="K31" s="29" t="str">
        <f>St_Louis_Blues!$O$85</f>
        <v>23-14-3</v>
      </c>
      <c r="L31" s="1" t="str">
        <f>St_Louis_Blues!$R$85</f>
        <v>20-14-4</v>
      </c>
      <c r="M31" s="1" t="str">
        <f>St_Louis_Blues!$U$85</f>
        <v>13-9-2</v>
      </c>
      <c r="N31" s="1" t="str">
        <f>St_Louis_Blues!$X$85</f>
        <v>28-14-4</v>
      </c>
      <c r="O31" s="31">
        <f>St_Louis_Blues!$E$85</f>
        <v>241</v>
      </c>
      <c r="P31" s="20">
        <f>St_Louis_Blues!$F$85</f>
        <v>221</v>
      </c>
      <c r="Q31" s="30">
        <f t="shared" si="8"/>
        <v>20</v>
      </c>
      <c r="R31" s="29" t="str">
        <f>St_Louis_Blues!$AA$85</f>
        <v>W12</v>
      </c>
      <c r="S31" s="28" t="str">
        <f>St_Louis_Blues!$AD$85</f>
        <v>10-0-0</v>
      </c>
    </row>
    <row r="32" spans="1:19" ht="15.75" thickBot="1" x14ac:dyDescent="0.3">
      <c r="A32" s="32" t="s">
        <v>0</v>
      </c>
      <c r="B32" s="1">
        <f>Winnipeg_Jets!$D$86</f>
        <v>77</v>
      </c>
      <c r="C32" s="1">
        <f>Winnipeg_Jets!$I$84</f>
        <v>52</v>
      </c>
      <c r="D32" s="1">
        <f>Winnipeg_Jets!$J$84</f>
        <v>21</v>
      </c>
      <c r="E32" s="20">
        <f>Winnipeg_Jets!$L$84</f>
        <v>4</v>
      </c>
      <c r="F32" s="23">
        <f t="shared" si="6"/>
        <v>108</v>
      </c>
      <c r="G32" s="20">
        <f>C32-(Winnipeg_Jets!$K$84+I32)</f>
        <v>40</v>
      </c>
      <c r="H32" s="20">
        <f t="shared" si="7"/>
        <v>51</v>
      </c>
      <c r="I32" s="20">
        <f>Winnipeg_Jets!$M$84</f>
        <v>1</v>
      </c>
      <c r="J32" s="20">
        <f>Winnipeg_Jets!$N$84</f>
        <v>1</v>
      </c>
      <c r="K32" s="29" t="str">
        <f>Winnipeg_Jets!$O$85</f>
        <v>28-6-4</v>
      </c>
      <c r="L32" s="1" t="str">
        <f>Winnipeg_Jets!$R$85</f>
        <v>24-15-0</v>
      </c>
      <c r="M32" s="1" t="str">
        <f>Winnipeg_Jets!$U$85</f>
        <v>1-1-0</v>
      </c>
      <c r="N32" s="1" t="str">
        <f>Winnipeg_Jets!$X$85</f>
        <v>29-13-3</v>
      </c>
      <c r="O32" s="31">
        <f>Winnipeg_Jets!$E$85</f>
        <v>262</v>
      </c>
      <c r="P32" s="20">
        <f>Winnipeg_Jets!$F$85</f>
        <v>181</v>
      </c>
      <c r="Q32" s="30">
        <f t="shared" si="8"/>
        <v>81</v>
      </c>
      <c r="R32" s="29" t="str">
        <f>Winnipeg_Jets!$AA$85</f>
        <v>L1</v>
      </c>
      <c r="S32" s="28" t="str">
        <f>Winnipeg_Jets!$AD$85</f>
        <v>6-4-0</v>
      </c>
    </row>
    <row r="33" spans="1:19" ht="20.25" thickTop="1" thickBot="1" x14ac:dyDescent="0.35">
      <c r="A33" s="55" t="s">
        <v>72</v>
      </c>
      <c r="B33" s="56"/>
      <c r="C33" s="56"/>
      <c r="D33" s="56"/>
      <c r="E33" s="56"/>
      <c r="F33" s="56"/>
      <c r="G33" s="56"/>
      <c r="H33" s="56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7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76</v>
      </c>
      <c r="C35" s="1">
        <f>Anaheim_Ducks!$I$84</f>
        <v>33</v>
      </c>
      <c r="D35" s="1">
        <f>Anaheim_Ducks!$J$84</f>
        <v>35</v>
      </c>
      <c r="E35" s="20">
        <f>Anaheim_Ducks!$L$84</f>
        <v>8</v>
      </c>
      <c r="F35" s="33">
        <f t="shared" ref="F35:F42" si="9">(C35*2)+E35</f>
        <v>74</v>
      </c>
      <c r="G35" s="20">
        <f>C35-(Anaheim_Ducks!$K$84+I35)</f>
        <v>19</v>
      </c>
      <c r="H35" s="20">
        <f t="shared" ref="H35:H42" si="10">C35-I35</f>
        <v>29</v>
      </c>
      <c r="I35" s="20">
        <f>Anaheim_Ducks!$M$84</f>
        <v>4</v>
      </c>
      <c r="J35" s="20">
        <f>Anaheim_Ducks!$N$84</f>
        <v>2</v>
      </c>
      <c r="K35" s="29" t="str">
        <f>Anaheim_Ducks!$O$85</f>
        <v>19-17-2</v>
      </c>
      <c r="L35" s="1" t="str">
        <f>Anaheim_Ducks!$R$85</f>
        <v>14-18-6</v>
      </c>
      <c r="M35" s="1" t="str">
        <f>Anaheim_Ducks!$U$85</f>
        <v>9-13-1</v>
      </c>
      <c r="N35" s="1" t="str">
        <f>Anaheim_Ducks!$X$85</f>
        <v>19-22-3</v>
      </c>
      <c r="O35" s="31">
        <f>Anaheim_Ducks!$E$85</f>
        <v>208</v>
      </c>
      <c r="P35" s="20">
        <f>Anaheim_Ducks!$F$85</f>
        <v>243</v>
      </c>
      <c r="Q35" s="30">
        <f t="shared" ref="Q35:Q42" si="11">O35-P35</f>
        <v>-35</v>
      </c>
      <c r="R35" s="29" t="str">
        <f>Anaheim_Ducks!$AA$85</f>
        <v>L2</v>
      </c>
      <c r="S35" s="28" t="str">
        <f>Anaheim_Ducks!$AD$85</f>
        <v>4-5-1</v>
      </c>
    </row>
    <row r="36" spans="1:19" x14ac:dyDescent="0.25">
      <c r="A36" s="32" t="s">
        <v>27</v>
      </c>
      <c r="B36" s="1">
        <f>Calgary_Flames!$D$86</f>
        <v>76</v>
      </c>
      <c r="C36" s="1">
        <f>Calgary_Flames!$I$84</f>
        <v>36</v>
      </c>
      <c r="D36" s="1">
        <f>Calgary_Flames!$J$84</f>
        <v>27</v>
      </c>
      <c r="E36" s="20">
        <f>Calgary_Flames!$L$84</f>
        <v>13</v>
      </c>
      <c r="F36" s="30">
        <f t="shared" si="9"/>
        <v>85</v>
      </c>
      <c r="G36" s="20">
        <f>C36-(Calgary_Flames!$K$84+I36)</f>
        <v>23</v>
      </c>
      <c r="H36" s="20">
        <f t="shared" si="10"/>
        <v>32</v>
      </c>
      <c r="I36" s="20">
        <f>Calgary_Flames!$M$84</f>
        <v>4</v>
      </c>
      <c r="J36" s="20">
        <f>Calgary_Flames!$N$84</f>
        <v>2</v>
      </c>
      <c r="K36" s="29" t="str">
        <f>Calgary_Flames!$O$85</f>
        <v>20-12-6</v>
      </c>
      <c r="L36" s="1" t="str">
        <f>Calgary_Flames!$R$85</f>
        <v>16-15-7</v>
      </c>
      <c r="M36" s="1" t="str">
        <f>Calgary_Flames!$U$85</f>
        <v>12-4-5</v>
      </c>
      <c r="N36" s="1" t="str">
        <f>Calgary_Flames!$X$85</f>
        <v>21-16-7</v>
      </c>
      <c r="O36" s="31">
        <f>Calgary_Flames!$E$85</f>
        <v>200</v>
      </c>
      <c r="P36" s="20">
        <f>Calgary_Flames!$F$85</f>
        <v>223</v>
      </c>
      <c r="Q36" s="30">
        <f t="shared" si="11"/>
        <v>-23</v>
      </c>
      <c r="R36" s="29" t="str">
        <f>Calgary_Flames!$AA$85</f>
        <v>L1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76</v>
      </c>
      <c r="C37" s="1">
        <f>Edmonton_Oilers!$I$84</f>
        <v>44</v>
      </c>
      <c r="D37" s="1">
        <f>Edmonton_Oilers!$J$84</f>
        <v>27</v>
      </c>
      <c r="E37" s="20">
        <f>Edmonton_Oilers!$L$84</f>
        <v>5</v>
      </c>
      <c r="F37" s="30">
        <f t="shared" si="9"/>
        <v>93</v>
      </c>
      <c r="G37" s="20">
        <f>C37-(Edmonton_Oilers!$K$84+I37)</f>
        <v>32</v>
      </c>
      <c r="H37" s="20">
        <f t="shared" si="10"/>
        <v>44</v>
      </c>
      <c r="I37" s="20">
        <f>Edmonton_Oilers!$M$84</f>
        <v>0</v>
      </c>
      <c r="J37" s="20">
        <f>Edmonton_Oilers!$N$84</f>
        <v>1</v>
      </c>
      <c r="K37" s="29" t="str">
        <f>Edmonton_Oilers!$O$85</f>
        <v>23-12-3</v>
      </c>
      <c r="L37" s="1" t="str">
        <f>Edmonton_Oilers!$R$85</f>
        <v>21-15-2</v>
      </c>
      <c r="M37" s="1" t="str">
        <f>Edmonton_Oilers!$U$85</f>
        <v>13-8-1</v>
      </c>
      <c r="N37" s="1" t="str">
        <f>Edmonton_Oilers!$X$85</f>
        <v>28-14-2</v>
      </c>
      <c r="O37" s="31">
        <f>Edmonton_Oilers!$E$85</f>
        <v>242</v>
      </c>
      <c r="P37" s="20">
        <f>Edmonton_Oilers!$F$85</f>
        <v>222</v>
      </c>
      <c r="Q37" s="30">
        <f t="shared" si="11"/>
        <v>20</v>
      </c>
      <c r="R37" s="29" t="str">
        <f>Edmonton_Oilers!$AA$85</f>
        <v>L1</v>
      </c>
      <c r="S37" s="28" t="str">
        <f>Edmonton_Oilers!$AD$85</f>
        <v>6-3-1</v>
      </c>
    </row>
    <row r="38" spans="1:19" x14ac:dyDescent="0.25">
      <c r="A38" s="32" t="s">
        <v>18</v>
      </c>
      <c r="B38" s="1">
        <f>Los_Angeles_Kings!$D$86</f>
        <v>76</v>
      </c>
      <c r="C38" s="1">
        <f>Los_Angeles_Kings!$I$84</f>
        <v>44</v>
      </c>
      <c r="D38" s="1">
        <f>Los_Angeles_Kings!$J$84</f>
        <v>23</v>
      </c>
      <c r="E38" s="20">
        <f>Los_Angeles_Kings!$L$84</f>
        <v>9</v>
      </c>
      <c r="F38" s="30">
        <f t="shared" si="9"/>
        <v>97</v>
      </c>
      <c r="G38" s="20">
        <f>C38-(Los_Angeles_Kings!$K$84+I38)</f>
        <v>38</v>
      </c>
      <c r="H38" s="20">
        <f t="shared" si="10"/>
        <v>43</v>
      </c>
      <c r="I38" s="20">
        <f>Los_Angeles_Kings!$M$84</f>
        <v>1</v>
      </c>
      <c r="J38" s="20">
        <f>Los_Angeles_Kings!$N$84</f>
        <v>3</v>
      </c>
      <c r="K38" s="29" t="str">
        <f>Los_Angeles_Kings!$O$85</f>
        <v>29-4-4</v>
      </c>
      <c r="L38" s="1" t="str">
        <f>Los_Angeles_Kings!$R$85</f>
        <v>15-19-5</v>
      </c>
      <c r="M38" s="1" t="str">
        <f>Los_Angeles_Kings!$U$85</f>
        <v>11-8-2</v>
      </c>
      <c r="N38" s="1" t="str">
        <f>Los_Angeles_Kings!$X$85</f>
        <v>25-14-6</v>
      </c>
      <c r="O38" s="31">
        <f>Los_Angeles_Kings!$E$85</f>
        <v>226</v>
      </c>
      <c r="P38" s="20">
        <f>Los_Angeles_Kings!$F$85</f>
        <v>189</v>
      </c>
      <c r="Q38" s="30">
        <f t="shared" si="11"/>
        <v>37</v>
      </c>
      <c r="R38" s="29" t="str">
        <f>Los_Angeles_Kings!$AA$85</f>
        <v>W4</v>
      </c>
      <c r="S38" s="28" t="str">
        <f>Los_Angeles_Kings!$AD$85</f>
        <v>8-2-0</v>
      </c>
    </row>
    <row r="39" spans="1:19" x14ac:dyDescent="0.25">
      <c r="A39" s="32" t="s">
        <v>8</v>
      </c>
      <c r="B39" s="1">
        <f>San_Jose_Sharks!$D$86</f>
        <v>76</v>
      </c>
      <c r="C39" s="1">
        <f>San_Jose_Sharks!$I$84</f>
        <v>20</v>
      </c>
      <c r="D39" s="1">
        <f>San_Jose_Sharks!$J$84</f>
        <v>46</v>
      </c>
      <c r="E39" s="20">
        <f>San_Jose_Sharks!$L$84</f>
        <v>10</v>
      </c>
      <c r="F39" s="30">
        <f t="shared" si="9"/>
        <v>50</v>
      </c>
      <c r="G39" s="20">
        <f>C39-(San_Jose_Sharks!$K$84+I39)</f>
        <v>12</v>
      </c>
      <c r="H39" s="20">
        <f t="shared" si="10"/>
        <v>18</v>
      </c>
      <c r="I39" s="20">
        <f>San_Jose_Sharks!$M$84</f>
        <v>2</v>
      </c>
      <c r="J39" s="20">
        <f>San_Jose_Sharks!$N$84</f>
        <v>5</v>
      </c>
      <c r="K39" s="29" t="str">
        <f>San_Jose_Sharks!$O$85</f>
        <v>12-25-2</v>
      </c>
      <c r="L39" s="1" t="str">
        <f>San_Jose_Sharks!$R$85</f>
        <v>8-21-8</v>
      </c>
      <c r="M39" s="1" t="str">
        <f>San_Jose_Sharks!$U$85</f>
        <v>4-14-3</v>
      </c>
      <c r="N39" s="1" t="str">
        <f>San_Jose_Sharks!$X$85</f>
        <v>8-29-7</v>
      </c>
      <c r="O39" s="31">
        <f>San_Jose_Sharks!$E$85</f>
        <v>196</v>
      </c>
      <c r="P39" s="20">
        <f>San_Jose_Sharks!$F$85</f>
        <v>290</v>
      </c>
      <c r="Q39" s="30">
        <f t="shared" si="11"/>
        <v>-94</v>
      </c>
      <c r="R39" s="29" t="str">
        <f>San_Jose_Sharks!$AA$85</f>
        <v>L5</v>
      </c>
      <c r="S39" s="28" t="str">
        <f>San_Jose_Sharks!$AD$85</f>
        <v>3-6-1</v>
      </c>
    </row>
    <row r="40" spans="1:19" x14ac:dyDescent="0.25">
      <c r="A40" s="32" t="s">
        <v>7</v>
      </c>
      <c r="B40" s="1">
        <f>Seattle_Kraken!$D$86</f>
        <v>77</v>
      </c>
      <c r="C40" s="1">
        <f>Seattle_Kraken!$I$84</f>
        <v>33</v>
      </c>
      <c r="D40" s="1">
        <f>Seattle_Kraken!$J$84</f>
        <v>38</v>
      </c>
      <c r="E40" s="20">
        <f>Seattle_Kraken!$L$84</f>
        <v>6</v>
      </c>
      <c r="F40" s="30">
        <f t="shared" si="9"/>
        <v>72</v>
      </c>
      <c r="G40" s="20">
        <f>C40-(Seattle_Kraken!$K$84+I40)</f>
        <v>26</v>
      </c>
      <c r="H40" s="20">
        <f t="shared" si="10"/>
        <v>32</v>
      </c>
      <c r="I40" s="20">
        <f>Seattle_Kraken!$M$84</f>
        <v>1</v>
      </c>
      <c r="J40" s="20">
        <f>Seattle_Kraken!$N$84</f>
        <v>3</v>
      </c>
      <c r="K40" s="29" t="str">
        <f>Seattle_Kraken!$O$85</f>
        <v>17-17-5</v>
      </c>
      <c r="L40" s="1" t="str">
        <f>Seattle_Kraken!$R$85</f>
        <v>16-21-1</v>
      </c>
      <c r="M40" s="1" t="str">
        <f>Seattle_Kraken!$U$85</f>
        <v>11-10-2</v>
      </c>
      <c r="N40" s="1" t="str">
        <f>Seattle_Kraken!$X$85</f>
        <v>18-23-4</v>
      </c>
      <c r="O40" s="31">
        <f>Seattle_Kraken!$E$85</f>
        <v>234</v>
      </c>
      <c r="P40" s="20">
        <f>Seattle_Kraken!$F$85</f>
        <v>246</v>
      </c>
      <c r="Q40" s="30">
        <f t="shared" si="11"/>
        <v>-12</v>
      </c>
      <c r="R40" s="29" t="str">
        <f>Seattle_Kraken!$AA$85</f>
        <v>W2</v>
      </c>
      <c r="S40" s="28" t="str">
        <f>Seattle_Kraken!$AD$85</f>
        <v>4-4-2</v>
      </c>
    </row>
    <row r="41" spans="1:19" x14ac:dyDescent="0.25">
      <c r="A41" s="32" t="s">
        <v>3</v>
      </c>
      <c r="B41" s="1">
        <f>Vancouver_Canucks!$D$86</f>
        <v>76</v>
      </c>
      <c r="C41" s="1">
        <f>Vancouver_Canucks!$I$84</f>
        <v>35</v>
      </c>
      <c r="D41" s="1">
        <f>Vancouver_Canucks!$J$84</f>
        <v>28</v>
      </c>
      <c r="E41" s="20">
        <f>Vancouver_Canucks!$L$84</f>
        <v>13</v>
      </c>
      <c r="F41" s="30">
        <f t="shared" si="9"/>
        <v>83</v>
      </c>
      <c r="G41" s="20">
        <f>C41-(Vancouver_Canucks!$K$84+I41)</f>
        <v>24</v>
      </c>
      <c r="H41" s="20">
        <f t="shared" si="10"/>
        <v>32</v>
      </c>
      <c r="I41" s="20">
        <f>Vancouver_Canucks!$M$84</f>
        <v>3</v>
      </c>
      <c r="J41" s="20">
        <f>Vancouver_Canucks!$N$84</f>
        <v>2</v>
      </c>
      <c r="K41" s="29" t="str">
        <f>Vancouver_Canucks!$O$85</f>
        <v>16-14-7</v>
      </c>
      <c r="L41" s="1" t="str">
        <f>Vancouver_Canucks!$R$85</f>
        <v>19-14-6</v>
      </c>
      <c r="M41" s="1" t="str">
        <f>Vancouver_Canucks!$U$85</f>
        <v>12-9-2</v>
      </c>
      <c r="N41" s="1" t="str">
        <f>Vancouver_Canucks!$X$85</f>
        <v>21-17-6</v>
      </c>
      <c r="O41" s="31">
        <f>Vancouver_Canucks!$E$85</f>
        <v>219</v>
      </c>
      <c r="P41" s="20">
        <f>Vancouver_Canucks!$F$85</f>
        <v>236</v>
      </c>
      <c r="Q41" s="30">
        <f t="shared" si="11"/>
        <v>-17</v>
      </c>
      <c r="R41" s="29" t="str">
        <f>Vancouver_Canucks!$AA$85</f>
        <v>W1</v>
      </c>
      <c r="S41" s="28" t="str">
        <f>Vancouver_Canucks!$AD$85</f>
        <v>4-4-2</v>
      </c>
    </row>
    <row r="42" spans="1:19" ht="15.75" thickBot="1" x14ac:dyDescent="0.3">
      <c r="A42" s="27" t="s">
        <v>2</v>
      </c>
      <c r="B42" s="26">
        <f>Vegas_Golden_Knights!$D$86</f>
        <v>76</v>
      </c>
      <c r="C42" s="26">
        <f>Vegas_Golden_Knights!$I$84</f>
        <v>46</v>
      </c>
      <c r="D42" s="26">
        <f>Vegas_Golden_Knights!$J$84</f>
        <v>22</v>
      </c>
      <c r="E42" s="24">
        <f>Vegas_Golden_Knights!$L$84</f>
        <v>8</v>
      </c>
      <c r="F42" s="23">
        <f t="shared" si="9"/>
        <v>100</v>
      </c>
      <c r="G42" s="24">
        <f>C42-(Vegas_Golden_Knights!$K$84+I42)</f>
        <v>41</v>
      </c>
      <c r="H42" s="24">
        <f t="shared" si="10"/>
        <v>45</v>
      </c>
      <c r="I42" s="24">
        <f>Vegas_Golden_Knights!$M$84</f>
        <v>1</v>
      </c>
      <c r="J42" s="24">
        <f>Vegas_Golden_Knights!$N$84</f>
        <v>3</v>
      </c>
      <c r="K42" s="22" t="str">
        <f>Vegas_Golden_Knights!$O$85</f>
        <v>27-9-3</v>
      </c>
      <c r="L42" s="26" t="str">
        <f>Vegas_Golden_Knights!$R$85</f>
        <v>19-13-5</v>
      </c>
      <c r="M42" s="26" t="str">
        <f>Vegas_Golden_Knights!$U$85</f>
        <v>16-5-1</v>
      </c>
      <c r="N42" s="26" t="str">
        <f>Vegas_Golden_Knights!$X$85</f>
        <v>30-10-4</v>
      </c>
      <c r="O42" s="25">
        <f>Vegas_Golden_Knights!$E$85</f>
        <v>255</v>
      </c>
      <c r="P42" s="24">
        <f>Vegas_Golden_Knights!$F$85</f>
        <v>204</v>
      </c>
      <c r="Q42" s="23">
        <f t="shared" si="11"/>
        <v>51</v>
      </c>
      <c r="R42" s="22" t="str">
        <f>Vegas_Golden_Knights!$AA$85</f>
        <v>W1</v>
      </c>
      <c r="S42" s="21" t="str">
        <f>Vegas_Golden_Knights!$AD$85</f>
        <v>7-3-0</v>
      </c>
    </row>
    <row r="43" spans="1:19" ht="15.75" thickTop="1" x14ac:dyDescent="0.25"/>
    <row r="44" spans="1:19" x14ac:dyDescent="0.25">
      <c r="A44" s="1" t="s">
        <v>57</v>
      </c>
      <c r="B44" s="51" t="s">
        <v>56</v>
      </c>
      <c r="C44" s="51"/>
      <c r="D44" s="51"/>
    </row>
    <row r="45" spans="1:19" x14ac:dyDescent="0.25">
      <c r="A45" s="1" t="s">
        <v>55</v>
      </c>
      <c r="B45" s="51" t="s">
        <v>54</v>
      </c>
      <c r="C45" s="51"/>
      <c r="D45" s="51"/>
    </row>
    <row r="46" spans="1:19" x14ac:dyDescent="0.25">
      <c r="A46" s="1" t="s">
        <v>53</v>
      </c>
      <c r="B46" s="51" t="s">
        <v>52</v>
      </c>
      <c r="C46" s="51"/>
      <c r="D46" s="51"/>
    </row>
    <row r="47" spans="1:19" x14ac:dyDescent="0.25">
      <c r="A47" s="1" t="s">
        <v>51</v>
      </c>
      <c r="B47" s="51" t="s">
        <v>50</v>
      </c>
      <c r="C47" s="51"/>
      <c r="D47" s="51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9100-000000000000}"/>
  </hyperlinks>
  <pageMargins left="0.7" right="0.7" top="0.75" bottom="0.75" header="0.3" footer="0.3"/>
  <pageSetup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E51" s="1">
        <v>6</v>
      </c>
      <c r="F51" s="1">
        <v>4</v>
      </c>
      <c r="G51" s="1" t="s">
        <v>83</v>
      </c>
      <c r="H51" s="1" t="s">
        <v>83</v>
      </c>
      <c r="I51" s="1">
        <f t="shared" si="29"/>
        <v>21</v>
      </c>
      <c r="J51" s="1">
        <f t="shared" si="30"/>
        <v>23</v>
      </c>
      <c r="K51" s="1">
        <f t="shared" si="31"/>
        <v>6</v>
      </c>
      <c r="L51" s="1">
        <f t="shared" si="32"/>
        <v>6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2</v>
      </c>
      <c r="R51" s="1">
        <f t="shared" si="38"/>
        <v>10</v>
      </c>
      <c r="S51" s="1">
        <f t="shared" si="39"/>
        <v>11</v>
      </c>
      <c r="T51" s="1">
        <f t="shared" si="40"/>
        <v>4</v>
      </c>
      <c r="U51" s="1">
        <f t="shared" si="41"/>
        <v>5</v>
      </c>
      <c r="V51" s="1">
        <f t="shared" si="42"/>
        <v>9</v>
      </c>
      <c r="W51" s="1">
        <f t="shared" si="43"/>
        <v>1</v>
      </c>
      <c r="X51" s="1">
        <f t="shared" si="44"/>
        <v>12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21</v>
      </c>
      <c r="J52" s="1">
        <f t="shared" si="30"/>
        <v>24</v>
      </c>
      <c r="K52" s="1">
        <f t="shared" si="31"/>
        <v>6</v>
      </c>
      <c r="L52" s="1">
        <f t="shared" si="32"/>
        <v>6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2</v>
      </c>
      <c r="R52" s="1">
        <f t="shared" si="38"/>
        <v>10</v>
      </c>
      <c r="S52" s="1">
        <f t="shared" si="39"/>
        <v>12</v>
      </c>
      <c r="T52" s="1">
        <f t="shared" si="40"/>
        <v>4</v>
      </c>
      <c r="U52" s="1">
        <f t="shared" si="41"/>
        <v>5</v>
      </c>
      <c r="V52" s="1">
        <f t="shared" si="42"/>
        <v>10</v>
      </c>
      <c r="W52" s="1">
        <f t="shared" si="43"/>
        <v>1</v>
      </c>
      <c r="X52" s="1">
        <f t="shared" si="44"/>
        <v>12</v>
      </c>
      <c r="Y52" s="1">
        <f t="shared" si="45"/>
        <v>15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24</v>
      </c>
      <c r="K53" s="1">
        <f t="shared" si="31"/>
        <v>6</v>
      </c>
      <c r="L53" s="1">
        <f t="shared" si="32"/>
        <v>6</v>
      </c>
      <c r="M53" s="1">
        <f t="shared" si="33"/>
        <v>2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2</v>
      </c>
      <c r="R53" s="1">
        <f t="shared" si="38"/>
        <v>10</v>
      </c>
      <c r="S53" s="1">
        <f t="shared" si="39"/>
        <v>12</v>
      </c>
      <c r="T53" s="1">
        <f t="shared" si="40"/>
        <v>4</v>
      </c>
      <c r="U53" s="1">
        <f t="shared" si="41"/>
        <v>5</v>
      </c>
      <c r="V53" s="1">
        <f t="shared" si="42"/>
        <v>10</v>
      </c>
      <c r="W53" s="1">
        <f t="shared" si="43"/>
        <v>1</v>
      </c>
      <c r="X53" s="1">
        <f t="shared" si="44"/>
        <v>12</v>
      </c>
      <c r="Y53" s="1">
        <f t="shared" si="45"/>
        <v>15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6</v>
      </c>
      <c r="L54" s="1">
        <f t="shared" si="32"/>
        <v>6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2</v>
      </c>
      <c r="R54" s="1">
        <f t="shared" si="38"/>
        <v>10</v>
      </c>
      <c r="S54" s="1">
        <f t="shared" si="39"/>
        <v>12</v>
      </c>
      <c r="T54" s="1">
        <f t="shared" si="40"/>
        <v>4</v>
      </c>
      <c r="U54" s="1">
        <f t="shared" si="41"/>
        <v>5</v>
      </c>
      <c r="V54" s="1">
        <f t="shared" si="42"/>
        <v>10</v>
      </c>
      <c r="W54" s="1">
        <f t="shared" si="43"/>
        <v>1</v>
      </c>
      <c r="X54" s="1">
        <f t="shared" si="44"/>
        <v>13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E55" s="1">
        <v>2</v>
      </c>
      <c r="F55" s="1">
        <v>1</v>
      </c>
      <c r="G55" s="1" t="s">
        <v>84</v>
      </c>
      <c r="H55" s="1" t="s">
        <v>84</v>
      </c>
      <c r="I55" s="1">
        <f t="shared" si="29"/>
        <v>24</v>
      </c>
      <c r="J55" s="1">
        <f t="shared" si="30"/>
        <v>24</v>
      </c>
      <c r="K55" s="1">
        <f t="shared" si="31"/>
        <v>7</v>
      </c>
      <c r="L55" s="1">
        <f t="shared" si="32"/>
        <v>6</v>
      </c>
      <c r="M55" s="1">
        <f t="shared" si="33"/>
        <v>3</v>
      </c>
      <c r="N55" s="1">
        <f t="shared" si="34"/>
        <v>2</v>
      </c>
      <c r="O55" s="1">
        <f t="shared" si="35"/>
        <v>13</v>
      </c>
      <c r="P55" s="1">
        <f t="shared" si="36"/>
        <v>12</v>
      </c>
      <c r="Q55" s="1">
        <f t="shared" si="37"/>
        <v>2</v>
      </c>
      <c r="R55" s="1">
        <f t="shared" si="38"/>
        <v>11</v>
      </c>
      <c r="S55" s="1">
        <f t="shared" si="39"/>
        <v>12</v>
      </c>
      <c r="T55" s="1">
        <f t="shared" si="40"/>
        <v>4</v>
      </c>
      <c r="U55" s="1">
        <f t="shared" si="41"/>
        <v>6</v>
      </c>
      <c r="V55" s="1">
        <f t="shared" si="42"/>
        <v>10</v>
      </c>
      <c r="W55" s="1">
        <f t="shared" si="43"/>
        <v>1</v>
      </c>
      <c r="X55" s="1">
        <f t="shared" si="44"/>
        <v>14</v>
      </c>
      <c r="Y55" s="1">
        <f t="shared" si="45"/>
        <v>15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E56" s="1">
        <v>3</v>
      </c>
      <c r="F56" s="1">
        <v>2</v>
      </c>
      <c r="G56" s="1" t="s">
        <v>84</v>
      </c>
      <c r="H56" s="1" t="s">
        <v>83</v>
      </c>
      <c r="I56" s="1">
        <f t="shared" si="29"/>
        <v>25</v>
      </c>
      <c r="J56" s="1">
        <f t="shared" si="30"/>
        <v>24</v>
      </c>
      <c r="K56" s="1">
        <f t="shared" si="31"/>
        <v>8</v>
      </c>
      <c r="L56" s="1">
        <f t="shared" si="32"/>
        <v>6</v>
      </c>
      <c r="M56" s="1">
        <f t="shared" si="33"/>
        <v>3</v>
      </c>
      <c r="N56" s="1">
        <f t="shared" si="34"/>
        <v>2</v>
      </c>
      <c r="O56" s="1">
        <f t="shared" si="35"/>
        <v>13</v>
      </c>
      <c r="P56" s="1">
        <f t="shared" si="36"/>
        <v>12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4</v>
      </c>
      <c r="U56" s="1">
        <f t="shared" si="41"/>
        <v>6</v>
      </c>
      <c r="V56" s="1">
        <f t="shared" si="42"/>
        <v>10</v>
      </c>
      <c r="W56" s="1">
        <f t="shared" si="43"/>
        <v>1</v>
      </c>
      <c r="X56" s="1">
        <f t="shared" si="44"/>
        <v>14</v>
      </c>
      <c r="Y56" s="1">
        <f t="shared" si="45"/>
        <v>15</v>
      </c>
      <c r="Z56" s="1">
        <f t="shared" si="46"/>
        <v>2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E57" s="1">
        <v>4</v>
      </c>
      <c r="F57" s="1">
        <v>5</v>
      </c>
      <c r="G57" s="1" t="s">
        <v>84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8</v>
      </c>
      <c r="L57" s="1">
        <f t="shared" si="32"/>
        <v>7</v>
      </c>
      <c r="M57" s="1">
        <f t="shared" si="33"/>
        <v>3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14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8</v>
      </c>
      <c r="L58" s="1">
        <f t="shared" si="32"/>
        <v>7</v>
      </c>
      <c r="M58" s="1">
        <f t="shared" si="33"/>
        <v>3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2</v>
      </c>
      <c r="R58" s="1">
        <f t="shared" si="38"/>
        <v>12</v>
      </c>
      <c r="S58" s="1">
        <f t="shared" si="39"/>
        <v>13</v>
      </c>
      <c r="T58" s="1">
        <f t="shared" si="40"/>
        <v>5</v>
      </c>
      <c r="U58" s="1">
        <f t="shared" si="41"/>
        <v>6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2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E59" s="1">
        <v>5</v>
      </c>
      <c r="F59" s="1">
        <v>2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8</v>
      </c>
      <c r="L59" s="1">
        <f t="shared" si="32"/>
        <v>7</v>
      </c>
      <c r="M59" s="1">
        <f t="shared" si="33"/>
        <v>3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12</v>
      </c>
      <c r="S59" s="1">
        <f t="shared" si="39"/>
        <v>13</v>
      </c>
      <c r="T59" s="1">
        <f t="shared" si="40"/>
        <v>5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15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E60" s="1">
        <v>3</v>
      </c>
      <c r="F60" s="1">
        <v>6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8</v>
      </c>
      <c r="L60" s="1">
        <f t="shared" si="32"/>
        <v>7</v>
      </c>
      <c r="M60" s="1">
        <f t="shared" si="33"/>
        <v>3</v>
      </c>
      <c r="N60" s="1">
        <f t="shared" si="34"/>
        <v>2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12</v>
      </c>
      <c r="S60" s="1">
        <f t="shared" si="39"/>
        <v>13</v>
      </c>
      <c r="T60" s="1">
        <f t="shared" si="40"/>
        <v>5</v>
      </c>
      <c r="U60" s="1">
        <f t="shared" si="41"/>
        <v>7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E61" s="1">
        <v>6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8</v>
      </c>
      <c r="L61" s="1">
        <f t="shared" si="32"/>
        <v>7</v>
      </c>
      <c r="M61" s="1">
        <f t="shared" si="33"/>
        <v>3</v>
      </c>
      <c r="N61" s="1">
        <f t="shared" si="34"/>
        <v>2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16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E62" s="1">
        <v>2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27</v>
      </c>
      <c r="K62" s="1">
        <f t="shared" si="31"/>
        <v>8</v>
      </c>
      <c r="L62" s="1">
        <f t="shared" si="32"/>
        <v>7</v>
      </c>
      <c r="M62" s="1">
        <f t="shared" si="33"/>
        <v>3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14</v>
      </c>
      <c r="T62" s="1">
        <f t="shared" si="40"/>
        <v>5</v>
      </c>
      <c r="U62" s="1">
        <f t="shared" si="41"/>
        <v>8</v>
      </c>
      <c r="V62" s="1">
        <f t="shared" si="42"/>
        <v>11</v>
      </c>
      <c r="W62" s="1">
        <f t="shared" si="43"/>
        <v>1</v>
      </c>
      <c r="X62" s="1">
        <f t="shared" si="44"/>
        <v>16</v>
      </c>
      <c r="Y62" s="1">
        <f t="shared" si="45"/>
        <v>17</v>
      </c>
      <c r="Z62" s="1">
        <f t="shared" si="46"/>
        <v>2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28</v>
      </c>
      <c r="K63" s="1">
        <f t="shared" si="31"/>
        <v>8</v>
      </c>
      <c r="L63" s="1">
        <f t="shared" si="32"/>
        <v>7</v>
      </c>
      <c r="M63" s="1">
        <f t="shared" si="33"/>
        <v>3</v>
      </c>
      <c r="N63" s="1">
        <f t="shared" si="34"/>
        <v>2</v>
      </c>
      <c r="O63" s="1">
        <f t="shared" si="35"/>
        <v>14</v>
      </c>
      <c r="P63" s="1">
        <f t="shared" si="36"/>
        <v>14</v>
      </c>
      <c r="Q63" s="1">
        <f t="shared" si="37"/>
        <v>2</v>
      </c>
      <c r="R63" s="1">
        <f t="shared" si="38"/>
        <v>13</v>
      </c>
      <c r="S63" s="1">
        <f t="shared" si="39"/>
        <v>14</v>
      </c>
      <c r="T63" s="1">
        <f t="shared" si="40"/>
        <v>5</v>
      </c>
      <c r="U63" s="1">
        <f t="shared" si="41"/>
        <v>8</v>
      </c>
      <c r="V63" s="1">
        <f t="shared" si="42"/>
        <v>11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5</v>
      </c>
      <c r="AE63" s="1">
        <f t="shared" si="49"/>
        <v>4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28</v>
      </c>
      <c r="K64" s="1">
        <f t="shared" si="31"/>
        <v>8</v>
      </c>
      <c r="L64" s="1">
        <f t="shared" si="32"/>
        <v>7</v>
      </c>
      <c r="M64" s="1">
        <f t="shared" si="33"/>
        <v>3</v>
      </c>
      <c r="N64" s="1">
        <f t="shared" si="34"/>
        <v>2</v>
      </c>
      <c r="O64" s="1">
        <f t="shared" si="35"/>
        <v>15</v>
      </c>
      <c r="P64" s="1">
        <f t="shared" si="36"/>
        <v>14</v>
      </c>
      <c r="Q64" s="1">
        <f t="shared" si="37"/>
        <v>2</v>
      </c>
      <c r="R64" s="1">
        <f t="shared" si="38"/>
        <v>13</v>
      </c>
      <c r="S64" s="1">
        <f t="shared" si="39"/>
        <v>14</v>
      </c>
      <c r="T64" s="1">
        <f t="shared" si="40"/>
        <v>5</v>
      </c>
      <c r="U64" s="1">
        <f t="shared" si="41"/>
        <v>8</v>
      </c>
      <c r="V64" s="1">
        <f t="shared" si="42"/>
        <v>11</v>
      </c>
      <c r="W64" s="1">
        <f t="shared" si="43"/>
        <v>1</v>
      </c>
      <c r="X64" s="1">
        <f t="shared" si="44"/>
        <v>16</v>
      </c>
      <c r="Y64" s="1">
        <f t="shared" si="45"/>
        <v>18</v>
      </c>
      <c r="Z64" s="1">
        <f t="shared" si="46"/>
        <v>2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E65" s="1">
        <v>4</v>
      </c>
      <c r="F65" s="1">
        <v>7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29</v>
      </c>
      <c r="K65" s="1">
        <f t="shared" si="31"/>
        <v>8</v>
      </c>
      <c r="L65" s="1">
        <f t="shared" si="32"/>
        <v>7</v>
      </c>
      <c r="M65" s="1">
        <f t="shared" si="33"/>
        <v>3</v>
      </c>
      <c r="N65" s="1">
        <f t="shared" si="34"/>
        <v>2</v>
      </c>
      <c r="O65" s="1">
        <f t="shared" si="35"/>
        <v>15</v>
      </c>
      <c r="P65" s="1">
        <f t="shared" si="36"/>
        <v>15</v>
      </c>
      <c r="Q65" s="1">
        <f t="shared" si="37"/>
        <v>2</v>
      </c>
      <c r="R65" s="1">
        <f t="shared" si="38"/>
        <v>13</v>
      </c>
      <c r="S65" s="1">
        <f t="shared" si="39"/>
        <v>14</v>
      </c>
      <c r="T65" s="1">
        <f t="shared" si="40"/>
        <v>5</v>
      </c>
      <c r="U65" s="1">
        <f t="shared" si="41"/>
        <v>8</v>
      </c>
      <c r="V65" s="1">
        <f t="shared" si="42"/>
        <v>11</v>
      </c>
      <c r="W65" s="1">
        <f t="shared" si="43"/>
        <v>1</v>
      </c>
      <c r="X65" s="1">
        <f t="shared" si="44"/>
        <v>16</v>
      </c>
      <c r="Y65" s="1">
        <f t="shared" si="45"/>
        <v>18</v>
      </c>
      <c r="Z65" s="1">
        <f t="shared" si="46"/>
        <v>2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28</v>
      </c>
      <c r="J66" s="1">
        <f t="shared" si="30"/>
        <v>30</v>
      </c>
      <c r="K66" s="1">
        <f t="shared" si="31"/>
        <v>8</v>
      </c>
      <c r="L66" s="1">
        <f t="shared" si="32"/>
        <v>7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15</v>
      </c>
      <c r="Q66" s="1">
        <f t="shared" si="37"/>
        <v>2</v>
      </c>
      <c r="R66" s="1">
        <f t="shared" si="38"/>
        <v>13</v>
      </c>
      <c r="S66" s="1">
        <f t="shared" si="39"/>
        <v>15</v>
      </c>
      <c r="T66" s="1">
        <f t="shared" si="40"/>
        <v>5</v>
      </c>
      <c r="U66" s="1">
        <f t="shared" si="41"/>
        <v>8</v>
      </c>
      <c r="V66" s="1">
        <f t="shared" si="42"/>
        <v>11</v>
      </c>
      <c r="W66" s="1">
        <f t="shared" si="43"/>
        <v>1</v>
      </c>
      <c r="X66" s="1">
        <f t="shared" si="44"/>
        <v>16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30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E68" s="1">
        <v>2</v>
      </c>
      <c r="F68" s="1">
        <v>7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31</v>
      </c>
      <c r="K68" s="1">
        <f t="shared" si="55"/>
        <v>8</v>
      </c>
      <c r="L68" s="1">
        <f t="shared" si="56"/>
        <v>7</v>
      </c>
      <c r="M68" s="1">
        <f t="shared" si="57"/>
        <v>3</v>
      </c>
      <c r="N68" s="1">
        <f t="shared" si="58"/>
        <v>2</v>
      </c>
      <c r="O68" s="1">
        <f t="shared" si="59"/>
        <v>16</v>
      </c>
      <c r="P68" s="1">
        <f t="shared" si="60"/>
        <v>15</v>
      </c>
      <c r="Q68" s="1">
        <f t="shared" si="61"/>
        <v>2</v>
      </c>
      <c r="R68" s="1">
        <f t="shared" si="62"/>
        <v>13</v>
      </c>
      <c r="S68" s="1">
        <f t="shared" si="63"/>
        <v>16</v>
      </c>
      <c r="T68" s="1">
        <f t="shared" si="64"/>
        <v>5</v>
      </c>
      <c r="U68" s="1">
        <f t="shared" si="65"/>
        <v>8</v>
      </c>
      <c r="V68" s="1">
        <f t="shared" si="66"/>
        <v>11</v>
      </c>
      <c r="W68" s="1">
        <f t="shared" si="67"/>
        <v>1</v>
      </c>
      <c r="X68" s="1">
        <f t="shared" si="68"/>
        <v>17</v>
      </c>
      <c r="Y68" s="1">
        <f t="shared" si="69"/>
        <v>20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31</v>
      </c>
      <c r="K69" s="1">
        <f t="shared" si="55"/>
        <v>8</v>
      </c>
      <c r="L69" s="1">
        <f t="shared" si="56"/>
        <v>8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13</v>
      </c>
      <c r="S69" s="1">
        <f t="shared" si="63"/>
        <v>16</v>
      </c>
      <c r="T69" s="1">
        <f t="shared" si="64"/>
        <v>6</v>
      </c>
      <c r="U69" s="1">
        <f t="shared" si="65"/>
        <v>8</v>
      </c>
      <c r="V69" s="1">
        <f t="shared" si="66"/>
        <v>11</v>
      </c>
      <c r="W69" s="1">
        <f t="shared" si="67"/>
        <v>1</v>
      </c>
      <c r="X69" s="1">
        <f t="shared" si="68"/>
        <v>17</v>
      </c>
      <c r="Y69" s="1">
        <f t="shared" si="69"/>
        <v>20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31</v>
      </c>
      <c r="K70" s="1">
        <f t="shared" si="55"/>
        <v>8</v>
      </c>
      <c r="L70" s="1">
        <f t="shared" si="56"/>
        <v>8</v>
      </c>
      <c r="M70" s="1">
        <f t="shared" si="57"/>
        <v>3</v>
      </c>
      <c r="N70" s="1">
        <f t="shared" si="58"/>
        <v>2</v>
      </c>
      <c r="O70" s="1">
        <f t="shared" si="59"/>
        <v>16</v>
      </c>
      <c r="P70" s="1">
        <f t="shared" si="60"/>
        <v>15</v>
      </c>
      <c r="Q70" s="1">
        <f t="shared" si="61"/>
        <v>2</v>
      </c>
      <c r="R70" s="1">
        <f t="shared" si="62"/>
        <v>14</v>
      </c>
      <c r="S70" s="1">
        <f t="shared" si="63"/>
        <v>16</v>
      </c>
      <c r="T70" s="1">
        <f t="shared" si="64"/>
        <v>6</v>
      </c>
      <c r="U70" s="1">
        <f t="shared" si="65"/>
        <v>8</v>
      </c>
      <c r="V70" s="1">
        <f t="shared" si="66"/>
        <v>11</v>
      </c>
      <c r="W70" s="1">
        <f t="shared" si="67"/>
        <v>1</v>
      </c>
      <c r="X70" s="1">
        <f t="shared" si="68"/>
        <v>18</v>
      </c>
      <c r="Y70" s="1">
        <f t="shared" si="69"/>
        <v>20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5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32</v>
      </c>
      <c r="K71" s="1">
        <f t="shared" si="55"/>
        <v>8</v>
      </c>
      <c r="L71" s="1">
        <f t="shared" si="56"/>
        <v>8</v>
      </c>
      <c r="M71" s="1">
        <f t="shared" si="57"/>
        <v>3</v>
      </c>
      <c r="N71" s="1">
        <f t="shared" si="58"/>
        <v>2</v>
      </c>
      <c r="O71" s="1">
        <f t="shared" si="59"/>
        <v>16</v>
      </c>
      <c r="P71" s="1">
        <f t="shared" si="60"/>
        <v>16</v>
      </c>
      <c r="Q71" s="1">
        <f t="shared" si="61"/>
        <v>2</v>
      </c>
      <c r="R71" s="1">
        <f t="shared" si="62"/>
        <v>14</v>
      </c>
      <c r="S71" s="1">
        <f t="shared" si="63"/>
        <v>16</v>
      </c>
      <c r="T71" s="1">
        <f t="shared" si="64"/>
        <v>6</v>
      </c>
      <c r="U71" s="1">
        <f t="shared" si="65"/>
        <v>8</v>
      </c>
      <c r="V71" s="1">
        <f t="shared" si="66"/>
        <v>11</v>
      </c>
      <c r="W71" s="1">
        <f t="shared" si="67"/>
        <v>1</v>
      </c>
      <c r="X71" s="1">
        <f t="shared" si="68"/>
        <v>18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E72" s="1">
        <v>6</v>
      </c>
      <c r="F72" s="1">
        <v>2</v>
      </c>
      <c r="G72" s="1" t="s">
        <v>83</v>
      </c>
      <c r="H72" s="1" t="s">
        <v>83</v>
      </c>
      <c r="I72" s="1">
        <f t="shared" si="53"/>
        <v>31</v>
      </c>
      <c r="J72" s="1">
        <f t="shared" si="54"/>
        <v>32</v>
      </c>
      <c r="K72" s="1">
        <f t="shared" si="55"/>
        <v>8</v>
      </c>
      <c r="L72" s="1">
        <f t="shared" si="56"/>
        <v>8</v>
      </c>
      <c r="M72" s="1">
        <f t="shared" si="57"/>
        <v>3</v>
      </c>
      <c r="N72" s="1">
        <f t="shared" si="58"/>
        <v>2</v>
      </c>
      <c r="O72" s="1">
        <f t="shared" si="59"/>
        <v>17</v>
      </c>
      <c r="P72" s="1">
        <f t="shared" si="60"/>
        <v>16</v>
      </c>
      <c r="Q72" s="1">
        <f t="shared" si="61"/>
        <v>2</v>
      </c>
      <c r="R72" s="1">
        <f t="shared" si="62"/>
        <v>14</v>
      </c>
      <c r="S72" s="1">
        <f t="shared" si="63"/>
        <v>16</v>
      </c>
      <c r="T72" s="1">
        <f t="shared" si="64"/>
        <v>6</v>
      </c>
      <c r="U72" s="1">
        <f t="shared" si="65"/>
        <v>8</v>
      </c>
      <c r="V72" s="1">
        <f t="shared" si="66"/>
        <v>11</v>
      </c>
      <c r="W72" s="1">
        <f t="shared" si="67"/>
        <v>1</v>
      </c>
      <c r="X72" s="1">
        <f t="shared" si="68"/>
        <v>18</v>
      </c>
      <c r="Y72" s="1">
        <f t="shared" si="69"/>
        <v>20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E73" s="1">
        <v>5</v>
      </c>
      <c r="F73" s="1">
        <v>4</v>
      </c>
      <c r="G73" s="1" t="s">
        <v>84</v>
      </c>
      <c r="H73" s="1" t="s">
        <v>83</v>
      </c>
      <c r="I73" s="1">
        <f t="shared" si="53"/>
        <v>32</v>
      </c>
      <c r="J73" s="1">
        <f t="shared" si="54"/>
        <v>32</v>
      </c>
      <c r="K73" s="1">
        <f t="shared" si="55"/>
        <v>9</v>
      </c>
      <c r="L73" s="1">
        <f t="shared" si="56"/>
        <v>8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14</v>
      </c>
      <c r="S73" s="1">
        <f t="shared" si="63"/>
        <v>16</v>
      </c>
      <c r="T73" s="1">
        <f t="shared" si="64"/>
        <v>6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18</v>
      </c>
      <c r="Y73" s="1">
        <f t="shared" si="69"/>
        <v>20</v>
      </c>
      <c r="Z73" s="1">
        <f t="shared" si="70"/>
        <v>3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E74" s="1">
        <v>2</v>
      </c>
      <c r="F74" s="1">
        <v>3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33</v>
      </c>
      <c r="K74" s="1">
        <f t="shared" si="55"/>
        <v>9</v>
      </c>
      <c r="L74" s="1">
        <f t="shared" si="56"/>
        <v>8</v>
      </c>
      <c r="M74" s="1">
        <f t="shared" si="57"/>
        <v>3</v>
      </c>
      <c r="N74" s="1">
        <f t="shared" si="58"/>
        <v>2</v>
      </c>
      <c r="O74" s="1">
        <f t="shared" si="59"/>
        <v>18</v>
      </c>
      <c r="P74" s="1">
        <f t="shared" si="60"/>
        <v>17</v>
      </c>
      <c r="Q74" s="1">
        <f t="shared" si="61"/>
        <v>2</v>
      </c>
      <c r="R74" s="1">
        <f t="shared" si="62"/>
        <v>14</v>
      </c>
      <c r="S74" s="1">
        <f t="shared" si="63"/>
        <v>16</v>
      </c>
      <c r="T74" s="1">
        <f t="shared" si="64"/>
        <v>6</v>
      </c>
      <c r="U74" s="1">
        <f t="shared" si="65"/>
        <v>8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20</v>
      </c>
      <c r="Z74" s="1">
        <f t="shared" si="70"/>
        <v>3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4</v>
      </c>
      <c r="AE74" s="1">
        <f t="shared" si="49"/>
        <v>5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E75" s="1">
        <v>4</v>
      </c>
      <c r="F75" s="1">
        <v>3</v>
      </c>
      <c r="G75" s="1" t="s">
        <v>84</v>
      </c>
      <c r="H75" s="1" t="s">
        <v>84</v>
      </c>
      <c r="I75" s="1">
        <f t="shared" si="53"/>
        <v>33</v>
      </c>
      <c r="J75" s="1">
        <f t="shared" si="54"/>
        <v>33</v>
      </c>
      <c r="K75" s="1">
        <f t="shared" si="55"/>
        <v>10</v>
      </c>
      <c r="L75" s="1">
        <f t="shared" si="56"/>
        <v>8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14</v>
      </c>
      <c r="S75" s="1">
        <f t="shared" si="63"/>
        <v>16</v>
      </c>
      <c r="T75" s="1">
        <f t="shared" si="64"/>
        <v>6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19</v>
      </c>
      <c r="Y75" s="1">
        <f t="shared" si="69"/>
        <v>20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34</v>
      </c>
      <c r="K76" s="1">
        <f t="shared" si="55"/>
        <v>10</v>
      </c>
      <c r="L76" s="1">
        <f t="shared" si="56"/>
        <v>8</v>
      </c>
      <c r="M76" s="1">
        <f t="shared" si="57"/>
        <v>4</v>
      </c>
      <c r="N76" s="1">
        <f t="shared" si="58"/>
        <v>2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14</v>
      </c>
      <c r="S76" s="1">
        <f t="shared" si="63"/>
        <v>17</v>
      </c>
      <c r="T76" s="1">
        <f t="shared" si="64"/>
        <v>6</v>
      </c>
      <c r="U76" s="1">
        <f t="shared" si="65"/>
        <v>9</v>
      </c>
      <c r="V76" s="1">
        <f t="shared" si="66"/>
        <v>12</v>
      </c>
      <c r="W76" s="1">
        <f t="shared" si="67"/>
        <v>1</v>
      </c>
      <c r="X76" s="1">
        <f t="shared" si="68"/>
        <v>19</v>
      </c>
      <c r="Y76" s="1">
        <f t="shared" si="69"/>
        <v>21</v>
      </c>
      <c r="Z76" s="1">
        <f t="shared" si="70"/>
        <v>3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E77" s="1">
        <v>2</v>
      </c>
      <c r="F77" s="1">
        <v>6</v>
      </c>
      <c r="G77" s="1" t="s">
        <v>83</v>
      </c>
      <c r="H77" s="1" t="s">
        <v>83</v>
      </c>
      <c r="I77" s="1">
        <f t="shared" si="53"/>
        <v>33</v>
      </c>
      <c r="J77" s="1">
        <f t="shared" si="54"/>
        <v>35</v>
      </c>
      <c r="K77" s="1">
        <f t="shared" si="55"/>
        <v>10</v>
      </c>
      <c r="L77" s="1">
        <f t="shared" si="56"/>
        <v>8</v>
      </c>
      <c r="M77" s="1">
        <f t="shared" si="57"/>
        <v>4</v>
      </c>
      <c r="N77" s="1">
        <f t="shared" si="58"/>
        <v>2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14</v>
      </c>
      <c r="S77" s="1">
        <f t="shared" si="63"/>
        <v>18</v>
      </c>
      <c r="T77" s="1">
        <f t="shared" si="64"/>
        <v>6</v>
      </c>
      <c r="U77" s="1">
        <f t="shared" si="65"/>
        <v>9</v>
      </c>
      <c r="V77" s="1">
        <f t="shared" si="66"/>
        <v>13</v>
      </c>
      <c r="W77" s="1">
        <f t="shared" si="67"/>
        <v>1</v>
      </c>
      <c r="X77" s="1">
        <f t="shared" si="68"/>
        <v>19</v>
      </c>
      <c r="Y77" s="1">
        <f t="shared" si="69"/>
        <v>22</v>
      </c>
      <c r="Z77" s="1">
        <f t="shared" si="70"/>
        <v>3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35</v>
      </c>
      <c r="K84" s="1">
        <f t="shared" si="75"/>
        <v>10</v>
      </c>
      <c r="L84" s="1">
        <f t="shared" si="75"/>
        <v>8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17</v>
      </c>
      <c r="Q84" s="1">
        <f t="shared" si="76"/>
        <v>2</v>
      </c>
      <c r="R84" s="1">
        <f t="shared" si="76"/>
        <v>14</v>
      </c>
      <c r="S84" s="1">
        <f t="shared" si="76"/>
        <v>18</v>
      </c>
      <c r="T84" s="1">
        <f t="shared" si="76"/>
        <v>6</v>
      </c>
      <c r="U84" s="1">
        <f t="shared" si="76"/>
        <v>9</v>
      </c>
      <c r="V84" s="1">
        <f t="shared" si="76"/>
        <v>13</v>
      </c>
      <c r="W84" s="1">
        <f t="shared" si="76"/>
        <v>1</v>
      </c>
      <c r="X84" s="1">
        <f t="shared" si="76"/>
        <v>19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208</v>
      </c>
      <c r="F85" s="1">
        <f>SUM(F2:F83)</f>
        <v>243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19-17-2</v>
      </c>
      <c r="R85" s="1" t="str">
        <f>IF(R84="","0-0-0",CONCATENATE(R84,"-",S84,"-",T84))</f>
        <v>14-18-6</v>
      </c>
      <c r="U85" s="1" t="str">
        <f>IF(U84="","0-0-0",CONCATENATE(U84,"-",V84,"-",W84))</f>
        <v>9-13-1</v>
      </c>
      <c r="X85" s="1" t="str">
        <f>IF(X84="","0-0-0",CONCATENATE(X84,"-",Y84,"-",Z84))</f>
        <v>19-22-3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9200-000000000000}">
      <formula1>$AK$1:$AK$2</formula1>
    </dataValidation>
    <dataValidation type="list" allowBlank="1" showInputMessage="1" showErrorMessage="1" sqref="C2:C83" xr:uid="{00000000-0002-0000-9200-000001000000}">
      <formula1>$AL$1:$AL$2</formula1>
    </dataValidation>
    <dataValidation type="list" allowBlank="1" showInputMessage="1" showErrorMessage="1" sqref="D2:D83" xr:uid="{00000000-0002-0000-9200-000002000000}">
      <formula1>$AM$1:$AM$31</formula1>
    </dataValidation>
  </dataValidations>
  <hyperlinks>
    <hyperlink ref="AG1" location="Index!A1" display="Home" xr:uid="{00000000-0004-0000-9200-000000000000}"/>
  </hyperlink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21</v>
      </c>
      <c r="K53" s="1">
        <f t="shared" si="31"/>
        <v>7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3</v>
      </c>
      <c r="U53" s="1">
        <f t="shared" si="41"/>
        <v>9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22</v>
      </c>
      <c r="K54" s="1">
        <f t="shared" si="31"/>
        <v>7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16</v>
      </c>
      <c r="P54" s="1">
        <f t="shared" si="36"/>
        <v>8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3</v>
      </c>
      <c r="U54" s="1">
        <f t="shared" si="41"/>
        <v>9</v>
      </c>
      <c r="V54" s="1">
        <f t="shared" si="42"/>
        <v>6</v>
      </c>
      <c r="W54" s="1">
        <f t="shared" si="43"/>
        <v>2</v>
      </c>
      <c r="X54" s="1">
        <f t="shared" si="44"/>
        <v>14</v>
      </c>
      <c r="Y54" s="1">
        <f t="shared" si="45"/>
        <v>14</v>
      </c>
      <c r="Z54" s="1">
        <f t="shared" si="46"/>
        <v>3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22</v>
      </c>
      <c r="K55" s="1">
        <f t="shared" si="31"/>
        <v>7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17</v>
      </c>
      <c r="P55" s="1">
        <f t="shared" si="36"/>
        <v>8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3</v>
      </c>
      <c r="U55" s="1">
        <f t="shared" si="41"/>
        <v>9</v>
      </c>
      <c r="V55" s="1">
        <f t="shared" si="42"/>
        <v>6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22</v>
      </c>
      <c r="K56" s="1">
        <f t="shared" si="31"/>
        <v>7</v>
      </c>
      <c r="L56" s="1">
        <f t="shared" si="32"/>
        <v>6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8</v>
      </c>
      <c r="Q56" s="1">
        <f t="shared" si="37"/>
        <v>3</v>
      </c>
      <c r="R56" s="1">
        <f t="shared" si="38"/>
        <v>9</v>
      </c>
      <c r="S56" s="1">
        <f t="shared" si="39"/>
        <v>14</v>
      </c>
      <c r="T56" s="1">
        <f t="shared" si="40"/>
        <v>3</v>
      </c>
      <c r="U56" s="1">
        <f t="shared" si="41"/>
        <v>9</v>
      </c>
      <c r="V56" s="1">
        <f t="shared" si="42"/>
        <v>6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E57" s="1">
        <v>2</v>
      </c>
      <c r="F57" s="1">
        <v>3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23</v>
      </c>
      <c r="K57" s="1">
        <f t="shared" si="31"/>
        <v>7</v>
      </c>
      <c r="L57" s="1">
        <f t="shared" si="32"/>
        <v>6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8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3</v>
      </c>
      <c r="U57" s="1">
        <f t="shared" si="41"/>
        <v>9</v>
      </c>
      <c r="V57" s="1">
        <f t="shared" si="42"/>
        <v>6</v>
      </c>
      <c r="W57" s="1">
        <f t="shared" si="43"/>
        <v>2</v>
      </c>
      <c r="X57" s="1">
        <f t="shared" si="44"/>
        <v>15</v>
      </c>
      <c r="Y57" s="1">
        <f t="shared" si="45"/>
        <v>15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E58" s="1">
        <v>3</v>
      </c>
      <c r="F58" s="1">
        <v>4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24</v>
      </c>
      <c r="K58" s="1">
        <f t="shared" si="31"/>
        <v>7</v>
      </c>
      <c r="L58" s="1">
        <f t="shared" si="32"/>
        <v>6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3</v>
      </c>
      <c r="R58" s="1">
        <f t="shared" si="38"/>
        <v>9</v>
      </c>
      <c r="S58" s="1">
        <f t="shared" si="39"/>
        <v>15</v>
      </c>
      <c r="T58" s="1">
        <f t="shared" si="40"/>
        <v>3</v>
      </c>
      <c r="U58" s="1">
        <f t="shared" si="41"/>
        <v>9</v>
      </c>
      <c r="V58" s="1">
        <f t="shared" si="42"/>
        <v>6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E59" s="1">
        <v>2</v>
      </c>
      <c r="F59" s="1">
        <v>3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24</v>
      </c>
      <c r="K59" s="1">
        <f t="shared" si="31"/>
        <v>7</v>
      </c>
      <c r="L59" s="1">
        <f t="shared" si="32"/>
        <v>7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4</v>
      </c>
      <c r="R59" s="1">
        <f t="shared" si="38"/>
        <v>9</v>
      </c>
      <c r="S59" s="1">
        <f t="shared" si="39"/>
        <v>15</v>
      </c>
      <c r="T59" s="1">
        <f t="shared" si="40"/>
        <v>3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15</v>
      </c>
      <c r="Z59" s="1">
        <f t="shared" si="46"/>
        <v>3</v>
      </c>
      <c r="AA59" s="1" t="str">
        <f t="shared" si="27"/>
        <v>L</v>
      </c>
      <c r="AB59" s="1">
        <f t="shared" si="47"/>
        <v>3</v>
      </c>
      <c r="AC59" s="1" t="str">
        <f t="shared" si="28"/>
        <v>OTL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E60" s="1">
        <v>4</v>
      </c>
      <c r="F60" s="1">
        <v>5</v>
      </c>
      <c r="G60" s="1" t="s">
        <v>84</v>
      </c>
      <c r="H60" s="1" t="s">
        <v>83</v>
      </c>
      <c r="I60" s="1">
        <f t="shared" si="29"/>
        <v>27</v>
      </c>
      <c r="J60" s="1">
        <f t="shared" si="30"/>
        <v>24</v>
      </c>
      <c r="K60" s="1">
        <f t="shared" si="31"/>
        <v>7</v>
      </c>
      <c r="L60" s="1">
        <f t="shared" si="32"/>
        <v>8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5</v>
      </c>
      <c r="R60" s="1">
        <f t="shared" si="38"/>
        <v>9</v>
      </c>
      <c r="S60" s="1">
        <f t="shared" si="39"/>
        <v>15</v>
      </c>
      <c r="T60" s="1">
        <f t="shared" si="40"/>
        <v>3</v>
      </c>
      <c r="U60" s="1">
        <f t="shared" si="41"/>
        <v>9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4</v>
      </c>
      <c r="AC60" s="1" t="str">
        <f t="shared" si="28"/>
        <v>OTL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25</v>
      </c>
      <c r="K61" s="1">
        <f t="shared" si="31"/>
        <v>7</v>
      </c>
      <c r="L61" s="1">
        <f t="shared" si="32"/>
        <v>8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5</v>
      </c>
      <c r="R61" s="1">
        <f t="shared" si="38"/>
        <v>9</v>
      </c>
      <c r="S61" s="1">
        <f t="shared" si="39"/>
        <v>15</v>
      </c>
      <c r="T61" s="1">
        <f t="shared" si="40"/>
        <v>3</v>
      </c>
      <c r="U61" s="1">
        <f t="shared" si="41"/>
        <v>9</v>
      </c>
      <c r="V61" s="1">
        <f t="shared" si="42"/>
        <v>6</v>
      </c>
      <c r="W61" s="1">
        <f t="shared" si="43"/>
        <v>3</v>
      </c>
      <c r="X61" s="1">
        <f t="shared" si="44"/>
        <v>15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5</v>
      </c>
      <c r="AC61" s="1" t="str">
        <f t="shared" si="28"/>
        <v>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25</v>
      </c>
      <c r="K62" s="1">
        <f t="shared" si="31"/>
        <v>7</v>
      </c>
      <c r="L62" s="1">
        <f t="shared" si="32"/>
        <v>8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5</v>
      </c>
      <c r="R62" s="1">
        <f t="shared" si="38"/>
        <v>10</v>
      </c>
      <c r="S62" s="1">
        <f t="shared" si="39"/>
        <v>15</v>
      </c>
      <c r="T62" s="1">
        <f t="shared" si="40"/>
        <v>3</v>
      </c>
      <c r="U62" s="1">
        <f t="shared" si="41"/>
        <v>9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E63" s="1">
        <v>0</v>
      </c>
      <c r="F63" s="1">
        <v>1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26</v>
      </c>
      <c r="K63" s="1">
        <f t="shared" si="31"/>
        <v>7</v>
      </c>
      <c r="L63" s="1">
        <f t="shared" si="32"/>
        <v>8</v>
      </c>
      <c r="M63" s="1">
        <f t="shared" si="33"/>
        <v>0</v>
      </c>
      <c r="N63" s="1">
        <f t="shared" si="34"/>
        <v>1</v>
      </c>
      <c r="O63" s="1">
        <f t="shared" si="35"/>
        <v>18</v>
      </c>
      <c r="P63" s="1">
        <f t="shared" si="36"/>
        <v>10</v>
      </c>
      <c r="Q63" s="1">
        <f t="shared" si="37"/>
        <v>5</v>
      </c>
      <c r="R63" s="1">
        <f t="shared" si="38"/>
        <v>10</v>
      </c>
      <c r="S63" s="1">
        <f t="shared" si="39"/>
        <v>16</v>
      </c>
      <c r="T63" s="1">
        <f t="shared" si="40"/>
        <v>3</v>
      </c>
      <c r="U63" s="1">
        <f t="shared" si="41"/>
        <v>9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16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3</v>
      </c>
      <c r="AE63" s="1">
        <f t="shared" si="49"/>
        <v>5</v>
      </c>
      <c r="AF63" s="1">
        <f t="shared" si="50"/>
        <v>2</v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E64" s="1">
        <v>3</v>
      </c>
      <c r="F64" s="1">
        <v>6</v>
      </c>
      <c r="G64" s="1" t="s">
        <v>83</v>
      </c>
      <c r="H64" s="1" t="s">
        <v>83</v>
      </c>
      <c r="I64" s="1">
        <f t="shared" si="29"/>
        <v>28</v>
      </c>
      <c r="J64" s="1">
        <f t="shared" si="30"/>
        <v>27</v>
      </c>
      <c r="K64" s="1">
        <f t="shared" si="31"/>
        <v>7</v>
      </c>
      <c r="L64" s="1">
        <f t="shared" si="32"/>
        <v>8</v>
      </c>
      <c r="M64" s="1">
        <f t="shared" si="33"/>
        <v>0</v>
      </c>
      <c r="N64" s="1">
        <f t="shared" si="34"/>
        <v>1</v>
      </c>
      <c r="O64" s="1">
        <f t="shared" si="35"/>
        <v>18</v>
      </c>
      <c r="P64" s="1">
        <f t="shared" si="36"/>
        <v>11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3</v>
      </c>
      <c r="U64" s="1">
        <f t="shared" si="41"/>
        <v>9</v>
      </c>
      <c r="V64" s="1">
        <f t="shared" si="42"/>
        <v>6</v>
      </c>
      <c r="W64" s="1">
        <f t="shared" si="43"/>
        <v>3</v>
      </c>
      <c r="X64" s="1">
        <f t="shared" si="44"/>
        <v>16</v>
      </c>
      <c r="Y64" s="1">
        <f t="shared" si="45"/>
        <v>16</v>
      </c>
      <c r="Z64" s="1">
        <f t="shared" si="46"/>
        <v>4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28</v>
      </c>
      <c r="J65" s="1">
        <f t="shared" si="30"/>
        <v>28</v>
      </c>
      <c r="K65" s="1">
        <f t="shared" si="31"/>
        <v>7</v>
      </c>
      <c r="L65" s="1">
        <f t="shared" si="32"/>
        <v>8</v>
      </c>
      <c r="M65" s="1">
        <f t="shared" si="33"/>
        <v>0</v>
      </c>
      <c r="N65" s="1">
        <f t="shared" si="34"/>
        <v>1</v>
      </c>
      <c r="O65" s="1">
        <f t="shared" si="35"/>
        <v>18</v>
      </c>
      <c r="P65" s="1">
        <f t="shared" si="36"/>
        <v>11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3</v>
      </c>
      <c r="U65" s="1">
        <f t="shared" si="41"/>
        <v>9</v>
      </c>
      <c r="V65" s="1">
        <f t="shared" si="42"/>
        <v>6</v>
      </c>
      <c r="W65" s="1">
        <f t="shared" si="43"/>
        <v>3</v>
      </c>
      <c r="X65" s="1">
        <f t="shared" si="44"/>
        <v>16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7</v>
      </c>
      <c r="L66" s="1">
        <f t="shared" si="32"/>
        <v>8</v>
      </c>
      <c r="M66" s="1">
        <f t="shared" si="33"/>
        <v>0</v>
      </c>
      <c r="N66" s="1">
        <f t="shared" si="34"/>
        <v>1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11</v>
      </c>
      <c r="S66" s="1">
        <f t="shared" si="39"/>
        <v>17</v>
      </c>
      <c r="T66" s="1">
        <f t="shared" si="40"/>
        <v>3</v>
      </c>
      <c r="U66" s="1">
        <f t="shared" si="41"/>
        <v>10</v>
      </c>
      <c r="V66" s="1">
        <f t="shared" si="42"/>
        <v>6</v>
      </c>
      <c r="W66" s="1">
        <f t="shared" si="43"/>
        <v>3</v>
      </c>
      <c r="X66" s="1">
        <f t="shared" si="44"/>
        <v>17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2</v>
      </c>
      <c r="AE66" s="1">
        <f t="shared" si="49"/>
        <v>6</v>
      </c>
      <c r="AF66" s="1">
        <f t="shared" si="50"/>
        <v>2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19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17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29</v>
      </c>
      <c r="K68" s="1">
        <f t="shared" si="55"/>
        <v>7</v>
      </c>
      <c r="L68" s="1">
        <f t="shared" si="56"/>
        <v>8</v>
      </c>
      <c r="M68" s="1">
        <f t="shared" si="57"/>
        <v>0</v>
      </c>
      <c r="N68" s="1">
        <f t="shared" si="58"/>
        <v>1</v>
      </c>
      <c r="O68" s="1">
        <f t="shared" si="59"/>
        <v>19</v>
      </c>
      <c r="P68" s="1">
        <f t="shared" si="60"/>
        <v>11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3</v>
      </c>
      <c r="U68" s="1">
        <f t="shared" si="65"/>
        <v>11</v>
      </c>
      <c r="V68" s="1">
        <f t="shared" si="66"/>
        <v>7</v>
      </c>
      <c r="W68" s="1">
        <f t="shared" si="67"/>
        <v>3</v>
      </c>
      <c r="X68" s="1">
        <f t="shared" si="68"/>
        <v>18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30</v>
      </c>
      <c r="K69" s="1">
        <f t="shared" si="55"/>
        <v>7</v>
      </c>
      <c r="L69" s="1">
        <f t="shared" si="56"/>
        <v>8</v>
      </c>
      <c r="M69" s="1">
        <f t="shared" si="57"/>
        <v>0</v>
      </c>
      <c r="N69" s="1">
        <f t="shared" si="58"/>
        <v>1</v>
      </c>
      <c r="O69" s="1">
        <f t="shared" si="59"/>
        <v>19</v>
      </c>
      <c r="P69" s="1">
        <f t="shared" si="60"/>
        <v>12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3</v>
      </c>
      <c r="U69" s="1">
        <f t="shared" si="65"/>
        <v>11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E70" s="1">
        <v>2</v>
      </c>
      <c r="F70" s="1">
        <v>3</v>
      </c>
      <c r="G70" s="1" t="s">
        <v>84</v>
      </c>
      <c r="H70" s="1" t="s">
        <v>83</v>
      </c>
      <c r="I70" s="1">
        <f t="shared" si="53"/>
        <v>30</v>
      </c>
      <c r="J70" s="1">
        <f t="shared" si="54"/>
        <v>30</v>
      </c>
      <c r="K70" s="1">
        <f t="shared" si="55"/>
        <v>7</v>
      </c>
      <c r="L70" s="1">
        <f t="shared" si="56"/>
        <v>9</v>
      </c>
      <c r="M70" s="1">
        <f t="shared" si="57"/>
        <v>0</v>
      </c>
      <c r="N70" s="1">
        <f t="shared" si="58"/>
        <v>1</v>
      </c>
      <c r="O70" s="1">
        <f t="shared" si="59"/>
        <v>19</v>
      </c>
      <c r="P70" s="1">
        <f t="shared" si="60"/>
        <v>12</v>
      </c>
      <c r="Q70" s="1">
        <f t="shared" si="61"/>
        <v>6</v>
      </c>
      <c r="R70" s="1">
        <f t="shared" si="62"/>
        <v>11</v>
      </c>
      <c r="S70" s="1">
        <f t="shared" si="63"/>
        <v>18</v>
      </c>
      <c r="T70" s="1">
        <f t="shared" si="64"/>
        <v>3</v>
      </c>
      <c r="U70" s="1">
        <f t="shared" si="65"/>
        <v>11</v>
      </c>
      <c r="V70" s="1">
        <f t="shared" si="66"/>
        <v>8</v>
      </c>
      <c r="W70" s="1">
        <f t="shared" si="67"/>
        <v>4</v>
      </c>
      <c r="X70" s="1">
        <f t="shared" si="68"/>
        <v>18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3</v>
      </c>
      <c r="AC70" s="1" t="str">
        <f t="shared" si="52"/>
        <v>OTL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E71" s="1">
        <v>1</v>
      </c>
      <c r="F71" s="1">
        <v>5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31</v>
      </c>
      <c r="K71" s="1">
        <f t="shared" si="55"/>
        <v>7</v>
      </c>
      <c r="L71" s="1">
        <f t="shared" si="56"/>
        <v>9</v>
      </c>
      <c r="M71" s="1">
        <f t="shared" si="57"/>
        <v>0</v>
      </c>
      <c r="N71" s="1">
        <f t="shared" si="58"/>
        <v>1</v>
      </c>
      <c r="O71" s="1">
        <f t="shared" si="59"/>
        <v>19</v>
      </c>
      <c r="P71" s="1">
        <f t="shared" si="60"/>
        <v>12</v>
      </c>
      <c r="Q71" s="1">
        <f t="shared" si="61"/>
        <v>6</v>
      </c>
      <c r="R71" s="1">
        <f t="shared" si="62"/>
        <v>11</v>
      </c>
      <c r="S71" s="1">
        <f t="shared" si="63"/>
        <v>19</v>
      </c>
      <c r="T71" s="1">
        <f t="shared" si="64"/>
        <v>3</v>
      </c>
      <c r="U71" s="1">
        <f t="shared" si="65"/>
        <v>11</v>
      </c>
      <c r="V71" s="1">
        <f t="shared" si="66"/>
        <v>8</v>
      </c>
      <c r="W71" s="1">
        <f t="shared" si="67"/>
        <v>4</v>
      </c>
      <c r="X71" s="1">
        <f t="shared" si="68"/>
        <v>18</v>
      </c>
      <c r="Y71" s="1">
        <f t="shared" si="69"/>
        <v>19</v>
      </c>
      <c r="Z71" s="1">
        <f t="shared" si="70"/>
        <v>5</v>
      </c>
      <c r="AA71" s="1" t="str">
        <f t="shared" si="51"/>
        <v>L</v>
      </c>
      <c r="AB71" s="1">
        <f t="shared" si="71"/>
        <v>4</v>
      </c>
      <c r="AC71" s="1" t="str">
        <f t="shared" si="52"/>
        <v>L</v>
      </c>
      <c r="AD71" s="1">
        <f t="shared" si="48"/>
        <v>3</v>
      </c>
      <c r="AE71" s="1">
        <f t="shared" si="49"/>
        <v>6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32</v>
      </c>
      <c r="K72" s="1">
        <f t="shared" si="55"/>
        <v>7</v>
      </c>
      <c r="L72" s="1">
        <f t="shared" si="56"/>
        <v>9</v>
      </c>
      <c r="M72" s="1">
        <f t="shared" si="57"/>
        <v>0</v>
      </c>
      <c r="N72" s="1">
        <f t="shared" si="58"/>
        <v>1</v>
      </c>
      <c r="O72" s="1">
        <f t="shared" si="59"/>
        <v>19</v>
      </c>
      <c r="P72" s="1">
        <f t="shared" si="60"/>
        <v>12</v>
      </c>
      <c r="Q72" s="1">
        <f t="shared" si="61"/>
        <v>6</v>
      </c>
      <c r="R72" s="1">
        <f t="shared" si="62"/>
        <v>11</v>
      </c>
      <c r="S72" s="1">
        <f t="shared" si="63"/>
        <v>20</v>
      </c>
      <c r="T72" s="1">
        <f t="shared" si="64"/>
        <v>3</v>
      </c>
      <c r="U72" s="1">
        <f t="shared" si="65"/>
        <v>11</v>
      </c>
      <c r="V72" s="1">
        <f t="shared" si="66"/>
        <v>8</v>
      </c>
      <c r="W72" s="1">
        <f t="shared" si="67"/>
        <v>4</v>
      </c>
      <c r="X72" s="1">
        <f t="shared" si="68"/>
        <v>18</v>
      </c>
      <c r="Y72" s="1">
        <f t="shared" si="69"/>
        <v>19</v>
      </c>
      <c r="Z72" s="1">
        <f t="shared" si="70"/>
        <v>5</v>
      </c>
      <c r="AA72" s="1" t="str">
        <f t="shared" si="51"/>
        <v>L</v>
      </c>
      <c r="AB72" s="1">
        <f t="shared" si="71"/>
        <v>5</v>
      </c>
      <c r="AC72" s="1" t="str">
        <f t="shared" si="52"/>
        <v>L</v>
      </c>
      <c r="AD72" s="1">
        <f t="shared" si="48"/>
        <v>2</v>
      </c>
      <c r="AE72" s="1">
        <f t="shared" si="49"/>
        <v>7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E73" s="1">
        <v>2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33</v>
      </c>
      <c r="K73" s="1">
        <f t="shared" si="55"/>
        <v>7</v>
      </c>
      <c r="L73" s="1">
        <f t="shared" si="56"/>
        <v>9</v>
      </c>
      <c r="M73" s="1">
        <f t="shared" si="57"/>
        <v>0</v>
      </c>
      <c r="N73" s="1">
        <f t="shared" si="58"/>
        <v>1</v>
      </c>
      <c r="O73" s="1">
        <f t="shared" si="59"/>
        <v>19</v>
      </c>
      <c r="P73" s="1">
        <f t="shared" si="60"/>
        <v>12</v>
      </c>
      <c r="Q73" s="1">
        <f t="shared" si="61"/>
        <v>6</v>
      </c>
      <c r="R73" s="1">
        <f t="shared" si="62"/>
        <v>11</v>
      </c>
      <c r="S73" s="1">
        <f t="shared" si="63"/>
        <v>21</v>
      </c>
      <c r="T73" s="1">
        <f t="shared" si="64"/>
        <v>3</v>
      </c>
      <c r="U73" s="1">
        <f t="shared" si="65"/>
        <v>11</v>
      </c>
      <c r="V73" s="1">
        <f t="shared" si="66"/>
        <v>8</v>
      </c>
      <c r="W73" s="1">
        <f t="shared" si="67"/>
        <v>4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6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E74" s="1">
        <v>2</v>
      </c>
      <c r="F74" s="1">
        <v>6</v>
      </c>
      <c r="G74" s="1" t="s">
        <v>83</v>
      </c>
      <c r="H74" s="1" t="s">
        <v>83</v>
      </c>
      <c r="I74" s="1">
        <f t="shared" si="53"/>
        <v>30</v>
      </c>
      <c r="J74" s="1">
        <f t="shared" si="54"/>
        <v>34</v>
      </c>
      <c r="K74" s="1">
        <f t="shared" si="55"/>
        <v>7</v>
      </c>
      <c r="L74" s="1">
        <f t="shared" si="56"/>
        <v>9</v>
      </c>
      <c r="M74" s="1">
        <f t="shared" si="57"/>
        <v>0</v>
      </c>
      <c r="N74" s="1">
        <f t="shared" si="58"/>
        <v>1</v>
      </c>
      <c r="O74" s="1">
        <f t="shared" si="59"/>
        <v>19</v>
      </c>
      <c r="P74" s="1">
        <f t="shared" si="60"/>
        <v>12</v>
      </c>
      <c r="Q74" s="1">
        <f t="shared" si="61"/>
        <v>6</v>
      </c>
      <c r="R74" s="1">
        <f t="shared" si="62"/>
        <v>11</v>
      </c>
      <c r="S74" s="1">
        <f t="shared" si="63"/>
        <v>22</v>
      </c>
      <c r="T74" s="1">
        <f t="shared" si="64"/>
        <v>3</v>
      </c>
      <c r="U74" s="1">
        <f t="shared" si="65"/>
        <v>11</v>
      </c>
      <c r="V74" s="1">
        <f t="shared" si="66"/>
        <v>8</v>
      </c>
      <c r="W74" s="1">
        <f t="shared" si="67"/>
        <v>4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L</v>
      </c>
      <c r="AB74" s="1">
        <f t="shared" si="71"/>
        <v>7</v>
      </c>
      <c r="AC74" s="1" t="str">
        <f t="shared" si="52"/>
        <v>L</v>
      </c>
      <c r="AD74" s="1">
        <f t="shared" si="48"/>
        <v>2</v>
      </c>
      <c r="AE74" s="1">
        <f t="shared" si="49"/>
        <v>7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30</v>
      </c>
      <c r="J75" s="1">
        <f t="shared" si="54"/>
        <v>35</v>
      </c>
      <c r="K75" s="1">
        <f t="shared" si="55"/>
        <v>7</v>
      </c>
      <c r="L75" s="1">
        <f t="shared" si="56"/>
        <v>9</v>
      </c>
      <c r="M75" s="1">
        <f t="shared" si="57"/>
        <v>0</v>
      </c>
      <c r="N75" s="1">
        <f t="shared" si="58"/>
        <v>1</v>
      </c>
      <c r="O75" s="1">
        <f t="shared" si="59"/>
        <v>19</v>
      </c>
      <c r="P75" s="1">
        <f t="shared" si="60"/>
        <v>12</v>
      </c>
      <c r="Q75" s="1">
        <f t="shared" si="61"/>
        <v>6</v>
      </c>
      <c r="R75" s="1">
        <f t="shared" si="62"/>
        <v>11</v>
      </c>
      <c r="S75" s="1">
        <f t="shared" si="63"/>
        <v>23</v>
      </c>
      <c r="T75" s="1">
        <f t="shared" si="64"/>
        <v>3</v>
      </c>
      <c r="U75" s="1">
        <f t="shared" si="65"/>
        <v>11</v>
      </c>
      <c r="V75" s="1">
        <f t="shared" si="66"/>
        <v>9</v>
      </c>
      <c r="W75" s="1">
        <f t="shared" si="67"/>
        <v>4</v>
      </c>
      <c r="X75" s="1">
        <f t="shared" si="68"/>
        <v>18</v>
      </c>
      <c r="Y75" s="1">
        <f t="shared" si="69"/>
        <v>20</v>
      </c>
      <c r="Z75" s="1">
        <f t="shared" si="70"/>
        <v>5</v>
      </c>
      <c r="AA75" s="1" t="str">
        <f t="shared" si="51"/>
        <v>L</v>
      </c>
      <c r="AB75" s="1">
        <f t="shared" si="71"/>
        <v>8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E76" s="1">
        <v>3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7</v>
      </c>
      <c r="L76" s="1">
        <f t="shared" si="56"/>
        <v>9</v>
      </c>
      <c r="M76" s="1">
        <f t="shared" si="57"/>
        <v>0</v>
      </c>
      <c r="N76" s="1">
        <f t="shared" si="58"/>
        <v>1</v>
      </c>
      <c r="O76" s="1">
        <f t="shared" si="59"/>
        <v>19</v>
      </c>
      <c r="P76" s="1">
        <f t="shared" si="60"/>
        <v>13</v>
      </c>
      <c r="Q76" s="1">
        <f t="shared" si="61"/>
        <v>6</v>
      </c>
      <c r="R76" s="1">
        <f t="shared" si="62"/>
        <v>11</v>
      </c>
      <c r="S76" s="1">
        <f t="shared" si="63"/>
        <v>23</v>
      </c>
      <c r="T76" s="1">
        <f t="shared" si="64"/>
        <v>3</v>
      </c>
      <c r="U76" s="1">
        <f t="shared" si="65"/>
        <v>11</v>
      </c>
      <c r="V76" s="1">
        <f t="shared" si="66"/>
        <v>9</v>
      </c>
      <c r="W76" s="1">
        <f t="shared" si="67"/>
        <v>4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L</v>
      </c>
      <c r="AB76" s="1">
        <f t="shared" si="71"/>
        <v>9</v>
      </c>
      <c r="AC76" s="1" t="str">
        <f t="shared" si="52"/>
        <v>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E77" s="1">
        <v>1</v>
      </c>
      <c r="F77" s="1">
        <v>4</v>
      </c>
      <c r="G77" s="1" t="s">
        <v>83</v>
      </c>
      <c r="H77" s="1" t="s">
        <v>83</v>
      </c>
      <c r="I77" s="1">
        <f t="shared" si="53"/>
        <v>30</v>
      </c>
      <c r="J77" s="1">
        <f t="shared" si="54"/>
        <v>37</v>
      </c>
      <c r="K77" s="1">
        <f t="shared" si="55"/>
        <v>7</v>
      </c>
      <c r="L77" s="1">
        <f t="shared" si="56"/>
        <v>9</v>
      </c>
      <c r="M77" s="1">
        <f t="shared" si="57"/>
        <v>0</v>
      </c>
      <c r="N77" s="1">
        <f t="shared" si="58"/>
        <v>1</v>
      </c>
      <c r="O77" s="1">
        <f t="shared" si="59"/>
        <v>19</v>
      </c>
      <c r="P77" s="1">
        <f t="shared" si="60"/>
        <v>13</v>
      </c>
      <c r="Q77" s="1">
        <f t="shared" si="61"/>
        <v>6</v>
      </c>
      <c r="R77" s="1">
        <f t="shared" si="62"/>
        <v>11</v>
      </c>
      <c r="S77" s="1">
        <f t="shared" si="63"/>
        <v>24</v>
      </c>
      <c r="T77" s="1">
        <f t="shared" si="64"/>
        <v>3</v>
      </c>
      <c r="U77" s="1">
        <f t="shared" si="65"/>
        <v>11</v>
      </c>
      <c r="V77" s="1">
        <f t="shared" si="66"/>
        <v>10</v>
      </c>
      <c r="W77" s="1">
        <f t="shared" si="67"/>
        <v>4</v>
      </c>
      <c r="X77" s="1">
        <f t="shared" si="68"/>
        <v>18</v>
      </c>
      <c r="Y77" s="1">
        <f t="shared" si="69"/>
        <v>22</v>
      </c>
      <c r="Z77" s="1">
        <f t="shared" si="70"/>
        <v>5</v>
      </c>
      <c r="AA77" s="1" t="str">
        <f t="shared" si="51"/>
        <v>L</v>
      </c>
      <c r="AB77" s="1">
        <f t="shared" si="71"/>
        <v>10</v>
      </c>
      <c r="AC77" s="1" t="str">
        <f t="shared" si="52"/>
        <v>L</v>
      </c>
      <c r="AD77" s="1">
        <f t="shared" si="72"/>
        <v>0</v>
      </c>
      <c r="AE77" s="1">
        <f t="shared" si="73"/>
        <v>9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7</v>
      </c>
      <c r="L78" s="1">
        <f t="shared" si="56"/>
        <v>9</v>
      </c>
      <c r="M78" s="1">
        <f t="shared" si="57"/>
        <v>0</v>
      </c>
      <c r="N78" s="1">
        <f t="shared" si="58"/>
        <v>1</v>
      </c>
      <c r="O78" s="1">
        <f t="shared" si="59"/>
        <v>20</v>
      </c>
      <c r="P78" s="1">
        <f t="shared" si="60"/>
        <v>13</v>
      </c>
      <c r="Q78" s="1">
        <f t="shared" si="61"/>
        <v>6</v>
      </c>
      <c r="R78" s="1">
        <f t="shared" si="62"/>
        <v>11</v>
      </c>
      <c r="S78" s="1">
        <f t="shared" si="63"/>
        <v>24</v>
      </c>
      <c r="T78" s="1">
        <f t="shared" si="64"/>
        <v>3</v>
      </c>
      <c r="U78" s="1">
        <f t="shared" si="65"/>
        <v>11</v>
      </c>
      <c r="V78" s="1">
        <f t="shared" si="66"/>
        <v>10</v>
      </c>
      <c r="W78" s="1">
        <f t="shared" si="67"/>
        <v>4</v>
      </c>
      <c r="X78" s="1">
        <f t="shared" si="68"/>
        <v>19</v>
      </c>
      <c r="Y78" s="1">
        <f t="shared" si="69"/>
        <v>22</v>
      </c>
      <c r="Z78" s="1">
        <f t="shared" si="70"/>
        <v>5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1</v>
      </c>
      <c r="AE78" s="1">
        <f t="shared" si="73"/>
        <v>8</v>
      </c>
      <c r="AF78" s="1">
        <f t="shared" si="74"/>
        <v>1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E79" s="1">
        <v>3</v>
      </c>
      <c r="F79" s="1">
        <v>6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38</v>
      </c>
      <c r="K79" s="1">
        <f t="shared" si="55"/>
        <v>7</v>
      </c>
      <c r="L79" s="1">
        <f t="shared" si="56"/>
        <v>9</v>
      </c>
      <c r="M79" s="1">
        <f t="shared" si="57"/>
        <v>0</v>
      </c>
      <c r="N79" s="1">
        <f t="shared" si="58"/>
        <v>1</v>
      </c>
      <c r="O79" s="1">
        <f t="shared" si="59"/>
        <v>20</v>
      </c>
      <c r="P79" s="1">
        <f t="shared" si="60"/>
        <v>13</v>
      </c>
      <c r="Q79" s="1">
        <f t="shared" si="61"/>
        <v>6</v>
      </c>
      <c r="R79" s="1">
        <f t="shared" si="62"/>
        <v>11</v>
      </c>
      <c r="S79" s="1">
        <f t="shared" si="63"/>
        <v>25</v>
      </c>
      <c r="T79" s="1">
        <f t="shared" si="64"/>
        <v>3</v>
      </c>
      <c r="U79" s="1">
        <f t="shared" si="65"/>
        <v>11</v>
      </c>
      <c r="V79" s="1">
        <f t="shared" si="66"/>
        <v>11</v>
      </c>
      <c r="W79" s="1">
        <f t="shared" si="67"/>
        <v>4</v>
      </c>
      <c r="X79" s="1">
        <f t="shared" si="68"/>
        <v>19</v>
      </c>
      <c r="Y79" s="1">
        <f t="shared" si="69"/>
        <v>23</v>
      </c>
      <c r="Z79" s="1">
        <f t="shared" si="70"/>
        <v>5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1</v>
      </c>
      <c r="AE79" s="1">
        <f t="shared" si="73"/>
        <v>8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38</v>
      </c>
      <c r="K84" s="1">
        <f t="shared" si="75"/>
        <v>7</v>
      </c>
      <c r="L84" s="1">
        <f t="shared" si="75"/>
        <v>9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20</v>
      </c>
      <c r="P84" s="1">
        <f t="shared" si="76"/>
        <v>13</v>
      </c>
      <c r="Q84" s="1">
        <f t="shared" si="76"/>
        <v>6</v>
      </c>
      <c r="R84" s="1">
        <f t="shared" si="76"/>
        <v>11</v>
      </c>
      <c r="S84" s="1">
        <f t="shared" si="76"/>
        <v>25</v>
      </c>
      <c r="T84" s="1">
        <f t="shared" si="76"/>
        <v>3</v>
      </c>
      <c r="U84" s="1">
        <f t="shared" si="76"/>
        <v>11</v>
      </c>
      <c r="V84" s="1">
        <f t="shared" si="76"/>
        <v>11</v>
      </c>
      <c r="W84" s="1">
        <f t="shared" si="76"/>
        <v>4</v>
      </c>
      <c r="X84" s="1">
        <f t="shared" si="76"/>
        <v>19</v>
      </c>
      <c r="Y84" s="1">
        <f t="shared" si="76"/>
        <v>23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205</v>
      </c>
      <c r="F85" s="1">
        <f>SUM(F2:F83)</f>
        <v>259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20-13-6</v>
      </c>
      <c r="R85" s="1" t="str">
        <f>IF(R84="","0-0-0",CONCATENATE(R84,"-",S84,"-",T84))</f>
        <v>11-25-3</v>
      </c>
      <c r="U85" s="1" t="str">
        <f>IF(U84="","0-0-0",CONCATENATE(U84,"-",V84,"-",W84))</f>
        <v>11-11-4</v>
      </c>
      <c r="X85" s="1" t="str">
        <f>IF(X84="","0-0-0",CONCATENATE(X84,"-",Y84,"-",Z84))</f>
        <v>19-23-5</v>
      </c>
      <c r="AA85" s="1" t="str">
        <f>IF(AA84="","0-0",CONCATENATE(AA84,AB84))</f>
        <v>L1</v>
      </c>
      <c r="AD85" s="1" t="str">
        <f>IF(AD84="","0-0-0",CONCATENATE(AD84,"-",AE84,"-",AF84))</f>
        <v>1-8-1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300-000000000000}">
      <formula1>$AK$1:$AK$2</formula1>
    </dataValidation>
    <dataValidation type="list" allowBlank="1" showInputMessage="1" showErrorMessage="1" sqref="C2:C83" xr:uid="{00000000-0002-0000-9300-000001000000}">
      <formula1>$AL$1:$AL$2</formula1>
    </dataValidation>
    <dataValidation type="list" allowBlank="1" showInputMessage="1" showErrorMessage="1" sqref="D2:D83" xr:uid="{00000000-0002-0000-9300-000002000000}">
      <formula1>$AM$1:$AM$31</formula1>
    </dataValidation>
  </dataValidations>
  <hyperlinks>
    <hyperlink ref="AG1" location="Index!A1" display="Home" xr:uid="{00000000-0004-0000-9300-000000000000}"/>
  </hyperlink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19</v>
      </c>
      <c r="J51" s="1">
        <f t="shared" si="30"/>
        <v>26</v>
      </c>
      <c r="K51" s="1">
        <f t="shared" si="31"/>
        <v>4</v>
      </c>
      <c r="L51" s="1">
        <f t="shared" si="32"/>
        <v>5</v>
      </c>
      <c r="M51" s="1">
        <f t="shared" si="33"/>
        <v>2</v>
      </c>
      <c r="N51" s="1">
        <f t="shared" si="34"/>
        <v>1</v>
      </c>
      <c r="O51" s="1">
        <f t="shared" si="35"/>
        <v>10</v>
      </c>
      <c r="P51" s="1">
        <f t="shared" si="36"/>
        <v>12</v>
      </c>
      <c r="Q51" s="1">
        <f t="shared" si="37"/>
        <v>3</v>
      </c>
      <c r="R51" s="1">
        <f t="shared" si="38"/>
        <v>9</v>
      </c>
      <c r="S51" s="1">
        <f t="shared" si="39"/>
        <v>14</v>
      </c>
      <c r="T51" s="1">
        <f t="shared" si="40"/>
        <v>2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9</v>
      </c>
      <c r="Y51" s="1">
        <f t="shared" si="45"/>
        <v>16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E52" s="1">
        <v>4</v>
      </c>
      <c r="F52" s="1">
        <v>3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26</v>
      </c>
      <c r="K52" s="1">
        <f t="shared" si="31"/>
        <v>4</v>
      </c>
      <c r="L52" s="1">
        <f t="shared" si="32"/>
        <v>5</v>
      </c>
      <c r="M52" s="1">
        <f t="shared" si="33"/>
        <v>2</v>
      </c>
      <c r="N52" s="1">
        <f t="shared" si="34"/>
        <v>1</v>
      </c>
      <c r="O52" s="1">
        <f t="shared" si="35"/>
        <v>11</v>
      </c>
      <c r="P52" s="1">
        <f t="shared" si="36"/>
        <v>12</v>
      </c>
      <c r="Q52" s="1">
        <f t="shared" si="37"/>
        <v>3</v>
      </c>
      <c r="R52" s="1">
        <f t="shared" si="38"/>
        <v>9</v>
      </c>
      <c r="S52" s="1">
        <f t="shared" si="39"/>
        <v>14</v>
      </c>
      <c r="T52" s="1">
        <f t="shared" si="40"/>
        <v>2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9</v>
      </c>
      <c r="Y52" s="1">
        <f t="shared" si="45"/>
        <v>16</v>
      </c>
      <c r="Z52" s="1">
        <f t="shared" si="46"/>
        <v>2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26</v>
      </c>
      <c r="K53" s="1">
        <f t="shared" si="31"/>
        <v>4</v>
      </c>
      <c r="L53" s="1">
        <f t="shared" si="32"/>
        <v>5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2</v>
      </c>
      <c r="U53" s="1">
        <f t="shared" si="41"/>
        <v>5</v>
      </c>
      <c r="V53" s="1">
        <f t="shared" si="42"/>
        <v>7</v>
      </c>
      <c r="W53" s="1">
        <f t="shared" si="43"/>
        <v>1</v>
      </c>
      <c r="X53" s="1">
        <f t="shared" si="44"/>
        <v>10</v>
      </c>
      <c r="Y53" s="1">
        <f t="shared" si="45"/>
        <v>16</v>
      </c>
      <c r="Z53" s="1">
        <f t="shared" si="46"/>
        <v>2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22</v>
      </c>
      <c r="J54" s="1">
        <f t="shared" si="30"/>
        <v>26</v>
      </c>
      <c r="K54" s="1">
        <f t="shared" si="31"/>
        <v>4</v>
      </c>
      <c r="L54" s="1">
        <f t="shared" si="32"/>
        <v>5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2</v>
      </c>
      <c r="U54" s="1">
        <f t="shared" si="41"/>
        <v>5</v>
      </c>
      <c r="V54" s="1">
        <f t="shared" si="42"/>
        <v>7</v>
      </c>
      <c r="W54" s="1">
        <f t="shared" si="43"/>
        <v>1</v>
      </c>
      <c r="X54" s="1">
        <f t="shared" si="44"/>
        <v>10</v>
      </c>
      <c r="Y54" s="1">
        <f t="shared" si="45"/>
        <v>16</v>
      </c>
      <c r="Z54" s="1">
        <f t="shared" si="46"/>
        <v>2</v>
      </c>
      <c r="AA54" s="1" t="str">
        <f t="shared" si="27"/>
        <v>W</v>
      </c>
      <c r="AB54" s="1">
        <f t="shared" si="47"/>
        <v>4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E55" s="1">
        <v>4</v>
      </c>
      <c r="F55" s="1">
        <v>6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27</v>
      </c>
      <c r="K55" s="1">
        <f t="shared" si="31"/>
        <v>4</v>
      </c>
      <c r="L55" s="1">
        <f t="shared" si="32"/>
        <v>5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12</v>
      </c>
      <c r="Q55" s="1">
        <f t="shared" si="37"/>
        <v>3</v>
      </c>
      <c r="R55" s="1">
        <f t="shared" si="38"/>
        <v>9</v>
      </c>
      <c r="S55" s="1">
        <f t="shared" si="39"/>
        <v>15</v>
      </c>
      <c r="T55" s="1">
        <f t="shared" si="40"/>
        <v>2</v>
      </c>
      <c r="U55" s="1">
        <f t="shared" si="41"/>
        <v>5</v>
      </c>
      <c r="V55" s="1">
        <f t="shared" si="42"/>
        <v>7</v>
      </c>
      <c r="W55" s="1">
        <f t="shared" si="43"/>
        <v>1</v>
      </c>
      <c r="X55" s="1">
        <f t="shared" si="44"/>
        <v>10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E56" s="1">
        <v>8</v>
      </c>
      <c r="F56" s="1">
        <v>2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27</v>
      </c>
      <c r="K56" s="1">
        <f t="shared" si="31"/>
        <v>4</v>
      </c>
      <c r="L56" s="1">
        <f t="shared" si="32"/>
        <v>5</v>
      </c>
      <c r="M56" s="1">
        <f t="shared" si="33"/>
        <v>2</v>
      </c>
      <c r="N56" s="1">
        <f t="shared" si="34"/>
        <v>1</v>
      </c>
      <c r="O56" s="1">
        <f t="shared" si="35"/>
        <v>14</v>
      </c>
      <c r="P56" s="1">
        <f t="shared" si="36"/>
        <v>12</v>
      </c>
      <c r="Q56" s="1">
        <f t="shared" si="37"/>
        <v>3</v>
      </c>
      <c r="R56" s="1">
        <f t="shared" si="38"/>
        <v>9</v>
      </c>
      <c r="S56" s="1">
        <f t="shared" si="39"/>
        <v>15</v>
      </c>
      <c r="T56" s="1">
        <f t="shared" si="40"/>
        <v>2</v>
      </c>
      <c r="U56" s="1">
        <f t="shared" si="41"/>
        <v>5</v>
      </c>
      <c r="V56" s="1">
        <f t="shared" si="42"/>
        <v>7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24</v>
      </c>
      <c r="J57" s="1">
        <f t="shared" si="30"/>
        <v>27</v>
      </c>
      <c r="K57" s="1">
        <f t="shared" si="31"/>
        <v>4</v>
      </c>
      <c r="L57" s="1">
        <f t="shared" si="32"/>
        <v>5</v>
      </c>
      <c r="M57" s="1">
        <f t="shared" si="33"/>
        <v>2</v>
      </c>
      <c r="N57" s="1">
        <f t="shared" si="34"/>
        <v>1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9</v>
      </c>
      <c r="S57" s="1">
        <f t="shared" si="39"/>
        <v>15</v>
      </c>
      <c r="T57" s="1">
        <f t="shared" si="40"/>
        <v>2</v>
      </c>
      <c r="U57" s="1">
        <f t="shared" si="41"/>
        <v>5</v>
      </c>
      <c r="V57" s="1">
        <f t="shared" si="42"/>
        <v>7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28</v>
      </c>
      <c r="K58" s="1">
        <f t="shared" si="31"/>
        <v>4</v>
      </c>
      <c r="L58" s="1">
        <f t="shared" si="32"/>
        <v>5</v>
      </c>
      <c r="M58" s="1">
        <f t="shared" si="33"/>
        <v>2</v>
      </c>
      <c r="N58" s="1">
        <f t="shared" si="34"/>
        <v>1</v>
      </c>
      <c r="O58" s="1">
        <f t="shared" si="35"/>
        <v>15</v>
      </c>
      <c r="P58" s="1">
        <f t="shared" si="36"/>
        <v>12</v>
      </c>
      <c r="Q58" s="1">
        <f t="shared" si="37"/>
        <v>3</v>
      </c>
      <c r="R58" s="1">
        <f t="shared" si="38"/>
        <v>9</v>
      </c>
      <c r="S58" s="1">
        <f t="shared" si="39"/>
        <v>16</v>
      </c>
      <c r="T58" s="1">
        <f t="shared" si="40"/>
        <v>2</v>
      </c>
      <c r="U58" s="1">
        <f t="shared" si="41"/>
        <v>5</v>
      </c>
      <c r="V58" s="1">
        <f t="shared" si="42"/>
        <v>7</v>
      </c>
      <c r="W58" s="1">
        <f t="shared" si="43"/>
        <v>1</v>
      </c>
      <c r="X58" s="1">
        <f t="shared" si="44"/>
        <v>11</v>
      </c>
      <c r="Y58" s="1">
        <f t="shared" si="45"/>
        <v>17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24</v>
      </c>
      <c r="J59" s="1">
        <f t="shared" si="30"/>
        <v>29</v>
      </c>
      <c r="K59" s="1">
        <f t="shared" si="31"/>
        <v>4</v>
      </c>
      <c r="L59" s="1">
        <f t="shared" si="32"/>
        <v>5</v>
      </c>
      <c r="M59" s="1">
        <f t="shared" si="33"/>
        <v>2</v>
      </c>
      <c r="N59" s="1">
        <f t="shared" si="34"/>
        <v>1</v>
      </c>
      <c r="O59" s="1">
        <f t="shared" si="35"/>
        <v>15</v>
      </c>
      <c r="P59" s="1">
        <f t="shared" si="36"/>
        <v>13</v>
      </c>
      <c r="Q59" s="1">
        <f t="shared" si="37"/>
        <v>3</v>
      </c>
      <c r="R59" s="1">
        <f t="shared" si="38"/>
        <v>9</v>
      </c>
      <c r="S59" s="1">
        <f t="shared" si="39"/>
        <v>16</v>
      </c>
      <c r="T59" s="1">
        <f t="shared" si="40"/>
        <v>2</v>
      </c>
      <c r="U59" s="1">
        <f t="shared" si="41"/>
        <v>5</v>
      </c>
      <c r="V59" s="1">
        <f t="shared" si="42"/>
        <v>8</v>
      </c>
      <c r="W59" s="1">
        <f t="shared" si="43"/>
        <v>1</v>
      </c>
      <c r="X59" s="1">
        <f t="shared" si="44"/>
        <v>11</v>
      </c>
      <c r="Y59" s="1">
        <f t="shared" si="45"/>
        <v>18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E60" s="1">
        <v>3</v>
      </c>
      <c r="F60" s="1">
        <v>4</v>
      </c>
      <c r="G60" s="1" t="s">
        <v>84</v>
      </c>
      <c r="H60" s="1" t="s">
        <v>83</v>
      </c>
      <c r="I60" s="1">
        <f t="shared" si="29"/>
        <v>24</v>
      </c>
      <c r="J60" s="1">
        <f t="shared" si="30"/>
        <v>29</v>
      </c>
      <c r="K60" s="1">
        <f t="shared" si="31"/>
        <v>4</v>
      </c>
      <c r="L60" s="1">
        <f t="shared" si="32"/>
        <v>6</v>
      </c>
      <c r="M60" s="1">
        <f t="shared" si="33"/>
        <v>2</v>
      </c>
      <c r="N60" s="1">
        <f t="shared" si="34"/>
        <v>1</v>
      </c>
      <c r="O60" s="1">
        <f t="shared" si="35"/>
        <v>15</v>
      </c>
      <c r="P60" s="1">
        <f t="shared" si="36"/>
        <v>13</v>
      </c>
      <c r="Q60" s="1">
        <f t="shared" si="37"/>
        <v>3</v>
      </c>
      <c r="R60" s="1">
        <f t="shared" si="38"/>
        <v>9</v>
      </c>
      <c r="S60" s="1">
        <f t="shared" si="39"/>
        <v>16</v>
      </c>
      <c r="T60" s="1">
        <f t="shared" si="40"/>
        <v>3</v>
      </c>
      <c r="U60" s="1">
        <f t="shared" si="41"/>
        <v>5</v>
      </c>
      <c r="V60" s="1">
        <f t="shared" si="42"/>
        <v>8</v>
      </c>
      <c r="W60" s="1">
        <f t="shared" si="43"/>
        <v>2</v>
      </c>
      <c r="X60" s="1">
        <f t="shared" si="44"/>
        <v>11</v>
      </c>
      <c r="Y60" s="1">
        <f t="shared" si="45"/>
        <v>18</v>
      </c>
      <c r="Z60" s="1">
        <f t="shared" si="46"/>
        <v>3</v>
      </c>
      <c r="AA60" s="1" t="str">
        <f t="shared" si="27"/>
        <v>L</v>
      </c>
      <c r="AB60" s="1">
        <f t="shared" si="47"/>
        <v>3</v>
      </c>
      <c r="AC60" s="1" t="str">
        <f t="shared" si="28"/>
        <v>OTL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E61" s="1">
        <v>2</v>
      </c>
      <c r="F61" s="1">
        <v>6</v>
      </c>
      <c r="G61" s="1" t="s">
        <v>83</v>
      </c>
      <c r="H61" s="1" t="s">
        <v>83</v>
      </c>
      <c r="I61" s="1">
        <f t="shared" si="29"/>
        <v>24</v>
      </c>
      <c r="J61" s="1">
        <f t="shared" si="30"/>
        <v>30</v>
      </c>
      <c r="K61" s="1">
        <f t="shared" si="31"/>
        <v>4</v>
      </c>
      <c r="L61" s="1">
        <f t="shared" si="32"/>
        <v>6</v>
      </c>
      <c r="M61" s="1">
        <f t="shared" si="33"/>
        <v>2</v>
      </c>
      <c r="N61" s="1">
        <f t="shared" si="34"/>
        <v>1</v>
      </c>
      <c r="O61" s="1">
        <f t="shared" si="35"/>
        <v>15</v>
      </c>
      <c r="P61" s="1">
        <f t="shared" si="36"/>
        <v>14</v>
      </c>
      <c r="Q61" s="1">
        <f t="shared" si="37"/>
        <v>3</v>
      </c>
      <c r="R61" s="1">
        <f t="shared" si="38"/>
        <v>9</v>
      </c>
      <c r="S61" s="1">
        <f t="shared" si="39"/>
        <v>16</v>
      </c>
      <c r="T61" s="1">
        <f t="shared" si="40"/>
        <v>3</v>
      </c>
      <c r="U61" s="1">
        <f t="shared" si="41"/>
        <v>5</v>
      </c>
      <c r="V61" s="1">
        <f t="shared" si="42"/>
        <v>8</v>
      </c>
      <c r="W61" s="1">
        <f t="shared" si="43"/>
        <v>2</v>
      </c>
      <c r="X61" s="1">
        <f t="shared" si="44"/>
        <v>11</v>
      </c>
      <c r="Y61" s="1">
        <f t="shared" si="45"/>
        <v>18</v>
      </c>
      <c r="Z61" s="1">
        <f t="shared" si="46"/>
        <v>3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5</v>
      </c>
      <c r="AE61" s="1">
        <f t="shared" si="49"/>
        <v>4</v>
      </c>
      <c r="AF61" s="1">
        <f t="shared" si="50"/>
        <v>1</v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E62" s="1">
        <v>5</v>
      </c>
      <c r="F62" s="1">
        <v>6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31</v>
      </c>
      <c r="K62" s="1">
        <f t="shared" si="31"/>
        <v>4</v>
      </c>
      <c r="L62" s="1">
        <f t="shared" si="32"/>
        <v>6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9</v>
      </c>
      <c r="S62" s="1">
        <f t="shared" si="39"/>
        <v>17</v>
      </c>
      <c r="T62" s="1">
        <f t="shared" si="40"/>
        <v>3</v>
      </c>
      <c r="U62" s="1">
        <f t="shared" si="41"/>
        <v>5</v>
      </c>
      <c r="V62" s="1">
        <f t="shared" si="42"/>
        <v>9</v>
      </c>
      <c r="W62" s="1">
        <f t="shared" si="43"/>
        <v>2</v>
      </c>
      <c r="X62" s="1">
        <f t="shared" si="44"/>
        <v>11</v>
      </c>
      <c r="Y62" s="1">
        <f t="shared" si="45"/>
        <v>19</v>
      </c>
      <c r="Z62" s="1">
        <f t="shared" si="46"/>
        <v>3</v>
      </c>
      <c r="AA62" s="1" t="str">
        <f t="shared" si="27"/>
        <v>L</v>
      </c>
      <c r="AB62" s="1">
        <f t="shared" si="47"/>
        <v>5</v>
      </c>
      <c r="AC62" s="1" t="str">
        <f t="shared" si="28"/>
        <v>L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E63" s="1">
        <v>0</v>
      </c>
      <c r="F63" s="1">
        <v>4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32</v>
      </c>
      <c r="K63" s="1">
        <f t="shared" si="31"/>
        <v>4</v>
      </c>
      <c r="L63" s="1">
        <f t="shared" si="32"/>
        <v>6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9</v>
      </c>
      <c r="S63" s="1">
        <f t="shared" si="39"/>
        <v>18</v>
      </c>
      <c r="T63" s="1">
        <f t="shared" si="40"/>
        <v>3</v>
      </c>
      <c r="U63" s="1">
        <f t="shared" si="41"/>
        <v>5</v>
      </c>
      <c r="V63" s="1">
        <f t="shared" si="42"/>
        <v>10</v>
      </c>
      <c r="W63" s="1">
        <f t="shared" si="43"/>
        <v>2</v>
      </c>
      <c r="X63" s="1">
        <f t="shared" si="44"/>
        <v>11</v>
      </c>
      <c r="Y63" s="1">
        <f t="shared" si="45"/>
        <v>20</v>
      </c>
      <c r="Z63" s="1">
        <f t="shared" si="46"/>
        <v>3</v>
      </c>
      <c r="AA63" s="1" t="str">
        <f t="shared" si="27"/>
        <v>L</v>
      </c>
      <c r="AB63" s="1">
        <f t="shared" si="47"/>
        <v>6</v>
      </c>
      <c r="AC63" s="1" t="str">
        <f t="shared" si="28"/>
        <v>L</v>
      </c>
      <c r="AD63" s="1">
        <f t="shared" si="48"/>
        <v>3</v>
      </c>
      <c r="AE63" s="1">
        <f t="shared" si="49"/>
        <v>6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25</v>
      </c>
      <c r="J64" s="1">
        <f t="shared" si="30"/>
        <v>32</v>
      </c>
      <c r="K64" s="1">
        <f t="shared" si="31"/>
        <v>4</v>
      </c>
      <c r="L64" s="1">
        <f t="shared" si="32"/>
        <v>6</v>
      </c>
      <c r="M64" s="1">
        <f t="shared" si="33"/>
        <v>2</v>
      </c>
      <c r="N64" s="1">
        <f t="shared" si="34"/>
        <v>1</v>
      </c>
      <c r="O64" s="1">
        <f t="shared" si="35"/>
        <v>16</v>
      </c>
      <c r="P64" s="1">
        <f t="shared" si="36"/>
        <v>14</v>
      </c>
      <c r="Q64" s="1">
        <f t="shared" si="37"/>
        <v>3</v>
      </c>
      <c r="R64" s="1">
        <f t="shared" si="38"/>
        <v>9</v>
      </c>
      <c r="S64" s="1">
        <f t="shared" si="39"/>
        <v>18</v>
      </c>
      <c r="T64" s="1">
        <f t="shared" si="40"/>
        <v>3</v>
      </c>
      <c r="U64" s="1">
        <f t="shared" si="41"/>
        <v>5</v>
      </c>
      <c r="V64" s="1">
        <f t="shared" si="42"/>
        <v>10</v>
      </c>
      <c r="W64" s="1">
        <f t="shared" si="43"/>
        <v>2</v>
      </c>
      <c r="X64" s="1">
        <f t="shared" si="44"/>
        <v>11</v>
      </c>
      <c r="Y64" s="1">
        <f t="shared" si="45"/>
        <v>20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33</v>
      </c>
      <c r="K65" s="1">
        <f t="shared" si="31"/>
        <v>4</v>
      </c>
      <c r="L65" s="1">
        <f t="shared" si="32"/>
        <v>6</v>
      </c>
      <c r="M65" s="1">
        <f t="shared" si="33"/>
        <v>2</v>
      </c>
      <c r="N65" s="1">
        <f t="shared" si="34"/>
        <v>1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9</v>
      </c>
      <c r="S65" s="1">
        <f t="shared" si="39"/>
        <v>19</v>
      </c>
      <c r="T65" s="1">
        <f t="shared" si="40"/>
        <v>3</v>
      </c>
      <c r="U65" s="1">
        <f t="shared" si="41"/>
        <v>5</v>
      </c>
      <c r="V65" s="1">
        <f t="shared" si="42"/>
        <v>11</v>
      </c>
      <c r="W65" s="1">
        <f t="shared" si="43"/>
        <v>2</v>
      </c>
      <c r="X65" s="1">
        <f t="shared" si="44"/>
        <v>11</v>
      </c>
      <c r="Y65" s="1">
        <f t="shared" si="45"/>
        <v>21</v>
      </c>
      <c r="Z65" s="1">
        <f t="shared" si="46"/>
        <v>3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6</v>
      </c>
      <c r="AF65" s="1">
        <f t="shared" si="50"/>
        <v>1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26</v>
      </c>
      <c r="J66" s="1">
        <f t="shared" si="30"/>
        <v>33</v>
      </c>
      <c r="K66" s="1">
        <f t="shared" si="31"/>
        <v>5</v>
      </c>
      <c r="L66" s="1">
        <f t="shared" si="32"/>
        <v>6</v>
      </c>
      <c r="M66" s="1">
        <f t="shared" si="33"/>
        <v>3</v>
      </c>
      <c r="N66" s="1">
        <f t="shared" si="34"/>
        <v>1</v>
      </c>
      <c r="O66" s="1">
        <f t="shared" si="35"/>
        <v>17</v>
      </c>
      <c r="P66" s="1">
        <f t="shared" si="36"/>
        <v>14</v>
      </c>
      <c r="Q66" s="1">
        <f t="shared" si="37"/>
        <v>3</v>
      </c>
      <c r="R66" s="1">
        <f t="shared" si="38"/>
        <v>9</v>
      </c>
      <c r="S66" s="1">
        <f t="shared" si="39"/>
        <v>19</v>
      </c>
      <c r="T66" s="1">
        <f t="shared" si="40"/>
        <v>3</v>
      </c>
      <c r="U66" s="1">
        <f t="shared" si="41"/>
        <v>5</v>
      </c>
      <c r="V66" s="1">
        <f t="shared" si="42"/>
        <v>11</v>
      </c>
      <c r="W66" s="1">
        <f t="shared" si="43"/>
        <v>2</v>
      </c>
      <c r="X66" s="1">
        <f t="shared" si="44"/>
        <v>11</v>
      </c>
      <c r="Y66" s="1">
        <f t="shared" si="45"/>
        <v>21</v>
      </c>
      <c r="Z66" s="1">
        <f t="shared" si="46"/>
        <v>3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10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12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3</v>
      </c>
      <c r="AE67" s="1">
        <f t="shared" si="49"/>
        <v>6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E68" s="1">
        <v>2</v>
      </c>
      <c r="F68" s="1">
        <v>5</v>
      </c>
      <c r="G68" s="1" t="s">
        <v>83</v>
      </c>
      <c r="H68" s="1" t="s">
        <v>83</v>
      </c>
      <c r="I68" s="1">
        <f t="shared" si="53"/>
        <v>27</v>
      </c>
      <c r="J68" s="1">
        <f t="shared" si="54"/>
        <v>34</v>
      </c>
      <c r="K68" s="1">
        <f t="shared" si="55"/>
        <v>6</v>
      </c>
      <c r="L68" s="1">
        <f t="shared" si="56"/>
        <v>6</v>
      </c>
      <c r="M68" s="1">
        <f t="shared" si="57"/>
        <v>3</v>
      </c>
      <c r="N68" s="1">
        <f t="shared" si="58"/>
        <v>1</v>
      </c>
      <c r="O68" s="1">
        <f t="shared" si="59"/>
        <v>17</v>
      </c>
      <c r="P68" s="1">
        <f t="shared" si="60"/>
        <v>14</v>
      </c>
      <c r="Q68" s="1">
        <f t="shared" si="61"/>
        <v>3</v>
      </c>
      <c r="R68" s="1">
        <f t="shared" si="62"/>
        <v>10</v>
      </c>
      <c r="S68" s="1">
        <f t="shared" si="63"/>
        <v>20</v>
      </c>
      <c r="T68" s="1">
        <f t="shared" si="64"/>
        <v>3</v>
      </c>
      <c r="U68" s="1">
        <f t="shared" si="65"/>
        <v>6</v>
      </c>
      <c r="V68" s="1">
        <f t="shared" si="66"/>
        <v>11</v>
      </c>
      <c r="W68" s="1">
        <f t="shared" si="67"/>
        <v>2</v>
      </c>
      <c r="X68" s="1">
        <f t="shared" si="68"/>
        <v>12</v>
      </c>
      <c r="Y68" s="1">
        <f t="shared" si="69"/>
        <v>21</v>
      </c>
      <c r="Z68" s="1">
        <f t="shared" si="70"/>
        <v>3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35</v>
      </c>
      <c r="K69" s="1">
        <f t="shared" si="55"/>
        <v>6</v>
      </c>
      <c r="L69" s="1">
        <f t="shared" si="56"/>
        <v>6</v>
      </c>
      <c r="M69" s="1">
        <f t="shared" si="57"/>
        <v>3</v>
      </c>
      <c r="N69" s="1">
        <f t="shared" si="58"/>
        <v>1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10</v>
      </c>
      <c r="S69" s="1">
        <f t="shared" si="63"/>
        <v>21</v>
      </c>
      <c r="T69" s="1">
        <f t="shared" si="64"/>
        <v>3</v>
      </c>
      <c r="U69" s="1">
        <f t="shared" si="65"/>
        <v>6</v>
      </c>
      <c r="V69" s="1">
        <f t="shared" si="66"/>
        <v>11</v>
      </c>
      <c r="W69" s="1">
        <f t="shared" si="67"/>
        <v>2</v>
      </c>
      <c r="X69" s="1">
        <f t="shared" si="68"/>
        <v>12</v>
      </c>
      <c r="Y69" s="1">
        <f t="shared" si="69"/>
        <v>21</v>
      </c>
      <c r="Z69" s="1">
        <f t="shared" si="70"/>
        <v>3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E70" s="1">
        <v>5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35</v>
      </c>
      <c r="K70" s="1">
        <f t="shared" si="55"/>
        <v>6</v>
      </c>
      <c r="L70" s="1">
        <f t="shared" si="56"/>
        <v>6</v>
      </c>
      <c r="M70" s="1">
        <f t="shared" si="57"/>
        <v>3</v>
      </c>
      <c r="N70" s="1">
        <f t="shared" si="58"/>
        <v>1</v>
      </c>
      <c r="O70" s="1">
        <f t="shared" si="59"/>
        <v>17</v>
      </c>
      <c r="P70" s="1">
        <f t="shared" si="60"/>
        <v>14</v>
      </c>
      <c r="Q70" s="1">
        <f t="shared" si="61"/>
        <v>3</v>
      </c>
      <c r="R70" s="1">
        <f t="shared" si="62"/>
        <v>11</v>
      </c>
      <c r="S70" s="1">
        <f t="shared" si="63"/>
        <v>21</v>
      </c>
      <c r="T70" s="1">
        <f t="shared" si="64"/>
        <v>3</v>
      </c>
      <c r="U70" s="1">
        <f t="shared" si="65"/>
        <v>6</v>
      </c>
      <c r="V70" s="1">
        <f t="shared" si="66"/>
        <v>11</v>
      </c>
      <c r="W70" s="1">
        <f t="shared" si="67"/>
        <v>2</v>
      </c>
      <c r="X70" s="1">
        <f t="shared" si="68"/>
        <v>12</v>
      </c>
      <c r="Y70" s="1">
        <f t="shared" si="69"/>
        <v>21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4</v>
      </c>
      <c r="AE70" s="1">
        <f t="shared" si="49"/>
        <v>6</v>
      </c>
      <c r="AF70" s="1">
        <f t="shared" si="50"/>
        <v>0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E71" s="1">
        <v>3</v>
      </c>
      <c r="F71" s="1">
        <v>2</v>
      </c>
      <c r="G71" s="1" t="s">
        <v>83</v>
      </c>
      <c r="H71" s="1" t="s">
        <v>83</v>
      </c>
      <c r="I71" s="1">
        <f t="shared" si="53"/>
        <v>29</v>
      </c>
      <c r="J71" s="1">
        <f t="shared" si="54"/>
        <v>35</v>
      </c>
      <c r="K71" s="1">
        <f t="shared" si="55"/>
        <v>6</v>
      </c>
      <c r="L71" s="1">
        <f t="shared" si="56"/>
        <v>6</v>
      </c>
      <c r="M71" s="1">
        <f t="shared" si="57"/>
        <v>3</v>
      </c>
      <c r="N71" s="1">
        <f t="shared" si="58"/>
        <v>1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11</v>
      </c>
      <c r="S71" s="1">
        <f t="shared" si="63"/>
        <v>21</v>
      </c>
      <c r="T71" s="1">
        <f t="shared" si="64"/>
        <v>3</v>
      </c>
      <c r="U71" s="1">
        <f t="shared" si="65"/>
        <v>7</v>
      </c>
      <c r="V71" s="1">
        <f t="shared" si="66"/>
        <v>11</v>
      </c>
      <c r="W71" s="1">
        <f t="shared" si="67"/>
        <v>2</v>
      </c>
      <c r="X71" s="1">
        <f t="shared" si="68"/>
        <v>13</v>
      </c>
      <c r="Y71" s="1">
        <f t="shared" si="69"/>
        <v>21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E72" s="1">
        <v>7</v>
      </c>
      <c r="F72" s="1">
        <v>3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35</v>
      </c>
      <c r="K72" s="1">
        <f t="shared" si="55"/>
        <v>6</v>
      </c>
      <c r="L72" s="1">
        <f t="shared" si="56"/>
        <v>6</v>
      </c>
      <c r="M72" s="1">
        <f t="shared" si="57"/>
        <v>3</v>
      </c>
      <c r="N72" s="1">
        <f t="shared" si="58"/>
        <v>1</v>
      </c>
      <c r="O72" s="1">
        <f t="shared" si="59"/>
        <v>19</v>
      </c>
      <c r="P72" s="1">
        <f t="shared" si="60"/>
        <v>14</v>
      </c>
      <c r="Q72" s="1">
        <f t="shared" si="61"/>
        <v>3</v>
      </c>
      <c r="R72" s="1">
        <f t="shared" si="62"/>
        <v>11</v>
      </c>
      <c r="S72" s="1">
        <f t="shared" si="63"/>
        <v>21</v>
      </c>
      <c r="T72" s="1">
        <f t="shared" si="64"/>
        <v>3</v>
      </c>
      <c r="U72" s="1">
        <f t="shared" si="65"/>
        <v>7</v>
      </c>
      <c r="V72" s="1">
        <f t="shared" si="66"/>
        <v>11</v>
      </c>
      <c r="W72" s="1">
        <f t="shared" si="67"/>
        <v>2</v>
      </c>
      <c r="X72" s="1">
        <f t="shared" si="68"/>
        <v>14</v>
      </c>
      <c r="Y72" s="1">
        <f t="shared" si="69"/>
        <v>21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3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11</v>
      </c>
      <c r="S73" s="1">
        <f t="shared" si="63"/>
        <v>22</v>
      </c>
      <c r="T73" s="1">
        <f t="shared" si="64"/>
        <v>3</v>
      </c>
      <c r="U73" s="1">
        <f t="shared" si="65"/>
        <v>7</v>
      </c>
      <c r="V73" s="1">
        <f t="shared" si="66"/>
        <v>11</v>
      </c>
      <c r="W73" s="1">
        <f t="shared" si="67"/>
        <v>2</v>
      </c>
      <c r="X73" s="1">
        <f t="shared" si="68"/>
        <v>14</v>
      </c>
      <c r="Y73" s="1">
        <f t="shared" si="69"/>
        <v>22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E74" s="1">
        <v>8</v>
      </c>
      <c r="F74" s="1">
        <v>5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3</v>
      </c>
      <c r="N74" s="1">
        <f t="shared" si="58"/>
        <v>1</v>
      </c>
      <c r="O74" s="1">
        <f t="shared" si="59"/>
        <v>19</v>
      </c>
      <c r="P74" s="1">
        <f t="shared" si="60"/>
        <v>14</v>
      </c>
      <c r="Q74" s="1">
        <f t="shared" si="61"/>
        <v>3</v>
      </c>
      <c r="R74" s="1">
        <f t="shared" si="62"/>
        <v>12</v>
      </c>
      <c r="S74" s="1">
        <f t="shared" si="63"/>
        <v>22</v>
      </c>
      <c r="T74" s="1">
        <f t="shared" si="64"/>
        <v>3</v>
      </c>
      <c r="U74" s="1">
        <f t="shared" si="65"/>
        <v>7</v>
      </c>
      <c r="V74" s="1">
        <f t="shared" si="66"/>
        <v>11</v>
      </c>
      <c r="W74" s="1">
        <f t="shared" si="67"/>
        <v>2</v>
      </c>
      <c r="X74" s="1">
        <f t="shared" si="68"/>
        <v>15</v>
      </c>
      <c r="Y74" s="1">
        <f t="shared" si="69"/>
        <v>22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4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36</v>
      </c>
      <c r="K75" s="1">
        <f t="shared" si="55"/>
        <v>6</v>
      </c>
      <c r="L75" s="1">
        <f t="shared" si="56"/>
        <v>6</v>
      </c>
      <c r="M75" s="1">
        <f t="shared" si="57"/>
        <v>3</v>
      </c>
      <c r="N75" s="1">
        <f t="shared" si="58"/>
        <v>1</v>
      </c>
      <c r="O75" s="1">
        <f t="shared" si="59"/>
        <v>19</v>
      </c>
      <c r="P75" s="1">
        <f t="shared" si="60"/>
        <v>14</v>
      </c>
      <c r="Q75" s="1">
        <f t="shared" si="61"/>
        <v>3</v>
      </c>
      <c r="R75" s="1">
        <f t="shared" si="62"/>
        <v>13</v>
      </c>
      <c r="S75" s="1">
        <f t="shared" si="63"/>
        <v>22</v>
      </c>
      <c r="T75" s="1">
        <f t="shared" si="64"/>
        <v>3</v>
      </c>
      <c r="U75" s="1">
        <f t="shared" si="65"/>
        <v>8</v>
      </c>
      <c r="V75" s="1">
        <f t="shared" si="66"/>
        <v>11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E76" s="1">
        <v>3</v>
      </c>
      <c r="F76" s="1">
        <v>2</v>
      </c>
      <c r="G76" s="1" t="s">
        <v>84</v>
      </c>
      <c r="H76" s="1" t="s">
        <v>84</v>
      </c>
      <c r="I76" s="1">
        <f t="shared" si="53"/>
        <v>33</v>
      </c>
      <c r="J76" s="1">
        <f t="shared" si="54"/>
        <v>36</v>
      </c>
      <c r="K76" s="1">
        <f t="shared" si="55"/>
        <v>7</v>
      </c>
      <c r="L76" s="1">
        <f t="shared" si="56"/>
        <v>6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13</v>
      </c>
      <c r="S76" s="1">
        <f t="shared" si="63"/>
        <v>22</v>
      </c>
      <c r="T76" s="1">
        <f t="shared" si="64"/>
        <v>3</v>
      </c>
      <c r="U76" s="1">
        <f t="shared" si="65"/>
        <v>9</v>
      </c>
      <c r="V76" s="1">
        <f t="shared" si="66"/>
        <v>11</v>
      </c>
      <c r="W76" s="1">
        <f t="shared" si="67"/>
        <v>2</v>
      </c>
      <c r="X76" s="1">
        <f t="shared" si="68"/>
        <v>17</v>
      </c>
      <c r="Y76" s="1">
        <f t="shared" si="69"/>
        <v>22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E77" s="1">
        <v>6</v>
      </c>
      <c r="F77" s="1">
        <v>3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36</v>
      </c>
      <c r="K77" s="1">
        <f t="shared" si="55"/>
        <v>7</v>
      </c>
      <c r="L77" s="1">
        <f t="shared" si="56"/>
        <v>6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13</v>
      </c>
      <c r="S77" s="1">
        <f t="shared" si="63"/>
        <v>22</v>
      </c>
      <c r="T77" s="1">
        <f t="shared" si="64"/>
        <v>3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18</v>
      </c>
      <c r="Y77" s="1">
        <f t="shared" si="69"/>
        <v>22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36</v>
      </c>
      <c r="K84" s="1">
        <f t="shared" si="75"/>
        <v>7</v>
      </c>
      <c r="L84" s="1">
        <f t="shared" si="75"/>
        <v>6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21</v>
      </c>
      <c r="P84" s="1">
        <f t="shared" si="76"/>
        <v>14</v>
      </c>
      <c r="Q84" s="1">
        <f t="shared" si="76"/>
        <v>3</v>
      </c>
      <c r="R84" s="1">
        <f t="shared" si="76"/>
        <v>13</v>
      </c>
      <c r="S84" s="1">
        <f t="shared" si="76"/>
        <v>22</v>
      </c>
      <c r="T84" s="1">
        <f t="shared" si="76"/>
        <v>3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253</v>
      </c>
      <c r="F85" s="1">
        <f>SUM(F2:F83)</f>
        <v>268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21-14-3</v>
      </c>
      <c r="R85" s="1" t="str">
        <f>IF(R84="","0-0-0",CONCATENATE(R84,"-",S84,"-",T84))</f>
        <v>13-22-3</v>
      </c>
      <c r="U85" s="1" t="str">
        <f>IF(U84="","0-0-0",CONCATENATE(U84,"-",V84,"-",W84))</f>
        <v>10-11-2</v>
      </c>
      <c r="X85" s="1" t="str">
        <f>IF(X84="","0-0-0",CONCATENATE(X84,"-",Y84,"-",Z84))</f>
        <v>18-22-3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400-000000000000}">
      <formula1>$AK$1:$AK$2</formula1>
    </dataValidation>
    <dataValidation type="list" allowBlank="1" showInputMessage="1" showErrorMessage="1" sqref="C2:C83" xr:uid="{00000000-0002-0000-9400-000001000000}">
      <formula1>$AL$1:$AL$2</formula1>
    </dataValidation>
    <dataValidation type="list" allowBlank="1" showInputMessage="1" showErrorMessage="1" sqref="D2:D83" xr:uid="{00000000-0002-0000-9400-000002000000}">
      <formula1>$AM$1:$AM$31</formula1>
    </dataValidation>
  </dataValidations>
  <hyperlinks>
    <hyperlink ref="AG1" location="Index!A1" display="Home" xr:uid="{00000000-0004-0000-9400-000000000000}"/>
  </hyperlink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1237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18</v>
      </c>
      <c r="K50" s="1">
        <f t="shared" si="31"/>
        <v>6</v>
      </c>
      <c r="L50" s="1">
        <f t="shared" si="32"/>
        <v>7</v>
      </c>
      <c r="M50" s="1">
        <f t="shared" si="33"/>
        <v>3</v>
      </c>
      <c r="N50" s="1">
        <f t="shared" si="34"/>
        <v>1</v>
      </c>
      <c r="O50" s="1">
        <f t="shared" si="35"/>
        <v>15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15</v>
      </c>
      <c r="Y50" s="1">
        <f t="shared" si="45"/>
        <v>12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31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25</v>
      </c>
      <c r="J51" s="1">
        <f t="shared" si="30"/>
        <v>18</v>
      </c>
      <c r="K51" s="1">
        <f t="shared" si="31"/>
        <v>6</v>
      </c>
      <c r="L51" s="1">
        <f t="shared" si="32"/>
        <v>7</v>
      </c>
      <c r="M51" s="1">
        <f t="shared" si="33"/>
        <v>3</v>
      </c>
      <c r="N51" s="1">
        <f t="shared" si="34"/>
        <v>1</v>
      </c>
      <c r="O51" s="1">
        <f t="shared" si="35"/>
        <v>16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11</v>
      </c>
      <c r="T51" s="1">
        <f t="shared" si="40"/>
        <v>4</v>
      </c>
      <c r="U51" s="1">
        <f t="shared" si="41"/>
        <v>8</v>
      </c>
      <c r="V51" s="1">
        <f t="shared" si="42"/>
        <v>4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21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6</v>
      </c>
      <c r="L52" s="1">
        <f t="shared" si="32"/>
        <v>7</v>
      </c>
      <c r="M52" s="1">
        <f t="shared" si="33"/>
        <v>3</v>
      </c>
      <c r="N52" s="1">
        <f t="shared" si="34"/>
        <v>1</v>
      </c>
      <c r="O52" s="1">
        <f t="shared" si="35"/>
        <v>16</v>
      </c>
      <c r="P52" s="1">
        <f t="shared" si="36"/>
        <v>8</v>
      </c>
      <c r="Q52" s="1">
        <f t="shared" si="37"/>
        <v>3</v>
      </c>
      <c r="R52" s="1">
        <f t="shared" si="38"/>
        <v>9</v>
      </c>
      <c r="S52" s="1">
        <f t="shared" si="39"/>
        <v>11</v>
      </c>
      <c r="T52" s="1">
        <f t="shared" si="40"/>
        <v>4</v>
      </c>
      <c r="U52" s="1">
        <f t="shared" si="41"/>
        <v>8</v>
      </c>
      <c r="V52" s="1">
        <f t="shared" si="42"/>
        <v>4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7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6</v>
      </c>
      <c r="L53" s="1">
        <f t="shared" si="32"/>
        <v>7</v>
      </c>
      <c r="M53" s="1">
        <f t="shared" si="33"/>
        <v>3</v>
      </c>
      <c r="N53" s="1">
        <f t="shared" si="34"/>
        <v>1</v>
      </c>
      <c r="O53" s="1">
        <f t="shared" si="35"/>
        <v>16</v>
      </c>
      <c r="P53" s="1">
        <f t="shared" si="36"/>
        <v>8</v>
      </c>
      <c r="Q53" s="1">
        <f t="shared" si="37"/>
        <v>3</v>
      </c>
      <c r="R53" s="1">
        <f t="shared" si="38"/>
        <v>10</v>
      </c>
      <c r="S53" s="1">
        <f t="shared" si="39"/>
        <v>11</v>
      </c>
      <c r="T53" s="1">
        <f t="shared" si="40"/>
        <v>4</v>
      </c>
      <c r="U53" s="1">
        <f t="shared" si="41"/>
        <v>9</v>
      </c>
      <c r="V53" s="1">
        <f t="shared" si="42"/>
        <v>4</v>
      </c>
      <c r="W53" s="1">
        <f t="shared" si="43"/>
        <v>1</v>
      </c>
      <c r="X53" s="1">
        <f t="shared" si="44"/>
        <v>17</v>
      </c>
      <c r="Y53" s="1">
        <f t="shared" si="45"/>
        <v>12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4</v>
      </c>
      <c r="E54" s="1">
        <v>3</v>
      </c>
      <c r="F54" s="1">
        <v>6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6</v>
      </c>
      <c r="L54" s="1">
        <f t="shared" si="32"/>
        <v>7</v>
      </c>
      <c r="M54" s="1">
        <f t="shared" si="33"/>
        <v>3</v>
      </c>
      <c r="N54" s="1">
        <f t="shared" si="34"/>
        <v>1</v>
      </c>
      <c r="O54" s="1">
        <f t="shared" si="35"/>
        <v>16</v>
      </c>
      <c r="P54" s="1">
        <f t="shared" si="36"/>
        <v>9</v>
      </c>
      <c r="Q54" s="1">
        <f t="shared" si="37"/>
        <v>3</v>
      </c>
      <c r="R54" s="1">
        <f t="shared" si="38"/>
        <v>10</v>
      </c>
      <c r="S54" s="1">
        <f t="shared" si="39"/>
        <v>11</v>
      </c>
      <c r="T54" s="1">
        <f t="shared" si="40"/>
        <v>4</v>
      </c>
      <c r="U54" s="1">
        <f t="shared" si="41"/>
        <v>9</v>
      </c>
      <c r="V54" s="1">
        <f t="shared" si="42"/>
        <v>4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66</v>
      </c>
      <c r="D55" s="1" t="s">
        <v>24</v>
      </c>
      <c r="E55" s="1">
        <v>2</v>
      </c>
      <c r="F55" s="1">
        <v>4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6</v>
      </c>
      <c r="L55" s="1">
        <f t="shared" si="32"/>
        <v>7</v>
      </c>
      <c r="M55" s="1">
        <f t="shared" si="33"/>
        <v>3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3</v>
      </c>
      <c r="R55" s="1">
        <f t="shared" si="38"/>
        <v>10</v>
      </c>
      <c r="S55" s="1">
        <f t="shared" si="39"/>
        <v>11</v>
      </c>
      <c r="T55" s="1">
        <f t="shared" si="40"/>
        <v>4</v>
      </c>
      <c r="U55" s="1">
        <f t="shared" si="41"/>
        <v>9</v>
      </c>
      <c r="V55" s="1">
        <f t="shared" si="42"/>
        <v>4</v>
      </c>
      <c r="W55" s="1">
        <f t="shared" si="43"/>
        <v>1</v>
      </c>
      <c r="X55" s="1">
        <f t="shared" si="44"/>
        <v>17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7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6</v>
      </c>
      <c r="L56" s="1">
        <f t="shared" si="32"/>
        <v>8</v>
      </c>
      <c r="M56" s="1">
        <f t="shared" si="33"/>
        <v>3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4</v>
      </c>
      <c r="R56" s="1">
        <f t="shared" si="38"/>
        <v>10</v>
      </c>
      <c r="S56" s="1">
        <f t="shared" si="39"/>
        <v>11</v>
      </c>
      <c r="T56" s="1">
        <f t="shared" si="40"/>
        <v>4</v>
      </c>
      <c r="U56" s="1">
        <f t="shared" si="41"/>
        <v>9</v>
      </c>
      <c r="V56" s="1">
        <f t="shared" si="42"/>
        <v>4</v>
      </c>
      <c r="W56" s="1">
        <f t="shared" si="43"/>
        <v>2</v>
      </c>
      <c r="X56" s="1">
        <f t="shared" si="44"/>
        <v>17</v>
      </c>
      <c r="Y56" s="1">
        <f t="shared" si="45"/>
        <v>13</v>
      </c>
      <c r="Z56" s="1">
        <f t="shared" si="46"/>
        <v>3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8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21</v>
      </c>
      <c r="K57" s="1">
        <f t="shared" si="31"/>
        <v>6</v>
      </c>
      <c r="L57" s="1">
        <f t="shared" si="32"/>
        <v>8</v>
      </c>
      <c r="M57" s="1">
        <f t="shared" si="33"/>
        <v>3</v>
      </c>
      <c r="N57" s="1">
        <f t="shared" si="34"/>
        <v>1</v>
      </c>
      <c r="O57" s="1">
        <f t="shared" si="35"/>
        <v>17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11</v>
      </c>
      <c r="T57" s="1">
        <f t="shared" si="40"/>
        <v>4</v>
      </c>
      <c r="U57" s="1">
        <f t="shared" si="41"/>
        <v>10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13</v>
      </c>
      <c r="Z57" s="1">
        <f t="shared" si="46"/>
        <v>3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21</v>
      </c>
      <c r="K58" s="1">
        <f t="shared" si="31"/>
        <v>6</v>
      </c>
      <c r="L58" s="1">
        <f t="shared" si="32"/>
        <v>8</v>
      </c>
      <c r="M58" s="1">
        <f t="shared" si="33"/>
        <v>3</v>
      </c>
      <c r="N58" s="1">
        <f t="shared" si="34"/>
        <v>1</v>
      </c>
      <c r="O58" s="1">
        <f t="shared" si="35"/>
        <v>17</v>
      </c>
      <c r="P58" s="1">
        <f t="shared" si="36"/>
        <v>10</v>
      </c>
      <c r="Q58" s="1">
        <f t="shared" si="37"/>
        <v>4</v>
      </c>
      <c r="R58" s="1">
        <f t="shared" si="38"/>
        <v>11</v>
      </c>
      <c r="S58" s="1">
        <f t="shared" si="39"/>
        <v>11</v>
      </c>
      <c r="T58" s="1">
        <f t="shared" si="40"/>
        <v>4</v>
      </c>
      <c r="U58" s="1">
        <f t="shared" si="41"/>
        <v>10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13</v>
      </c>
      <c r="Z58" s="1">
        <f t="shared" si="46"/>
        <v>3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5</v>
      </c>
      <c r="E59" s="1">
        <v>0</v>
      </c>
      <c r="F59" s="1">
        <v>3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6</v>
      </c>
      <c r="L59" s="1">
        <f t="shared" si="32"/>
        <v>8</v>
      </c>
      <c r="M59" s="1">
        <f t="shared" si="33"/>
        <v>3</v>
      </c>
      <c r="N59" s="1">
        <f t="shared" si="34"/>
        <v>1</v>
      </c>
      <c r="O59" s="1">
        <f t="shared" si="35"/>
        <v>17</v>
      </c>
      <c r="P59" s="1">
        <f t="shared" si="36"/>
        <v>10</v>
      </c>
      <c r="Q59" s="1">
        <f t="shared" si="37"/>
        <v>4</v>
      </c>
      <c r="R59" s="1">
        <f t="shared" si="38"/>
        <v>11</v>
      </c>
      <c r="S59" s="1">
        <f t="shared" si="39"/>
        <v>12</v>
      </c>
      <c r="T59" s="1">
        <f t="shared" si="40"/>
        <v>4</v>
      </c>
      <c r="U59" s="1">
        <f t="shared" si="41"/>
        <v>10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13</v>
      </c>
      <c r="Z59" s="1">
        <f t="shared" si="46"/>
        <v>3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19</v>
      </c>
      <c r="E60" s="1">
        <v>0</v>
      </c>
      <c r="F60" s="1">
        <v>3</v>
      </c>
      <c r="G60" s="1" t="s">
        <v>83</v>
      </c>
      <c r="H60" s="1" t="s">
        <v>83</v>
      </c>
      <c r="I60" s="1">
        <f t="shared" si="29"/>
        <v>28</v>
      </c>
      <c r="J60" s="1">
        <f t="shared" si="30"/>
        <v>23</v>
      </c>
      <c r="K60" s="1">
        <f t="shared" si="31"/>
        <v>6</v>
      </c>
      <c r="L60" s="1">
        <f t="shared" si="32"/>
        <v>8</v>
      </c>
      <c r="M60" s="1">
        <f t="shared" si="33"/>
        <v>3</v>
      </c>
      <c r="N60" s="1">
        <f t="shared" si="34"/>
        <v>1</v>
      </c>
      <c r="O60" s="1">
        <f t="shared" si="35"/>
        <v>17</v>
      </c>
      <c r="P60" s="1">
        <f t="shared" si="36"/>
        <v>10</v>
      </c>
      <c r="Q60" s="1">
        <f t="shared" si="37"/>
        <v>4</v>
      </c>
      <c r="R60" s="1">
        <f t="shared" si="38"/>
        <v>11</v>
      </c>
      <c r="S60" s="1">
        <f t="shared" si="39"/>
        <v>13</v>
      </c>
      <c r="T60" s="1">
        <f t="shared" si="40"/>
        <v>4</v>
      </c>
      <c r="U60" s="1">
        <f t="shared" si="41"/>
        <v>10</v>
      </c>
      <c r="V60" s="1">
        <f t="shared" si="42"/>
        <v>4</v>
      </c>
      <c r="W60" s="1">
        <f t="shared" si="43"/>
        <v>2</v>
      </c>
      <c r="X60" s="1">
        <f t="shared" si="44"/>
        <v>18</v>
      </c>
      <c r="Y60" s="1">
        <f t="shared" si="45"/>
        <v>13</v>
      </c>
      <c r="Z60" s="1">
        <f t="shared" si="46"/>
        <v>3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26</v>
      </c>
      <c r="E61" s="1">
        <v>1</v>
      </c>
      <c r="F61" s="1">
        <v>2</v>
      </c>
      <c r="G61" s="1" t="s">
        <v>84</v>
      </c>
      <c r="H61" s="1" t="s">
        <v>83</v>
      </c>
      <c r="I61" s="1">
        <f t="shared" si="29"/>
        <v>28</v>
      </c>
      <c r="J61" s="1">
        <f t="shared" si="30"/>
        <v>23</v>
      </c>
      <c r="K61" s="1">
        <f t="shared" si="31"/>
        <v>6</v>
      </c>
      <c r="L61" s="1">
        <f t="shared" si="32"/>
        <v>9</v>
      </c>
      <c r="M61" s="1">
        <f t="shared" si="33"/>
        <v>3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4</v>
      </c>
      <c r="R61" s="1">
        <f t="shared" si="38"/>
        <v>11</v>
      </c>
      <c r="S61" s="1">
        <f t="shared" si="39"/>
        <v>13</v>
      </c>
      <c r="T61" s="1">
        <f t="shared" si="40"/>
        <v>5</v>
      </c>
      <c r="U61" s="1">
        <f t="shared" si="41"/>
        <v>10</v>
      </c>
      <c r="V61" s="1">
        <f t="shared" si="42"/>
        <v>4</v>
      </c>
      <c r="W61" s="1">
        <f t="shared" si="43"/>
        <v>2</v>
      </c>
      <c r="X61" s="1">
        <f t="shared" si="44"/>
        <v>18</v>
      </c>
      <c r="Y61" s="1">
        <f t="shared" si="45"/>
        <v>13</v>
      </c>
      <c r="Z61" s="1">
        <f t="shared" si="46"/>
        <v>3</v>
      </c>
      <c r="AA61" s="1" t="str">
        <f t="shared" si="27"/>
        <v>L</v>
      </c>
      <c r="AB61" s="1">
        <f t="shared" si="47"/>
        <v>3</v>
      </c>
      <c r="AC61" s="1" t="str">
        <f t="shared" si="28"/>
        <v>OTL</v>
      </c>
      <c r="AD61" s="1">
        <f t="shared" si="48"/>
        <v>3</v>
      </c>
      <c r="AE61" s="1">
        <f t="shared" si="49"/>
        <v>5</v>
      </c>
      <c r="AF61" s="1">
        <f t="shared" si="50"/>
        <v>2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10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23</v>
      </c>
      <c r="K62" s="1">
        <f t="shared" si="31"/>
        <v>6</v>
      </c>
      <c r="L62" s="1">
        <f t="shared" si="32"/>
        <v>9</v>
      </c>
      <c r="M62" s="1">
        <f t="shared" si="33"/>
        <v>3</v>
      </c>
      <c r="N62" s="1">
        <f t="shared" si="34"/>
        <v>1</v>
      </c>
      <c r="O62" s="1">
        <f t="shared" si="35"/>
        <v>17</v>
      </c>
      <c r="P62" s="1">
        <f t="shared" si="36"/>
        <v>10</v>
      </c>
      <c r="Q62" s="1">
        <f t="shared" si="37"/>
        <v>4</v>
      </c>
      <c r="R62" s="1">
        <f t="shared" si="38"/>
        <v>12</v>
      </c>
      <c r="S62" s="1">
        <f t="shared" si="39"/>
        <v>13</v>
      </c>
      <c r="T62" s="1">
        <f t="shared" si="40"/>
        <v>5</v>
      </c>
      <c r="U62" s="1">
        <f t="shared" si="41"/>
        <v>10</v>
      </c>
      <c r="V62" s="1">
        <f t="shared" si="42"/>
        <v>4</v>
      </c>
      <c r="W62" s="1">
        <f t="shared" si="43"/>
        <v>2</v>
      </c>
      <c r="X62" s="1">
        <f t="shared" si="44"/>
        <v>18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22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29</v>
      </c>
      <c r="J63" s="1">
        <f t="shared" si="30"/>
        <v>23</v>
      </c>
      <c r="K63" s="1">
        <f t="shared" si="31"/>
        <v>6</v>
      </c>
      <c r="L63" s="1">
        <f t="shared" si="32"/>
        <v>10</v>
      </c>
      <c r="M63" s="1">
        <f t="shared" si="33"/>
        <v>3</v>
      </c>
      <c r="N63" s="1">
        <f t="shared" si="34"/>
        <v>1</v>
      </c>
      <c r="O63" s="1">
        <f t="shared" si="35"/>
        <v>17</v>
      </c>
      <c r="P63" s="1">
        <f t="shared" si="36"/>
        <v>10</v>
      </c>
      <c r="Q63" s="1">
        <f t="shared" si="37"/>
        <v>4</v>
      </c>
      <c r="R63" s="1">
        <f t="shared" si="38"/>
        <v>12</v>
      </c>
      <c r="S63" s="1">
        <f t="shared" si="39"/>
        <v>13</v>
      </c>
      <c r="T63" s="1">
        <f t="shared" si="40"/>
        <v>6</v>
      </c>
      <c r="U63" s="1">
        <f t="shared" si="41"/>
        <v>10</v>
      </c>
      <c r="V63" s="1">
        <f t="shared" si="42"/>
        <v>4</v>
      </c>
      <c r="W63" s="1">
        <f t="shared" si="43"/>
        <v>2</v>
      </c>
      <c r="X63" s="1">
        <f t="shared" si="44"/>
        <v>18</v>
      </c>
      <c r="Y63" s="1">
        <f t="shared" si="45"/>
        <v>13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16</v>
      </c>
      <c r="E64" s="1">
        <v>1</v>
      </c>
      <c r="F64" s="1">
        <v>0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23</v>
      </c>
      <c r="K64" s="1">
        <f t="shared" si="31"/>
        <v>6</v>
      </c>
      <c r="L64" s="1">
        <f t="shared" si="32"/>
        <v>10</v>
      </c>
      <c r="M64" s="1">
        <f t="shared" si="33"/>
        <v>3</v>
      </c>
      <c r="N64" s="1">
        <f t="shared" si="34"/>
        <v>1</v>
      </c>
      <c r="O64" s="1">
        <f t="shared" si="35"/>
        <v>18</v>
      </c>
      <c r="P64" s="1">
        <f t="shared" si="36"/>
        <v>10</v>
      </c>
      <c r="Q64" s="1">
        <f t="shared" si="37"/>
        <v>4</v>
      </c>
      <c r="R64" s="1">
        <f t="shared" si="38"/>
        <v>12</v>
      </c>
      <c r="S64" s="1">
        <f t="shared" si="39"/>
        <v>13</v>
      </c>
      <c r="T64" s="1">
        <f t="shared" si="40"/>
        <v>6</v>
      </c>
      <c r="U64" s="1">
        <f t="shared" si="41"/>
        <v>10</v>
      </c>
      <c r="V64" s="1">
        <f t="shared" si="42"/>
        <v>4</v>
      </c>
      <c r="W64" s="1">
        <f t="shared" si="43"/>
        <v>2</v>
      </c>
      <c r="X64" s="1">
        <f t="shared" si="44"/>
        <v>18</v>
      </c>
      <c r="Y64" s="1">
        <f t="shared" si="45"/>
        <v>13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3</v>
      </c>
      <c r="AF64" s="1">
        <f t="shared" si="50"/>
        <v>3</v>
      </c>
      <c r="AG64" s="43"/>
    </row>
    <row r="65" spans="1:33" x14ac:dyDescent="0.25">
      <c r="A65" s="42">
        <v>45728</v>
      </c>
      <c r="B65" s="1">
        <v>64</v>
      </c>
      <c r="C65" s="1" t="s">
        <v>66</v>
      </c>
      <c r="D65" s="1" t="s">
        <v>3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30</v>
      </c>
      <c r="J65" s="1">
        <f t="shared" si="30"/>
        <v>23</v>
      </c>
      <c r="K65" s="1">
        <f t="shared" si="31"/>
        <v>6</v>
      </c>
      <c r="L65" s="1">
        <f t="shared" si="32"/>
        <v>11</v>
      </c>
      <c r="M65" s="1">
        <f t="shared" si="33"/>
        <v>3</v>
      </c>
      <c r="N65" s="1">
        <f t="shared" si="34"/>
        <v>2</v>
      </c>
      <c r="O65" s="1">
        <f t="shared" si="35"/>
        <v>18</v>
      </c>
      <c r="P65" s="1">
        <f t="shared" si="36"/>
        <v>10</v>
      </c>
      <c r="Q65" s="1">
        <f t="shared" si="37"/>
        <v>5</v>
      </c>
      <c r="R65" s="1">
        <f t="shared" si="38"/>
        <v>12</v>
      </c>
      <c r="S65" s="1">
        <f t="shared" si="39"/>
        <v>13</v>
      </c>
      <c r="T65" s="1">
        <f t="shared" si="40"/>
        <v>6</v>
      </c>
      <c r="U65" s="1">
        <f t="shared" si="41"/>
        <v>10</v>
      </c>
      <c r="V65" s="1">
        <f t="shared" si="42"/>
        <v>4</v>
      </c>
      <c r="W65" s="1">
        <f t="shared" si="43"/>
        <v>3</v>
      </c>
      <c r="X65" s="1">
        <f t="shared" si="44"/>
        <v>18</v>
      </c>
      <c r="Y65" s="1">
        <f t="shared" si="45"/>
        <v>13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4</v>
      </c>
      <c r="AE65" s="1">
        <f t="shared" si="49"/>
        <v>2</v>
      </c>
      <c r="AF65" s="1">
        <f t="shared" si="50"/>
        <v>4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24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30</v>
      </c>
      <c r="J66" s="1">
        <f t="shared" si="30"/>
        <v>24</v>
      </c>
      <c r="K66" s="1">
        <f t="shared" si="31"/>
        <v>6</v>
      </c>
      <c r="L66" s="1">
        <f t="shared" si="32"/>
        <v>11</v>
      </c>
      <c r="M66" s="1">
        <f t="shared" si="33"/>
        <v>3</v>
      </c>
      <c r="N66" s="1">
        <f t="shared" si="34"/>
        <v>2</v>
      </c>
      <c r="O66" s="1">
        <f t="shared" si="35"/>
        <v>18</v>
      </c>
      <c r="P66" s="1">
        <f t="shared" si="36"/>
        <v>11</v>
      </c>
      <c r="Q66" s="1">
        <f t="shared" si="37"/>
        <v>5</v>
      </c>
      <c r="R66" s="1">
        <f t="shared" si="38"/>
        <v>12</v>
      </c>
      <c r="S66" s="1">
        <f t="shared" si="39"/>
        <v>13</v>
      </c>
      <c r="T66" s="1">
        <f t="shared" si="40"/>
        <v>6</v>
      </c>
      <c r="U66" s="1">
        <f t="shared" si="41"/>
        <v>10</v>
      </c>
      <c r="V66" s="1">
        <f t="shared" si="42"/>
        <v>4</v>
      </c>
      <c r="W66" s="1">
        <f t="shared" si="43"/>
        <v>3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3</v>
      </c>
      <c r="AF66" s="1">
        <f t="shared" si="50"/>
        <v>3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4</v>
      </c>
      <c r="E67" s="1">
        <v>2</v>
      </c>
      <c r="F67" s="1">
        <v>6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18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6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4</v>
      </c>
      <c r="AF67" s="1">
        <f t="shared" si="50"/>
        <v>3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12</v>
      </c>
      <c r="E68" s="1">
        <v>2</v>
      </c>
      <c r="F68" s="1">
        <v>1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6</v>
      </c>
      <c r="L68" s="1">
        <f t="shared" si="56"/>
        <v>11</v>
      </c>
      <c r="M68" s="1">
        <f t="shared" si="57"/>
        <v>3</v>
      </c>
      <c r="N68" s="1">
        <f t="shared" si="58"/>
        <v>2</v>
      </c>
      <c r="O68" s="1">
        <f t="shared" si="59"/>
        <v>18</v>
      </c>
      <c r="P68" s="1">
        <f t="shared" si="60"/>
        <v>11</v>
      </c>
      <c r="Q68" s="1">
        <f t="shared" si="61"/>
        <v>5</v>
      </c>
      <c r="R68" s="1">
        <f t="shared" si="62"/>
        <v>13</v>
      </c>
      <c r="S68" s="1">
        <f t="shared" si="63"/>
        <v>14</v>
      </c>
      <c r="T68" s="1">
        <f t="shared" si="64"/>
        <v>6</v>
      </c>
      <c r="U68" s="1">
        <f t="shared" si="65"/>
        <v>10</v>
      </c>
      <c r="V68" s="1">
        <f t="shared" si="66"/>
        <v>4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4</v>
      </c>
      <c r="AF68" s="1">
        <f t="shared" si="50"/>
        <v>3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14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6</v>
      </c>
      <c r="L69" s="1">
        <f t="shared" si="56"/>
        <v>11</v>
      </c>
      <c r="M69" s="1">
        <f t="shared" si="57"/>
        <v>3</v>
      </c>
      <c r="N69" s="1">
        <f t="shared" si="58"/>
        <v>2</v>
      </c>
      <c r="O69" s="1">
        <f t="shared" si="59"/>
        <v>18</v>
      </c>
      <c r="P69" s="1">
        <f t="shared" si="60"/>
        <v>11</v>
      </c>
      <c r="Q69" s="1">
        <f t="shared" si="61"/>
        <v>5</v>
      </c>
      <c r="R69" s="1">
        <f t="shared" si="62"/>
        <v>14</v>
      </c>
      <c r="S69" s="1">
        <f t="shared" si="63"/>
        <v>14</v>
      </c>
      <c r="T69" s="1">
        <f t="shared" si="64"/>
        <v>6</v>
      </c>
      <c r="U69" s="1">
        <f t="shared" si="65"/>
        <v>10</v>
      </c>
      <c r="V69" s="1">
        <f t="shared" si="66"/>
        <v>4</v>
      </c>
      <c r="W69" s="1">
        <f t="shared" si="67"/>
        <v>3</v>
      </c>
      <c r="X69" s="1">
        <f t="shared" si="68"/>
        <v>18</v>
      </c>
      <c r="Y69" s="1">
        <f t="shared" si="69"/>
        <v>14</v>
      </c>
      <c r="Z69" s="1">
        <f t="shared" si="70"/>
        <v>5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4</v>
      </c>
      <c r="AE69" s="1">
        <f t="shared" si="49"/>
        <v>3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13</v>
      </c>
      <c r="E70" s="1">
        <v>4</v>
      </c>
      <c r="F70" s="1">
        <v>3</v>
      </c>
      <c r="G70" s="1" t="s">
        <v>84</v>
      </c>
      <c r="H70" s="1" t="s">
        <v>83</v>
      </c>
      <c r="I70" s="1">
        <f t="shared" si="53"/>
        <v>33</v>
      </c>
      <c r="J70" s="1">
        <f t="shared" si="54"/>
        <v>25</v>
      </c>
      <c r="K70" s="1">
        <f t="shared" si="55"/>
        <v>7</v>
      </c>
      <c r="L70" s="1">
        <f t="shared" si="56"/>
        <v>11</v>
      </c>
      <c r="M70" s="1">
        <f t="shared" si="57"/>
        <v>3</v>
      </c>
      <c r="N70" s="1">
        <f t="shared" si="58"/>
        <v>2</v>
      </c>
      <c r="O70" s="1">
        <f t="shared" si="59"/>
        <v>18</v>
      </c>
      <c r="P70" s="1">
        <f t="shared" si="60"/>
        <v>11</v>
      </c>
      <c r="Q70" s="1">
        <f t="shared" si="61"/>
        <v>5</v>
      </c>
      <c r="R70" s="1">
        <f t="shared" si="62"/>
        <v>15</v>
      </c>
      <c r="S70" s="1">
        <f t="shared" si="63"/>
        <v>14</v>
      </c>
      <c r="T70" s="1">
        <f t="shared" si="64"/>
        <v>6</v>
      </c>
      <c r="U70" s="1">
        <f t="shared" si="65"/>
        <v>10</v>
      </c>
      <c r="V70" s="1">
        <f t="shared" si="66"/>
        <v>4</v>
      </c>
      <c r="W70" s="1">
        <f t="shared" si="67"/>
        <v>3</v>
      </c>
      <c r="X70" s="1">
        <f t="shared" si="68"/>
        <v>18</v>
      </c>
      <c r="Y70" s="1">
        <f t="shared" si="69"/>
        <v>14</v>
      </c>
      <c r="Z70" s="1">
        <f t="shared" si="70"/>
        <v>5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2</v>
      </c>
      <c r="AF70" s="1">
        <f t="shared" si="50"/>
        <v>3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7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34</v>
      </c>
      <c r="J71" s="1">
        <f t="shared" si="54"/>
        <v>25</v>
      </c>
      <c r="K71" s="1">
        <f t="shared" si="55"/>
        <v>8</v>
      </c>
      <c r="L71" s="1">
        <f t="shared" si="56"/>
        <v>11</v>
      </c>
      <c r="M71" s="1">
        <f t="shared" si="57"/>
        <v>3</v>
      </c>
      <c r="N71" s="1">
        <f t="shared" si="58"/>
        <v>2</v>
      </c>
      <c r="O71" s="1">
        <f t="shared" si="59"/>
        <v>19</v>
      </c>
      <c r="P71" s="1">
        <f t="shared" si="60"/>
        <v>11</v>
      </c>
      <c r="Q71" s="1">
        <f t="shared" si="61"/>
        <v>5</v>
      </c>
      <c r="R71" s="1">
        <f t="shared" si="62"/>
        <v>15</v>
      </c>
      <c r="S71" s="1">
        <f t="shared" si="63"/>
        <v>14</v>
      </c>
      <c r="T71" s="1">
        <f t="shared" si="64"/>
        <v>6</v>
      </c>
      <c r="U71" s="1">
        <f t="shared" si="65"/>
        <v>11</v>
      </c>
      <c r="V71" s="1">
        <f t="shared" si="66"/>
        <v>4</v>
      </c>
      <c r="W71" s="1">
        <f t="shared" si="67"/>
        <v>3</v>
      </c>
      <c r="X71" s="1">
        <f t="shared" si="68"/>
        <v>19</v>
      </c>
      <c r="Y71" s="1">
        <f t="shared" si="69"/>
        <v>14</v>
      </c>
      <c r="Z71" s="1">
        <f t="shared" si="70"/>
        <v>5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22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26</v>
      </c>
      <c r="K72" s="1">
        <f t="shared" si="55"/>
        <v>8</v>
      </c>
      <c r="L72" s="1">
        <f t="shared" si="56"/>
        <v>11</v>
      </c>
      <c r="M72" s="1">
        <f t="shared" si="57"/>
        <v>3</v>
      </c>
      <c r="N72" s="1">
        <f t="shared" si="58"/>
        <v>2</v>
      </c>
      <c r="O72" s="1">
        <f t="shared" si="59"/>
        <v>19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14</v>
      </c>
      <c r="T72" s="1">
        <f t="shared" si="64"/>
        <v>6</v>
      </c>
      <c r="U72" s="1">
        <f t="shared" si="65"/>
        <v>11</v>
      </c>
      <c r="V72" s="1">
        <f t="shared" si="66"/>
        <v>4</v>
      </c>
      <c r="W72" s="1">
        <f t="shared" si="67"/>
        <v>3</v>
      </c>
      <c r="X72" s="1">
        <f t="shared" si="68"/>
        <v>19</v>
      </c>
      <c r="Y72" s="1">
        <f t="shared" si="69"/>
        <v>15</v>
      </c>
      <c r="Z72" s="1">
        <f t="shared" si="70"/>
        <v>5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20</v>
      </c>
      <c r="E73" s="1">
        <v>2</v>
      </c>
      <c r="F73" s="1">
        <v>3</v>
      </c>
      <c r="G73" s="1" t="s">
        <v>84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2</v>
      </c>
      <c r="O73" s="1">
        <f t="shared" si="59"/>
        <v>19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14</v>
      </c>
      <c r="T73" s="1">
        <f t="shared" si="64"/>
        <v>7</v>
      </c>
      <c r="U73" s="1">
        <f t="shared" si="65"/>
        <v>11</v>
      </c>
      <c r="V73" s="1">
        <f t="shared" si="66"/>
        <v>4</v>
      </c>
      <c r="W73" s="1">
        <f t="shared" si="67"/>
        <v>4</v>
      </c>
      <c r="X73" s="1">
        <f t="shared" si="68"/>
        <v>19</v>
      </c>
      <c r="Y73" s="1">
        <f t="shared" si="69"/>
        <v>15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45747</v>
      </c>
      <c r="B74" s="1">
        <v>73</v>
      </c>
      <c r="C74" s="1" t="s">
        <v>65</v>
      </c>
      <c r="D74" s="1" t="s">
        <v>24</v>
      </c>
      <c r="E74" s="1">
        <v>3</v>
      </c>
      <c r="F74" s="1">
        <v>2</v>
      </c>
      <c r="G74" s="1" t="s">
        <v>84</v>
      </c>
      <c r="H74" s="1" t="s">
        <v>84</v>
      </c>
      <c r="I74" s="1">
        <f t="shared" si="53"/>
        <v>35</v>
      </c>
      <c r="J74" s="1">
        <f t="shared" si="54"/>
        <v>26</v>
      </c>
      <c r="K74" s="1">
        <f t="shared" si="55"/>
        <v>9</v>
      </c>
      <c r="L74" s="1">
        <f t="shared" si="56"/>
        <v>12</v>
      </c>
      <c r="M74" s="1">
        <f t="shared" si="57"/>
        <v>4</v>
      </c>
      <c r="N74" s="1">
        <f t="shared" si="58"/>
        <v>2</v>
      </c>
      <c r="O74" s="1">
        <f t="shared" si="59"/>
        <v>19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14</v>
      </c>
      <c r="T74" s="1">
        <f t="shared" si="64"/>
        <v>7</v>
      </c>
      <c r="U74" s="1">
        <f t="shared" si="65"/>
        <v>11</v>
      </c>
      <c r="V74" s="1">
        <f t="shared" si="66"/>
        <v>4</v>
      </c>
      <c r="W74" s="1">
        <f t="shared" si="67"/>
        <v>4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105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27</v>
      </c>
      <c r="K75" s="1">
        <f t="shared" si="55"/>
        <v>9</v>
      </c>
      <c r="L75" s="1">
        <f t="shared" si="56"/>
        <v>12</v>
      </c>
      <c r="M75" s="1">
        <f t="shared" si="57"/>
        <v>4</v>
      </c>
      <c r="N75" s="1">
        <f t="shared" si="58"/>
        <v>2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15</v>
      </c>
      <c r="T75" s="1">
        <f t="shared" si="64"/>
        <v>7</v>
      </c>
      <c r="U75" s="1">
        <f t="shared" si="65"/>
        <v>11</v>
      </c>
      <c r="V75" s="1">
        <f t="shared" si="66"/>
        <v>4</v>
      </c>
      <c r="W75" s="1">
        <f t="shared" si="67"/>
        <v>4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31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27</v>
      </c>
      <c r="K76" s="1">
        <f t="shared" si="55"/>
        <v>9</v>
      </c>
      <c r="L76" s="1">
        <f t="shared" si="56"/>
        <v>12</v>
      </c>
      <c r="M76" s="1">
        <f t="shared" si="57"/>
        <v>4</v>
      </c>
      <c r="N76" s="1">
        <f t="shared" si="58"/>
        <v>2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15</v>
      </c>
      <c r="T76" s="1">
        <f t="shared" si="64"/>
        <v>7</v>
      </c>
      <c r="U76" s="1">
        <f t="shared" si="65"/>
        <v>12</v>
      </c>
      <c r="V76" s="1">
        <f t="shared" si="66"/>
        <v>4</v>
      </c>
      <c r="W76" s="1">
        <f t="shared" si="67"/>
        <v>4</v>
      </c>
      <c r="X76" s="1">
        <f t="shared" si="68"/>
        <v>21</v>
      </c>
      <c r="Y76" s="1">
        <f t="shared" si="69"/>
        <v>16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</v>
      </c>
      <c r="E77" s="1">
        <v>2</v>
      </c>
      <c r="F77" s="1">
        <v>3</v>
      </c>
      <c r="G77" s="1" t="s">
        <v>84</v>
      </c>
      <c r="H77" s="1" t="s">
        <v>83</v>
      </c>
      <c r="I77" s="1">
        <f t="shared" si="53"/>
        <v>36</v>
      </c>
      <c r="J77" s="1">
        <f t="shared" si="54"/>
        <v>27</v>
      </c>
      <c r="K77" s="1">
        <f t="shared" si="55"/>
        <v>9</v>
      </c>
      <c r="L77" s="1">
        <f t="shared" si="56"/>
        <v>13</v>
      </c>
      <c r="M77" s="1">
        <f t="shared" si="57"/>
        <v>4</v>
      </c>
      <c r="N77" s="1">
        <f t="shared" si="58"/>
        <v>2</v>
      </c>
      <c r="O77" s="1">
        <f t="shared" si="59"/>
        <v>20</v>
      </c>
      <c r="P77" s="1">
        <f t="shared" si="60"/>
        <v>12</v>
      </c>
      <c r="Q77" s="1">
        <f t="shared" si="61"/>
        <v>6</v>
      </c>
      <c r="R77" s="1">
        <f t="shared" si="62"/>
        <v>16</v>
      </c>
      <c r="S77" s="1">
        <f t="shared" si="63"/>
        <v>15</v>
      </c>
      <c r="T77" s="1">
        <f t="shared" si="64"/>
        <v>7</v>
      </c>
      <c r="U77" s="1">
        <f t="shared" si="65"/>
        <v>12</v>
      </c>
      <c r="V77" s="1">
        <f t="shared" si="66"/>
        <v>4</v>
      </c>
      <c r="W77" s="1">
        <f t="shared" si="67"/>
        <v>5</v>
      </c>
      <c r="X77" s="1">
        <f t="shared" si="68"/>
        <v>21</v>
      </c>
      <c r="Y77" s="1">
        <f t="shared" si="69"/>
        <v>16</v>
      </c>
      <c r="Z77" s="1">
        <f t="shared" si="70"/>
        <v>7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6</v>
      </c>
      <c r="AE77" s="1">
        <f t="shared" si="73"/>
        <v>2</v>
      </c>
      <c r="AF77" s="1">
        <f t="shared" si="74"/>
        <v>2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27</v>
      </c>
      <c r="K84" s="1">
        <f t="shared" si="75"/>
        <v>9</v>
      </c>
      <c r="L84" s="1">
        <f t="shared" si="75"/>
        <v>13</v>
      </c>
      <c r="M84" s="1">
        <f t="shared" si="75"/>
        <v>4</v>
      </c>
      <c r="N84" s="1">
        <f t="shared" si="75"/>
        <v>2</v>
      </c>
      <c r="O84" s="1">
        <f t="shared" ref="O84:Z84" si="76">IF(O2="","",MAX(O2:O83))</f>
        <v>20</v>
      </c>
      <c r="P84" s="1">
        <f t="shared" si="76"/>
        <v>12</v>
      </c>
      <c r="Q84" s="1">
        <f t="shared" si="76"/>
        <v>6</v>
      </c>
      <c r="R84" s="1">
        <f t="shared" si="76"/>
        <v>16</v>
      </c>
      <c r="S84" s="1">
        <f t="shared" si="76"/>
        <v>15</v>
      </c>
      <c r="T84" s="1">
        <f t="shared" si="76"/>
        <v>7</v>
      </c>
      <c r="U84" s="1">
        <f t="shared" si="76"/>
        <v>12</v>
      </c>
      <c r="V84" s="1">
        <f t="shared" si="76"/>
        <v>4</v>
      </c>
      <c r="W84" s="1">
        <f t="shared" si="76"/>
        <v>5</v>
      </c>
      <c r="X84" s="1">
        <f t="shared" si="76"/>
        <v>21</v>
      </c>
      <c r="Y84" s="1">
        <f t="shared" si="76"/>
        <v>16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200</v>
      </c>
      <c r="F85" s="1">
        <f>SUM(F2:F83)</f>
        <v>223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20-12-6</v>
      </c>
      <c r="R85" s="1" t="str">
        <f>IF(R84="","0-0-0",CONCATENATE(R84,"-",S84,"-",T84))</f>
        <v>16-15-7</v>
      </c>
      <c r="U85" s="1" t="str">
        <f>IF(U84="","0-0-0",CONCATENATE(U84,"-",V84,"-",W84))</f>
        <v>12-4-5</v>
      </c>
      <c r="X85" s="1" t="str">
        <f>IF(X84="","0-0-0",CONCATENATE(X84,"-",Y84,"-",Z84))</f>
        <v>21-16-7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81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500-000000000000}">
      <formula1>$AK$1:$AK$2</formula1>
    </dataValidation>
    <dataValidation type="list" allowBlank="1" showInputMessage="1" showErrorMessage="1" sqref="C2:C83" xr:uid="{00000000-0002-0000-9500-000001000000}">
      <formula1>$AL$1:$AL$2</formula1>
    </dataValidation>
    <dataValidation type="list" allowBlank="1" showInputMessage="1" showErrorMessage="1" sqref="D2:D83" xr:uid="{00000000-0002-0000-9500-000002000000}">
      <formula1>$AM$1:$AM$31</formula1>
    </dataValidation>
  </dataValidations>
  <hyperlinks>
    <hyperlink ref="AG1" location="Index!A1" display="Home" xr:uid="{00000000-0004-0000-9500-000000000000}"/>
  </hyperlink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45685</v>
      </c>
      <c r="B52" s="1">
        <v>51</v>
      </c>
      <c r="C52" s="1" t="s">
        <v>65</v>
      </c>
      <c r="D52" s="1" t="s">
        <v>12</v>
      </c>
      <c r="E52" s="1">
        <v>4</v>
      </c>
      <c r="F52" s="1">
        <v>0</v>
      </c>
      <c r="G52" s="1" t="s">
        <v>83</v>
      </c>
      <c r="H52" s="1" t="s">
        <v>83</v>
      </c>
      <c r="I52" s="1">
        <f t="shared" si="29"/>
        <v>31</v>
      </c>
      <c r="J52" s="1">
        <f t="shared" si="30"/>
        <v>16</v>
      </c>
      <c r="K52" s="1">
        <f t="shared" si="31"/>
        <v>4</v>
      </c>
      <c r="L52" s="1">
        <f t="shared" si="32"/>
        <v>4</v>
      </c>
      <c r="M52" s="1">
        <f t="shared" si="33"/>
        <v>0</v>
      </c>
      <c r="N52" s="1">
        <f t="shared" si="34"/>
        <v>2</v>
      </c>
      <c r="O52" s="1">
        <f t="shared" si="35"/>
        <v>19</v>
      </c>
      <c r="P52" s="1">
        <f t="shared" si="36"/>
        <v>5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14</v>
      </c>
      <c r="V52" s="1">
        <f t="shared" si="42"/>
        <v>4</v>
      </c>
      <c r="W52" s="1">
        <f t="shared" si="43"/>
        <v>2</v>
      </c>
      <c r="X52" s="1">
        <f t="shared" si="44"/>
        <v>18</v>
      </c>
      <c r="Y52" s="1">
        <f t="shared" si="45"/>
        <v>10</v>
      </c>
      <c r="Z52" s="1">
        <f t="shared" si="46"/>
        <v>2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25</v>
      </c>
      <c r="E53" s="1">
        <v>3</v>
      </c>
      <c r="F53" s="1">
        <v>2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4</v>
      </c>
      <c r="L53" s="1">
        <f t="shared" si="32"/>
        <v>4</v>
      </c>
      <c r="M53" s="1">
        <f t="shared" si="33"/>
        <v>0</v>
      </c>
      <c r="N53" s="1">
        <f t="shared" si="34"/>
        <v>2</v>
      </c>
      <c r="O53" s="1">
        <f t="shared" si="35"/>
        <v>20</v>
      </c>
      <c r="P53" s="1">
        <f t="shared" si="36"/>
        <v>5</v>
      </c>
      <c r="Q53" s="1">
        <f t="shared" si="37"/>
        <v>1</v>
      </c>
      <c r="R53" s="1">
        <f t="shared" si="38"/>
        <v>12</v>
      </c>
      <c r="S53" s="1">
        <f t="shared" si="39"/>
        <v>11</v>
      </c>
      <c r="T53" s="1">
        <f t="shared" si="40"/>
        <v>3</v>
      </c>
      <c r="U53" s="1">
        <f t="shared" si="41"/>
        <v>14</v>
      </c>
      <c r="V53" s="1">
        <f t="shared" si="42"/>
        <v>4</v>
      </c>
      <c r="W53" s="1">
        <f t="shared" si="43"/>
        <v>2</v>
      </c>
      <c r="X53" s="1">
        <f t="shared" si="44"/>
        <v>18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2</v>
      </c>
      <c r="AC53" s="1" t="str">
        <f t="shared" si="28"/>
        <v>W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18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17</v>
      </c>
      <c r="K54" s="1">
        <f t="shared" si="31"/>
        <v>4</v>
      </c>
      <c r="L54" s="1">
        <f t="shared" si="32"/>
        <v>4</v>
      </c>
      <c r="M54" s="1">
        <f t="shared" si="33"/>
        <v>0</v>
      </c>
      <c r="N54" s="1">
        <f t="shared" si="34"/>
        <v>2</v>
      </c>
      <c r="O54" s="1">
        <f t="shared" si="35"/>
        <v>20</v>
      </c>
      <c r="P54" s="1">
        <f t="shared" si="36"/>
        <v>6</v>
      </c>
      <c r="Q54" s="1">
        <f t="shared" si="37"/>
        <v>1</v>
      </c>
      <c r="R54" s="1">
        <f t="shared" si="38"/>
        <v>12</v>
      </c>
      <c r="S54" s="1">
        <f t="shared" si="39"/>
        <v>11</v>
      </c>
      <c r="T54" s="1">
        <f t="shared" si="40"/>
        <v>3</v>
      </c>
      <c r="U54" s="1">
        <f t="shared" si="41"/>
        <v>14</v>
      </c>
      <c r="V54" s="1">
        <f t="shared" si="42"/>
        <v>4</v>
      </c>
      <c r="W54" s="1">
        <f t="shared" si="43"/>
        <v>2</v>
      </c>
      <c r="X54" s="1">
        <f t="shared" si="44"/>
        <v>18</v>
      </c>
      <c r="Y54" s="1">
        <f t="shared" si="45"/>
        <v>10</v>
      </c>
      <c r="Z54" s="1">
        <f t="shared" si="46"/>
        <v>2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2</v>
      </c>
      <c r="AF54" s="1">
        <f t="shared" si="50"/>
        <v>2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0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18</v>
      </c>
      <c r="K55" s="1">
        <f t="shared" si="31"/>
        <v>4</v>
      </c>
      <c r="L55" s="1">
        <f t="shared" si="32"/>
        <v>4</v>
      </c>
      <c r="M55" s="1">
        <f t="shared" si="33"/>
        <v>0</v>
      </c>
      <c r="N55" s="1">
        <f t="shared" si="34"/>
        <v>2</v>
      </c>
      <c r="O55" s="1">
        <f t="shared" si="35"/>
        <v>20</v>
      </c>
      <c r="P55" s="1">
        <f t="shared" si="36"/>
        <v>6</v>
      </c>
      <c r="Q55" s="1">
        <f t="shared" si="37"/>
        <v>1</v>
      </c>
      <c r="R55" s="1">
        <f t="shared" si="38"/>
        <v>12</v>
      </c>
      <c r="S55" s="1">
        <f t="shared" si="39"/>
        <v>12</v>
      </c>
      <c r="T55" s="1">
        <f t="shared" si="40"/>
        <v>3</v>
      </c>
      <c r="U55" s="1">
        <f t="shared" si="41"/>
        <v>14</v>
      </c>
      <c r="V55" s="1">
        <f t="shared" si="42"/>
        <v>4</v>
      </c>
      <c r="W55" s="1">
        <f t="shared" si="43"/>
        <v>2</v>
      </c>
      <c r="X55" s="1">
        <f t="shared" si="44"/>
        <v>18</v>
      </c>
      <c r="Y55" s="1">
        <f t="shared" si="45"/>
        <v>10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17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4</v>
      </c>
      <c r="L56" s="1">
        <f t="shared" si="32"/>
        <v>4</v>
      </c>
      <c r="M56" s="1">
        <f t="shared" si="33"/>
        <v>0</v>
      </c>
      <c r="N56" s="1">
        <f t="shared" si="34"/>
        <v>2</v>
      </c>
      <c r="O56" s="1">
        <f t="shared" si="35"/>
        <v>20</v>
      </c>
      <c r="P56" s="1">
        <f t="shared" si="36"/>
        <v>6</v>
      </c>
      <c r="Q56" s="1">
        <f t="shared" si="37"/>
        <v>1</v>
      </c>
      <c r="R56" s="1">
        <f t="shared" si="38"/>
        <v>12</v>
      </c>
      <c r="S56" s="1">
        <f t="shared" si="39"/>
        <v>13</v>
      </c>
      <c r="T56" s="1">
        <f t="shared" si="40"/>
        <v>3</v>
      </c>
      <c r="U56" s="1">
        <f t="shared" si="41"/>
        <v>14</v>
      </c>
      <c r="V56" s="1">
        <f t="shared" si="42"/>
        <v>4</v>
      </c>
      <c r="W56" s="1">
        <f t="shared" si="43"/>
        <v>2</v>
      </c>
      <c r="X56" s="1">
        <f t="shared" si="44"/>
        <v>18</v>
      </c>
      <c r="Y56" s="1">
        <f t="shared" si="45"/>
        <v>10</v>
      </c>
      <c r="Z56" s="1">
        <f t="shared" si="46"/>
        <v>2</v>
      </c>
      <c r="AA56" s="1" t="str">
        <f t="shared" si="27"/>
        <v>L</v>
      </c>
      <c r="AB56" s="1">
        <f t="shared" si="47"/>
        <v>3</v>
      </c>
      <c r="AC56" s="1" t="str">
        <f t="shared" si="28"/>
        <v>L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105</v>
      </c>
      <c r="E57" s="1">
        <v>7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4</v>
      </c>
      <c r="L57" s="1">
        <f t="shared" si="32"/>
        <v>4</v>
      </c>
      <c r="M57" s="1">
        <f t="shared" si="33"/>
        <v>0</v>
      </c>
      <c r="N57" s="1">
        <f t="shared" si="34"/>
        <v>2</v>
      </c>
      <c r="O57" s="1">
        <f t="shared" si="35"/>
        <v>21</v>
      </c>
      <c r="P57" s="1">
        <f t="shared" si="36"/>
        <v>6</v>
      </c>
      <c r="Q57" s="1">
        <f t="shared" si="37"/>
        <v>1</v>
      </c>
      <c r="R57" s="1">
        <f t="shared" si="38"/>
        <v>12</v>
      </c>
      <c r="S57" s="1">
        <f t="shared" si="39"/>
        <v>13</v>
      </c>
      <c r="T57" s="1">
        <f t="shared" si="40"/>
        <v>3</v>
      </c>
      <c r="U57" s="1">
        <f t="shared" si="41"/>
        <v>14</v>
      </c>
      <c r="V57" s="1">
        <f t="shared" si="42"/>
        <v>4</v>
      </c>
      <c r="W57" s="1">
        <f t="shared" si="43"/>
        <v>2</v>
      </c>
      <c r="X57" s="1">
        <f t="shared" si="44"/>
        <v>18</v>
      </c>
      <c r="Y57" s="1">
        <f t="shared" si="45"/>
        <v>10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4</v>
      </c>
      <c r="E58" s="1">
        <v>3</v>
      </c>
      <c r="F58" s="1">
        <v>6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4</v>
      </c>
      <c r="L58" s="1">
        <f t="shared" si="32"/>
        <v>4</v>
      </c>
      <c r="M58" s="1">
        <f t="shared" si="33"/>
        <v>0</v>
      </c>
      <c r="N58" s="1">
        <f t="shared" si="34"/>
        <v>2</v>
      </c>
      <c r="O58" s="1">
        <f t="shared" si="35"/>
        <v>21</v>
      </c>
      <c r="P58" s="1">
        <f t="shared" si="36"/>
        <v>6</v>
      </c>
      <c r="Q58" s="1">
        <f t="shared" si="37"/>
        <v>1</v>
      </c>
      <c r="R58" s="1">
        <f t="shared" si="38"/>
        <v>12</v>
      </c>
      <c r="S58" s="1">
        <f t="shared" si="39"/>
        <v>14</v>
      </c>
      <c r="T58" s="1">
        <f t="shared" si="40"/>
        <v>3</v>
      </c>
      <c r="U58" s="1">
        <f t="shared" si="41"/>
        <v>14</v>
      </c>
      <c r="V58" s="1">
        <f t="shared" si="42"/>
        <v>4</v>
      </c>
      <c r="W58" s="1">
        <f t="shared" si="43"/>
        <v>2</v>
      </c>
      <c r="X58" s="1">
        <f t="shared" si="44"/>
        <v>18</v>
      </c>
      <c r="Y58" s="1">
        <f t="shared" si="45"/>
        <v>11</v>
      </c>
      <c r="Z58" s="1">
        <f t="shared" si="46"/>
        <v>2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16</v>
      </c>
      <c r="E59" s="1">
        <v>0</v>
      </c>
      <c r="F59" s="1">
        <v>4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21</v>
      </c>
      <c r="K59" s="1">
        <f t="shared" si="31"/>
        <v>4</v>
      </c>
      <c r="L59" s="1">
        <f t="shared" si="32"/>
        <v>4</v>
      </c>
      <c r="M59" s="1">
        <f t="shared" si="33"/>
        <v>0</v>
      </c>
      <c r="N59" s="1">
        <f t="shared" si="34"/>
        <v>2</v>
      </c>
      <c r="O59" s="1">
        <f t="shared" si="35"/>
        <v>21</v>
      </c>
      <c r="P59" s="1">
        <f t="shared" si="36"/>
        <v>6</v>
      </c>
      <c r="Q59" s="1">
        <f t="shared" si="37"/>
        <v>1</v>
      </c>
      <c r="R59" s="1">
        <f t="shared" si="38"/>
        <v>12</v>
      </c>
      <c r="S59" s="1">
        <f t="shared" si="39"/>
        <v>15</v>
      </c>
      <c r="T59" s="1">
        <f t="shared" si="40"/>
        <v>3</v>
      </c>
      <c r="U59" s="1">
        <f t="shared" si="41"/>
        <v>14</v>
      </c>
      <c r="V59" s="1">
        <f t="shared" si="42"/>
        <v>4</v>
      </c>
      <c r="W59" s="1">
        <f t="shared" si="43"/>
        <v>2</v>
      </c>
      <c r="X59" s="1">
        <f t="shared" si="44"/>
        <v>18</v>
      </c>
      <c r="Y59" s="1">
        <f t="shared" si="45"/>
        <v>12</v>
      </c>
      <c r="Z59" s="1">
        <f t="shared" si="46"/>
        <v>2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28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4</v>
      </c>
      <c r="L60" s="1">
        <f t="shared" si="32"/>
        <v>4</v>
      </c>
      <c r="M60" s="1">
        <f t="shared" si="33"/>
        <v>0</v>
      </c>
      <c r="N60" s="1">
        <f t="shared" si="34"/>
        <v>2</v>
      </c>
      <c r="O60" s="1">
        <f t="shared" si="35"/>
        <v>22</v>
      </c>
      <c r="P60" s="1">
        <f t="shared" si="36"/>
        <v>6</v>
      </c>
      <c r="Q60" s="1">
        <f t="shared" si="37"/>
        <v>1</v>
      </c>
      <c r="R60" s="1">
        <f t="shared" si="38"/>
        <v>12</v>
      </c>
      <c r="S60" s="1">
        <f t="shared" si="39"/>
        <v>15</v>
      </c>
      <c r="T60" s="1">
        <f t="shared" si="40"/>
        <v>3</v>
      </c>
      <c r="U60" s="1">
        <f t="shared" si="41"/>
        <v>14</v>
      </c>
      <c r="V60" s="1">
        <f t="shared" si="42"/>
        <v>4</v>
      </c>
      <c r="W60" s="1">
        <f t="shared" si="43"/>
        <v>2</v>
      </c>
      <c r="X60" s="1">
        <f t="shared" si="44"/>
        <v>19</v>
      </c>
      <c r="Y60" s="1">
        <f t="shared" si="45"/>
        <v>12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20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4</v>
      </c>
      <c r="L61" s="1">
        <f t="shared" si="32"/>
        <v>4</v>
      </c>
      <c r="M61" s="1">
        <f t="shared" si="33"/>
        <v>0</v>
      </c>
      <c r="N61" s="1">
        <f t="shared" si="34"/>
        <v>2</v>
      </c>
      <c r="O61" s="1">
        <f t="shared" si="35"/>
        <v>22</v>
      </c>
      <c r="P61" s="1">
        <f t="shared" si="36"/>
        <v>7</v>
      </c>
      <c r="Q61" s="1">
        <f t="shared" si="37"/>
        <v>1</v>
      </c>
      <c r="R61" s="1">
        <f t="shared" si="38"/>
        <v>12</v>
      </c>
      <c r="S61" s="1">
        <f t="shared" si="39"/>
        <v>15</v>
      </c>
      <c r="T61" s="1">
        <f t="shared" si="40"/>
        <v>3</v>
      </c>
      <c r="U61" s="1">
        <f t="shared" si="41"/>
        <v>14</v>
      </c>
      <c r="V61" s="1">
        <f t="shared" si="42"/>
        <v>4</v>
      </c>
      <c r="W61" s="1">
        <f t="shared" si="43"/>
        <v>2</v>
      </c>
      <c r="X61" s="1">
        <f t="shared" si="44"/>
        <v>19</v>
      </c>
      <c r="Y61" s="1">
        <f t="shared" si="45"/>
        <v>12</v>
      </c>
      <c r="Z61" s="1">
        <f t="shared" si="46"/>
        <v>2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27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5</v>
      </c>
      <c r="L62" s="1">
        <f t="shared" si="32"/>
        <v>4</v>
      </c>
      <c r="M62" s="1">
        <f t="shared" si="33"/>
        <v>0</v>
      </c>
      <c r="N62" s="1">
        <f t="shared" si="34"/>
        <v>2</v>
      </c>
      <c r="O62" s="1">
        <f t="shared" si="35"/>
        <v>23</v>
      </c>
      <c r="P62" s="1">
        <f t="shared" si="36"/>
        <v>7</v>
      </c>
      <c r="Q62" s="1">
        <f t="shared" si="37"/>
        <v>1</v>
      </c>
      <c r="R62" s="1">
        <f t="shared" si="38"/>
        <v>12</v>
      </c>
      <c r="S62" s="1">
        <f t="shared" si="39"/>
        <v>15</v>
      </c>
      <c r="T62" s="1">
        <f t="shared" si="40"/>
        <v>3</v>
      </c>
      <c r="U62" s="1">
        <f t="shared" si="41"/>
        <v>14</v>
      </c>
      <c r="V62" s="1">
        <f t="shared" si="42"/>
        <v>4</v>
      </c>
      <c r="W62" s="1">
        <f t="shared" si="43"/>
        <v>2</v>
      </c>
      <c r="X62" s="1">
        <f t="shared" si="44"/>
        <v>19</v>
      </c>
      <c r="Y62" s="1">
        <f t="shared" si="45"/>
        <v>12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21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5</v>
      </c>
      <c r="L63" s="1">
        <f t="shared" si="32"/>
        <v>4</v>
      </c>
      <c r="M63" s="1">
        <f t="shared" si="33"/>
        <v>0</v>
      </c>
      <c r="N63" s="1">
        <f t="shared" si="34"/>
        <v>2</v>
      </c>
      <c r="O63" s="1">
        <f t="shared" si="35"/>
        <v>23</v>
      </c>
      <c r="P63" s="1">
        <f t="shared" si="36"/>
        <v>7</v>
      </c>
      <c r="Q63" s="1">
        <f t="shared" si="37"/>
        <v>1</v>
      </c>
      <c r="R63" s="1">
        <f t="shared" si="38"/>
        <v>13</v>
      </c>
      <c r="S63" s="1">
        <f t="shared" si="39"/>
        <v>15</v>
      </c>
      <c r="T63" s="1">
        <f t="shared" si="40"/>
        <v>3</v>
      </c>
      <c r="U63" s="1">
        <f t="shared" si="41"/>
        <v>14</v>
      </c>
      <c r="V63" s="1">
        <f t="shared" si="42"/>
        <v>4</v>
      </c>
      <c r="W63" s="1">
        <f t="shared" si="43"/>
        <v>2</v>
      </c>
      <c r="X63" s="1">
        <f t="shared" si="44"/>
        <v>20</v>
      </c>
      <c r="Y63" s="1">
        <f t="shared" si="45"/>
        <v>12</v>
      </c>
      <c r="Z63" s="1">
        <f t="shared" si="46"/>
        <v>2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29</v>
      </c>
      <c r="E64" s="1">
        <v>3</v>
      </c>
      <c r="F64" s="1">
        <v>2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0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1</v>
      </c>
      <c r="R64" s="1">
        <f t="shared" si="38"/>
        <v>13</v>
      </c>
      <c r="S64" s="1">
        <f t="shared" si="39"/>
        <v>15</v>
      </c>
      <c r="T64" s="1">
        <f t="shared" si="40"/>
        <v>3</v>
      </c>
      <c r="U64" s="1">
        <f t="shared" si="41"/>
        <v>14</v>
      </c>
      <c r="V64" s="1">
        <f t="shared" si="42"/>
        <v>4</v>
      </c>
      <c r="W64" s="1">
        <f t="shared" si="43"/>
        <v>2</v>
      </c>
      <c r="X64" s="1">
        <f t="shared" si="44"/>
        <v>21</v>
      </c>
      <c r="Y64" s="1">
        <f t="shared" si="45"/>
        <v>12</v>
      </c>
      <c r="Z64" s="1">
        <f t="shared" si="46"/>
        <v>2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0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22</v>
      </c>
      <c r="K65" s="1">
        <f t="shared" si="31"/>
        <v>5</v>
      </c>
      <c r="L65" s="1">
        <f t="shared" si="32"/>
        <v>4</v>
      </c>
      <c r="M65" s="1">
        <f t="shared" si="33"/>
        <v>0</v>
      </c>
      <c r="N65" s="1">
        <f t="shared" si="34"/>
        <v>2</v>
      </c>
      <c r="O65" s="1">
        <f t="shared" si="35"/>
        <v>25</v>
      </c>
      <c r="P65" s="1">
        <f t="shared" si="36"/>
        <v>7</v>
      </c>
      <c r="Q65" s="1">
        <f t="shared" si="37"/>
        <v>1</v>
      </c>
      <c r="R65" s="1">
        <f t="shared" si="38"/>
        <v>13</v>
      </c>
      <c r="S65" s="1">
        <f t="shared" si="39"/>
        <v>15</v>
      </c>
      <c r="T65" s="1">
        <f t="shared" si="40"/>
        <v>3</v>
      </c>
      <c r="U65" s="1">
        <f t="shared" si="41"/>
        <v>14</v>
      </c>
      <c r="V65" s="1">
        <f t="shared" si="42"/>
        <v>4</v>
      </c>
      <c r="W65" s="1">
        <f t="shared" si="43"/>
        <v>2</v>
      </c>
      <c r="X65" s="1">
        <f t="shared" si="44"/>
        <v>21</v>
      </c>
      <c r="Y65" s="1">
        <f t="shared" si="45"/>
        <v>12</v>
      </c>
      <c r="Z65" s="1">
        <f t="shared" si="46"/>
        <v>2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5</v>
      </c>
      <c r="E66" s="1">
        <v>4</v>
      </c>
      <c r="F66" s="1">
        <v>1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22</v>
      </c>
      <c r="K66" s="1">
        <f t="shared" si="31"/>
        <v>5</v>
      </c>
      <c r="L66" s="1">
        <f t="shared" si="32"/>
        <v>4</v>
      </c>
      <c r="M66" s="1">
        <f t="shared" si="33"/>
        <v>0</v>
      </c>
      <c r="N66" s="1">
        <f t="shared" si="34"/>
        <v>2</v>
      </c>
      <c r="O66" s="1">
        <f t="shared" si="35"/>
        <v>26</v>
      </c>
      <c r="P66" s="1">
        <f t="shared" si="36"/>
        <v>7</v>
      </c>
      <c r="Q66" s="1">
        <f t="shared" si="37"/>
        <v>1</v>
      </c>
      <c r="R66" s="1">
        <f t="shared" si="38"/>
        <v>13</v>
      </c>
      <c r="S66" s="1">
        <f t="shared" si="39"/>
        <v>15</v>
      </c>
      <c r="T66" s="1">
        <f t="shared" si="40"/>
        <v>3</v>
      </c>
      <c r="U66" s="1">
        <f t="shared" si="41"/>
        <v>14</v>
      </c>
      <c r="V66" s="1">
        <f t="shared" si="42"/>
        <v>4</v>
      </c>
      <c r="W66" s="1">
        <f t="shared" si="43"/>
        <v>2</v>
      </c>
      <c r="X66" s="1">
        <f t="shared" si="44"/>
        <v>22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21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40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27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3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10</v>
      </c>
      <c r="E68" s="1">
        <v>5</v>
      </c>
      <c r="F68" s="1">
        <v>0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22</v>
      </c>
      <c r="K68" s="1">
        <f t="shared" si="55"/>
        <v>5</v>
      </c>
      <c r="L68" s="1">
        <f t="shared" si="56"/>
        <v>4</v>
      </c>
      <c r="M68" s="1">
        <f t="shared" si="57"/>
        <v>0</v>
      </c>
      <c r="N68" s="1">
        <f t="shared" si="58"/>
        <v>2</v>
      </c>
      <c r="O68" s="1">
        <f t="shared" si="59"/>
        <v>27</v>
      </c>
      <c r="P68" s="1">
        <f t="shared" si="60"/>
        <v>7</v>
      </c>
      <c r="Q68" s="1">
        <f t="shared" si="61"/>
        <v>1</v>
      </c>
      <c r="R68" s="1">
        <f t="shared" si="62"/>
        <v>14</v>
      </c>
      <c r="S68" s="1">
        <f t="shared" si="63"/>
        <v>15</v>
      </c>
      <c r="T68" s="1">
        <f t="shared" si="64"/>
        <v>3</v>
      </c>
      <c r="U68" s="1">
        <f t="shared" si="65"/>
        <v>15</v>
      </c>
      <c r="V68" s="1">
        <f t="shared" si="66"/>
        <v>4</v>
      </c>
      <c r="W68" s="1">
        <f t="shared" si="67"/>
        <v>2</v>
      </c>
      <c r="X68" s="1">
        <f t="shared" si="68"/>
        <v>24</v>
      </c>
      <c r="Y68" s="1">
        <f t="shared" si="69"/>
        <v>12</v>
      </c>
      <c r="Z68" s="1">
        <f t="shared" si="70"/>
        <v>2</v>
      </c>
      <c r="AA68" s="1" t="str">
        <f t="shared" si="51"/>
        <v>W</v>
      </c>
      <c r="AB68" s="1">
        <f t="shared" si="71"/>
        <v>7</v>
      </c>
      <c r="AC68" s="1" t="str">
        <f t="shared" si="52"/>
        <v>W</v>
      </c>
      <c r="AD68" s="1">
        <f t="shared" si="48"/>
        <v>8</v>
      </c>
      <c r="AE68" s="1">
        <f t="shared" si="49"/>
        <v>2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42</v>
      </c>
      <c r="J69" s="1">
        <f t="shared" si="54"/>
        <v>22</v>
      </c>
      <c r="K69" s="1">
        <f t="shared" si="55"/>
        <v>5</v>
      </c>
      <c r="L69" s="1">
        <f t="shared" si="56"/>
        <v>4</v>
      </c>
      <c r="M69" s="1">
        <f t="shared" si="57"/>
        <v>0</v>
      </c>
      <c r="N69" s="1">
        <f t="shared" si="58"/>
        <v>2</v>
      </c>
      <c r="O69" s="1">
        <f t="shared" si="59"/>
        <v>27</v>
      </c>
      <c r="P69" s="1">
        <f t="shared" si="60"/>
        <v>7</v>
      </c>
      <c r="Q69" s="1">
        <f t="shared" si="61"/>
        <v>1</v>
      </c>
      <c r="R69" s="1">
        <f t="shared" si="62"/>
        <v>15</v>
      </c>
      <c r="S69" s="1">
        <f t="shared" si="63"/>
        <v>15</v>
      </c>
      <c r="T69" s="1">
        <f t="shared" si="64"/>
        <v>3</v>
      </c>
      <c r="U69" s="1">
        <f t="shared" si="65"/>
        <v>15</v>
      </c>
      <c r="V69" s="1">
        <f t="shared" si="66"/>
        <v>4</v>
      </c>
      <c r="W69" s="1">
        <f t="shared" si="67"/>
        <v>2</v>
      </c>
      <c r="X69" s="1">
        <f t="shared" si="68"/>
        <v>24</v>
      </c>
      <c r="Y69" s="1">
        <f t="shared" si="69"/>
        <v>12</v>
      </c>
      <c r="Z69" s="1">
        <f t="shared" si="70"/>
        <v>2</v>
      </c>
      <c r="AA69" s="1" t="str">
        <f t="shared" si="51"/>
        <v>W</v>
      </c>
      <c r="AB69" s="1">
        <f t="shared" si="71"/>
        <v>8</v>
      </c>
      <c r="AC69" s="1" t="str">
        <f t="shared" si="52"/>
        <v>W</v>
      </c>
      <c r="AD69" s="1">
        <f t="shared" si="48"/>
        <v>9</v>
      </c>
      <c r="AE69" s="1">
        <f t="shared" si="49"/>
        <v>1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18</v>
      </c>
      <c r="E70" s="1">
        <v>2</v>
      </c>
      <c r="F70" s="1">
        <v>7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23</v>
      </c>
      <c r="K70" s="1">
        <f t="shared" si="55"/>
        <v>5</v>
      </c>
      <c r="L70" s="1">
        <f t="shared" si="56"/>
        <v>4</v>
      </c>
      <c r="M70" s="1">
        <f t="shared" si="57"/>
        <v>0</v>
      </c>
      <c r="N70" s="1">
        <f t="shared" si="58"/>
        <v>2</v>
      </c>
      <c r="O70" s="1">
        <f t="shared" si="59"/>
        <v>27</v>
      </c>
      <c r="P70" s="1">
        <f t="shared" si="60"/>
        <v>7</v>
      </c>
      <c r="Q70" s="1">
        <f t="shared" si="61"/>
        <v>1</v>
      </c>
      <c r="R70" s="1">
        <f t="shared" si="62"/>
        <v>15</v>
      </c>
      <c r="S70" s="1">
        <f t="shared" si="63"/>
        <v>16</v>
      </c>
      <c r="T70" s="1">
        <f t="shared" si="64"/>
        <v>3</v>
      </c>
      <c r="U70" s="1">
        <f t="shared" si="65"/>
        <v>15</v>
      </c>
      <c r="V70" s="1">
        <f t="shared" si="66"/>
        <v>4</v>
      </c>
      <c r="W70" s="1">
        <f t="shared" si="67"/>
        <v>2</v>
      </c>
      <c r="X70" s="1">
        <f t="shared" si="68"/>
        <v>24</v>
      </c>
      <c r="Y70" s="1">
        <f t="shared" si="69"/>
        <v>12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31</v>
      </c>
      <c r="E71" s="1">
        <v>5</v>
      </c>
      <c r="F71" s="1">
        <v>2</v>
      </c>
      <c r="G71" s="1" t="s">
        <v>83</v>
      </c>
      <c r="H71" s="1" t="s">
        <v>83</v>
      </c>
      <c r="I71" s="1">
        <f t="shared" si="53"/>
        <v>43</v>
      </c>
      <c r="J71" s="1">
        <f t="shared" si="54"/>
        <v>23</v>
      </c>
      <c r="K71" s="1">
        <f t="shared" si="55"/>
        <v>5</v>
      </c>
      <c r="L71" s="1">
        <f t="shared" si="56"/>
        <v>4</v>
      </c>
      <c r="M71" s="1">
        <f t="shared" si="57"/>
        <v>0</v>
      </c>
      <c r="N71" s="1">
        <f t="shared" si="58"/>
        <v>2</v>
      </c>
      <c r="O71" s="1">
        <f t="shared" si="59"/>
        <v>27</v>
      </c>
      <c r="P71" s="1">
        <f t="shared" si="60"/>
        <v>7</v>
      </c>
      <c r="Q71" s="1">
        <f t="shared" si="61"/>
        <v>1</v>
      </c>
      <c r="R71" s="1">
        <f t="shared" si="62"/>
        <v>16</v>
      </c>
      <c r="S71" s="1">
        <f t="shared" si="63"/>
        <v>16</v>
      </c>
      <c r="T71" s="1">
        <f t="shared" si="64"/>
        <v>3</v>
      </c>
      <c r="U71" s="1">
        <f t="shared" si="65"/>
        <v>15</v>
      </c>
      <c r="V71" s="1">
        <f t="shared" si="66"/>
        <v>4</v>
      </c>
      <c r="W71" s="1">
        <f t="shared" si="67"/>
        <v>2</v>
      </c>
      <c r="X71" s="1">
        <f t="shared" si="68"/>
        <v>24</v>
      </c>
      <c r="Y71" s="1">
        <f t="shared" si="69"/>
        <v>12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15</v>
      </c>
      <c r="E72" s="1">
        <v>1</v>
      </c>
      <c r="F72" s="1">
        <v>3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24</v>
      </c>
      <c r="K72" s="1">
        <f t="shared" si="55"/>
        <v>5</v>
      </c>
      <c r="L72" s="1">
        <f t="shared" si="56"/>
        <v>4</v>
      </c>
      <c r="M72" s="1">
        <f t="shared" si="57"/>
        <v>0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1</v>
      </c>
      <c r="R72" s="1">
        <f t="shared" si="62"/>
        <v>16</v>
      </c>
      <c r="S72" s="1">
        <f t="shared" si="63"/>
        <v>16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2</v>
      </c>
      <c r="X72" s="1">
        <f t="shared" si="68"/>
        <v>24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16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24</v>
      </c>
      <c r="K73" s="1">
        <f t="shared" si="55"/>
        <v>5</v>
      </c>
      <c r="L73" s="1">
        <f t="shared" si="56"/>
        <v>4</v>
      </c>
      <c r="M73" s="1">
        <f t="shared" si="57"/>
        <v>0</v>
      </c>
      <c r="N73" s="1">
        <f t="shared" si="58"/>
        <v>2</v>
      </c>
      <c r="O73" s="1">
        <f t="shared" si="59"/>
        <v>28</v>
      </c>
      <c r="P73" s="1">
        <f t="shared" si="60"/>
        <v>8</v>
      </c>
      <c r="Q73" s="1">
        <f t="shared" si="61"/>
        <v>1</v>
      </c>
      <c r="R73" s="1">
        <f t="shared" si="62"/>
        <v>16</v>
      </c>
      <c r="S73" s="1">
        <f t="shared" si="63"/>
        <v>16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2</v>
      </c>
      <c r="X73" s="1">
        <f t="shared" si="68"/>
        <v>25</v>
      </c>
      <c r="Y73" s="1">
        <f t="shared" si="69"/>
        <v>12</v>
      </c>
      <c r="Z73" s="1">
        <f t="shared" si="70"/>
        <v>2</v>
      </c>
      <c r="AA73" s="1" t="str">
        <f t="shared" si="51"/>
        <v>W</v>
      </c>
      <c r="AB73" s="1">
        <f t="shared" si="71"/>
        <v>1</v>
      </c>
      <c r="AC73" s="1" t="str">
        <f t="shared" si="52"/>
        <v>W</v>
      </c>
      <c r="AD73" s="1">
        <f t="shared" si="48"/>
        <v>8</v>
      </c>
      <c r="AE73" s="1">
        <f t="shared" si="49"/>
        <v>2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13</v>
      </c>
      <c r="E74" s="1">
        <v>6</v>
      </c>
      <c r="F74" s="1">
        <v>4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24</v>
      </c>
      <c r="K74" s="1">
        <f t="shared" si="55"/>
        <v>5</v>
      </c>
      <c r="L74" s="1">
        <f t="shared" si="56"/>
        <v>4</v>
      </c>
      <c r="M74" s="1">
        <f t="shared" si="57"/>
        <v>0</v>
      </c>
      <c r="N74" s="1">
        <f t="shared" si="58"/>
        <v>2</v>
      </c>
      <c r="O74" s="1">
        <f t="shared" si="59"/>
        <v>29</v>
      </c>
      <c r="P74" s="1">
        <f t="shared" si="60"/>
        <v>8</v>
      </c>
      <c r="Q74" s="1">
        <f t="shared" si="61"/>
        <v>1</v>
      </c>
      <c r="R74" s="1">
        <f t="shared" si="62"/>
        <v>16</v>
      </c>
      <c r="S74" s="1">
        <f t="shared" si="63"/>
        <v>16</v>
      </c>
      <c r="T74" s="1">
        <f t="shared" si="64"/>
        <v>3</v>
      </c>
      <c r="U74" s="1">
        <f t="shared" si="65"/>
        <v>16</v>
      </c>
      <c r="V74" s="1">
        <f t="shared" si="66"/>
        <v>4</v>
      </c>
      <c r="W74" s="1">
        <f t="shared" si="67"/>
        <v>2</v>
      </c>
      <c r="X74" s="1">
        <f t="shared" si="68"/>
        <v>26</v>
      </c>
      <c r="Y74" s="1">
        <f t="shared" si="69"/>
        <v>12</v>
      </c>
      <c r="Z74" s="1">
        <f t="shared" si="70"/>
        <v>2</v>
      </c>
      <c r="AA74" s="1" t="str">
        <f t="shared" si="51"/>
        <v>W</v>
      </c>
      <c r="AB74" s="1">
        <f t="shared" si="71"/>
        <v>2</v>
      </c>
      <c r="AC74" s="1" t="str">
        <f t="shared" si="52"/>
        <v>W</v>
      </c>
      <c r="AD74" s="1">
        <f t="shared" si="48"/>
        <v>8</v>
      </c>
      <c r="AE74" s="1">
        <f t="shared" si="49"/>
        <v>2</v>
      </c>
      <c r="AF74" s="1">
        <f t="shared" si="50"/>
        <v>0</v>
      </c>
      <c r="AG74" s="43"/>
    </row>
    <row r="75" spans="1:33" x14ac:dyDescent="0.25">
      <c r="A75" s="42">
        <v>45749</v>
      </c>
      <c r="B75" s="1">
        <v>74</v>
      </c>
      <c r="C75" s="1" t="s">
        <v>66</v>
      </c>
      <c r="D75" s="1" t="s">
        <v>1</v>
      </c>
      <c r="E75" s="1">
        <v>5</v>
      </c>
      <c r="F75" s="1">
        <v>1</v>
      </c>
      <c r="G75" s="1" t="s">
        <v>83</v>
      </c>
      <c r="H75" s="1" t="s">
        <v>83</v>
      </c>
      <c r="I75" s="1">
        <f t="shared" si="53"/>
        <v>46</v>
      </c>
      <c r="J75" s="1">
        <f t="shared" si="54"/>
        <v>24</v>
      </c>
      <c r="K75" s="1">
        <f t="shared" si="55"/>
        <v>5</v>
      </c>
      <c r="L75" s="1">
        <f t="shared" si="56"/>
        <v>4</v>
      </c>
      <c r="M75" s="1">
        <f t="shared" si="57"/>
        <v>0</v>
      </c>
      <c r="N75" s="1">
        <f t="shared" si="58"/>
        <v>2</v>
      </c>
      <c r="O75" s="1">
        <f t="shared" si="59"/>
        <v>30</v>
      </c>
      <c r="P75" s="1">
        <f t="shared" si="60"/>
        <v>8</v>
      </c>
      <c r="Q75" s="1">
        <f t="shared" si="61"/>
        <v>1</v>
      </c>
      <c r="R75" s="1">
        <f t="shared" si="62"/>
        <v>16</v>
      </c>
      <c r="S75" s="1">
        <f t="shared" si="63"/>
        <v>16</v>
      </c>
      <c r="T75" s="1">
        <f t="shared" si="64"/>
        <v>3</v>
      </c>
      <c r="U75" s="1">
        <f t="shared" si="65"/>
        <v>17</v>
      </c>
      <c r="V75" s="1">
        <f t="shared" si="66"/>
        <v>4</v>
      </c>
      <c r="W75" s="1">
        <f t="shared" si="67"/>
        <v>2</v>
      </c>
      <c r="X75" s="1">
        <f t="shared" si="68"/>
        <v>27</v>
      </c>
      <c r="Y75" s="1">
        <f t="shared" si="69"/>
        <v>12</v>
      </c>
      <c r="Z75" s="1">
        <f t="shared" si="70"/>
        <v>2</v>
      </c>
      <c r="AA75" s="1" t="str">
        <f t="shared" si="51"/>
        <v>W</v>
      </c>
      <c r="AB75" s="1">
        <f t="shared" si="71"/>
        <v>3</v>
      </c>
      <c r="AC75" s="1" t="str">
        <f t="shared" si="52"/>
        <v>W</v>
      </c>
      <c r="AD75" s="1">
        <f t="shared" si="48"/>
        <v>8</v>
      </c>
      <c r="AE75" s="1">
        <f t="shared" si="49"/>
        <v>2</v>
      </c>
      <c r="AF75" s="1">
        <f t="shared" si="50"/>
        <v>0</v>
      </c>
      <c r="AG75" s="43"/>
    </row>
    <row r="76" spans="1:33" x14ac:dyDescent="0.25">
      <c r="A76" s="42">
        <v>45751</v>
      </c>
      <c r="B76" s="1">
        <v>75</v>
      </c>
      <c r="C76" s="1" t="s">
        <v>65</v>
      </c>
      <c r="D76" s="1" t="s">
        <v>21</v>
      </c>
      <c r="E76" s="1">
        <v>3</v>
      </c>
      <c r="F76" s="1">
        <v>5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5</v>
      </c>
      <c r="L76" s="1">
        <f t="shared" si="56"/>
        <v>4</v>
      </c>
      <c r="M76" s="1">
        <f t="shared" si="57"/>
        <v>0</v>
      </c>
      <c r="N76" s="1">
        <f t="shared" si="58"/>
        <v>2</v>
      </c>
      <c r="O76" s="1">
        <f t="shared" si="59"/>
        <v>30</v>
      </c>
      <c r="P76" s="1">
        <f t="shared" si="60"/>
        <v>8</v>
      </c>
      <c r="Q76" s="1">
        <f t="shared" si="61"/>
        <v>1</v>
      </c>
      <c r="R76" s="1">
        <f t="shared" si="62"/>
        <v>16</v>
      </c>
      <c r="S76" s="1">
        <f t="shared" si="63"/>
        <v>17</v>
      </c>
      <c r="T76" s="1">
        <f t="shared" si="64"/>
        <v>3</v>
      </c>
      <c r="U76" s="1">
        <f t="shared" si="65"/>
        <v>17</v>
      </c>
      <c r="V76" s="1">
        <f t="shared" si="66"/>
        <v>4</v>
      </c>
      <c r="W76" s="1">
        <f t="shared" si="67"/>
        <v>2</v>
      </c>
      <c r="X76" s="1">
        <f t="shared" si="68"/>
        <v>27</v>
      </c>
      <c r="Y76" s="1">
        <f t="shared" si="69"/>
        <v>13</v>
      </c>
      <c r="Z76" s="1">
        <f t="shared" si="70"/>
        <v>2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29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46</v>
      </c>
      <c r="J77" s="1">
        <f t="shared" si="54"/>
        <v>26</v>
      </c>
      <c r="K77" s="1">
        <f t="shared" si="55"/>
        <v>5</v>
      </c>
      <c r="L77" s="1">
        <f t="shared" si="56"/>
        <v>4</v>
      </c>
      <c r="M77" s="1">
        <f t="shared" si="57"/>
        <v>0</v>
      </c>
      <c r="N77" s="1">
        <f t="shared" si="58"/>
        <v>2</v>
      </c>
      <c r="O77" s="1">
        <f t="shared" si="59"/>
        <v>30</v>
      </c>
      <c r="P77" s="1">
        <f t="shared" si="60"/>
        <v>8</v>
      </c>
      <c r="Q77" s="1">
        <f t="shared" si="61"/>
        <v>1</v>
      </c>
      <c r="R77" s="1">
        <f t="shared" si="62"/>
        <v>16</v>
      </c>
      <c r="S77" s="1">
        <f t="shared" si="63"/>
        <v>18</v>
      </c>
      <c r="T77" s="1">
        <f t="shared" si="64"/>
        <v>3</v>
      </c>
      <c r="U77" s="1">
        <f t="shared" si="65"/>
        <v>17</v>
      </c>
      <c r="V77" s="1">
        <f t="shared" si="66"/>
        <v>4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2</v>
      </c>
      <c r="AC77" s="1" t="str">
        <f t="shared" si="52"/>
        <v>L</v>
      </c>
      <c r="AD77" s="1">
        <f t="shared" si="72"/>
        <v>6</v>
      </c>
      <c r="AE77" s="1">
        <f t="shared" si="73"/>
        <v>4</v>
      </c>
      <c r="AF77" s="1">
        <f t="shared" si="74"/>
        <v>0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26</v>
      </c>
      <c r="K84" s="1">
        <f t="shared" si="75"/>
        <v>5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30</v>
      </c>
      <c r="P84" s="1">
        <f t="shared" si="76"/>
        <v>8</v>
      </c>
      <c r="Q84" s="1">
        <f t="shared" si="76"/>
        <v>1</v>
      </c>
      <c r="R84" s="1">
        <f t="shared" si="76"/>
        <v>16</v>
      </c>
      <c r="S84" s="1">
        <f t="shared" si="76"/>
        <v>18</v>
      </c>
      <c r="T84" s="1">
        <f t="shared" si="76"/>
        <v>3</v>
      </c>
      <c r="U84" s="1">
        <f t="shared" si="76"/>
        <v>17</v>
      </c>
      <c r="V84" s="1">
        <f t="shared" si="76"/>
        <v>4</v>
      </c>
      <c r="W84" s="1">
        <f t="shared" si="76"/>
        <v>2</v>
      </c>
      <c r="X84" s="1">
        <f t="shared" si="76"/>
        <v>27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247</v>
      </c>
      <c r="F85" s="1">
        <f>SUM(F2:F83)</f>
        <v>207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30-8-1</v>
      </c>
      <c r="R85" s="1" t="str">
        <f>IF(R84="","0-0-0",CONCATENATE(R84,"-",S84,"-",T84))</f>
        <v>16-18-3</v>
      </c>
      <c r="U85" s="1" t="str">
        <f>IF(U84="","0-0-0",CONCATENATE(U84,"-",V84,"-",W84))</f>
        <v>17-4-2</v>
      </c>
      <c r="X85" s="1" t="str">
        <f>IF(X84="","0-0-0",CONCATENATE(X84,"-",Y84,"-",Z84))</f>
        <v>27-14-2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600-000000000000}">
      <formula1>$AK$1:$AK$2</formula1>
    </dataValidation>
    <dataValidation type="list" allowBlank="1" showInputMessage="1" showErrorMessage="1" sqref="C2:C83" xr:uid="{00000000-0002-0000-9600-000001000000}">
      <formula1>$AL$1:$AL$2</formula1>
    </dataValidation>
    <dataValidation type="list" allowBlank="1" showInputMessage="1" showErrorMessage="1" sqref="D2:D83" xr:uid="{00000000-0002-0000-9600-000002000000}">
      <formula1>$AM$1:$AM$31</formula1>
    </dataValidation>
  </dataValidations>
  <hyperlinks>
    <hyperlink ref="AG1" location="Index!A1" display="Home" xr:uid="{00000000-0004-0000-9600-000000000000}"/>
  </hyperlink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16</v>
      </c>
      <c r="J51" s="1">
        <f t="shared" si="30"/>
        <v>29</v>
      </c>
      <c r="K51" s="1">
        <f t="shared" si="31"/>
        <v>2</v>
      </c>
      <c r="L51" s="1">
        <f t="shared" si="32"/>
        <v>5</v>
      </c>
      <c r="M51" s="1">
        <f t="shared" si="33"/>
        <v>1</v>
      </c>
      <c r="N51" s="1">
        <f t="shared" si="34"/>
        <v>1</v>
      </c>
      <c r="O51" s="1">
        <f t="shared" si="35"/>
        <v>10</v>
      </c>
      <c r="P51" s="1">
        <f t="shared" si="36"/>
        <v>14</v>
      </c>
      <c r="Q51" s="1">
        <f t="shared" si="37"/>
        <v>2</v>
      </c>
      <c r="R51" s="1">
        <f t="shared" si="38"/>
        <v>6</v>
      </c>
      <c r="S51" s="1">
        <f t="shared" si="39"/>
        <v>15</v>
      </c>
      <c r="T51" s="1">
        <f t="shared" si="40"/>
        <v>3</v>
      </c>
      <c r="U51" s="1">
        <f t="shared" si="41"/>
        <v>4</v>
      </c>
      <c r="V51" s="1">
        <f t="shared" si="42"/>
        <v>9</v>
      </c>
      <c r="W51" s="1">
        <f t="shared" si="43"/>
        <v>2</v>
      </c>
      <c r="X51" s="1">
        <f t="shared" si="44"/>
        <v>10</v>
      </c>
      <c r="Y51" s="1">
        <f t="shared" si="45"/>
        <v>18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E52" s="1">
        <v>2</v>
      </c>
      <c r="F52" s="1">
        <v>3</v>
      </c>
      <c r="G52" s="1" t="s">
        <v>83</v>
      </c>
      <c r="H52" s="1" t="s">
        <v>83</v>
      </c>
      <c r="I52" s="1">
        <f t="shared" si="29"/>
        <v>16</v>
      </c>
      <c r="J52" s="1">
        <f t="shared" si="30"/>
        <v>30</v>
      </c>
      <c r="K52" s="1">
        <f t="shared" si="31"/>
        <v>2</v>
      </c>
      <c r="L52" s="1">
        <f t="shared" si="32"/>
        <v>5</v>
      </c>
      <c r="M52" s="1">
        <f t="shared" si="33"/>
        <v>1</v>
      </c>
      <c r="N52" s="1">
        <f t="shared" si="34"/>
        <v>1</v>
      </c>
      <c r="O52" s="1">
        <f t="shared" si="35"/>
        <v>10</v>
      </c>
      <c r="P52" s="1">
        <f t="shared" si="36"/>
        <v>14</v>
      </c>
      <c r="Q52" s="1">
        <f t="shared" si="37"/>
        <v>2</v>
      </c>
      <c r="R52" s="1">
        <f t="shared" si="38"/>
        <v>6</v>
      </c>
      <c r="S52" s="1">
        <f t="shared" si="39"/>
        <v>16</v>
      </c>
      <c r="T52" s="1">
        <f t="shared" si="40"/>
        <v>3</v>
      </c>
      <c r="U52" s="1">
        <f t="shared" si="41"/>
        <v>4</v>
      </c>
      <c r="V52" s="1">
        <f t="shared" si="42"/>
        <v>9</v>
      </c>
      <c r="W52" s="1">
        <f t="shared" si="43"/>
        <v>2</v>
      </c>
      <c r="X52" s="1">
        <f t="shared" si="44"/>
        <v>10</v>
      </c>
      <c r="Y52" s="1">
        <f t="shared" si="45"/>
        <v>18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2</v>
      </c>
      <c r="AE52" s="1">
        <f t="shared" si="49"/>
        <v>5</v>
      </c>
      <c r="AF52" s="1">
        <f t="shared" si="50"/>
        <v>3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E53" s="1">
        <v>1</v>
      </c>
      <c r="F53" s="1">
        <v>5</v>
      </c>
      <c r="G53" s="1" t="s">
        <v>83</v>
      </c>
      <c r="H53" s="1" t="s">
        <v>83</v>
      </c>
      <c r="I53" s="1">
        <f t="shared" si="29"/>
        <v>16</v>
      </c>
      <c r="J53" s="1">
        <f t="shared" si="30"/>
        <v>31</v>
      </c>
      <c r="K53" s="1">
        <f t="shared" si="31"/>
        <v>2</v>
      </c>
      <c r="L53" s="1">
        <f t="shared" si="32"/>
        <v>5</v>
      </c>
      <c r="M53" s="1">
        <f t="shared" si="33"/>
        <v>1</v>
      </c>
      <c r="N53" s="1">
        <f t="shared" si="34"/>
        <v>1</v>
      </c>
      <c r="O53" s="1">
        <f t="shared" si="35"/>
        <v>10</v>
      </c>
      <c r="P53" s="1">
        <f t="shared" si="36"/>
        <v>14</v>
      </c>
      <c r="Q53" s="1">
        <f t="shared" si="37"/>
        <v>2</v>
      </c>
      <c r="R53" s="1">
        <f t="shared" si="38"/>
        <v>6</v>
      </c>
      <c r="S53" s="1">
        <f t="shared" si="39"/>
        <v>17</v>
      </c>
      <c r="T53" s="1">
        <f t="shared" si="40"/>
        <v>3</v>
      </c>
      <c r="U53" s="1">
        <f t="shared" si="41"/>
        <v>4</v>
      </c>
      <c r="V53" s="1">
        <f t="shared" si="42"/>
        <v>9</v>
      </c>
      <c r="W53" s="1">
        <f t="shared" si="43"/>
        <v>2</v>
      </c>
      <c r="X53" s="1">
        <f t="shared" si="44"/>
        <v>10</v>
      </c>
      <c r="Y53" s="1">
        <f t="shared" si="45"/>
        <v>18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2</v>
      </c>
      <c r="AE53" s="1">
        <f t="shared" si="49"/>
        <v>5</v>
      </c>
      <c r="AF53" s="1">
        <f t="shared" si="50"/>
        <v>3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E54" s="1">
        <v>3</v>
      </c>
      <c r="F54" s="1">
        <v>4</v>
      </c>
      <c r="G54" s="1" t="s">
        <v>84</v>
      </c>
      <c r="H54" s="1" t="s">
        <v>83</v>
      </c>
      <c r="I54" s="1">
        <f t="shared" si="29"/>
        <v>16</v>
      </c>
      <c r="J54" s="1">
        <f t="shared" si="30"/>
        <v>31</v>
      </c>
      <c r="K54" s="1">
        <f t="shared" si="31"/>
        <v>2</v>
      </c>
      <c r="L54" s="1">
        <f t="shared" si="32"/>
        <v>6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14</v>
      </c>
      <c r="Q54" s="1">
        <f t="shared" si="37"/>
        <v>3</v>
      </c>
      <c r="R54" s="1">
        <f t="shared" si="38"/>
        <v>6</v>
      </c>
      <c r="S54" s="1">
        <f t="shared" si="39"/>
        <v>17</v>
      </c>
      <c r="T54" s="1">
        <f t="shared" si="40"/>
        <v>3</v>
      </c>
      <c r="U54" s="1">
        <f t="shared" si="41"/>
        <v>4</v>
      </c>
      <c r="V54" s="1">
        <f t="shared" si="42"/>
        <v>9</v>
      </c>
      <c r="W54" s="1">
        <f t="shared" si="43"/>
        <v>2</v>
      </c>
      <c r="X54" s="1">
        <f t="shared" si="44"/>
        <v>10</v>
      </c>
      <c r="Y54" s="1">
        <f t="shared" si="45"/>
        <v>18</v>
      </c>
      <c r="Z54" s="1">
        <f t="shared" si="46"/>
        <v>3</v>
      </c>
      <c r="AA54" s="1" t="str">
        <f t="shared" si="27"/>
        <v>L</v>
      </c>
      <c r="AB54" s="1">
        <f t="shared" si="47"/>
        <v>3</v>
      </c>
      <c r="AC54" s="1" t="str">
        <f t="shared" si="28"/>
        <v>OTL</v>
      </c>
      <c r="AD54" s="1">
        <f t="shared" si="48"/>
        <v>2</v>
      </c>
      <c r="AE54" s="1">
        <f t="shared" si="49"/>
        <v>4</v>
      </c>
      <c r="AF54" s="1">
        <f t="shared" si="50"/>
        <v>4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E55" s="1">
        <v>6</v>
      </c>
      <c r="F55" s="1">
        <v>2</v>
      </c>
      <c r="G55" s="1" t="s">
        <v>83</v>
      </c>
      <c r="H55" s="1" t="s">
        <v>83</v>
      </c>
      <c r="I55" s="1">
        <f t="shared" si="29"/>
        <v>17</v>
      </c>
      <c r="J55" s="1">
        <f t="shared" si="30"/>
        <v>31</v>
      </c>
      <c r="K55" s="1">
        <f t="shared" si="31"/>
        <v>2</v>
      </c>
      <c r="L55" s="1">
        <f t="shared" si="32"/>
        <v>6</v>
      </c>
      <c r="M55" s="1">
        <f t="shared" si="33"/>
        <v>1</v>
      </c>
      <c r="N55" s="1">
        <f t="shared" si="34"/>
        <v>1</v>
      </c>
      <c r="O55" s="1">
        <f t="shared" si="35"/>
        <v>11</v>
      </c>
      <c r="P55" s="1">
        <f t="shared" si="36"/>
        <v>14</v>
      </c>
      <c r="Q55" s="1">
        <f t="shared" si="37"/>
        <v>3</v>
      </c>
      <c r="R55" s="1">
        <f t="shared" si="38"/>
        <v>6</v>
      </c>
      <c r="S55" s="1">
        <f t="shared" si="39"/>
        <v>17</v>
      </c>
      <c r="T55" s="1">
        <f t="shared" si="40"/>
        <v>3</v>
      </c>
      <c r="U55" s="1">
        <f t="shared" si="41"/>
        <v>5</v>
      </c>
      <c r="V55" s="1">
        <f t="shared" si="42"/>
        <v>9</v>
      </c>
      <c r="W55" s="1">
        <f t="shared" si="43"/>
        <v>2</v>
      </c>
      <c r="X55" s="1">
        <f t="shared" si="44"/>
        <v>11</v>
      </c>
      <c r="Y55" s="1">
        <f t="shared" si="45"/>
        <v>18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3</v>
      </c>
      <c r="AE55" s="1">
        <f t="shared" si="49"/>
        <v>3</v>
      </c>
      <c r="AF55" s="1">
        <f t="shared" si="50"/>
        <v>4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E56" s="1">
        <v>5</v>
      </c>
      <c r="F56" s="1">
        <v>6</v>
      </c>
      <c r="G56" s="1" t="s">
        <v>84</v>
      </c>
      <c r="H56" s="1" t="s">
        <v>84</v>
      </c>
      <c r="I56" s="1">
        <f t="shared" si="29"/>
        <v>17</v>
      </c>
      <c r="J56" s="1">
        <f t="shared" si="30"/>
        <v>31</v>
      </c>
      <c r="K56" s="1">
        <f t="shared" si="31"/>
        <v>2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11</v>
      </c>
      <c r="P56" s="1">
        <f t="shared" si="36"/>
        <v>14</v>
      </c>
      <c r="Q56" s="1">
        <f t="shared" si="37"/>
        <v>3</v>
      </c>
      <c r="R56" s="1">
        <f t="shared" si="38"/>
        <v>6</v>
      </c>
      <c r="S56" s="1">
        <f t="shared" si="39"/>
        <v>17</v>
      </c>
      <c r="T56" s="1">
        <f t="shared" si="40"/>
        <v>4</v>
      </c>
      <c r="U56" s="1">
        <f t="shared" si="41"/>
        <v>5</v>
      </c>
      <c r="V56" s="1">
        <f t="shared" si="42"/>
        <v>9</v>
      </c>
      <c r="W56" s="1">
        <f t="shared" si="43"/>
        <v>3</v>
      </c>
      <c r="X56" s="1">
        <f t="shared" si="44"/>
        <v>11</v>
      </c>
      <c r="Y56" s="1">
        <f t="shared" si="45"/>
        <v>18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3</v>
      </c>
      <c r="AE56" s="1">
        <f t="shared" si="49"/>
        <v>3</v>
      </c>
      <c r="AF56" s="1">
        <f t="shared" si="50"/>
        <v>4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17</v>
      </c>
      <c r="J57" s="1">
        <f t="shared" si="30"/>
        <v>32</v>
      </c>
      <c r="K57" s="1">
        <f t="shared" si="31"/>
        <v>2</v>
      </c>
      <c r="L57" s="1">
        <f t="shared" si="32"/>
        <v>7</v>
      </c>
      <c r="M57" s="1">
        <f t="shared" si="33"/>
        <v>1</v>
      </c>
      <c r="N57" s="1">
        <f t="shared" si="34"/>
        <v>2</v>
      </c>
      <c r="O57" s="1">
        <f t="shared" si="35"/>
        <v>11</v>
      </c>
      <c r="P57" s="1">
        <f t="shared" si="36"/>
        <v>14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5</v>
      </c>
      <c r="V57" s="1">
        <f t="shared" si="42"/>
        <v>9</v>
      </c>
      <c r="W57" s="1">
        <f t="shared" si="43"/>
        <v>3</v>
      </c>
      <c r="X57" s="1">
        <f t="shared" si="44"/>
        <v>11</v>
      </c>
      <c r="Y57" s="1">
        <f t="shared" si="45"/>
        <v>18</v>
      </c>
      <c r="Z57" s="1">
        <f t="shared" si="46"/>
        <v>4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2</v>
      </c>
      <c r="AE57" s="1">
        <f t="shared" si="49"/>
        <v>4</v>
      </c>
      <c r="AF57" s="1">
        <f t="shared" si="50"/>
        <v>4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17</v>
      </c>
      <c r="J58" s="1">
        <f t="shared" si="30"/>
        <v>33</v>
      </c>
      <c r="K58" s="1">
        <f t="shared" si="31"/>
        <v>2</v>
      </c>
      <c r="L58" s="1">
        <f t="shared" si="32"/>
        <v>7</v>
      </c>
      <c r="M58" s="1">
        <f t="shared" si="33"/>
        <v>1</v>
      </c>
      <c r="N58" s="1">
        <f t="shared" si="34"/>
        <v>2</v>
      </c>
      <c r="O58" s="1">
        <f t="shared" si="35"/>
        <v>11</v>
      </c>
      <c r="P58" s="1">
        <f t="shared" si="36"/>
        <v>15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5</v>
      </c>
      <c r="V58" s="1">
        <f t="shared" si="42"/>
        <v>9</v>
      </c>
      <c r="W58" s="1">
        <f t="shared" si="43"/>
        <v>3</v>
      </c>
      <c r="X58" s="1">
        <f t="shared" si="44"/>
        <v>11</v>
      </c>
      <c r="Y58" s="1">
        <f t="shared" si="45"/>
        <v>18</v>
      </c>
      <c r="Z58" s="1">
        <f t="shared" si="46"/>
        <v>4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2</v>
      </c>
      <c r="AE58" s="1">
        <f t="shared" si="49"/>
        <v>5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17</v>
      </c>
      <c r="J59" s="1">
        <f t="shared" si="30"/>
        <v>34</v>
      </c>
      <c r="K59" s="1">
        <f t="shared" si="31"/>
        <v>2</v>
      </c>
      <c r="L59" s="1">
        <f t="shared" si="32"/>
        <v>7</v>
      </c>
      <c r="M59" s="1">
        <f t="shared" si="33"/>
        <v>1</v>
      </c>
      <c r="N59" s="1">
        <f t="shared" si="34"/>
        <v>2</v>
      </c>
      <c r="O59" s="1">
        <f t="shared" si="35"/>
        <v>11</v>
      </c>
      <c r="P59" s="1">
        <f t="shared" si="36"/>
        <v>15</v>
      </c>
      <c r="Q59" s="1">
        <f t="shared" si="37"/>
        <v>3</v>
      </c>
      <c r="R59" s="1">
        <f t="shared" si="38"/>
        <v>6</v>
      </c>
      <c r="S59" s="1">
        <f t="shared" si="39"/>
        <v>19</v>
      </c>
      <c r="T59" s="1">
        <f t="shared" si="40"/>
        <v>4</v>
      </c>
      <c r="U59" s="1">
        <f t="shared" si="41"/>
        <v>5</v>
      </c>
      <c r="V59" s="1">
        <f t="shared" si="42"/>
        <v>9</v>
      </c>
      <c r="W59" s="1">
        <f t="shared" si="43"/>
        <v>3</v>
      </c>
      <c r="X59" s="1">
        <f t="shared" si="44"/>
        <v>11</v>
      </c>
      <c r="Y59" s="1">
        <f t="shared" si="45"/>
        <v>18</v>
      </c>
      <c r="Z59" s="1">
        <f t="shared" si="46"/>
        <v>4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2</v>
      </c>
      <c r="AE59" s="1">
        <f t="shared" si="49"/>
        <v>6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E60" s="1">
        <v>5</v>
      </c>
      <c r="F60" s="1">
        <v>7</v>
      </c>
      <c r="G60" s="1" t="s">
        <v>83</v>
      </c>
      <c r="H60" s="1" t="s">
        <v>83</v>
      </c>
      <c r="I60" s="1">
        <f t="shared" si="29"/>
        <v>17</v>
      </c>
      <c r="J60" s="1">
        <f t="shared" si="30"/>
        <v>35</v>
      </c>
      <c r="K60" s="1">
        <f t="shared" si="31"/>
        <v>2</v>
      </c>
      <c r="L60" s="1">
        <f t="shared" si="32"/>
        <v>7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15</v>
      </c>
      <c r="Q60" s="1">
        <f t="shared" si="37"/>
        <v>3</v>
      </c>
      <c r="R60" s="1">
        <f t="shared" si="38"/>
        <v>6</v>
      </c>
      <c r="S60" s="1">
        <f t="shared" si="39"/>
        <v>20</v>
      </c>
      <c r="T60" s="1">
        <f t="shared" si="40"/>
        <v>4</v>
      </c>
      <c r="U60" s="1">
        <f t="shared" si="41"/>
        <v>5</v>
      </c>
      <c r="V60" s="1">
        <f t="shared" si="42"/>
        <v>9</v>
      </c>
      <c r="W60" s="1">
        <f t="shared" si="43"/>
        <v>3</v>
      </c>
      <c r="X60" s="1">
        <f t="shared" si="44"/>
        <v>11</v>
      </c>
      <c r="Y60" s="1">
        <f t="shared" si="45"/>
        <v>19</v>
      </c>
      <c r="Z60" s="1">
        <f t="shared" si="46"/>
        <v>4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2</v>
      </c>
      <c r="AE60" s="1">
        <f t="shared" si="49"/>
        <v>6</v>
      </c>
      <c r="AF60" s="1">
        <f t="shared" si="50"/>
        <v>2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18</v>
      </c>
      <c r="J61" s="1">
        <f t="shared" si="30"/>
        <v>35</v>
      </c>
      <c r="K61" s="1">
        <f t="shared" si="31"/>
        <v>2</v>
      </c>
      <c r="L61" s="1">
        <f t="shared" si="32"/>
        <v>7</v>
      </c>
      <c r="M61" s="1">
        <f t="shared" si="33"/>
        <v>1</v>
      </c>
      <c r="N61" s="1">
        <f t="shared" si="34"/>
        <v>2</v>
      </c>
      <c r="O61" s="1">
        <f t="shared" si="35"/>
        <v>11</v>
      </c>
      <c r="P61" s="1">
        <f t="shared" si="36"/>
        <v>15</v>
      </c>
      <c r="Q61" s="1">
        <f t="shared" si="37"/>
        <v>3</v>
      </c>
      <c r="R61" s="1">
        <f t="shared" si="38"/>
        <v>7</v>
      </c>
      <c r="S61" s="1">
        <f t="shared" si="39"/>
        <v>20</v>
      </c>
      <c r="T61" s="1">
        <f t="shared" si="40"/>
        <v>4</v>
      </c>
      <c r="U61" s="1">
        <f t="shared" si="41"/>
        <v>5</v>
      </c>
      <c r="V61" s="1">
        <f t="shared" si="42"/>
        <v>9</v>
      </c>
      <c r="W61" s="1">
        <f t="shared" si="43"/>
        <v>3</v>
      </c>
      <c r="X61" s="1">
        <f t="shared" si="44"/>
        <v>12</v>
      </c>
      <c r="Y61" s="1">
        <f t="shared" si="45"/>
        <v>19</v>
      </c>
      <c r="Z61" s="1">
        <f t="shared" si="46"/>
        <v>4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2</v>
      </c>
      <c r="AE61" s="1">
        <f t="shared" si="49"/>
        <v>6</v>
      </c>
      <c r="AF61" s="1">
        <f t="shared" si="50"/>
        <v>2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E62" s="1">
        <v>5</v>
      </c>
      <c r="F62" s="1">
        <v>1</v>
      </c>
      <c r="G62" s="1" t="s">
        <v>83</v>
      </c>
      <c r="H62" s="1" t="s">
        <v>83</v>
      </c>
      <c r="I62" s="1">
        <f t="shared" si="29"/>
        <v>19</v>
      </c>
      <c r="J62" s="1">
        <f t="shared" si="30"/>
        <v>35</v>
      </c>
      <c r="K62" s="1">
        <f t="shared" si="31"/>
        <v>2</v>
      </c>
      <c r="L62" s="1">
        <f t="shared" si="32"/>
        <v>7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15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5</v>
      </c>
      <c r="V62" s="1">
        <f t="shared" si="42"/>
        <v>9</v>
      </c>
      <c r="W62" s="1">
        <f t="shared" si="43"/>
        <v>3</v>
      </c>
      <c r="X62" s="1">
        <f t="shared" si="44"/>
        <v>13</v>
      </c>
      <c r="Y62" s="1">
        <f t="shared" si="45"/>
        <v>19</v>
      </c>
      <c r="Z62" s="1">
        <f t="shared" si="46"/>
        <v>4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3</v>
      </c>
      <c r="AE62" s="1">
        <f t="shared" si="49"/>
        <v>5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E63" s="1">
        <v>3</v>
      </c>
      <c r="F63" s="1">
        <v>4</v>
      </c>
      <c r="G63" s="1" t="s">
        <v>84</v>
      </c>
      <c r="H63" s="1" t="s">
        <v>83</v>
      </c>
      <c r="I63" s="1">
        <f t="shared" si="29"/>
        <v>19</v>
      </c>
      <c r="J63" s="1">
        <f t="shared" si="30"/>
        <v>35</v>
      </c>
      <c r="K63" s="1">
        <f t="shared" si="31"/>
        <v>2</v>
      </c>
      <c r="L63" s="1">
        <f t="shared" si="32"/>
        <v>8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15</v>
      </c>
      <c r="Q63" s="1">
        <f t="shared" si="37"/>
        <v>4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5</v>
      </c>
      <c r="V63" s="1">
        <f t="shared" si="42"/>
        <v>9</v>
      </c>
      <c r="W63" s="1">
        <f t="shared" si="43"/>
        <v>3</v>
      </c>
      <c r="X63" s="1">
        <f t="shared" si="44"/>
        <v>13</v>
      </c>
      <c r="Y63" s="1">
        <f t="shared" si="45"/>
        <v>19</v>
      </c>
      <c r="Z63" s="1">
        <f t="shared" si="46"/>
        <v>4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3</v>
      </c>
      <c r="AE63" s="1">
        <f t="shared" si="49"/>
        <v>4</v>
      </c>
      <c r="AF63" s="1">
        <f t="shared" si="50"/>
        <v>3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E64" s="1">
        <v>4</v>
      </c>
      <c r="F64" s="1">
        <v>3</v>
      </c>
      <c r="G64" s="1" t="s">
        <v>83</v>
      </c>
      <c r="H64" s="1" t="s">
        <v>83</v>
      </c>
      <c r="I64" s="1">
        <f t="shared" si="29"/>
        <v>20</v>
      </c>
      <c r="J64" s="1">
        <f t="shared" si="30"/>
        <v>35</v>
      </c>
      <c r="K64" s="1">
        <f t="shared" si="31"/>
        <v>2</v>
      </c>
      <c r="L64" s="1">
        <f t="shared" si="32"/>
        <v>8</v>
      </c>
      <c r="M64" s="1">
        <f t="shared" si="33"/>
        <v>1</v>
      </c>
      <c r="N64" s="1">
        <f t="shared" si="34"/>
        <v>2</v>
      </c>
      <c r="O64" s="1">
        <f t="shared" si="35"/>
        <v>13</v>
      </c>
      <c r="P64" s="1">
        <f t="shared" si="36"/>
        <v>15</v>
      </c>
      <c r="Q64" s="1">
        <f t="shared" si="37"/>
        <v>4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5</v>
      </c>
      <c r="V64" s="1">
        <f t="shared" si="42"/>
        <v>9</v>
      </c>
      <c r="W64" s="1">
        <f t="shared" si="43"/>
        <v>3</v>
      </c>
      <c r="X64" s="1">
        <f t="shared" si="44"/>
        <v>13</v>
      </c>
      <c r="Y64" s="1">
        <f t="shared" si="45"/>
        <v>19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20</v>
      </c>
      <c r="J65" s="1">
        <f t="shared" si="30"/>
        <v>35</v>
      </c>
      <c r="K65" s="1">
        <f t="shared" si="31"/>
        <v>2</v>
      </c>
      <c r="L65" s="1">
        <f t="shared" si="32"/>
        <v>9</v>
      </c>
      <c r="M65" s="1">
        <f t="shared" si="33"/>
        <v>1</v>
      </c>
      <c r="N65" s="1">
        <f t="shared" si="34"/>
        <v>2</v>
      </c>
      <c r="O65" s="1">
        <f t="shared" si="35"/>
        <v>13</v>
      </c>
      <c r="P65" s="1">
        <f t="shared" si="36"/>
        <v>15</v>
      </c>
      <c r="Q65" s="1">
        <f t="shared" si="37"/>
        <v>4</v>
      </c>
      <c r="R65" s="1">
        <f t="shared" si="38"/>
        <v>7</v>
      </c>
      <c r="S65" s="1">
        <f t="shared" si="39"/>
        <v>20</v>
      </c>
      <c r="T65" s="1">
        <f t="shared" si="40"/>
        <v>5</v>
      </c>
      <c r="U65" s="1">
        <f t="shared" si="41"/>
        <v>5</v>
      </c>
      <c r="V65" s="1">
        <f t="shared" si="42"/>
        <v>9</v>
      </c>
      <c r="W65" s="1">
        <f t="shared" si="43"/>
        <v>4</v>
      </c>
      <c r="X65" s="1">
        <f t="shared" si="44"/>
        <v>13</v>
      </c>
      <c r="Y65" s="1">
        <f t="shared" si="45"/>
        <v>19</v>
      </c>
      <c r="Z65" s="1">
        <f t="shared" si="46"/>
        <v>5</v>
      </c>
      <c r="AA65" s="1" t="str">
        <f t="shared" si="27"/>
        <v>L</v>
      </c>
      <c r="AB65" s="1">
        <f t="shared" si="47"/>
        <v>1</v>
      </c>
      <c r="AC65" s="1" t="str">
        <f t="shared" si="28"/>
        <v>OTL</v>
      </c>
      <c r="AD65" s="1">
        <f t="shared" si="48"/>
        <v>3</v>
      </c>
      <c r="AE65" s="1">
        <f t="shared" si="49"/>
        <v>4</v>
      </c>
      <c r="AF65" s="1">
        <f t="shared" si="50"/>
        <v>3</v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E66" s="1">
        <v>0</v>
      </c>
      <c r="F66" s="1">
        <v>3</v>
      </c>
      <c r="G66" s="1" t="s">
        <v>83</v>
      </c>
      <c r="H66" s="1" t="s">
        <v>83</v>
      </c>
      <c r="I66" s="1">
        <f t="shared" si="29"/>
        <v>20</v>
      </c>
      <c r="J66" s="1">
        <f t="shared" si="30"/>
        <v>36</v>
      </c>
      <c r="K66" s="1">
        <f t="shared" si="31"/>
        <v>2</v>
      </c>
      <c r="L66" s="1">
        <f t="shared" si="32"/>
        <v>9</v>
      </c>
      <c r="M66" s="1">
        <f t="shared" si="33"/>
        <v>1</v>
      </c>
      <c r="N66" s="1">
        <f t="shared" si="34"/>
        <v>2</v>
      </c>
      <c r="O66" s="1">
        <f t="shared" si="35"/>
        <v>13</v>
      </c>
      <c r="P66" s="1">
        <f t="shared" si="36"/>
        <v>15</v>
      </c>
      <c r="Q66" s="1">
        <f t="shared" si="37"/>
        <v>4</v>
      </c>
      <c r="R66" s="1">
        <f t="shared" si="38"/>
        <v>7</v>
      </c>
      <c r="S66" s="1">
        <f t="shared" si="39"/>
        <v>21</v>
      </c>
      <c r="T66" s="1">
        <f t="shared" si="40"/>
        <v>5</v>
      </c>
      <c r="U66" s="1">
        <f t="shared" si="41"/>
        <v>5</v>
      </c>
      <c r="V66" s="1">
        <f t="shared" si="42"/>
        <v>10</v>
      </c>
      <c r="W66" s="1">
        <f t="shared" si="43"/>
        <v>4</v>
      </c>
      <c r="X66" s="1">
        <f t="shared" si="44"/>
        <v>13</v>
      </c>
      <c r="Y66" s="1">
        <f t="shared" si="45"/>
        <v>20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5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20</v>
      </c>
      <c r="J67" s="1">
        <f t="shared" ref="J67:J83" si="54">IF(E67="","",IF(AND(F67&gt;E67,G67=$AK$2,H67=$AK$2),J66+1,J66))</f>
        <v>37</v>
      </c>
      <c r="K67" s="1">
        <f t="shared" ref="K67:K83" si="55">IF(E67="","",IF(AND(G67=$AK$1,E67&gt;F67),K66+1,K66))</f>
        <v>2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7</v>
      </c>
      <c r="S67" s="1">
        <f t="shared" ref="S67:S83" si="63">IF(E67="","",IF(AND(C67=$AL$2,F67&gt;E67,G67=$AK$2,H67=$AK$2),S66+1,S66))</f>
        <v>22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3</v>
      </c>
      <c r="AE67" s="1">
        <f t="shared" si="49"/>
        <v>5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E68" s="1">
        <v>2</v>
      </c>
      <c r="F68" s="1">
        <v>6</v>
      </c>
      <c r="G68" s="1" t="s">
        <v>83</v>
      </c>
      <c r="H68" s="1" t="s">
        <v>83</v>
      </c>
      <c r="I68" s="1">
        <f t="shared" si="53"/>
        <v>20</v>
      </c>
      <c r="J68" s="1">
        <f t="shared" si="54"/>
        <v>38</v>
      </c>
      <c r="K68" s="1">
        <f t="shared" si="55"/>
        <v>2</v>
      </c>
      <c r="L68" s="1">
        <f t="shared" si="56"/>
        <v>9</v>
      </c>
      <c r="M68" s="1">
        <f t="shared" si="57"/>
        <v>1</v>
      </c>
      <c r="N68" s="1">
        <f t="shared" si="58"/>
        <v>2</v>
      </c>
      <c r="O68" s="1">
        <f t="shared" si="59"/>
        <v>13</v>
      </c>
      <c r="P68" s="1">
        <f t="shared" si="60"/>
        <v>15</v>
      </c>
      <c r="Q68" s="1">
        <f t="shared" si="61"/>
        <v>4</v>
      </c>
      <c r="R68" s="1">
        <f t="shared" si="62"/>
        <v>7</v>
      </c>
      <c r="S68" s="1">
        <f t="shared" si="63"/>
        <v>23</v>
      </c>
      <c r="T68" s="1">
        <f t="shared" si="64"/>
        <v>5</v>
      </c>
      <c r="U68" s="1">
        <f t="shared" si="65"/>
        <v>5</v>
      </c>
      <c r="V68" s="1">
        <f t="shared" si="66"/>
        <v>10</v>
      </c>
      <c r="W68" s="1">
        <f t="shared" si="67"/>
        <v>4</v>
      </c>
      <c r="X68" s="1">
        <f t="shared" si="68"/>
        <v>13</v>
      </c>
      <c r="Y68" s="1">
        <f t="shared" si="69"/>
        <v>22</v>
      </c>
      <c r="Z68" s="1">
        <f t="shared" si="70"/>
        <v>5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E69" s="1">
        <v>2</v>
      </c>
      <c r="F69" s="1">
        <v>6</v>
      </c>
      <c r="G69" s="1" t="s">
        <v>83</v>
      </c>
      <c r="H69" s="1" t="s">
        <v>83</v>
      </c>
      <c r="I69" s="1">
        <f t="shared" si="53"/>
        <v>20</v>
      </c>
      <c r="J69" s="1">
        <f t="shared" si="54"/>
        <v>39</v>
      </c>
      <c r="K69" s="1">
        <f t="shared" si="55"/>
        <v>2</v>
      </c>
      <c r="L69" s="1">
        <f t="shared" si="56"/>
        <v>9</v>
      </c>
      <c r="M69" s="1">
        <f t="shared" si="57"/>
        <v>1</v>
      </c>
      <c r="N69" s="1">
        <f t="shared" si="58"/>
        <v>2</v>
      </c>
      <c r="O69" s="1">
        <f t="shared" si="59"/>
        <v>13</v>
      </c>
      <c r="P69" s="1">
        <f t="shared" si="60"/>
        <v>16</v>
      </c>
      <c r="Q69" s="1">
        <f t="shared" si="61"/>
        <v>4</v>
      </c>
      <c r="R69" s="1">
        <f t="shared" si="62"/>
        <v>7</v>
      </c>
      <c r="S69" s="1">
        <f t="shared" si="63"/>
        <v>23</v>
      </c>
      <c r="T69" s="1">
        <f t="shared" si="64"/>
        <v>5</v>
      </c>
      <c r="U69" s="1">
        <f t="shared" si="65"/>
        <v>5</v>
      </c>
      <c r="V69" s="1">
        <f t="shared" si="66"/>
        <v>10</v>
      </c>
      <c r="W69" s="1">
        <f t="shared" si="67"/>
        <v>4</v>
      </c>
      <c r="X69" s="1">
        <f t="shared" si="68"/>
        <v>13</v>
      </c>
      <c r="Y69" s="1">
        <f t="shared" si="69"/>
        <v>23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20</v>
      </c>
      <c r="J70" s="1">
        <f t="shared" si="54"/>
        <v>40</v>
      </c>
      <c r="K70" s="1">
        <f t="shared" si="55"/>
        <v>2</v>
      </c>
      <c r="L70" s="1">
        <f t="shared" si="56"/>
        <v>9</v>
      </c>
      <c r="M70" s="1">
        <f t="shared" si="57"/>
        <v>1</v>
      </c>
      <c r="N70" s="1">
        <f t="shared" si="58"/>
        <v>2</v>
      </c>
      <c r="O70" s="1">
        <f t="shared" si="59"/>
        <v>13</v>
      </c>
      <c r="P70" s="1">
        <f t="shared" si="60"/>
        <v>17</v>
      </c>
      <c r="Q70" s="1">
        <f t="shared" si="61"/>
        <v>4</v>
      </c>
      <c r="R70" s="1">
        <f t="shared" si="62"/>
        <v>7</v>
      </c>
      <c r="S70" s="1">
        <f t="shared" si="63"/>
        <v>23</v>
      </c>
      <c r="T70" s="1">
        <f t="shared" si="64"/>
        <v>5</v>
      </c>
      <c r="U70" s="1">
        <f t="shared" si="65"/>
        <v>5</v>
      </c>
      <c r="V70" s="1">
        <f t="shared" si="66"/>
        <v>10</v>
      </c>
      <c r="W70" s="1">
        <f t="shared" si="67"/>
        <v>4</v>
      </c>
      <c r="X70" s="1">
        <f t="shared" si="68"/>
        <v>13</v>
      </c>
      <c r="Y70" s="1">
        <f t="shared" si="69"/>
        <v>24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3</v>
      </c>
      <c r="AE70" s="1">
        <f t="shared" si="49"/>
        <v>5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20</v>
      </c>
      <c r="J71" s="1">
        <f t="shared" si="54"/>
        <v>41</v>
      </c>
      <c r="K71" s="1">
        <f t="shared" si="55"/>
        <v>2</v>
      </c>
      <c r="L71" s="1">
        <f t="shared" si="56"/>
        <v>9</v>
      </c>
      <c r="M71" s="1">
        <f t="shared" si="57"/>
        <v>1</v>
      </c>
      <c r="N71" s="1">
        <f t="shared" si="58"/>
        <v>2</v>
      </c>
      <c r="O71" s="1">
        <f t="shared" si="59"/>
        <v>13</v>
      </c>
      <c r="P71" s="1">
        <f t="shared" si="60"/>
        <v>17</v>
      </c>
      <c r="Q71" s="1">
        <f t="shared" si="61"/>
        <v>4</v>
      </c>
      <c r="R71" s="1">
        <f t="shared" si="62"/>
        <v>7</v>
      </c>
      <c r="S71" s="1">
        <f t="shared" si="63"/>
        <v>24</v>
      </c>
      <c r="T71" s="1">
        <f t="shared" si="64"/>
        <v>5</v>
      </c>
      <c r="U71" s="1">
        <f t="shared" si="65"/>
        <v>5</v>
      </c>
      <c r="V71" s="1">
        <f t="shared" si="66"/>
        <v>11</v>
      </c>
      <c r="W71" s="1">
        <f t="shared" si="67"/>
        <v>4</v>
      </c>
      <c r="X71" s="1">
        <f t="shared" si="68"/>
        <v>13</v>
      </c>
      <c r="Y71" s="1">
        <f t="shared" si="69"/>
        <v>25</v>
      </c>
      <c r="Z71" s="1">
        <f t="shared" si="70"/>
        <v>5</v>
      </c>
      <c r="AA71" s="1" t="str">
        <f t="shared" si="51"/>
        <v>L</v>
      </c>
      <c r="AB71" s="1">
        <f t="shared" si="71"/>
        <v>7</v>
      </c>
      <c r="AC71" s="1" t="str">
        <f t="shared" si="52"/>
        <v>L</v>
      </c>
      <c r="AD71" s="1">
        <f t="shared" si="48"/>
        <v>2</v>
      </c>
      <c r="AE71" s="1">
        <f t="shared" si="49"/>
        <v>6</v>
      </c>
      <c r="AF71" s="1">
        <f t="shared" si="50"/>
        <v>2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E72" s="1">
        <v>7</v>
      </c>
      <c r="F72" s="1">
        <v>4</v>
      </c>
      <c r="G72" s="1" t="s">
        <v>83</v>
      </c>
      <c r="H72" s="1" t="s">
        <v>83</v>
      </c>
      <c r="I72" s="1">
        <f t="shared" si="53"/>
        <v>21</v>
      </c>
      <c r="J72" s="1">
        <f t="shared" si="54"/>
        <v>41</v>
      </c>
      <c r="K72" s="1">
        <f t="shared" si="55"/>
        <v>2</v>
      </c>
      <c r="L72" s="1">
        <f t="shared" si="56"/>
        <v>9</v>
      </c>
      <c r="M72" s="1">
        <f t="shared" si="57"/>
        <v>1</v>
      </c>
      <c r="N72" s="1">
        <f t="shared" si="58"/>
        <v>2</v>
      </c>
      <c r="O72" s="1">
        <f t="shared" si="59"/>
        <v>14</v>
      </c>
      <c r="P72" s="1">
        <f t="shared" si="60"/>
        <v>17</v>
      </c>
      <c r="Q72" s="1">
        <f t="shared" si="61"/>
        <v>4</v>
      </c>
      <c r="R72" s="1">
        <f t="shared" si="62"/>
        <v>7</v>
      </c>
      <c r="S72" s="1">
        <f t="shared" si="63"/>
        <v>24</v>
      </c>
      <c r="T72" s="1">
        <f t="shared" si="64"/>
        <v>5</v>
      </c>
      <c r="U72" s="1">
        <f t="shared" si="65"/>
        <v>5</v>
      </c>
      <c r="V72" s="1">
        <f t="shared" si="66"/>
        <v>11</v>
      </c>
      <c r="W72" s="1">
        <f t="shared" si="67"/>
        <v>4</v>
      </c>
      <c r="X72" s="1">
        <f t="shared" si="68"/>
        <v>13</v>
      </c>
      <c r="Y72" s="1">
        <f t="shared" si="69"/>
        <v>25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2</v>
      </c>
      <c r="AE72" s="1">
        <f t="shared" si="49"/>
        <v>6</v>
      </c>
      <c r="AF72" s="1">
        <f t="shared" si="50"/>
        <v>2</v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21</v>
      </c>
      <c r="J73" s="1">
        <f t="shared" si="54"/>
        <v>42</v>
      </c>
      <c r="K73" s="1">
        <f t="shared" si="55"/>
        <v>2</v>
      </c>
      <c r="L73" s="1">
        <f t="shared" si="56"/>
        <v>9</v>
      </c>
      <c r="M73" s="1">
        <f t="shared" si="57"/>
        <v>1</v>
      </c>
      <c r="N73" s="1">
        <f t="shared" si="58"/>
        <v>2</v>
      </c>
      <c r="O73" s="1">
        <f t="shared" si="59"/>
        <v>14</v>
      </c>
      <c r="P73" s="1">
        <f t="shared" si="60"/>
        <v>18</v>
      </c>
      <c r="Q73" s="1">
        <f t="shared" si="61"/>
        <v>4</v>
      </c>
      <c r="R73" s="1">
        <f t="shared" si="62"/>
        <v>7</v>
      </c>
      <c r="S73" s="1">
        <f t="shared" si="63"/>
        <v>24</v>
      </c>
      <c r="T73" s="1">
        <f t="shared" si="64"/>
        <v>5</v>
      </c>
      <c r="U73" s="1">
        <f t="shared" si="65"/>
        <v>5</v>
      </c>
      <c r="V73" s="1">
        <f t="shared" si="66"/>
        <v>11</v>
      </c>
      <c r="W73" s="1">
        <f t="shared" si="67"/>
        <v>4</v>
      </c>
      <c r="X73" s="1">
        <f t="shared" si="68"/>
        <v>13</v>
      </c>
      <c r="Y73" s="1">
        <f t="shared" si="69"/>
        <v>25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2</v>
      </c>
      <c r="AE73" s="1">
        <f t="shared" si="49"/>
        <v>7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E74" s="1">
        <v>3</v>
      </c>
      <c r="F74" s="1">
        <v>5</v>
      </c>
      <c r="G74" s="1" t="s">
        <v>83</v>
      </c>
      <c r="H74" s="1" t="s">
        <v>83</v>
      </c>
      <c r="I74" s="1">
        <f t="shared" si="53"/>
        <v>21</v>
      </c>
      <c r="J74" s="1">
        <f t="shared" si="54"/>
        <v>43</v>
      </c>
      <c r="K74" s="1">
        <f t="shared" si="55"/>
        <v>2</v>
      </c>
      <c r="L74" s="1">
        <f t="shared" si="56"/>
        <v>9</v>
      </c>
      <c r="M74" s="1">
        <f t="shared" si="57"/>
        <v>1</v>
      </c>
      <c r="N74" s="1">
        <f t="shared" si="58"/>
        <v>2</v>
      </c>
      <c r="O74" s="1">
        <f t="shared" si="59"/>
        <v>14</v>
      </c>
      <c r="P74" s="1">
        <f t="shared" si="60"/>
        <v>19</v>
      </c>
      <c r="Q74" s="1">
        <f t="shared" si="61"/>
        <v>4</v>
      </c>
      <c r="R74" s="1">
        <f t="shared" si="62"/>
        <v>7</v>
      </c>
      <c r="S74" s="1">
        <f t="shared" si="63"/>
        <v>24</v>
      </c>
      <c r="T74" s="1">
        <f t="shared" si="64"/>
        <v>5</v>
      </c>
      <c r="U74" s="1">
        <f t="shared" si="65"/>
        <v>5</v>
      </c>
      <c r="V74" s="1">
        <f t="shared" si="66"/>
        <v>11</v>
      </c>
      <c r="W74" s="1">
        <f t="shared" si="67"/>
        <v>4</v>
      </c>
      <c r="X74" s="1">
        <f t="shared" si="68"/>
        <v>13</v>
      </c>
      <c r="Y74" s="1">
        <f t="shared" si="69"/>
        <v>26</v>
      </c>
      <c r="Z74" s="1">
        <f t="shared" si="70"/>
        <v>5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21</v>
      </c>
      <c r="J75" s="1">
        <f t="shared" si="54"/>
        <v>44</v>
      </c>
      <c r="K75" s="1">
        <f t="shared" si="55"/>
        <v>2</v>
      </c>
      <c r="L75" s="1">
        <f t="shared" si="56"/>
        <v>9</v>
      </c>
      <c r="M75" s="1">
        <f t="shared" si="57"/>
        <v>1</v>
      </c>
      <c r="N75" s="1">
        <f t="shared" si="58"/>
        <v>2</v>
      </c>
      <c r="O75" s="1">
        <f t="shared" si="59"/>
        <v>14</v>
      </c>
      <c r="P75" s="1">
        <f t="shared" si="60"/>
        <v>20</v>
      </c>
      <c r="Q75" s="1">
        <f t="shared" si="61"/>
        <v>4</v>
      </c>
      <c r="R75" s="1">
        <f t="shared" si="62"/>
        <v>7</v>
      </c>
      <c r="S75" s="1">
        <f t="shared" si="63"/>
        <v>24</v>
      </c>
      <c r="T75" s="1">
        <f t="shared" si="64"/>
        <v>5</v>
      </c>
      <c r="U75" s="1">
        <f t="shared" si="65"/>
        <v>5</v>
      </c>
      <c r="V75" s="1">
        <f t="shared" si="66"/>
        <v>11</v>
      </c>
      <c r="W75" s="1">
        <f t="shared" si="67"/>
        <v>4</v>
      </c>
      <c r="X75" s="1">
        <f t="shared" si="68"/>
        <v>13</v>
      </c>
      <c r="Y75" s="1">
        <f t="shared" si="69"/>
        <v>26</v>
      </c>
      <c r="Z75" s="1">
        <f t="shared" si="70"/>
        <v>5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1</v>
      </c>
      <c r="AE75" s="1">
        <f t="shared" si="49"/>
        <v>9</v>
      </c>
      <c r="AF75" s="1">
        <f t="shared" si="50"/>
        <v>0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21</v>
      </c>
      <c r="J76" s="1">
        <f t="shared" si="54"/>
        <v>44</v>
      </c>
      <c r="K76" s="1">
        <f t="shared" si="55"/>
        <v>2</v>
      </c>
      <c r="L76" s="1">
        <f t="shared" si="56"/>
        <v>10</v>
      </c>
      <c r="M76" s="1">
        <f t="shared" si="57"/>
        <v>1</v>
      </c>
      <c r="N76" s="1">
        <f t="shared" si="58"/>
        <v>3</v>
      </c>
      <c r="O76" s="1">
        <f t="shared" si="59"/>
        <v>14</v>
      </c>
      <c r="P76" s="1">
        <f t="shared" si="60"/>
        <v>20</v>
      </c>
      <c r="Q76" s="1">
        <f t="shared" si="61"/>
        <v>5</v>
      </c>
      <c r="R76" s="1">
        <f t="shared" si="62"/>
        <v>7</v>
      </c>
      <c r="S76" s="1">
        <f t="shared" si="63"/>
        <v>24</v>
      </c>
      <c r="T76" s="1">
        <f t="shared" si="64"/>
        <v>5</v>
      </c>
      <c r="U76" s="1">
        <f t="shared" si="65"/>
        <v>5</v>
      </c>
      <c r="V76" s="1">
        <f t="shared" si="66"/>
        <v>11</v>
      </c>
      <c r="W76" s="1">
        <f t="shared" si="67"/>
        <v>5</v>
      </c>
      <c r="X76" s="1">
        <f t="shared" si="68"/>
        <v>13</v>
      </c>
      <c r="Y76" s="1">
        <f t="shared" si="69"/>
        <v>26</v>
      </c>
      <c r="Z76" s="1">
        <f t="shared" si="70"/>
        <v>6</v>
      </c>
      <c r="AA76" s="1" t="str">
        <f t="shared" si="51"/>
        <v>L</v>
      </c>
      <c r="AB76" s="1">
        <f t="shared" si="71"/>
        <v>4</v>
      </c>
      <c r="AC76" s="1" t="str">
        <f t="shared" si="52"/>
        <v>OTL</v>
      </c>
      <c r="AD76" s="1">
        <f t="shared" ref="AD76:AD83" si="72">IF(AC76="","",COUNTIFS(AC67:AC76,"W"))</f>
        <v>1</v>
      </c>
      <c r="AE76" s="1">
        <f t="shared" ref="AE76:AE83" si="73">IF(AC76="","",COUNTIFS(AC67:AC76,"L"))</f>
        <v>8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21</v>
      </c>
      <c r="J77" s="1">
        <f t="shared" si="54"/>
        <v>45</v>
      </c>
      <c r="K77" s="1">
        <f t="shared" si="55"/>
        <v>2</v>
      </c>
      <c r="L77" s="1">
        <f t="shared" si="56"/>
        <v>10</v>
      </c>
      <c r="M77" s="1">
        <f t="shared" si="57"/>
        <v>1</v>
      </c>
      <c r="N77" s="1">
        <f t="shared" si="58"/>
        <v>3</v>
      </c>
      <c r="O77" s="1">
        <f t="shared" si="59"/>
        <v>14</v>
      </c>
      <c r="P77" s="1">
        <f t="shared" si="60"/>
        <v>20</v>
      </c>
      <c r="Q77" s="1">
        <f t="shared" si="61"/>
        <v>5</v>
      </c>
      <c r="R77" s="1">
        <f t="shared" si="62"/>
        <v>7</v>
      </c>
      <c r="S77" s="1">
        <f t="shared" si="63"/>
        <v>25</v>
      </c>
      <c r="T77" s="1">
        <f t="shared" si="64"/>
        <v>5</v>
      </c>
      <c r="U77" s="1">
        <f t="shared" si="65"/>
        <v>5</v>
      </c>
      <c r="V77" s="1">
        <f t="shared" si="66"/>
        <v>11</v>
      </c>
      <c r="W77" s="1">
        <f t="shared" si="67"/>
        <v>5</v>
      </c>
      <c r="X77" s="1">
        <f t="shared" si="68"/>
        <v>13</v>
      </c>
      <c r="Y77" s="1">
        <f t="shared" si="69"/>
        <v>26</v>
      </c>
      <c r="Z77" s="1">
        <f t="shared" si="70"/>
        <v>6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1</v>
      </c>
      <c r="AE77" s="1">
        <f t="shared" si="73"/>
        <v>8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E78" s="1">
        <v>3</v>
      </c>
      <c r="F78" s="1">
        <v>1</v>
      </c>
      <c r="G78" s="1" t="s">
        <v>83</v>
      </c>
      <c r="H78" s="1" t="s">
        <v>83</v>
      </c>
      <c r="I78" s="1">
        <f t="shared" si="53"/>
        <v>22</v>
      </c>
      <c r="J78" s="1">
        <f t="shared" si="54"/>
        <v>45</v>
      </c>
      <c r="K78" s="1">
        <f t="shared" si="55"/>
        <v>2</v>
      </c>
      <c r="L78" s="1">
        <f t="shared" si="56"/>
        <v>10</v>
      </c>
      <c r="M78" s="1">
        <f t="shared" si="57"/>
        <v>1</v>
      </c>
      <c r="N78" s="1">
        <f t="shared" si="58"/>
        <v>3</v>
      </c>
      <c r="O78" s="1">
        <f t="shared" si="59"/>
        <v>15</v>
      </c>
      <c r="P78" s="1">
        <f t="shared" si="60"/>
        <v>20</v>
      </c>
      <c r="Q78" s="1">
        <f t="shared" si="61"/>
        <v>5</v>
      </c>
      <c r="R78" s="1">
        <f t="shared" si="62"/>
        <v>7</v>
      </c>
      <c r="S78" s="1">
        <f t="shared" si="63"/>
        <v>25</v>
      </c>
      <c r="T78" s="1">
        <f t="shared" si="64"/>
        <v>5</v>
      </c>
      <c r="U78" s="1">
        <f t="shared" si="65"/>
        <v>5</v>
      </c>
      <c r="V78" s="1">
        <f t="shared" si="66"/>
        <v>11</v>
      </c>
      <c r="W78" s="1">
        <f t="shared" si="67"/>
        <v>5</v>
      </c>
      <c r="X78" s="1">
        <f t="shared" si="68"/>
        <v>13</v>
      </c>
      <c r="Y78" s="1">
        <f t="shared" si="69"/>
        <v>26</v>
      </c>
      <c r="Z78" s="1">
        <f t="shared" si="70"/>
        <v>6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2</v>
      </c>
      <c r="AE78" s="1">
        <f t="shared" si="73"/>
        <v>7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22</v>
      </c>
      <c r="J84" s="1">
        <f t="shared" si="75"/>
        <v>45</v>
      </c>
      <c r="K84" s="1">
        <f t="shared" si="75"/>
        <v>2</v>
      </c>
      <c r="L84" s="1">
        <f t="shared" si="75"/>
        <v>10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15</v>
      </c>
      <c r="P84" s="1">
        <f t="shared" si="76"/>
        <v>20</v>
      </c>
      <c r="Q84" s="1">
        <f t="shared" si="76"/>
        <v>5</v>
      </c>
      <c r="R84" s="1">
        <f t="shared" si="76"/>
        <v>7</v>
      </c>
      <c r="S84" s="1">
        <f t="shared" si="76"/>
        <v>25</v>
      </c>
      <c r="T84" s="1">
        <f t="shared" si="76"/>
        <v>5</v>
      </c>
      <c r="U84" s="1">
        <f t="shared" si="76"/>
        <v>5</v>
      </c>
      <c r="V84" s="1">
        <f t="shared" si="76"/>
        <v>11</v>
      </c>
      <c r="W84" s="1">
        <f t="shared" si="76"/>
        <v>5</v>
      </c>
      <c r="X84" s="1">
        <f t="shared" si="76"/>
        <v>13</v>
      </c>
      <c r="Y84" s="1">
        <f t="shared" si="76"/>
        <v>26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209</v>
      </c>
      <c r="F85" s="1">
        <f>SUM(F2:F83)</f>
        <v>278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15-20-5</v>
      </c>
      <c r="R85" s="1" t="str">
        <f>IF(R84="","0-0-0",CONCATENATE(R84,"-",S84,"-",T84))</f>
        <v>7-25-5</v>
      </c>
      <c r="U85" s="1" t="str">
        <f>IF(U84="","0-0-0",CONCATENATE(U84,"-",V84,"-",W84))</f>
        <v>5-11-5</v>
      </c>
      <c r="X85" s="1" t="str">
        <f>IF(X84="","0-0-0",CONCATENATE(X84,"-",Y84,"-",Z84))</f>
        <v>13-26-6</v>
      </c>
      <c r="AA85" s="1" t="str">
        <f>IF(AA84="","0-0",CONCATENATE(AA84,AB84))</f>
        <v>W1</v>
      </c>
      <c r="AD85" s="1" t="str">
        <f>IF(AD84="","0-0-0",CONCATENATE(AD84,"-",AE84,"-",AF84))</f>
        <v>2-7-1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700-000000000000}">
      <formula1>$AK$1:$AK$2</formula1>
    </dataValidation>
    <dataValidation type="list" allowBlank="1" showInputMessage="1" showErrorMessage="1" sqref="C2:C83" xr:uid="{00000000-0002-0000-9700-000001000000}">
      <formula1>$AL$1:$AL$2</formula1>
    </dataValidation>
    <dataValidation type="list" allowBlank="1" showInputMessage="1" showErrorMessage="1" sqref="D2:D83" xr:uid="{00000000-0002-0000-9700-000002000000}">
      <formula1>$AM$1:$AM$31</formula1>
    </dataValidation>
  </dataValidations>
  <hyperlinks>
    <hyperlink ref="AG1" location="Index!A1" display="Home" xr:uid="{00000000-0004-0000-9700-000000000000}"/>
  </hyperlink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29</v>
      </c>
      <c r="J53" s="1">
        <f t="shared" si="30"/>
        <v>21</v>
      </c>
      <c r="K53" s="1">
        <f t="shared" si="31"/>
        <v>5</v>
      </c>
      <c r="L53" s="1">
        <f t="shared" si="32"/>
        <v>2</v>
      </c>
      <c r="M53" s="1">
        <f t="shared" si="33"/>
        <v>1</v>
      </c>
      <c r="N53" s="1">
        <f t="shared" si="34"/>
        <v>1</v>
      </c>
      <c r="O53" s="1">
        <f t="shared" si="35"/>
        <v>14</v>
      </c>
      <c r="P53" s="1">
        <f t="shared" si="36"/>
        <v>10</v>
      </c>
      <c r="Q53" s="1">
        <f t="shared" si="37"/>
        <v>2</v>
      </c>
      <c r="R53" s="1">
        <f t="shared" si="38"/>
        <v>15</v>
      </c>
      <c r="S53" s="1">
        <f t="shared" si="39"/>
        <v>11</v>
      </c>
      <c r="T53" s="1">
        <f t="shared" si="40"/>
        <v>0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12</v>
      </c>
      <c r="Z53" s="1">
        <f t="shared" si="46"/>
        <v>1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30</v>
      </c>
      <c r="J54" s="1">
        <f t="shared" si="30"/>
        <v>21</v>
      </c>
      <c r="K54" s="1">
        <f t="shared" si="31"/>
        <v>5</v>
      </c>
      <c r="L54" s="1">
        <f t="shared" si="32"/>
        <v>2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10</v>
      </c>
      <c r="Q54" s="1">
        <f t="shared" si="37"/>
        <v>2</v>
      </c>
      <c r="R54" s="1">
        <f t="shared" si="38"/>
        <v>15</v>
      </c>
      <c r="S54" s="1">
        <f t="shared" si="39"/>
        <v>11</v>
      </c>
      <c r="T54" s="1">
        <f t="shared" si="40"/>
        <v>0</v>
      </c>
      <c r="U54" s="1">
        <f t="shared" si="41"/>
        <v>8</v>
      </c>
      <c r="V54" s="1">
        <f t="shared" si="42"/>
        <v>8</v>
      </c>
      <c r="W54" s="1">
        <f t="shared" si="43"/>
        <v>1</v>
      </c>
      <c r="X54" s="1">
        <f t="shared" si="44"/>
        <v>17</v>
      </c>
      <c r="Y54" s="1">
        <f t="shared" si="45"/>
        <v>12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E55" s="1">
        <v>2</v>
      </c>
      <c r="F55" s="1">
        <v>0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21</v>
      </c>
      <c r="K55" s="1">
        <f t="shared" si="31"/>
        <v>5</v>
      </c>
      <c r="L55" s="1">
        <f t="shared" si="32"/>
        <v>2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10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0</v>
      </c>
      <c r="U55" s="1">
        <f t="shared" si="41"/>
        <v>8</v>
      </c>
      <c r="V55" s="1">
        <f t="shared" si="42"/>
        <v>8</v>
      </c>
      <c r="W55" s="1">
        <f t="shared" si="43"/>
        <v>1</v>
      </c>
      <c r="X55" s="1">
        <f t="shared" si="44"/>
        <v>17</v>
      </c>
      <c r="Y55" s="1">
        <f t="shared" si="45"/>
        <v>12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E56" s="1">
        <v>0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22</v>
      </c>
      <c r="K56" s="1">
        <f t="shared" si="31"/>
        <v>5</v>
      </c>
      <c r="L56" s="1">
        <f t="shared" si="32"/>
        <v>2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10</v>
      </c>
      <c r="Q56" s="1">
        <f t="shared" si="37"/>
        <v>2</v>
      </c>
      <c r="R56" s="1">
        <f t="shared" si="38"/>
        <v>15</v>
      </c>
      <c r="S56" s="1">
        <f t="shared" si="39"/>
        <v>12</v>
      </c>
      <c r="T56" s="1">
        <f t="shared" si="40"/>
        <v>0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22</v>
      </c>
      <c r="K57" s="1">
        <f t="shared" si="31"/>
        <v>5</v>
      </c>
      <c r="L57" s="1">
        <f t="shared" si="32"/>
        <v>2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12</v>
      </c>
      <c r="T57" s="1">
        <f t="shared" si="40"/>
        <v>0</v>
      </c>
      <c r="U57" s="1">
        <f t="shared" si="41"/>
        <v>8</v>
      </c>
      <c r="V57" s="1">
        <f t="shared" si="42"/>
        <v>8</v>
      </c>
      <c r="W57" s="1">
        <f t="shared" si="43"/>
        <v>1</v>
      </c>
      <c r="X57" s="1">
        <f t="shared" si="44"/>
        <v>18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E58" s="1">
        <v>5</v>
      </c>
      <c r="F58" s="1">
        <v>4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22</v>
      </c>
      <c r="K58" s="1">
        <f t="shared" si="31"/>
        <v>5</v>
      </c>
      <c r="L58" s="1">
        <f t="shared" si="32"/>
        <v>2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10</v>
      </c>
      <c r="Q58" s="1">
        <f t="shared" si="37"/>
        <v>2</v>
      </c>
      <c r="R58" s="1">
        <f t="shared" si="38"/>
        <v>17</v>
      </c>
      <c r="S58" s="1">
        <f t="shared" si="39"/>
        <v>12</v>
      </c>
      <c r="T58" s="1">
        <f t="shared" si="40"/>
        <v>0</v>
      </c>
      <c r="U58" s="1">
        <f t="shared" si="41"/>
        <v>8</v>
      </c>
      <c r="V58" s="1">
        <f t="shared" si="42"/>
        <v>8</v>
      </c>
      <c r="W58" s="1">
        <f t="shared" si="43"/>
        <v>1</v>
      </c>
      <c r="X58" s="1">
        <f t="shared" si="44"/>
        <v>19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33</v>
      </c>
      <c r="J59" s="1">
        <f t="shared" si="30"/>
        <v>23</v>
      </c>
      <c r="K59" s="1">
        <f t="shared" si="31"/>
        <v>5</v>
      </c>
      <c r="L59" s="1">
        <f t="shared" si="32"/>
        <v>2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10</v>
      </c>
      <c r="Q59" s="1">
        <f t="shared" si="37"/>
        <v>2</v>
      </c>
      <c r="R59" s="1">
        <f t="shared" si="38"/>
        <v>17</v>
      </c>
      <c r="S59" s="1">
        <f t="shared" si="39"/>
        <v>13</v>
      </c>
      <c r="T59" s="1">
        <f t="shared" si="40"/>
        <v>0</v>
      </c>
      <c r="U59" s="1">
        <f t="shared" si="41"/>
        <v>8</v>
      </c>
      <c r="V59" s="1">
        <f t="shared" si="42"/>
        <v>9</v>
      </c>
      <c r="W59" s="1">
        <f t="shared" si="43"/>
        <v>1</v>
      </c>
      <c r="X59" s="1">
        <f t="shared" si="44"/>
        <v>19</v>
      </c>
      <c r="Y59" s="1">
        <f t="shared" si="45"/>
        <v>14</v>
      </c>
      <c r="Z59" s="1">
        <f t="shared" si="46"/>
        <v>1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E60" s="1">
        <v>1</v>
      </c>
      <c r="F60" s="1">
        <v>3</v>
      </c>
      <c r="G60" s="1" t="s">
        <v>83</v>
      </c>
      <c r="H60" s="1" t="s">
        <v>83</v>
      </c>
      <c r="I60" s="1">
        <f t="shared" si="29"/>
        <v>33</v>
      </c>
      <c r="J60" s="1">
        <f t="shared" si="30"/>
        <v>24</v>
      </c>
      <c r="K60" s="1">
        <f t="shared" si="31"/>
        <v>5</v>
      </c>
      <c r="L60" s="1">
        <f t="shared" si="32"/>
        <v>2</v>
      </c>
      <c r="M60" s="1">
        <f t="shared" si="33"/>
        <v>1</v>
      </c>
      <c r="N60" s="1">
        <f t="shared" si="34"/>
        <v>1</v>
      </c>
      <c r="O60" s="1">
        <f t="shared" si="35"/>
        <v>16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14</v>
      </c>
      <c r="T60" s="1">
        <f t="shared" si="40"/>
        <v>0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19</v>
      </c>
      <c r="Y60" s="1">
        <f t="shared" si="45"/>
        <v>15</v>
      </c>
      <c r="Z60" s="1">
        <f t="shared" si="46"/>
        <v>1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E61" s="1">
        <v>5</v>
      </c>
      <c r="F61" s="1">
        <v>1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24</v>
      </c>
      <c r="K61" s="1">
        <f t="shared" si="31"/>
        <v>5</v>
      </c>
      <c r="L61" s="1">
        <f t="shared" si="32"/>
        <v>2</v>
      </c>
      <c r="M61" s="1">
        <f t="shared" si="33"/>
        <v>1</v>
      </c>
      <c r="N61" s="1">
        <f t="shared" si="34"/>
        <v>1</v>
      </c>
      <c r="O61" s="1">
        <f t="shared" si="35"/>
        <v>17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14</v>
      </c>
      <c r="T61" s="1">
        <f t="shared" si="40"/>
        <v>0</v>
      </c>
      <c r="U61" s="1">
        <f t="shared" si="41"/>
        <v>8</v>
      </c>
      <c r="V61" s="1">
        <f t="shared" si="42"/>
        <v>10</v>
      </c>
      <c r="W61" s="1">
        <f t="shared" si="43"/>
        <v>1</v>
      </c>
      <c r="X61" s="1">
        <f t="shared" si="44"/>
        <v>19</v>
      </c>
      <c r="Y61" s="1">
        <f t="shared" si="45"/>
        <v>15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24</v>
      </c>
      <c r="K62" s="1">
        <f t="shared" si="31"/>
        <v>5</v>
      </c>
      <c r="L62" s="1">
        <f t="shared" si="32"/>
        <v>2</v>
      </c>
      <c r="M62" s="1">
        <f t="shared" si="33"/>
        <v>1</v>
      </c>
      <c r="N62" s="1">
        <f t="shared" si="34"/>
        <v>1</v>
      </c>
      <c r="O62" s="1">
        <f t="shared" si="35"/>
        <v>18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14</v>
      </c>
      <c r="T62" s="1">
        <f t="shared" si="40"/>
        <v>0</v>
      </c>
      <c r="U62" s="1">
        <f t="shared" si="41"/>
        <v>9</v>
      </c>
      <c r="V62" s="1">
        <f t="shared" si="42"/>
        <v>10</v>
      </c>
      <c r="W62" s="1">
        <f t="shared" si="43"/>
        <v>1</v>
      </c>
      <c r="X62" s="1">
        <f t="shared" si="44"/>
        <v>20</v>
      </c>
      <c r="Y62" s="1">
        <f t="shared" si="45"/>
        <v>15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E63" s="1">
        <v>4</v>
      </c>
      <c r="F63" s="1">
        <v>1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24</v>
      </c>
      <c r="K63" s="1">
        <f t="shared" si="31"/>
        <v>5</v>
      </c>
      <c r="L63" s="1">
        <f t="shared" si="32"/>
        <v>2</v>
      </c>
      <c r="M63" s="1">
        <f t="shared" si="33"/>
        <v>1</v>
      </c>
      <c r="N63" s="1">
        <f t="shared" si="34"/>
        <v>1</v>
      </c>
      <c r="O63" s="1">
        <f t="shared" si="35"/>
        <v>19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14</v>
      </c>
      <c r="T63" s="1">
        <f t="shared" si="40"/>
        <v>0</v>
      </c>
      <c r="U63" s="1">
        <f t="shared" si="41"/>
        <v>9</v>
      </c>
      <c r="V63" s="1">
        <f t="shared" si="42"/>
        <v>10</v>
      </c>
      <c r="W63" s="1">
        <f t="shared" si="43"/>
        <v>1</v>
      </c>
      <c r="X63" s="1">
        <f t="shared" si="44"/>
        <v>20</v>
      </c>
      <c r="Y63" s="1">
        <f t="shared" si="45"/>
        <v>15</v>
      </c>
      <c r="Z63" s="1">
        <f t="shared" si="46"/>
        <v>1</v>
      </c>
      <c r="AA63" s="1" t="str">
        <f t="shared" si="27"/>
        <v>W</v>
      </c>
      <c r="AB63" s="1">
        <f t="shared" si="47"/>
        <v>3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24</v>
      </c>
      <c r="K64" s="1">
        <f t="shared" si="31"/>
        <v>5</v>
      </c>
      <c r="L64" s="1">
        <f t="shared" si="32"/>
        <v>2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14</v>
      </c>
      <c r="T64" s="1">
        <f t="shared" si="40"/>
        <v>0</v>
      </c>
      <c r="U64" s="1">
        <f t="shared" si="41"/>
        <v>9</v>
      </c>
      <c r="V64" s="1">
        <f t="shared" si="42"/>
        <v>10</v>
      </c>
      <c r="W64" s="1">
        <f t="shared" si="43"/>
        <v>1</v>
      </c>
      <c r="X64" s="1">
        <f t="shared" si="44"/>
        <v>21</v>
      </c>
      <c r="Y64" s="1">
        <f t="shared" si="45"/>
        <v>15</v>
      </c>
      <c r="Z64" s="1">
        <f t="shared" si="46"/>
        <v>1</v>
      </c>
      <c r="AA64" s="1" t="str">
        <f t="shared" si="27"/>
        <v>W</v>
      </c>
      <c r="AB64" s="1">
        <f t="shared" si="47"/>
        <v>4</v>
      </c>
      <c r="AC64" s="1" t="str">
        <f t="shared" si="28"/>
        <v>W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E65" s="1">
        <v>7</v>
      </c>
      <c r="F65" s="1">
        <v>4</v>
      </c>
      <c r="G65" s="1" t="s">
        <v>83</v>
      </c>
      <c r="H65" s="1" t="s">
        <v>83</v>
      </c>
      <c r="I65" s="1">
        <f t="shared" si="29"/>
        <v>38</v>
      </c>
      <c r="J65" s="1">
        <f t="shared" si="30"/>
        <v>24</v>
      </c>
      <c r="K65" s="1">
        <f t="shared" si="31"/>
        <v>5</v>
      </c>
      <c r="L65" s="1">
        <f t="shared" si="32"/>
        <v>2</v>
      </c>
      <c r="M65" s="1">
        <f t="shared" si="33"/>
        <v>1</v>
      </c>
      <c r="N65" s="1">
        <f t="shared" si="34"/>
        <v>1</v>
      </c>
      <c r="O65" s="1">
        <f t="shared" si="35"/>
        <v>21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14</v>
      </c>
      <c r="T65" s="1">
        <f t="shared" si="40"/>
        <v>0</v>
      </c>
      <c r="U65" s="1">
        <f t="shared" si="41"/>
        <v>9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15</v>
      </c>
      <c r="Z65" s="1">
        <f t="shared" si="46"/>
        <v>1</v>
      </c>
      <c r="AA65" s="1" t="str">
        <f t="shared" si="27"/>
        <v>W</v>
      </c>
      <c r="AB65" s="1">
        <f t="shared" si="47"/>
        <v>5</v>
      </c>
      <c r="AC65" s="1" t="str">
        <f t="shared" si="28"/>
        <v>W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E66" s="1">
        <v>3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24</v>
      </c>
      <c r="K66" s="1">
        <f t="shared" si="31"/>
        <v>5</v>
      </c>
      <c r="L66" s="1">
        <f t="shared" si="32"/>
        <v>2</v>
      </c>
      <c r="M66" s="1">
        <f t="shared" si="33"/>
        <v>1</v>
      </c>
      <c r="N66" s="1">
        <f t="shared" si="34"/>
        <v>1</v>
      </c>
      <c r="O66" s="1">
        <f t="shared" si="35"/>
        <v>22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14</v>
      </c>
      <c r="T66" s="1">
        <f t="shared" si="40"/>
        <v>0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22</v>
      </c>
      <c r="Y66" s="1">
        <f t="shared" si="45"/>
        <v>15</v>
      </c>
      <c r="Z66" s="1">
        <f t="shared" si="46"/>
        <v>1</v>
      </c>
      <c r="AA66" s="1" t="str">
        <f t="shared" ref="AA66:AA83" si="51">IF(E66="","",IF(E66&gt;F66,"W","L"))</f>
        <v>W</v>
      </c>
      <c r="AB66" s="1">
        <f t="shared" si="47"/>
        <v>6</v>
      </c>
      <c r="AC66" s="1" t="str">
        <f t="shared" ref="AC66:AC83" si="52">IF(E66="","",IF(E66&gt;F66,"W",IF(AND(E66&lt;F66,G66=$AK$2,H66=$AK$2),"L","OTL")))</f>
        <v>W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E67" s="1">
        <v>1</v>
      </c>
      <c r="F67" s="1">
        <v>2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22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22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5</v>
      </c>
      <c r="L68" s="1">
        <f t="shared" si="56"/>
        <v>3</v>
      </c>
      <c r="M68" s="1">
        <f t="shared" si="57"/>
        <v>1</v>
      </c>
      <c r="N68" s="1">
        <f t="shared" si="58"/>
        <v>2</v>
      </c>
      <c r="O68" s="1">
        <f t="shared" si="59"/>
        <v>22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14</v>
      </c>
      <c r="T68" s="1">
        <f t="shared" si="64"/>
        <v>1</v>
      </c>
      <c r="U68" s="1">
        <f t="shared" si="65"/>
        <v>10</v>
      </c>
      <c r="V68" s="1">
        <f t="shared" si="66"/>
        <v>10</v>
      </c>
      <c r="W68" s="1">
        <f t="shared" si="67"/>
        <v>2</v>
      </c>
      <c r="X68" s="1">
        <f t="shared" si="68"/>
        <v>23</v>
      </c>
      <c r="Y68" s="1">
        <f t="shared" si="69"/>
        <v>15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1</v>
      </c>
      <c r="N69" s="1">
        <f t="shared" si="58"/>
        <v>2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11</v>
      </c>
      <c r="V69" s="1">
        <f t="shared" si="66"/>
        <v>10</v>
      </c>
      <c r="W69" s="1">
        <f t="shared" si="67"/>
        <v>2</v>
      </c>
      <c r="X69" s="1">
        <f t="shared" si="68"/>
        <v>24</v>
      </c>
      <c r="Y69" s="1">
        <f t="shared" si="69"/>
        <v>15</v>
      </c>
      <c r="Z69" s="1">
        <f t="shared" si="70"/>
        <v>2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8</v>
      </c>
      <c r="AE69" s="1">
        <f t="shared" si="49"/>
        <v>1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25</v>
      </c>
      <c r="K70" s="1">
        <f t="shared" si="55"/>
        <v>6</v>
      </c>
      <c r="L70" s="1">
        <f t="shared" si="56"/>
        <v>3</v>
      </c>
      <c r="M70" s="1">
        <f t="shared" si="57"/>
        <v>1</v>
      </c>
      <c r="N70" s="1">
        <f t="shared" si="58"/>
        <v>2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18</v>
      </c>
      <c r="S70" s="1">
        <f t="shared" si="63"/>
        <v>15</v>
      </c>
      <c r="T70" s="1">
        <f t="shared" si="64"/>
        <v>1</v>
      </c>
      <c r="U70" s="1">
        <f t="shared" si="65"/>
        <v>11</v>
      </c>
      <c r="V70" s="1">
        <f t="shared" si="66"/>
        <v>10</v>
      </c>
      <c r="W70" s="1">
        <f t="shared" si="67"/>
        <v>2</v>
      </c>
      <c r="X70" s="1">
        <f t="shared" si="68"/>
        <v>24</v>
      </c>
      <c r="Y70" s="1">
        <f t="shared" si="69"/>
        <v>15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6</v>
      </c>
      <c r="L71" s="1">
        <f t="shared" si="56"/>
        <v>3</v>
      </c>
      <c r="M71" s="1">
        <f t="shared" si="57"/>
        <v>1</v>
      </c>
      <c r="N71" s="1">
        <f t="shared" si="58"/>
        <v>2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11</v>
      </c>
      <c r="V71" s="1">
        <f t="shared" si="66"/>
        <v>10</v>
      </c>
      <c r="W71" s="1">
        <f t="shared" si="67"/>
        <v>2</v>
      </c>
      <c r="X71" s="1">
        <f t="shared" si="68"/>
        <v>24</v>
      </c>
      <c r="Y71" s="1">
        <f t="shared" si="69"/>
        <v>15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8</v>
      </c>
      <c r="AE71" s="1">
        <f t="shared" si="49"/>
        <v>1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E72" s="1">
        <v>5</v>
      </c>
      <c r="F72" s="1">
        <v>4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7</v>
      </c>
      <c r="L72" s="1">
        <f t="shared" si="56"/>
        <v>3</v>
      </c>
      <c r="M72" s="1">
        <f t="shared" si="57"/>
        <v>2</v>
      </c>
      <c r="N72" s="1">
        <f t="shared" si="58"/>
        <v>2</v>
      </c>
      <c r="O72" s="1">
        <f t="shared" si="59"/>
        <v>23</v>
      </c>
      <c r="P72" s="1">
        <f t="shared" si="60"/>
        <v>10</v>
      </c>
      <c r="Q72" s="1">
        <f t="shared" si="61"/>
        <v>2</v>
      </c>
      <c r="R72" s="1">
        <f t="shared" si="62"/>
        <v>20</v>
      </c>
      <c r="S72" s="1">
        <f t="shared" si="63"/>
        <v>15</v>
      </c>
      <c r="T72" s="1">
        <f t="shared" si="64"/>
        <v>1</v>
      </c>
      <c r="U72" s="1">
        <f t="shared" si="65"/>
        <v>11</v>
      </c>
      <c r="V72" s="1">
        <f t="shared" si="66"/>
        <v>10</v>
      </c>
      <c r="W72" s="1">
        <f t="shared" si="67"/>
        <v>2</v>
      </c>
      <c r="X72" s="1">
        <f t="shared" si="68"/>
        <v>24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7</v>
      </c>
      <c r="L73" s="1">
        <f t="shared" si="56"/>
        <v>3</v>
      </c>
      <c r="M73" s="1">
        <f t="shared" si="57"/>
        <v>2</v>
      </c>
      <c r="N73" s="1">
        <f t="shared" si="58"/>
        <v>2</v>
      </c>
      <c r="O73" s="1">
        <f t="shared" si="59"/>
        <v>24</v>
      </c>
      <c r="P73" s="1">
        <f t="shared" si="60"/>
        <v>10</v>
      </c>
      <c r="Q73" s="1">
        <f t="shared" si="61"/>
        <v>2</v>
      </c>
      <c r="R73" s="1">
        <f t="shared" si="62"/>
        <v>20</v>
      </c>
      <c r="S73" s="1">
        <f t="shared" si="63"/>
        <v>15</v>
      </c>
      <c r="T73" s="1">
        <f t="shared" si="64"/>
        <v>1</v>
      </c>
      <c r="U73" s="1">
        <f t="shared" si="65"/>
        <v>11</v>
      </c>
      <c r="V73" s="1">
        <f t="shared" si="66"/>
        <v>10</v>
      </c>
      <c r="W73" s="1">
        <f t="shared" si="67"/>
        <v>2</v>
      </c>
      <c r="X73" s="1">
        <f t="shared" si="68"/>
        <v>24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3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25</v>
      </c>
      <c r="K74" s="1">
        <f t="shared" si="55"/>
        <v>7</v>
      </c>
      <c r="L74" s="1">
        <f t="shared" si="56"/>
        <v>3</v>
      </c>
      <c r="M74" s="1">
        <f t="shared" si="57"/>
        <v>2</v>
      </c>
      <c r="N74" s="1">
        <f t="shared" si="58"/>
        <v>2</v>
      </c>
      <c r="O74" s="1">
        <f t="shared" si="59"/>
        <v>25</v>
      </c>
      <c r="P74" s="1">
        <f t="shared" si="60"/>
        <v>10</v>
      </c>
      <c r="Q74" s="1">
        <f t="shared" si="61"/>
        <v>2</v>
      </c>
      <c r="R74" s="1">
        <f t="shared" si="62"/>
        <v>20</v>
      </c>
      <c r="S74" s="1">
        <f t="shared" si="63"/>
        <v>15</v>
      </c>
      <c r="T74" s="1">
        <f t="shared" si="64"/>
        <v>1</v>
      </c>
      <c r="U74" s="1">
        <f t="shared" si="65"/>
        <v>11</v>
      </c>
      <c r="V74" s="1">
        <f t="shared" si="66"/>
        <v>10</v>
      </c>
      <c r="W74" s="1">
        <f t="shared" si="67"/>
        <v>2</v>
      </c>
      <c r="X74" s="1">
        <f t="shared" si="68"/>
        <v>25</v>
      </c>
      <c r="Y74" s="1">
        <f t="shared" si="69"/>
        <v>15</v>
      </c>
      <c r="Z74" s="1">
        <f t="shared" si="70"/>
        <v>2</v>
      </c>
      <c r="AA74" s="1" t="str">
        <f t="shared" si="51"/>
        <v>W</v>
      </c>
      <c r="AB74" s="1">
        <f t="shared" si="71"/>
        <v>4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26</v>
      </c>
      <c r="K75" s="1">
        <f t="shared" si="55"/>
        <v>7</v>
      </c>
      <c r="L75" s="1">
        <f t="shared" si="56"/>
        <v>3</v>
      </c>
      <c r="M75" s="1">
        <f t="shared" si="57"/>
        <v>2</v>
      </c>
      <c r="N75" s="1">
        <f t="shared" si="58"/>
        <v>2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20</v>
      </c>
      <c r="S75" s="1">
        <f t="shared" si="63"/>
        <v>15</v>
      </c>
      <c r="T75" s="1">
        <f t="shared" si="64"/>
        <v>1</v>
      </c>
      <c r="U75" s="1">
        <f t="shared" si="65"/>
        <v>11</v>
      </c>
      <c r="V75" s="1">
        <f t="shared" si="66"/>
        <v>11</v>
      </c>
      <c r="W75" s="1">
        <f t="shared" si="67"/>
        <v>2</v>
      </c>
      <c r="X75" s="1">
        <f t="shared" si="68"/>
        <v>25</v>
      </c>
      <c r="Y75" s="1">
        <f t="shared" si="69"/>
        <v>16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45</v>
      </c>
      <c r="J76" s="1">
        <f t="shared" si="54"/>
        <v>26</v>
      </c>
      <c r="K76" s="1">
        <f t="shared" si="55"/>
        <v>7</v>
      </c>
      <c r="L76" s="1">
        <f t="shared" si="56"/>
        <v>4</v>
      </c>
      <c r="M76" s="1">
        <f t="shared" si="57"/>
        <v>2</v>
      </c>
      <c r="N76" s="1">
        <f t="shared" si="58"/>
        <v>3</v>
      </c>
      <c r="O76" s="1">
        <f t="shared" si="59"/>
        <v>25</v>
      </c>
      <c r="P76" s="1">
        <f t="shared" si="60"/>
        <v>11</v>
      </c>
      <c r="Q76" s="1">
        <f t="shared" si="61"/>
        <v>3</v>
      </c>
      <c r="R76" s="1">
        <f t="shared" si="62"/>
        <v>20</v>
      </c>
      <c r="S76" s="1">
        <f t="shared" si="63"/>
        <v>15</v>
      </c>
      <c r="T76" s="1">
        <f t="shared" si="64"/>
        <v>1</v>
      </c>
      <c r="U76" s="1">
        <f t="shared" si="65"/>
        <v>11</v>
      </c>
      <c r="V76" s="1">
        <f t="shared" si="66"/>
        <v>11</v>
      </c>
      <c r="W76" s="1">
        <f t="shared" si="67"/>
        <v>2</v>
      </c>
      <c r="X76" s="1">
        <f t="shared" si="68"/>
        <v>25</v>
      </c>
      <c r="Y76" s="1">
        <f t="shared" si="69"/>
        <v>16</v>
      </c>
      <c r="Z76" s="1">
        <f t="shared" si="70"/>
        <v>3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46</v>
      </c>
      <c r="J77" s="1">
        <f t="shared" si="54"/>
        <v>26</v>
      </c>
      <c r="K77" s="1">
        <f t="shared" si="55"/>
        <v>8</v>
      </c>
      <c r="L77" s="1">
        <f t="shared" si="56"/>
        <v>4</v>
      </c>
      <c r="M77" s="1">
        <f t="shared" si="57"/>
        <v>3</v>
      </c>
      <c r="N77" s="1">
        <f t="shared" si="58"/>
        <v>3</v>
      </c>
      <c r="O77" s="1">
        <f t="shared" si="59"/>
        <v>25</v>
      </c>
      <c r="P77" s="1">
        <f t="shared" si="60"/>
        <v>11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1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26</v>
      </c>
      <c r="Y77" s="1">
        <f t="shared" si="69"/>
        <v>16</v>
      </c>
      <c r="Z77" s="1">
        <f t="shared" si="70"/>
        <v>3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2</v>
      </c>
      <c r="AF77" s="1">
        <f t="shared" si="74"/>
        <v>1</v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E78" s="1">
        <v>7</v>
      </c>
      <c r="F78" s="1">
        <v>3</v>
      </c>
      <c r="G78" s="1" t="s">
        <v>83</v>
      </c>
      <c r="H78" s="1" t="s">
        <v>83</v>
      </c>
      <c r="I78" s="1">
        <f t="shared" si="53"/>
        <v>47</v>
      </c>
      <c r="J78" s="1">
        <f t="shared" si="54"/>
        <v>26</v>
      </c>
      <c r="K78" s="1">
        <f t="shared" si="55"/>
        <v>8</v>
      </c>
      <c r="L78" s="1">
        <f t="shared" si="56"/>
        <v>4</v>
      </c>
      <c r="M78" s="1">
        <f t="shared" si="57"/>
        <v>3</v>
      </c>
      <c r="N78" s="1">
        <f t="shared" si="58"/>
        <v>3</v>
      </c>
      <c r="O78" s="1">
        <f t="shared" si="59"/>
        <v>25</v>
      </c>
      <c r="P78" s="1">
        <f t="shared" si="60"/>
        <v>11</v>
      </c>
      <c r="Q78" s="1">
        <f t="shared" si="61"/>
        <v>3</v>
      </c>
      <c r="R78" s="1">
        <f t="shared" si="62"/>
        <v>22</v>
      </c>
      <c r="S78" s="1">
        <f t="shared" si="63"/>
        <v>15</v>
      </c>
      <c r="T78" s="1">
        <f t="shared" si="64"/>
        <v>1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26</v>
      </c>
      <c r="Y78" s="1">
        <f t="shared" si="69"/>
        <v>16</v>
      </c>
      <c r="Z78" s="1">
        <f t="shared" si="70"/>
        <v>3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7</v>
      </c>
      <c r="AE78" s="1">
        <f t="shared" si="73"/>
        <v>2</v>
      </c>
      <c r="AF78" s="1">
        <f t="shared" si="74"/>
        <v>1</v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E79" s="1">
        <v>4</v>
      </c>
      <c r="F79" s="1">
        <v>5</v>
      </c>
      <c r="G79" s="1" t="s">
        <v>83</v>
      </c>
      <c r="H79" s="1" t="s">
        <v>83</v>
      </c>
      <c r="I79" s="1">
        <f t="shared" si="53"/>
        <v>47</v>
      </c>
      <c r="J79" s="1">
        <f t="shared" si="54"/>
        <v>27</v>
      </c>
      <c r="K79" s="1">
        <f t="shared" si="55"/>
        <v>8</v>
      </c>
      <c r="L79" s="1">
        <f t="shared" si="56"/>
        <v>4</v>
      </c>
      <c r="M79" s="1">
        <f t="shared" si="57"/>
        <v>3</v>
      </c>
      <c r="N79" s="1">
        <f t="shared" si="58"/>
        <v>3</v>
      </c>
      <c r="O79" s="1">
        <f t="shared" si="59"/>
        <v>25</v>
      </c>
      <c r="P79" s="1">
        <f t="shared" si="60"/>
        <v>11</v>
      </c>
      <c r="Q79" s="1">
        <f t="shared" si="61"/>
        <v>3</v>
      </c>
      <c r="R79" s="1">
        <f t="shared" si="62"/>
        <v>22</v>
      </c>
      <c r="S79" s="1">
        <f t="shared" si="63"/>
        <v>16</v>
      </c>
      <c r="T79" s="1">
        <f t="shared" si="64"/>
        <v>1</v>
      </c>
      <c r="U79" s="1">
        <f t="shared" si="65"/>
        <v>12</v>
      </c>
      <c r="V79" s="1">
        <f t="shared" si="66"/>
        <v>12</v>
      </c>
      <c r="W79" s="1">
        <f t="shared" si="67"/>
        <v>2</v>
      </c>
      <c r="X79" s="1">
        <f t="shared" si="68"/>
        <v>26</v>
      </c>
      <c r="Y79" s="1">
        <f t="shared" si="69"/>
        <v>17</v>
      </c>
      <c r="Z79" s="1">
        <f t="shared" si="70"/>
        <v>3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6</v>
      </c>
      <c r="AE79" s="1">
        <f t="shared" si="73"/>
        <v>3</v>
      </c>
      <c r="AF79" s="1">
        <f t="shared" si="74"/>
        <v>1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27</v>
      </c>
      <c r="K84" s="1">
        <f t="shared" si="75"/>
        <v>8</v>
      </c>
      <c r="L84" s="1">
        <f t="shared" si="75"/>
        <v>4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3</v>
      </c>
      <c r="R84" s="1">
        <f t="shared" si="76"/>
        <v>22</v>
      </c>
      <c r="S84" s="1">
        <f t="shared" si="76"/>
        <v>16</v>
      </c>
      <c r="T84" s="1">
        <f t="shared" si="76"/>
        <v>1</v>
      </c>
      <c r="U84" s="1">
        <f t="shared" si="76"/>
        <v>12</v>
      </c>
      <c r="V84" s="1">
        <f t="shared" si="76"/>
        <v>12</v>
      </c>
      <c r="W84" s="1">
        <f t="shared" si="76"/>
        <v>2</v>
      </c>
      <c r="X84" s="1">
        <f t="shared" si="76"/>
        <v>26</v>
      </c>
      <c r="Y84" s="1">
        <f t="shared" si="76"/>
        <v>17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265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25-11-3</v>
      </c>
      <c r="R85" s="1" t="str">
        <f>IF(R84="","0-0-0",CONCATENATE(R84,"-",S84,"-",T84))</f>
        <v>22-16-1</v>
      </c>
      <c r="U85" s="1" t="str">
        <f>IF(U84="","0-0-0",CONCATENATE(U84,"-",V84,"-",W84))</f>
        <v>12-12-2</v>
      </c>
      <c r="X85" s="1" t="str">
        <f>IF(X84="","0-0-0",CONCATENATE(X84,"-",Y84,"-",Z84))</f>
        <v>26-17-3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800-000000000000}">
      <formula1>$AK$1:$AK$2</formula1>
    </dataValidation>
    <dataValidation type="list" allowBlank="1" showInputMessage="1" showErrorMessage="1" sqref="C2:C83" xr:uid="{00000000-0002-0000-9800-000001000000}">
      <formula1>$AL$1:$AL$2</formula1>
    </dataValidation>
    <dataValidation type="list" allowBlank="1" showInputMessage="1" showErrorMessage="1" sqref="D2:D83" xr:uid="{00000000-0002-0000-9800-000002000000}">
      <formula1>$AM$1:$AM$31</formula1>
    </dataValidation>
  </dataValidations>
  <hyperlinks>
    <hyperlink ref="AG1" location="Index!A1" display="Home" xr:uid="{00000000-0004-0000-9800-000000000000}"/>
  </hyperlink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E52" s="1">
        <v>2</v>
      </c>
      <c r="F52" s="1">
        <v>1</v>
      </c>
      <c r="G52" s="1" t="s">
        <v>84</v>
      </c>
      <c r="H52" s="1" t="s">
        <v>83</v>
      </c>
      <c r="I52" s="1">
        <f t="shared" si="29"/>
        <v>25</v>
      </c>
      <c r="J52" s="1">
        <f t="shared" si="30"/>
        <v>19</v>
      </c>
      <c r="K52" s="1">
        <f t="shared" si="31"/>
        <v>7</v>
      </c>
      <c r="L52" s="1">
        <f t="shared" si="32"/>
        <v>7</v>
      </c>
      <c r="M52" s="1">
        <f t="shared" si="33"/>
        <v>4</v>
      </c>
      <c r="N52" s="1">
        <f t="shared" si="34"/>
        <v>1</v>
      </c>
      <c r="O52" s="1">
        <f t="shared" si="35"/>
        <v>17</v>
      </c>
      <c r="P52" s="1">
        <f t="shared" si="36"/>
        <v>5</v>
      </c>
      <c r="Q52" s="1">
        <f t="shared" si="37"/>
        <v>3</v>
      </c>
      <c r="R52" s="1">
        <f t="shared" si="38"/>
        <v>8</v>
      </c>
      <c r="S52" s="1">
        <f t="shared" si="39"/>
        <v>14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3</v>
      </c>
      <c r="X52" s="1">
        <f t="shared" si="44"/>
        <v>14</v>
      </c>
      <c r="Y52" s="1">
        <f t="shared" si="45"/>
        <v>10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E53" s="1">
        <v>3</v>
      </c>
      <c r="F53" s="1">
        <v>2</v>
      </c>
      <c r="G53" s="1" t="s">
        <v>84</v>
      </c>
      <c r="H53" s="1" t="s">
        <v>83</v>
      </c>
      <c r="I53" s="1">
        <f t="shared" si="29"/>
        <v>26</v>
      </c>
      <c r="J53" s="1">
        <f t="shared" si="30"/>
        <v>19</v>
      </c>
      <c r="K53" s="1">
        <f t="shared" si="31"/>
        <v>8</v>
      </c>
      <c r="L53" s="1">
        <f t="shared" si="32"/>
        <v>7</v>
      </c>
      <c r="M53" s="1">
        <f t="shared" si="33"/>
        <v>4</v>
      </c>
      <c r="N53" s="1">
        <f t="shared" si="34"/>
        <v>1</v>
      </c>
      <c r="O53" s="1">
        <f t="shared" si="35"/>
        <v>17</v>
      </c>
      <c r="P53" s="1">
        <f t="shared" si="36"/>
        <v>5</v>
      </c>
      <c r="Q53" s="1">
        <f t="shared" si="37"/>
        <v>3</v>
      </c>
      <c r="R53" s="1">
        <f t="shared" si="38"/>
        <v>9</v>
      </c>
      <c r="S53" s="1">
        <f t="shared" si="39"/>
        <v>14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3</v>
      </c>
      <c r="X53" s="1">
        <f t="shared" si="44"/>
        <v>14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E54" s="1">
        <v>3</v>
      </c>
      <c r="F54" s="1">
        <v>5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20</v>
      </c>
      <c r="K54" s="1">
        <f t="shared" si="31"/>
        <v>8</v>
      </c>
      <c r="L54" s="1">
        <f t="shared" si="32"/>
        <v>7</v>
      </c>
      <c r="M54" s="1">
        <f t="shared" si="33"/>
        <v>4</v>
      </c>
      <c r="N54" s="1">
        <f t="shared" si="34"/>
        <v>1</v>
      </c>
      <c r="O54" s="1">
        <f t="shared" si="35"/>
        <v>17</v>
      </c>
      <c r="P54" s="1">
        <f t="shared" si="36"/>
        <v>5</v>
      </c>
      <c r="Q54" s="1">
        <f t="shared" si="37"/>
        <v>3</v>
      </c>
      <c r="R54" s="1">
        <f t="shared" si="38"/>
        <v>9</v>
      </c>
      <c r="S54" s="1">
        <f t="shared" si="39"/>
        <v>15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3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21</v>
      </c>
      <c r="K55" s="1">
        <f t="shared" si="31"/>
        <v>8</v>
      </c>
      <c r="L55" s="1">
        <f t="shared" si="32"/>
        <v>7</v>
      </c>
      <c r="M55" s="1">
        <f t="shared" si="33"/>
        <v>4</v>
      </c>
      <c r="N55" s="1">
        <f t="shared" si="34"/>
        <v>1</v>
      </c>
      <c r="O55" s="1">
        <f t="shared" si="35"/>
        <v>17</v>
      </c>
      <c r="P55" s="1">
        <f t="shared" si="36"/>
        <v>5</v>
      </c>
      <c r="Q55" s="1">
        <f t="shared" si="37"/>
        <v>3</v>
      </c>
      <c r="R55" s="1">
        <f t="shared" si="38"/>
        <v>9</v>
      </c>
      <c r="S55" s="1">
        <f t="shared" si="39"/>
        <v>16</v>
      </c>
      <c r="T55" s="1">
        <f t="shared" si="40"/>
        <v>4</v>
      </c>
      <c r="U55" s="1">
        <f t="shared" si="41"/>
        <v>7</v>
      </c>
      <c r="V55" s="1">
        <f t="shared" si="42"/>
        <v>5</v>
      </c>
      <c r="W55" s="1">
        <f t="shared" si="43"/>
        <v>3</v>
      </c>
      <c r="X55" s="1">
        <f t="shared" si="44"/>
        <v>14</v>
      </c>
      <c r="Y55" s="1">
        <f t="shared" si="45"/>
        <v>11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26</v>
      </c>
      <c r="J56" s="1">
        <f t="shared" si="30"/>
        <v>21</v>
      </c>
      <c r="K56" s="1">
        <f t="shared" si="31"/>
        <v>8</v>
      </c>
      <c r="L56" s="1">
        <f t="shared" si="32"/>
        <v>8</v>
      </c>
      <c r="M56" s="1">
        <f t="shared" si="33"/>
        <v>4</v>
      </c>
      <c r="N56" s="1">
        <f t="shared" si="34"/>
        <v>1</v>
      </c>
      <c r="O56" s="1">
        <f t="shared" si="35"/>
        <v>17</v>
      </c>
      <c r="P56" s="1">
        <f t="shared" si="36"/>
        <v>5</v>
      </c>
      <c r="Q56" s="1">
        <f t="shared" si="37"/>
        <v>4</v>
      </c>
      <c r="R56" s="1">
        <f t="shared" si="38"/>
        <v>9</v>
      </c>
      <c r="S56" s="1">
        <f t="shared" si="39"/>
        <v>16</v>
      </c>
      <c r="T56" s="1">
        <f t="shared" si="40"/>
        <v>4</v>
      </c>
      <c r="U56" s="1">
        <f t="shared" si="41"/>
        <v>7</v>
      </c>
      <c r="V56" s="1">
        <f t="shared" si="42"/>
        <v>5</v>
      </c>
      <c r="W56" s="1">
        <f t="shared" si="43"/>
        <v>3</v>
      </c>
      <c r="X56" s="1">
        <f t="shared" si="44"/>
        <v>14</v>
      </c>
      <c r="Y56" s="1">
        <f t="shared" si="45"/>
        <v>11</v>
      </c>
      <c r="Z56" s="1">
        <f t="shared" si="46"/>
        <v>4</v>
      </c>
      <c r="AA56" s="1" t="str">
        <f t="shared" si="27"/>
        <v>L</v>
      </c>
      <c r="AB56" s="1">
        <f t="shared" si="47"/>
        <v>3</v>
      </c>
      <c r="AC56" s="1" t="str">
        <f t="shared" si="28"/>
        <v>OTL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22</v>
      </c>
      <c r="K57" s="1">
        <f t="shared" si="31"/>
        <v>8</v>
      </c>
      <c r="L57" s="1">
        <f t="shared" si="32"/>
        <v>8</v>
      </c>
      <c r="M57" s="1">
        <f t="shared" si="33"/>
        <v>4</v>
      </c>
      <c r="N57" s="1">
        <f t="shared" si="34"/>
        <v>1</v>
      </c>
      <c r="O57" s="1">
        <f t="shared" si="35"/>
        <v>17</v>
      </c>
      <c r="P57" s="1">
        <f t="shared" si="36"/>
        <v>6</v>
      </c>
      <c r="Q57" s="1">
        <f t="shared" si="37"/>
        <v>4</v>
      </c>
      <c r="R57" s="1">
        <f t="shared" si="38"/>
        <v>9</v>
      </c>
      <c r="S57" s="1">
        <f t="shared" si="39"/>
        <v>16</v>
      </c>
      <c r="T57" s="1">
        <f t="shared" si="40"/>
        <v>4</v>
      </c>
      <c r="U57" s="1">
        <f t="shared" si="41"/>
        <v>7</v>
      </c>
      <c r="V57" s="1">
        <f t="shared" si="42"/>
        <v>6</v>
      </c>
      <c r="W57" s="1">
        <f t="shared" si="43"/>
        <v>3</v>
      </c>
      <c r="X57" s="1">
        <f t="shared" si="44"/>
        <v>14</v>
      </c>
      <c r="Y57" s="1">
        <f t="shared" si="45"/>
        <v>12</v>
      </c>
      <c r="Z57" s="1">
        <f t="shared" si="46"/>
        <v>4</v>
      </c>
      <c r="AA57" s="1" t="str">
        <f t="shared" si="27"/>
        <v>L</v>
      </c>
      <c r="AB57" s="1">
        <f t="shared" si="47"/>
        <v>4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27</v>
      </c>
      <c r="J58" s="1">
        <f t="shared" si="30"/>
        <v>22</v>
      </c>
      <c r="K58" s="1">
        <f t="shared" si="31"/>
        <v>8</v>
      </c>
      <c r="L58" s="1">
        <f t="shared" si="32"/>
        <v>8</v>
      </c>
      <c r="M58" s="1">
        <f t="shared" si="33"/>
        <v>4</v>
      </c>
      <c r="N58" s="1">
        <f t="shared" si="34"/>
        <v>1</v>
      </c>
      <c r="O58" s="1">
        <f t="shared" si="35"/>
        <v>18</v>
      </c>
      <c r="P58" s="1">
        <f t="shared" si="36"/>
        <v>6</v>
      </c>
      <c r="Q58" s="1">
        <f t="shared" si="37"/>
        <v>4</v>
      </c>
      <c r="R58" s="1">
        <f t="shared" si="38"/>
        <v>9</v>
      </c>
      <c r="S58" s="1">
        <f t="shared" si="39"/>
        <v>16</v>
      </c>
      <c r="T58" s="1">
        <f t="shared" si="40"/>
        <v>4</v>
      </c>
      <c r="U58" s="1">
        <f t="shared" si="41"/>
        <v>7</v>
      </c>
      <c r="V58" s="1">
        <f t="shared" si="42"/>
        <v>6</v>
      </c>
      <c r="W58" s="1">
        <f t="shared" si="43"/>
        <v>3</v>
      </c>
      <c r="X58" s="1">
        <f t="shared" si="44"/>
        <v>14</v>
      </c>
      <c r="Y58" s="1">
        <f t="shared" si="45"/>
        <v>12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E59" s="1">
        <v>6</v>
      </c>
      <c r="F59" s="1">
        <v>4</v>
      </c>
      <c r="G59" s="1" t="s">
        <v>83</v>
      </c>
      <c r="H59" s="1" t="s">
        <v>83</v>
      </c>
      <c r="I59" s="1">
        <f t="shared" si="29"/>
        <v>28</v>
      </c>
      <c r="J59" s="1">
        <f t="shared" si="30"/>
        <v>22</v>
      </c>
      <c r="K59" s="1">
        <f t="shared" si="31"/>
        <v>8</v>
      </c>
      <c r="L59" s="1">
        <f t="shared" si="32"/>
        <v>8</v>
      </c>
      <c r="M59" s="1">
        <f t="shared" si="33"/>
        <v>4</v>
      </c>
      <c r="N59" s="1">
        <f t="shared" si="34"/>
        <v>1</v>
      </c>
      <c r="O59" s="1">
        <f t="shared" si="35"/>
        <v>19</v>
      </c>
      <c r="P59" s="1">
        <f t="shared" si="36"/>
        <v>6</v>
      </c>
      <c r="Q59" s="1">
        <f t="shared" si="37"/>
        <v>4</v>
      </c>
      <c r="R59" s="1">
        <f t="shared" si="38"/>
        <v>9</v>
      </c>
      <c r="S59" s="1">
        <f t="shared" si="39"/>
        <v>16</v>
      </c>
      <c r="T59" s="1">
        <f t="shared" si="40"/>
        <v>4</v>
      </c>
      <c r="U59" s="1">
        <f t="shared" si="41"/>
        <v>7</v>
      </c>
      <c r="V59" s="1">
        <f t="shared" si="42"/>
        <v>6</v>
      </c>
      <c r="W59" s="1">
        <f t="shared" si="43"/>
        <v>3</v>
      </c>
      <c r="X59" s="1">
        <f t="shared" si="44"/>
        <v>14</v>
      </c>
      <c r="Y59" s="1">
        <f t="shared" si="45"/>
        <v>12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4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E60" s="1">
        <v>5</v>
      </c>
      <c r="F60" s="1">
        <v>2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22</v>
      </c>
      <c r="K60" s="1">
        <f t="shared" si="31"/>
        <v>8</v>
      </c>
      <c r="L60" s="1">
        <f t="shared" si="32"/>
        <v>8</v>
      </c>
      <c r="M60" s="1">
        <f t="shared" si="33"/>
        <v>4</v>
      </c>
      <c r="N60" s="1">
        <f t="shared" si="34"/>
        <v>1</v>
      </c>
      <c r="O60" s="1">
        <f t="shared" si="35"/>
        <v>19</v>
      </c>
      <c r="P60" s="1">
        <f t="shared" si="36"/>
        <v>6</v>
      </c>
      <c r="Q60" s="1">
        <f t="shared" si="37"/>
        <v>4</v>
      </c>
      <c r="R60" s="1">
        <f t="shared" si="38"/>
        <v>10</v>
      </c>
      <c r="S60" s="1">
        <f t="shared" si="39"/>
        <v>16</v>
      </c>
      <c r="T60" s="1">
        <f t="shared" si="40"/>
        <v>4</v>
      </c>
      <c r="U60" s="1">
        <f t="shared" si="41"/>
        <v>7</v>
      </c>
      <c r="V60" s="1">
        <f t="shared" si="42"/>
        <v>6</v>
      </c>
      <c r="W60" s="1">
        <f t="shared" si="43"/>
        <v>3</v>
      </c>
      <c r="X60" s="1">
        <f t="shared" si="44"/>
        <v>15</v>
      </c>
      <c r="Y60" s="1">
        <f t="shared" si="45"/>
        <v>12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6</v>
      </c>
      <c r="AE60" s="1">
        <f t="shared" si="49"/>
        <v>3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E61" s="1">
        <v>5</v>
      </c>
      <c r="F61" s="1">
        <v>3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22</v>
      </c>
      <c r="K61" s="1">
        <f t="shared" si="31"/>
        <v>8</v>
      </c>
      <c r="L61" s="1">
        <f t="shared" si="32"/>
        <v>8</v>
      </c>
      <c r="M61" s="1">
        <f t="shared" si="33"/>
        <v>4</v>
      </c>
      <c r="N61" s="1">
        <f t="shared" si="34"/>
        <v>1</v>
      </c>
      <c r="O61" s="1">
        <f t="shared" si="35"/>
        <v>20</v>
      </c>
      <c r="P61" s="1">
        <f t="shared" si="36"/>
        <v>6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4</v>
      </c>
      <c r="U61" s="1">
        <f t="shared" si="41"/>
        <v>7</v>
      </c>
      <c r="V61" s="1">
        <f t="shared" si="42"/>
        <v>6</v>
      </c>
      <c r="W61" s="1">
        <f t="shared" si="43"/>
        <v>3</v>
      </c>
      <c r="X61" s="1">
        <f t="shared" si="44"/>
        <v>16</v>
      </c>
      <c r="Y61" s="1">
        <f t="shared" si="45"/>
        <v>12</v>
      </c>
      <c r="Z61" s="1">
        <f t="shared" si="46"/>
        <v>4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23</v>
      </c>
      <c r="K62" s="1">
        <f t="shared" si="31"/>
        <v>8</v>
      </c>
      <c r="L62" s="1">
        <f t="shared" si="32"/>
        <v>8</v>
      </c>
      <c r="M62" s="1">
        <f t="shared" si="33"/>
        <v>4</v>
      </c>
      <c r="N62" s="1">
        <f t="shared" si="34"/>
        <v>1</v>
      </c>
      <c r="O62" s="1">
        <f t="shared" si="35"/>
        <v>20</v>
      </c>
      <c r="P62" s="1">
        <f t="shared" si="36"/>
        <v>6</v>
      </c>
      <c r="Q62" s="1">
        <f t="shared" si="37"/>
        <v>4</v>
      </c>
      <c r="R62" s="1">
        <f t="shared" si="38"/>
        <v>10</v>
      </c>
      <c r="S62" s="1">
        <f t="shared" si="39"/>
        <v>17</v>
      </c>
      <c r="T62" s="1">
        <f t="shared" si="40"/>
        <v>4</v>
      </c>
      <c r="U62" s="1">
        <f t="shared" si="41"/>
        <v>7</v>
      </c>
      <c r="V62" s="1">
        <f t="shared" si="42"/>
        <v>6</v>
      </c>
      <c r="W62" s="1">
        <f t="shared" si="43"/>
        <v>3</v>
      </c>
      <c r="X62" s="1">
        <f t="shared" si="44"/>
        <v>16</v>
      </c>
      <c r="Y62" s="1">
        <f t="shared" si="45"/>
        <v>13</v>
      </c>
      <c r="Z62" s="1">
        <f t="shared" si="46"/>
        <v>4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E63" s="1">
        <v>0</v>
      </c>
      <c r="F63" s="1">
        <v>3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24</v>
      </c>
      <c r="K63" s="1">
        <f t="shared" si="31"/>
        <v>8</v>
      </c>
      <c r="L63" s="1">
        <f t="shared" si="32"/>
        <v>8</v>
      </c>
      <c r="M63" s="1">
        <f t="shared" si="33"/>
        <v>4</v>
      </c>
      <c r="N63" s="1">
        <f t="shared" si="34"/>
        <v>1</v>
      </c>
      <c r="O63" s="1">
        <f t="shared" si="35"/>
        <v>20</v>
      </c>
      <c r="P63" s="1">
        <f t="shared" si="36"/>
        <v>6</v>
      </c>
      <c r="Q63" s="1">
        <f t="shared" si="37"/>
        <v>4</v>
      </c>
      <c r="R63" s="1">
        <f t="shared" si="38"/>
        <v>10</v>
      </c>
      <c r="S63" s="1">
        <f t="shared" si="39"/>
        <v>18</v>
      </c>
      <c r="T63" s="1">
        <f t="shared" si="40"/>
        <v>4</v>
      </c>
      <c r="U63" s="1">
        <f t="shared" si="41"/>
        <v>7</v>
      </c>
      <c r="V63" s="1">
        <f t="shared" si="42"/>
        <v>6</v>
      </c>
      <c r="W63" s="1">
        <f t="shared" si="43"/>
        <v>3</v>
      </c>
      <c r="X63" s="1">
        <f t="shared" si="44"/>
        <v>16</v>
      </c>
      <c r="Y63" s="1">
        <f t="shared" si="45"/>
        <v>14</v>
      </c>
      <c r="Z63" s="1">
        <f t="shared" si="46"/>
        <v>4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E64" s="1">
        <v>7</v>
      </c>
      <c r="F64" s="1">
        <v>3</v>
      </c>
      <c r="G64" s="1" t="s">
        <v>83</v>
      </c>
      <c r="H64" s="1" t="s">
        <v>83</v>
      </c>
      <c r="I64" s="1">
        <f t="shared" si="29"/>
        <v>31</v>
      </c>
      <c r="J64" s="1">
        <f t="shared" si="30"/>
        <v>24</v>
      </c>
      <c r="K64" s="1">
        <f t="shared" si="31"/>
        <v>8</v>
      </c>
      <c r="L64" s="1">
        <f t="shared" si="32"/>
        <v>8</v>
      </c>
      <c r="M64" s="1">
        <f t="shared" si="33"/>
        <v>4</v>
      </c>
      <c r="N64" s="1">
        <f t="shared" si="34"/>
        <v>1</v>
      </c>
      <c r="O64" s="1">
        <f t="shared" si="35"/>
        <v>20</v>
      </c>
      <c r="P64" s="1">
        <f t="shared" si="36"/>
        <v>6</v>
      </c>
      <c r="Q64" s="1">
        <f t="shared" si="37"/>
        <v>4</v>
      </c>
      <c r="R64" s="1">
        <f t="shared" si="38"/>
        <v>11</v>
      </c>
      <c r="S64" s="1">
        <f t="shared" si="39"/>
        <v>18</v>
      </c>
      <c r="T64" s="1">
        <f t="shared" si="40"/>
        <v>4</v>
      </c>
      <c r="U64" s="1">
        <f t="shared" si="41"/>
        <v>8</v>
      </c>
      <c r="V64" s="1">
        <f t="shared" si="42"/>
        <v>6</v>
      </c>
      <c r="W64" s="1">
        <f t="shared" si="43"/>
        <v>3</v>
      </c>
      <c r="X64" s="1">
        <f t="shared" si="44"/>
        <v>17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E65" s="1">
        <v>3</v>
      </c>
      <c r="F65" s="1">
        <v>5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25</v>
      </c>
      <c r="K65" s="1">
        <f t="shared" si="31"/>
        <v>8</v>
      </c>
      <c r="L65" s="1">
        <f t="shared" si="32"/>
        <v>8</v>
      </c>
      <c r="M65" s="1">
        <f t="shared" si="33"/>
        <v>4</v>
      </c>
      <c r="N65" s="1">
        <f t="shared" si="34"/>
        <v>1</v>
      </c>
      <c r="O65" s="1">
        <f t="shared" si="35"/>
        <v>20</v>
      </c>
      <c r="P65" s="1">
        <f t="shared" si="36"/>
        <v>6</v>
      </c>
      <c r="Q65" s="1">
        <f t="shared" si="37"/>
        <v>4</v>
      </c>
      <c r="R65" s="1">
        <f t="shared" si="38"/>
        <v>11</v>
      </c>
      <c r="S65" s="1">
        <f t="shared" si="39"/>
        <v>19</v>
      </c>
      <c r="T65" s="1">
        <f t="shared" si="40"/>
        <v>4</v>
      </c>
      <c r="U65" s="1">
        <f t="shared" si="41"/>
        <v>8</v>
      </c>
      <c r="V65" s="1">
        <f t="shared" si="42"/>
        <v>7</v>
      </c>
      <c r="W65" s="1">
        <f t="shared" si="43"/>
        <v>3</v>
      </c>
      <c r="X65" s="1">
        <f t="shared" si="44"/>
        <v>17</v>
      </c>
      <c r="Y65" s="1">
        <f t="shared" si="45"/>
        <v>15</v>
      </c>
      <c r="Z65" s="1">
        <f t="shared" si="46"/>
        <v>4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26</v>
      </c>
      <c r="K66" s="1">
        <f t="shared" si="31"/>
        <v>8</v>
      </c>
      <c r="L66" s="1">
        <f t="shared" si="32"/>
        <v>8</v>
      </c>
      <c r="M66" s="1">
        <f t="shared" si="33"/>
        <v>4</v>
      </c>
      <c r="N66" s="1">
        <f t="shared" si="34"/>
        <v>1</v>
      </c>
      <c r="O66" s="1">
        <f t="shared" si="35"/>
        <v>20</v>
      </c>
      <c r="P66" s="1">
        <f t="shared" si="36"/>
        <v>7</v>
      </c>
      <c r="Q66" s="1">
        <f t="shared" si="37"/>
        <v>4</v>
      </c>
      <c r="R66" s="1">
        <f t="shared" si="38"/>
        <v>11</v>
      </c>
      <c r="S66" s="1">
        <f t="shared" si="39"/>
        <v>19</v>
      </c>
      <c r="T66" s="1">
        <f t="shared" si="40"/>
        <v>4</v>
      </c>
      <c r="U66" s="1">
        <f t="shared" si="41"/>
        <v>8</v>
      </c>
      <c r="V66" s="1">
        <f t="shared" si="42"/>
        <v>7</v>
      </c>
      <c r="W66" s="1">
        <f t="shared" si="43"/>
        <v>3</v>
      </c>
      <c r="X66" s="1">
        <f t="shared" si="44"/>
        <v>17</v>
      </c>
      <c r="Y66" s="1">
        <f t="shared" si="45"/>
        <v>15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E67" s="1">
        <v>0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E68" s="1">
        <v>1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8</v>
      </c>
      <c r="L68" s="1">
        <f t="shared" si="56"/>
        <v>8</v>
      </c>
      <c r="M68" s="1">
        <f t="shared" si="57"/>
        <v>4</v>
      </c>
      <c r="N68" s="1">
        <f t="shared" si="58"/>
        <v>1</v>
      </c>
      <c r="O68" s="1">
        <f t="shared" si="59"/>
        <v>20</v>
      </c>
      <c r="P68" s="1">
        <f t="shared" si="60"/>
        <v>9</v>
      </c>
      <c r="Q68" s="1">
        <f t="shared" si="61"/>
        <v>4</v>
      </c>
      <c r="R68" s="1">
        <f t="shared" si="62"/>
        <v>11</v>
      </c>
      <c r="S68" s="1">
        <f t="shared" si="63"/>
        <v>19</v>
      </c>
      <c r="T68" s="1">
        <f t="shared" si="64"/>
        <v>4</v>
      </c>
      <c r="U68" s="1">
        <f t="shared" si="65"/>
        <v>8</v>
      </c>
      <c r="V68" s="1">
        <f t="shared" si="66"/>
        <v>9</v>
      </c>
      <c r="W68" s="1">
        <f t="shared" si="67"/>
        <v>3</v>
      </c>
      <c r="X68" s="1">
        <f t="shared" si="68"/>
        <v>17</v>
      </c>
      <c r="Y68" s="1">
        <f t="shared" si="69"/>
        <v>17</v>
      </c>
      <c r="Z68" s="1">
        <f t="shared" si="70"/>
        <v>4</v>
      </c>
      <c r="AA68" s="1" t="str">
        <f t="shared" si="51"/>
        <v>L</v>
      </c>
      <c r="AB68" s="1">
        <f t="shared" si="71"/>
        <v>4</v>
      </c>
      <c r="AC68" s="1" t="str">
        <f t="shared" si="52"/>
        <v>L</v>
      </c>
      <c r="AD68" s="1">
        <f t="shared" si="48"/>
        <v>4</v>
      </c>
      <c r="AE68" s="1">
        <f t="shared" si="49"/>
        <v>6</v>
      </c>
      <c r="AF68" s="1">
        <f t="shared" si="50"/>
        <v>0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E69" s="1">
        <v>0</v>
      </c>
      <c r="F69" s="1">
        <v>1</v>
      </c>
      <c r="G69" s="1" t="s">
        <v>84</v>
      </c>
      <c r="H69" s="1" t="s">
        <v>83</v>
      </c>
      <c r="I69" s="1">
        <f t="shared" si="53"/>
        <v>31</v>
      </c>
      <c r="J69" s="1">
        <f t="shared" si="54"/>
        <v>28</v>
      </c>
      <c r="K69" s="1">
        <f t="shared" si="55"/>
        <v>8</v>
      </c>
      <c r="L69" s="1">
        <f t="shared" si="56"/>
        <v>9</v>
      </c>
      <c r="M69" s="1">
        <f t="shared" si="57"/>
        <v>4</v>
      </c>
      <c r="N69" s="1">
        <f t="shared" si="58"/>
        <v>1</v>
      </c>
      <c r="O69" s="1">
        <f t="shared" si="59"/>
        <v>20</v>
      </c>
      <c r="P69" s="1">
        <f t="shared" si="60"/>
        <v>9</v>
      </c>
      <c r="Q69" s="1">
        <f t="shared" si="61"/>
        <v>5</v>
      </c>
      <c r="R69" s="1">
        <f t="shared" si="62"/>
        <v>11</v>
      </c>
      <c r="S69" s="1">
        <f t="shared" si="63"/>
        <v>19</v>
      </c>
      <c r="T69" s="1">
        <f t="shared" si="64"/>
        <v>4</v>
      </c>
      <c r="U69" s="1">
        <f t="shared" si="65"/>
        <v>8</v>
      </c>
      <c r="V69" s="1">
        <f t="shared" si="66"/>
        <v>9</v>
      </c>
      <c r="W69" s="1">
        <f t="shared" si="67"/>
        <v>3</v>
      </c>
      <c r="X69" s="1">
        <f t="shared" si="68"/>
        <v>17</v>
      </c>
      <c r="Y69" s="1">
        <f t="shared" si="69"/>
        <v>17</v>
      </c>
      <c r="Z69" s="1">
        <f t="shared" si="70"/>
        <v>5</v>
      </c>
      <c r="AA69" s="1" t="str">
        <f t="shared" si="51"/>
        <v>L</v>
      </c>
      <c r="AB69" s="1">
        <f t="shared" si="71"/>
        <v>5</v>
      </c>
      <c r="AC69" s="1" t="str">
        <f t="shared" si="52"/>
        <v>OTL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29</v>
      </c>
      <c r="K70" s="1">
        <f t="shared" si="55"/>
        <v>8</v>
      </c>
      <c r="L70" s="1">
        <f t="shared" si="56"/>
        <v>9</v>
      </c>
      <c r="M70" s="1">
        <f t="shared" si="57"/>
        <v>4</v>
      </c>
      <c r="N70" s="1">
        <f t="shared" si="58"/>
        <v>1</v>
      </c>
      <c r="O70" s="1">
        <f t="shared" si="59"/>
        <v>20</v>
      </c>
      <c r="P70" s="1">
        <f t="shared" si="60"/>
        <v>9</v>
      </c>
      <c r="Q70" s="1">
        <f t="shared" si="61"/>
        <v>5</v>
      </c>
      <c r="R70" s="1">
        <f t="shared" si="62"/>
        <v>11</v>
      </c>
      <c r="S70" s="1">
        <f t="shared" si="63"/>
        <v>20</v>
      </c>
      <c r="T70" s="1">
        <f t="shared" si="64"/>
        <v>4</v>
      </c>
      <c r="U70" s="1">
        <f t="shared" si="65"/>
        <v>8</v>
      </c>
      <c r="V70" s="1">
        <f t="shared" si="66"/>
        <v>10</v>
      </c>
      <c r="W70" s="1">
        <f t="shared" si="67"/>
        <v>3</v>
      </c>
      <c r="X70" s="1">
        <f t="shared" si="68"/>
        <v>17</v>
      </c>
      <c r="Y70" s="1">
        <f t="shared" si="69"/>
        <v>18</v>
      </c>
      <c r="Z70" s="1">
        <f t="shared" si="70"/>
        <v>5</v>
      </c>
      <c r="AA70" s="1" t="str">
        <f t="shared" si="51"/>
        <v>L</v>
      </c>
      <c r="AB70" s="1">
        <f t="shared" si="71"/>
        <v>6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E71" s="1">
        <v>4</v>
      </c>
      <c r="F71" s="1">
        <v>3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29</v>
      </c>
      <c r="K71" s="1">
        <f t="shared" si="55"/>
        <v>9</v>
      </c>
      <c r="L71" s="1">
        <f t="shared" si="56"/>
        <v>9</v>
      </c>
      <c r="M71" s="1">
        <f t="shared" si="57"/>
        <v>5</v>
      </c>
      <c r="N71" s="1">
        <f t="shared" si="58"/>
        <v>1</v>
      </c>
      <c r="O71" s="1">
        <f t="shared" si="59"/>
        <v>20</v>
      </c>
      <c r="P71" s="1">
        <f t="shared" si="60"/>
        <v>9</v>
      </c>
      <c r="Q71" s="1">
        <f t="shared" si="61"/>
        <v>5</v>
      </c>
      <c r="R71" s="1">
        <f t="shared" si="62"/>
        <v>12</v>
      </c>
      <c r="S71" s="1">
        <f t="shared" si="63"/>
        <v>20</v>
      </c>
      <c r="T71" s="1">
        <f t="shared" si="64"/>
        <v>4</v>
      </c>
      <c r="U71" s="1">
        <f t="shared" si="65"/>
        <v>9</v>
      </c>
      <c r="V71" s="1">
        <f t="shared" si="66"/>
        <v>10</v>
      </c>
      <c r="W71" s="1">
        <f t="shared" si="67"/>
        <v>3</v>
      </c>
      <c r="X71" s="1">
        <f t="shared" si="68"/>
        <v>18</v>
      </c>
      <c r="Y71" s="1">
        <f t="shared" si="69"/>
        <v>18</v>
      </c>
      <c r="Z71" s="1">
        <f t="shared" si="70"/>
        <v>5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2</v>
      </c>
      <c r="AE71" s="1">
        <f t="shared" si="49"/>
        <v>7</v>
      </c>
      <c r="AF71" s="1">
        <f t="shared" si="50"/>
        <v>1</v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E72" s="1">
        <v>7</v>
      </c>
      <c r="F72" s="1">
        <v>6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29</v>
      </c>
      <c r="K72" s="1">
        <f t="shared" si="55"/>
        <v>10</v>
      </c>
      <c r="L72" s="1">
        <f t="shared" si="56"/>
        <v>9</v>
      </c>
      <c r="M72" s="1">
        <f t="shared" si="57"/>
        <v>6</v>
      </c>
      <c r="N72" s="1">
        <f t="shared" si="58"/>
        <v>1</v>
      </c>
      <c r="O72" s="1">
        <f t="shared" si="59"/>
        <v>21</v>
      </c>
      <c r="P72" s="1">
        <f t="shared" si="60"/>
        <v>9</v>
      </c>
      <c r="Q72" s="1">
        <f t="shared" si="61"/>
        <v>5</v>
      </c>
      <c r="R72" s="1">
        <f t="shared" si="62"/>
        <v>12</v>
      </c>
      <c r="S72" s="1">
        <f t="shared" si="63"/>
        <v>20</v>
      </c>
      <c r="T72" s="1">
        <f t="shared" si="64"/>
        <v>4</v>
      </c>
      <c r="U72" s="1">
        <f t="shared" si="65"/>
        <v>9</v>
      </c>
      <c r="V72" s="1">
        <f t="shared" si="66"/>
        <v>10</v>
      </c>
      <c r="W72" s="1">
        <f t="shared" si="67"/>
        <v>3</v>
      </c>
      <c r="X72" s="1">
        <f t="shared" si="68"/>
        <v>18</v>
      </c>
      <c r="Y72" s="1">
        <f t="shared" si="69"/>
        <v>18</v>
      </c>
      <c r="Z72" s="1">
        <f t="shared" si="70"/>
        <v>5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3</v>
      </c>
      <c r="AE72" s="1">
        <f t="shared" si="49"/>
        <v>6</v>
      </c>
      <c r="AF72" s="1">
        <f t="shared" si="50"/>
        <v>1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10</v>
      </c>
      <c r="L73" s="1">
        <f t="shared" si="56"/>
        <v>9</v>
      </c>
      <c r="M73" s="1">
        <f t="shared" si="57"/>
        <v>6</v>
      </c>
      <c r="N73" s="1">
        <f t="shared" si="58"/>
        <v>1</v>
      </c>
      <c r="O73" s="1">
        <f t="shared" si="59"/>
        <v>21</v>
      </c>
      <c r="P73" s="1">
        <f t="shared" si="60"/>
        <v>9</v>
      </c>
      <c r="Q73" s="1">
        <f t="shared" si="61"/>
        <v>5</v>
      </c>
      <c r="R73" s="1">
        <f t="shared" si="62"/>
        <v>12</v>
      </c>
      <c r="S73" s="1">
        <f t="shared" si="63"/>
        <v>21</v>
      </c>
      <c r="T73" s="1">
        <f t="shared" si="64"/>
        <v>4</v>
      </c>
      <c r="U73" s="1">
        <f t="shared" si="65"/>
        <v>9</v>
      </c>
      <c r="V73" s="1">
        <f t="shared" si="66"/>
        <v>10</v>
      </c>
      <c r="W73" s="1">
        <f t="shared" si="67"/>
        <v>3</v>
      </c>
      <c r="X73" s="1">
        <f t="shared" si="68"/>
        <v>18</v>
      </c>
      <c r="Y73" s="1">
        <f t="shared" si="69"/>
        <v>19</v>
      </c>
      <c r="Z73" s="1">
        <f t="shared" si="70"/>
        <v>5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E74" s="1">
        <v>8</v>
      </c>
      <c r="F74" s="1">
        <v>4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10</v>
      </c>
      <c r="L74" s="1">
        <f t="shared" si="56"/>
        <v>9</v>
      </c>
      <c r="M74" s="1">
        <f t="shared" si="57"/>
        <v>6</v>
      </c>
      <c r="N74" s="1">
        <f t="shared" si="58"/>
        <v>1</v>
      </c>
      <c r="O74" s="1">
        <f t="shared" si="59"/>
        <v>22</v>
      </c>
      <c r="P74" s="1">
        <f t="shared" si="60"/>
        <v>9</v>
      </c>
      <c r="Q74" s="1">
        <f t="shared" si="61"/>
        <v>5</v>
      </c>
      <c r="R74" s="1">
        <f t="shared" si="62"/>
        <v>12</v>
      </c>
      <c r="S74" s="1">
        <f t="shared" si="63"/>
        <v>21</v>
      </c>
      <c r="T74" s="1">
        <f t="shared" si="64"/>
        <v>4</v>
      </c>
      <c r="U74" s="1">
        <f t="shared" si="65"/>
        <v>9</v>
      </c>
      <c r="V74" s="1">
        <f t="shared" si="66"/>
        <v>10</v>
      </c>
      <c r="W74" s="1">
        <f t="shared" si="67"/>
        <v>3</v>
      </c>
      <c r="X74" s="1">
        <f t="shared" si="68"/>
        <v>18</v>
      </c>
      <c r="Y74" s="1">
        <f t="shared" si="69"/>
        <v>19</v>
      </c>
      <c r="Z74" s="1">
        <f t="shared" si="70"/>
        <v>5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31</v>
      </c>
      <c r="K75" s="1">
        <f t="shared" si="55"/>
        <v>10</v>
      </c>
      <c r="L75" s="1">
        <f t="shared" si="56"/>
        <v>9</v>
      </c>
      <c r="M75" s="1">
        <f t="shared" si="57"/>
        <v>6</v>
      </c>
      <c r="N75" s="1">
        <f t="shared" si="58"/>
        <v>1</v>
      </c>
      <c r="O75" s="1">
        <f t="shared" si="59"/>
        <v>22</v>
      </c>
      <c r="P75" s="1">
        <f t="shared" si="60"/>
        <v>10</v>
      </c>
      <c r="Q75" s="1">
        <f t="shared" si="61"/>
        <v>5</v>
      </c>
      <c r="R75" s="1">
        <f t="shared" si="62"/>
        <v>12</v>
      </c>
      <c r="S75" s="1">
        <f t="shared" si="63"/>
        <v>21</v>
      </c>
      <c r="T75" s="1">
        <f t="shared" si="64"/>
        <v>4</v>
      </c>
      <c r="U75" s="1">
        <f t="shared" si="65"/>
        <v>9</v>
      </c>
      <c r="V75" s="1">
        <f t="shared" si="66"/>
        <v>10</v>
      </c>
      <c r="W75" s="1">
        <f t="shared" si="67"/>
        <v>3</v>
      </c>
      <c r="X75" s="1">
        <f t="shared" si="68"/>
        <v>18</v>
      </c>
      <c r="Y75" s="1">
        <f t="shared" si="69"/>
        <v>19</v>
      </c>
      <c r="Z75" s="1">
        <f t="shared" si="70"/>
        <v>5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32</v>
      </c>
      <c r="K76" s="1">
        <f t="shared" si="55"/>
        <v>10</v>
      </c>
      <c r="L76" s="1">
        <f t="shared" si="56"/>
        <v>9</v>
      </c>
      <c r="M76" s="1">
        <f t="shared" si="57"/>
        <v>6</v>
      </c>
      <c r="N76" s="1">
        <f t="shared" si="58"/>
        <v>1</v>
      </c>
      <c r="O76" s="1">
        <f t="shared" si="59"/>
        <v>22</v>
      </c>
      <c r="P76" s="1">
        <f t="shared" si="60"/>
        <v>10</v>
      </c>
      <c r="Q76" s="1">
        <f t="shared" si="61"/>
        <v>5</v>
      </c>
      <c r="R76" s="1">
        <f t="shared" si="62"/>
        <v>12</v>
      </c>
      <c r="S76" s="1">
        <f t="shared" si="63"/>
        <v>22</v>
      </c>
      <c r="T76" s="1">
        <f t="shared" si="64"/>
        <v>4</v>
      </c>
      <c r="U76" s="1">
        <f t="shared" si="65"/>
        <v>9</v>
      </c>
      <c r="V76" s="1">
        <f t="shared" si="66"/>
        <v>10</v>
      </c>
      <c r="W76" s="1">
        <f t="shared" si="67"/>
        <v>3</v>
      </c>
      <c r="X76" s="1">
        <f t="shared" si="68"/>
        <v>18</v>
      </c>
      <c r="Y76" s="1">
        <f t="shared" si="69"/>
        <v>20</v>
      </c>
      <c r="Z76" s="1">
        <f t="shared" si="70"/>
        <v>5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33</v>
      </c>
      <c r="K77" s="1">
        <f t="shared" si="55"/>
        <v>10</v>
      </c>
      <c r="L77" s="1">
        <f t="shared" si="56"/>
        <v>9</v>
      </c>
      <c r="M77" s="1">
        <f t="shared" si="57"/>
        <v>6</v>
      </c>
      <c r="N77" s="1">
        <f t="shared" si="58"/>
        <v>1</v>
      </c>
      <c r="O77" s="1">
        <f t="shared" si="59"/>
        <v>22</v>
      </c>
      <c r="P77" s="1">
        <f t="shared" si="60"/>
        <v>10</v>
      </c>
      <c r="Q77" s="1">
        <f t="shared" si="61"/>
        <v>5</v>
      </c>
      <c r="R77" s="1">
        <f t="shared" si="62"/>
        <v>12</v>
      </c>
      <c r="S77" s="1">
        <f t="shared" si="63"/>
        <v>23</v>
      </c>
      <c r="T77" s="1">
        <f t="shared" si="64"/>
        <v>4</v>
      </c>
      <c r="U77" s="1">
        <f t="shared" si="65"/>
        <v>9</v>
      </c>
      <c r="V77" s="1">
        <f t="shared" si="66"/>
        <v>10</v>
      </c>
      <c r="W77" s="1">
        <f t="shared" si="67"/>
        <v>3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L</v>
      </c>
      <c r="AB77" s="1">
        <f t="shared" si="71"/>
        <v>3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33</v>
      </c>
      <c r="K84" s="1">
        <f t="shared" si="75"/>
        <v>10</v>
      </c>
      <c r="L84" s="1">
        <f t="shared" si="75"/>
        <v>9</v>
      </c>
      <c r="M84" s="1">
        <f t="shared" si="75"/>
        <v>6</v>
      </c>
      <c r="N84" s="1">
        <f t="shared" si="75"/>
        <v>1</v>
      </c>
      <c r="O84" s="1">
        <f t="shared" ref="O84:Z84" si="76">IF(O2="","",MAX(O2:O83))</f>
        <v>22</v>
      </c>
      <c r="P84" s="1">
        <f t="shared" si="76"/>
        <v>10</v>
      </c>
      <c r="Q84" s="1">
        <f t="shared" si="76"/>
        <v>5</v>
      </c>
      <c r="R84" s="1">
        <f t="shared" si="76"/>
        <v>12</v>
      </c>
      <c r="S84" s="1">
        <f t="shared" si="76"/>
        <v>23</v>
      </c>
      <c r="T84" s="1">
        <f t="shared" si="76"/>
        <v>4</v>
      </c>
      <c r="U84" s="1">
        <f t="shared" si="76"/>
        <v>9</v>
      </c>
      <c r="V84" s="1">
        <f t="shared" si="76"/>
        <v>10</v>
      </c>
      <c r="W84" s="1">
        <f t="shared" si="76"/>
        <v>3</v>
      </c>
      <c r="X84" s="1">
        <f t="shared" si="76"/>
        <v>18</v>
      </c>
      <c r="Y84" s="1">
        <f t="shared" si="76"/>
        <v>21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245</v>
      </c>
      <c r="F85" s="1">
        <f>SUM(F2:F83)</f>
        <v>262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22-10-5</v>
      </c>
      <c r="R85" s="1" t="str">
        <f>IF(R84="","0-0-0",CONCATENATE(R84,"-",S84,"-",T84))</f>
        <v>12-23-4</v>
      </c>
      <c r="U85" s="1" t="str">
        <f>IF(U84="","0-0-0",CONCATENATE(U84,"-",V84,"-",W84))</f>
        <v>9-10-3</v>
      </c>
      <c r="X85" s="1" t="str">
        <f>IF(X84="","0-0-0",CONCATENATE(X84,"-",Y84,"-",Z84))</f>
        <v>18-21-5</v>
      </c>
      <c r="AA85" s="1" t="str">
        <f>IF(AA84="","0-0",CONCATENATE(AA84,AB84))</f>
        <v>L3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900-000000000000}">
      <formula1>$AK$1:$AK$2</formula1>
    </dataValidation>
    <dataValidation type="list" allowBlank="1" showInputMessage="1" showErrorMessage="1" sqref="C2:C83" xr:uid="{00000000-0002-0000-9900-000001000000}">
      <formula1>$AL$1:$AL$2</formula1>
    </dataValidation>
    <dataValidation type="list" allowBlank="1" showInputMessage="1" showErrorMessage="1" sqref="D2:D83" xr:uid="{00000000-0002-0000-9900-000002000000}">
      <formula1>$AM$1:$AM$31</formula1>
    </dataValidation>
  </dataValidations>
  <hyperlinks>
    <hyperlink ref="AG1" location="Index!A1" display="Home" xr:uid="{00000000-0004-0000-9900-000000000000}"/>
  </hyperlink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E51" s="1">
        <v>4</v>
      </c>
      <c r="F51" s="1">
        <v>3</v>
      </c>
      <c r="G51" s="1" t="s">
        <v>84</v>
      </c>
      <c r="H51" s="1" t="s">
        <v>83</v>
      </c>
      <c r="I51" s="1">
        <f t="shared" si="29"/>
        <v>32</v>
      </c>
      <c r="J51" s="1">
        <f t="shared" si="30"/>
        <v>17</v>
      </c>
      <c r="K51" s="1">
        <f t="shared" si="31"/>
        <v>6</v>
      </c>
      <c r="L51" s="1">
        <f t="shared" si="32"/>
        <v>1</v>
      </c>
      <c r="M51" s="1">
        <f t="shared" si="33"/>
        <v>2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41"/>
        <v>12</v>
      </c>
      <c r="V51" s="1">
        <f t="shared" si="42"/>
        <v>4</v>
      </c>
      <c r="W51" s="1">
        <f t="shared" si="43"/>
        <v>1</v>
      </c>
      <c r="X51" s="1">
        <f t="shared" si="44"/>
        <v>19</v>
      </c>
      <c r="Y51" s="1">
        <f t="shared" si="45"/>
        <v>7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4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E52" s="1">
        <v>5</v>
      </c>
      <c r="F52" s="1">
        <v>3</v>
      </c>
      <c r="G52" s="1" t="s">
        <v>83</v>
      </c>
      <c r="H52" s="1" t="s">
        <v>83</v>
      </c>
      <c r="I52" s="1">
        <f t="shared" si="29"/>
        <v>33</v>
      </c>
      <c r="J52" s="1">
        <f t="shared" si="30"/>
        <v>17</v>
      </c>
      <c r="K52" s="1">
        <f t="shared" si="31"/>
        <v>6</v>
      </c>
      <c r="L52" s="1">
        <f t="shared" si="32"/>
        <v>1</v>
      </c>
      <c r="M52" s="1">
        <f t="shared" si="33"/>
        <v>2</v>
      </c>
      <c r="N52" s="1">
        <f t="shared" si="34"/>
        <v>0</v>
      </c>
      <c r="O52" s="1">
        <f t="shared" si="35"/>
        <v>19</v>
      </c>
      <c r="P52" s="1">
        <f t="shared" si="36"/>
        <v>8</v>
      </c>
      <c r="Q52" s="1">
        <f t="shared" si="37"/>
        <v>1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41"/>
        <v>12</v>
      </c>
      <c r="V52" s="1">
        <f t="shared" si="42"/>
        <v>4</v>
      </c>
      <c r="W52" s="1">
        <f t="shared" si="43"/>
        <v>1</v>
      </c>
      <c r="X52" s="1">
        <f t="shared" si="44"/>
        <v>19</v>
      </c>
      <c r="Y52" s="1">
        <f t="shared" si="45"/>
        <v>7</v>
      </c>
      <c r="Z52" s="1">
        <f t="shared" si="46"/>
        <v>1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4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E53" s="1">
        <v>5</v>
      </c>
      <c r="F53" s="1">
        <v>3</v>
      </c>
      <c r="G53" s="1" t="s">
        <v>83</v>
      </c>
      <c r="H53" s="1" t="s">
        <v>83</v>
      </c>
      <c r="I53" s="1">
        <f t="shared" si="29"/>
        <v>34</v>
      </c>
      <c r="J53" s="1">
        <f t="shared" si="30"/>
        <v>17</v>
      </c>
      <c r="K53" s="1">
        <f t="shared" si="31"/>
        <v>6</v>
      </c>
      <c r="L53" s="1">
        <f t="shared" si="32"/>
        <v>1</v>
      </c>
      <c r="M53" s="1">
        <f t="shared" si="33"/>
        <v>2</v>
      </c>
      <c r="N53" s="1">
        <f t="shared" si="34"/>
        <v>0</v>
      </c>
      <c r="O53" s="1">
        <f t="shared" si="35"/>
        <v>20</v>
      </c>
      <c r="P53" s="1">
        <f t="shared" si="36"/>
        <v>8</v>
      </c>
      <c r="Q53" s="1">
        <f t="shared" si="37"/>
        <v>1</v>
      </c>
      <c r="R53" s="1">
        <f t="shared" si="38"/>
        <v>14</v>
      </c>
      <c r="S53" s="1">
        <f t="shared" si="39"/>
        <v>9</v>
      </c>
      <c r="T53" s="1">
        <f t="shared" si="40"/>
        <v>0</v>
      </c>
      <c r="U53" s="1">
        <f t="shared" si="41"/>
        <v>12</v>
      </c>
      <c r="V53" s="1">
        <f t="shared" si="42"/>
        <v>4</v>
      </c>
      <c r="W53" s="1">
        <f t="shared" si="43"/>
        <v>1</v>
      </c>
      <c r="X53" s="1">
        <f t="shared" si="44"/>
        <v>19</v>
      </c>
      <c r="Y53" s="1">
        <f t="shared" si="45"/>
        <v>7</v>
      </c>
      <c r="Z53" s="1">
        <f t="shared" si="46"/>
        <v>1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E54" s="1">
        <v>1</v>
      </c>
      <c r="F54" s="1">
        <v>2</v>
      </c>
      <c r="G54" s="1" t="s">
        <v>83</v>
      </c>
      <c r="H54" s="1" t="s">
        <v>83</v>
      </c>
      <c r="I54" s="1">
        <f t="shared" si="29"/>
        <v>34</v>
      </c>
      <c r="J54" s="1">
        <f t="shared" si="30"/>
        <v>18</v>
      </c>
      <c r="K54" s="1">
        <f t="shared" si="31"/>
        <v>6</v>
      </c>
      <c r="L54" s="1">
        <f t="shared" si="32"/>
        <v>1</v>
      </c>
      <c r="M54" s="1">
        <f t="shared" si="33"/>
        <v>2</v>
      </c>
      <c r="N54" s="1">
        <f t="shared" si="34"/>
        <v>0</v>
      </c>
      <c r="O54" s="1">
        <f t="shared" si="35"/>
        <v>20</v>
      </c>
      <c r="P54" s="1">
        <f t="shared" si="36"/>
        <v>8</v>
      </c>
      <c r="Q54" s="1">
        <f t="shared" si="37"/>
        <v>1</v>
      </c>
      <c r="R54" s="1">
        <f t="shared" si="38"/>
        <v>14</v>
      </c>
      <c r="S54" s="1">
        <f t="shared" si="39"/>
        <v>10</v>
      </c>
      <c r="T54" s="1">
        <f t="shared" si="40"/>
        <v>0</v>
      </c>
      <c r="U54" s="1">
        <f t="shared" si="41"/>
        <v>12</v>
      </c>
      <c r="V54" s="1">
        <f t="shared" si="42"/>
        <v>4</v>
      </c>
      <c r="W54" s="1">
        <f t="shared" si="43"/>
        <v>1</v>
      </c>
      <c r="X54" s="1">
        <f t="shared" si="44"/>
        <v>19</v>
      </c>
      <c r="Y54" s="1">
        <f t="shared" si="45"/>
        <v>8</v>
      </c>
      <c r="Z54" s="1">
        <f t="shared" si="46"/>
        <v>1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E55" s="1">
        <v>4</v>
      </c>
      <c r="F55" s="1">
        <v>5</v>
      </c>
      <c r="G55" s="1" t="s">
        <v>84</v>
      </c>
      <c r="H55" s="1" t="s">
        <v>84</v>
      </c>
      <c r="I55" s="1">
        <f t="shared" si="29"/>
        <v>34</v>
      </c>
      <c r="J55" s="1">
        <f t="shared" si="30"/>
        <v>18</v>
      </c>
      <c r="K55" s="1">
        <f t="shared" si="31"/>
        <v>6</v>
      </c>
      <c r="L55" s="1">
        <f t="shared" si="32"/>
        <v>2</v>
      </c>
      <c r="M55" s="1">
        <f t="shared" si="33"/>
        <v>2</v>
      </c>
      <c r="N55" s="1">
        <f t="shared" si="34"/>
        <v>1</v>
      </c>
      <c r="O55" s="1">
        <f t="shared" si="35"/>
        <v>20</v>
      </c>
      <c r="P55" s="1">
        <f t="shared" si="36"/>
        <v>8</v>
      </c>
      <c r="Q55" s="1">
        <f t="shared" si="37"/>
        <v>1</v>
      </c>
      <c r="R55" s="1">
        <f t="shared" si="38"/>
        <v>14</v>
      </c>
      <c r="S55" s="1">
        <f t="shared" si="39"/>
        <v>10</v>
      </c>
      <c r="T55" s="1">
        <f t="shared" si="40"/>
        <v>1</v>
      </c>
      <c r="U55" s="1">
        <f t="shared" si="41"/>
        <v>12</v>
      </c>
      <c r="V55" s="1">
        <f t="shared" si="42"/>
        <v>4</v>
      </c>
      <c r="W55" s="1">
        <f t="shared" si="43"/>
        <v>1</v>
      </c>
      <c r="X55" s="1">
        <f t="shared" si="44"/>
        <v>19</v>
      </c>
      <c r="Y55" s="1">
        <f t="shared" si="45"/>
        <v>8</v>
      </c>
      <c r="Z55" s="1">
        <f t="shared" si="46"/>
        <v>2</v>
      </c>
      <c r="AA55" s="1" t="str">
        <f t="shared" si="27"/>
        <v>L</v>
      </c>
      <c r="AB55" s="1">
        <f t="shared" si="47"/>
        <v>2</v>
      </c>
      <c r="AC55" s="1" t="str">
        <f t="shared" si="28"/>
        <v>OTL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E56" s="1">
        <v>8</v>
      </c>
      <c r="F56" s="1">
        <v>3</v>
      </c>
      <c r="G56" s="1" t="s">
        <v>83</v>
      </c>
      <c r="H56" s="1" t="s">
        <v>83</v>
      </c>
      <c r="I56" s="1">
        <f t="shared" si="29"/>
        <v>35</v>
      </c>
      <c r="J56" s="1">
        <f t="shared" si="30"/>
        <v>18</v>
      </c>
      <c r="K56" s="1">
        <f t="shared" si="31"/>
        <v>6</v>
      </c>
      <c r="L56" s="1">
        <f t="shared" si="32"/>
        <v>2</v>
      </c>
      <c r="M56" s="1">
        <f t="shared" si="33"/>
        <v>2</v>
      </c>
      <c r="N56" s="1">
        <f t="shared" si="34"/>
        <v>1</v>
      </c>
      <c r="O56" s="1">
        <f t="shared" si="35"/>
        <v>20</v>
      </c>
      <c r="P56" s="1">
        <f t="shared" si="36"/>
        <v>8</v>
      </c>
      <c r="Q56" s="1">
        <f t="shared" si="37"/>
        <v>1</v>
      </c>
      <c r="R56" s="1">
        <f t="shared" si="38"/>
        <v>15</v>
      </c>
      <c r="S56" s="1">
        <f t="shared" si="39"/>
        <v>10</v>
      </c>
      <c r="T56" s="1">
        <f t="shared" si="40"/>
        <v>1</v>
      </c>
      <c r="U56" s="1">
        <f t="shared" si="41"/>
        <v>12</v>
      </c>
      <c r="V56" s="1">
        <f t="shared" si="42"/>
        <v>4</v>
      </c>
      <c r="W56" s="1">
        <f t="shared" si="43"/>
        <v>1</v>
      </c>
      <c r="X56" s="1">
        <f t="shared" si="44"/>
        <v>20</v>
      </c>
      <c r="Y56" s="1">
        <f t="shared" si="45"/>
        <v>8</v>
      </c>
      <c r="Z56" s="1">
        <f t="shared" si="46"/>
        <v>2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E57" s="1">
        <v>4</v>
      </c>
      <c r="F57" s="1">
        <v>2</v>
      </c>
      <c r="G57" s="1" t="s">
        <v>83</v>
      </c>
      <c r="H57" s="1" t="s">
        <v>83</v>
      </c>
      <c r="I57" s="1">
        <f t="shared" si="29"/>
        <v>36</v>
      </c>
      <c r="J57" s="1">
        <f t="shared" si="30"/>
        <v>18</v>
      </c>
      <c r="K57" s="1">
        <f t="shared" si="31"/>
        <v>6</v>
      </c>
      <c r="L57" s="1">
        <f t="shared" si="32"/>
        <v>2</v>
      </c>
      <c r="M57" s="1">
        <f t="shared" si="33"/>
        <v>2</v>
      </c>
      <c r="N57" s="1">
        <f t="shared" si="34"/>
        <v>1</v>
      </c>
      <c r="O57" s="1">
        <f t="shared" si="35"/>
        <v>20</v>
      </c>
      <c r="P57" s="1">
        <f t="shared" si="36"/>
        <v>8</v>
      </c>
      <c r="Q57" s="1">
        <f t="shared" si="37"/>
        <v>1</v>
      </c>
      <c r="R57" s="1">
        <f t="shared" si="38"/>
        <v>16</v>
      </c>
      <c r="S57" s="1">
        <f t="shared" si="39"/>
        <v>10</v>
      </c>
      <c r="T57" s="1">
        <f t="shared" si="40"/>
        <v>1</v>
      </c>
      <c r="U57" s="1">
        <f t="shared" si="41"/>
        <v>12</v>
      </c>
      <c r="V57" s="1">
        <f t="shared" si="42"/>
        <v>4</v>
      </c>
      <c r="W57" s="1">
        <f t="shared" si="43"/>
        <v>1</v>
      </c>
      <c r="X57" s="1">
        <f t="shared" si="44"/>
        <v>20</v>
      </c>
      <c r="Y57" s="1">
        <f t="shared" si="45"/>
        <v>8</v>
      </c>
      <c r="Z57" s="1">
        <f t="shared" si="46"/>
        <v>2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E58" s="1">
        <v>4</v>
      </c>
      <c r="F58" s="1">
        <v>3</v>
      </c>
      <c r="G58" s="1" t="s">
        <v>83</v>
      </c>
      <c r="H58" s="1" t="s">
        <v>83</v>
      </c>
      <c r="I58" s="1">
        <f t="shared" si="29"/>
        <v>37</v>
      </c>
      <c r="J58" s="1">
        <f t="shared" si="30"/>
        <v>18</v>
      </c>
      <c r="K58" s="1">
        <f t="shared" si="31"/>
        <v>6</v>
      </c>
      <c r="L58" s="1">
        <f t="shared" si="32"/>
        <v>2</v>
      </c>
      <c r="M58" s="1">
        <f t="shared" si="33"/>
        <v>2</v>
      </c>
      <c r="N58" s="1">
        <f t="shared" si="34"/>
        <v>1</v>
      </c>
      <c r="O58" s="1">
        <f t="shared" si="35"/>
        <v>20</v>
      </c>
      <c r="P58" s="1">
        <f t="shared" si="36"/>
        <v>8</v>
      </c>
      <c r="Q58" s="1">
        <f t="shared" si="37"/>
        <v>1</v>
      </c>
      <c r="R58" s="1">
        <f t="shared" si="38"/>
        <v>17</v>
      </c>
      <c r="S58" s="1">
        <f t="shared" si="39"/>
        <v>10</v>
      </c>
      <c r="T58" s="1">
        <f t="shared" si="40"/>
        <v>1</v>
      </c>
      <c r="U58" s="1">
        <f t="shared" si="41"/>
        <v>12</v>
      </c>
      <c r="V58" s="1">
        <f t="shared" si="42"/>
        <v>4</v>
      </c>
      <c r="W58" s="1">
        <f t="shared" si="43"/>
        <v>1</v>
      </c>
      <c r="X58" s="1">
        <f t="shared" si="44"/>
        <v>20</v>
      </c>
      <c r="Y58" s="1">
        <f t="shared" si="45"/>
        <v>8</v>
      </c>
      <c r="Z58" s="1">
        <f t="shared" si="46"/>
        <v>2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E59" s="1">
        <v>4</v>
      </c>
      <c r="F59" s="1">
        <v>6</v>
      </c>
      <c r="G59" s="1" t="s">
        <v>83</v>
      </c>
      <c r="H59" s="1" t="s">
        <v>83</v>
      </c>
      <c r="I59" s="1">
        <f t="shared" si="29"/>
        <v>37</v>
      </c>
      <c r="J59" s="1">
        <f t="shared" si="30"/>
        <v>19</v>
      </c>
      <c r="K59" s="1">
        <f t="shared" si="31"/>
        <v>6</v>
      </c>
      <c r="L59" s="1">
        <f t="shared" si="32"/>
        <v>2</v>
      </c>
      <c r="M59" s="1">
        <f t="shared" si="33"/>
        <v>2</v>
      </c>
      <c r="N59" s="1">
        <f t="shared" si="34"/>
        <v>1</v>
      </c>
      <c r="O59" s="1">
        <f t="shared" si="35"/>
        <v>20</v>
      </c>
      <c r="P59" s="1">
        <f t="shared" si="36"/>
        <v>8</v>
      </c>
      <c r="Q59" s="1">
        <f t="shared" si="37"/>
        <v>1</v>
      </c>
      <c r="R59" s="1">
        <f t="shared" si="38"/>
        <v>17</v>
      </c>
      <c r="S59" s="1">
        <f t="shared" si="39"/>
        <v>11</v>
      </c>
      <c r="T59" s="1">
        <f t="shared" si="40"/>
        <v>1</v>
      </c>
      <c r="U59" s="1">
        <f t="shared" si="41"/>
        <v>12</v>
      </c>
      <c r="V59" s="1">
        <f t="shared" si="42"/>
        <v>4</v>
      </c>
      <c r="W59" s="1">
        <f t="shared" si="43"/>
        <v>1</v>
      </c>
      <c r="X59" s="1">
        <f t="shared" si="44"/>
        <v>20</v>
      </c>
      <c r="Y59" s="1">
        <f t="shared" si="45"/>
        <v>8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7</v>
      </c>
      <c r="AE59" s="1">
        <f t="shared" si="49"/>
        <v>2</v>
      </c>
      <c r="AF59" s="1">
        <f t="shared" si="50"/>
        <v>1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E60" s="1">
        <v>6</v>
      </c>
      <c r="F60" s="1">
        <v>2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19</v>
      </c>
      <c r="K60" s="1">
        <f t="shared" si="31"/>
        <v>6</v>
      </c>
      <c r="L60" s="1">
        <f t="shared" si="32"/>
        <v>2</v>
      </c>
      <c r="M60" s="1">
        <f t="shared" si="33"/>
        <v>2</v>
      </c>
      <c r="N60" s="1">
        <f t="shared" si="34"/>
        <v>1</v>
      </c>
      <c r="O60" s="1">
        <f t="shared" si="35"/>
        <v>21</v>
      </c>
      <c r="P60" s="1">
        <f t="shared" si="36"/>
        <v>8</v>
      </c>
      <c r="Q60" s="1">
        <f t="shared" si="37"/>
        <v>1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12</v>
      </c>
      <c r="V60" s="1">
        <f t="shared" si="42"/>
        <v>4</v>
      </c>
      <c r="W60" s="1">
        <f t="shared" si="43"/>
        <v>1</v>
      </c>
      <c r="X60" s="1">
        <f t="shared" si="44"/>
        <v>21</v>
      </c>
      <c r="Y60" s="1">
        <f t="shared" si="45"/>
        <v>8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E61" s="1">
        <v>6</v>
      </c>
      <c r="F61" s="1">
        <v>3</v>
      </c>
      <c r="G61" s="1" t="s">
        <v>83</v>
      </c>
      <c r="H61" s="1" t="s">
        <v>83</v>
      </c>
      <c r="I61" s="1">
        <f t="shared" si="29"/>
        <v>39</v>
      </c>
      <c r="J61" s="1">
        <f t="shared" si="30"/>
        <v>19</v>
      </c>
      <c r="K61" s="1">
        <f t="shared" si="31"/>
        <v>6</v>
      </c>
      <c r="L61" s="1">
        <f t="shared" si="32"/>
        <v>2</v>
      </c>
      <c r="M61" s="1">
        <f t="shared" si="33"/>
        <v>2</v>
      </c>
      <c r="N61" s="1">
        <f t="shared" si="34"/>
        <v>1</v>
      </c>
      <c r="O61" s="1">
        <f t="shared" si="35"/>
        <v>22</v>
      </c>
      <c r="P61" s="1">
        <f t="shared" si="36"/>
        <v>8</v>
      </c>
      <c r="Q61" s="1">
        <f t="shared" si="37"/>
        <v>1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13</v>
      </c>
      <c r="V61" s="1">
        <f t="shared" si="42"/>
        <v>4</v>
      </c>
      <c r="W61" s="1">
        <f t="shared" si="43"/>
        <v>1</v>
      </c>
      <c r="X61" s="1">
        <f t="shared" si="44"/>
        <v>22</v>
      </c>
      <c r="Y61" s="1">
        <f t="shared" si="45"/>
        <v>8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2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E62" s="1">
        <v>4</v>
      </c>
      <c r="F62" s="1">
        <v>3</v>
      </c>
      <c r="G62" s="1" t="s">
        <v>83</v>
      </c>
      <c r="H62" s="1" t="s">
        <v>83</v>
      </c>
      <c r="I62" s="1">
        <f t="shared" si="29"/>
        <v>40</v>
      </c>
      <c r="J62" s="1">
        <f t="shared" si="30"/>
        <v>19</v>
      </c>
      <c r="K62" s="1">
        <f t="shared" si="31"/>
        <v>6</v>
      </c>
      <c r="L62" s="1">
        <f t="shared" si="32"/>
        <v>2</v>
      </c>
      <c r="M62" s="1">
        <f t="shared" si="33"/>
        <v>2</v>
      </c>
      <c r="N62" s="1">
        <f t="shared" si="34"/>
        <v>1</v>
      </c>
      <c r="O62" s="1">
        <f t="shared" si="35"/>
        <v>23</v>
      </c>
      <c r="P62" s="1">
        <f t="shared" si="36"/>
        <v>8</v>
      </c>
      <c r="Q62" s="1">
        <f t="shared" si="37"/>
        <v>1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13</v>
      </c>
      <c r="V62" s="1">
        <f t="shared" si="42"/>
        <v>4</v>
      </c>
      <c r="W62" s="1">
        <f t="shared" si="43"/>
        <v>1</v>
      </c>
      <c r="X62" s="1">
        <f t="shared" si="44"/>
        <v>22</v>
      </c>
      <c r="Y62" s="1">
        <f t="shared" si="45"/>
        <v>8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7</v>
      </c>
      <c r="AE62" s="1">
        <f t="shared" si="49"/>
        <v>2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41</v>
      </c>
      <c r="J63" s="1">
        <f t="shared" si="30"/>
        <v>19</v>
      </c>
      <c r="K63" s="1">
        <f t="shared" si="31"/>
        <v>7</v>
      </c>
      <c r="L63" s="1">
        <f t="shared" si="32"/>
        <v>2</v>
      </c>
      <c r="M63" s="1">
        <f t="shared" si="33"/>
        <v>2</v>
      </c>
      <c r="N63" s="1">
        <f t="shared" si="34"/>
        <v>1</v>
      </c>
      <c r="O63" s="1">
        <f t="shared" si="35"/>
        <v>24</v>
      </c>
      <c r="P63" s="1">
        <f t="shared" si="36"/>
        <v>8</v>
      </c>
      <c r="Q63" s="1">
        <f t="shared" si="37"/>
        <v>1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13</v>
      </c>
      <c r="V63" s="1">
        <f t="shared" si="42"/>
        <v>4</v>
      </c>
      <c r="W63" s="1">
        <f t="shared" si="43"/>
        <v>1</v>
      </c>
      <c r="X63" s="1">
        <f t="shared" si="44"/>
        <v>23</v>
      </c>
      <c r="Y63" s="1">
        <f t="shared" si="45"/>
        <v>8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E64" s="1">
        <v>4</v>
      </c>
      <c r="F64" s="1">
        <v>5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20</v>
      </c>
      <c r="K64" s="1">
        <f t="shared" si="31"/>
        <v>7</v>
      </c>
      <c r="L64" s="1">
        <f t="shared" si="32"/>
        <v>2</v>
      </c>
      <c r="M64" s="1">
        <f t="shared" si="33"/>
        <v>2</v>
      </c>
      <c r="N64" s="1">
        <f t="shared" si="34"/>
        <v>1</v>
      </c>
      <c r="O64" s="1">
        <f t="shared" si="35"/>
        <v>24</v>
      </c>
      <c r="P64" s="1">
        <f t="shared" si="36"/>
        <v>8</v>
      </c>
      <c r="Q64" s="1">
        <f t="shared" si="37"/>
        <v>1</v>
      </c>
      <c r="R64" s="1">
        <f t="shared" si="38"/>
        <v>17</v>
      </c>
      <c r="S64" s="1">
        <f t="shared" si="39"/>
        <v>12</v>
      </c>
      <c r="T64" s="1">
        <f t="shared" si="40"/>
        <v>1</v>
      </c>
      <c r="U64" s="1">
        <f t="shared" si="41"/>
        <v>13</v>
      </c>
      <c r="V64" s="1">
        <f t="shared" si="42"/>
        <v>4</v>
      </c>
      <c r="W64" s="1">
        <f t="shared" si="43"/>
        <v>1</v>
      </c>
      <c r="X64" s="1">
        <f t="shared" si="44"/>
        <v>23</v>
      </c>
      <c r="Y64" s="1">
        <f t="shared" si="45"/>
        <v>9</v>
      </c>
      <c r="Z64" s="1">
        <f t="shared" si="46"/>
        <v>2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2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20</v>
      </c>
      <c r="K65" s="1">
        <f t="shared" si="31"/>
        <v>7</v>
      </c>
      <c r="L65" s="1">
        <f t="shared" si="32"/>
        <v>2</v>
      </c>
      <c r="M65" s="1">
        <f t="shared" si="33"/>
        <v>2</v>
      </c>
      <c r="N65" s="1">
        <f t="shared" si="34"/>
        <v>1</v>
      </c>
      <c r="O65" s="1">
        <f t="shared" si="35"/>
        <v>24</v>
      </c>
      <c r="P65" s="1">
        <f t="shared" si="36"/>
        <v>8</v>
      </c>
      <c r="Q65" s="1">
        <f t="shared" si="37"/>
        <v>1</v>
      </c>
      <c r="R65" s="1">
        <f t="shared" si="38"/>
        <v>18</v>
      </c>
      <c r="S65" s="1">
        <f t="shared" si="39"/>
        <v>12</v>
      </c>
      <c r="T65" s="1">
        <f t="shared" si="40"/>
        <v>1</v>
      </c>
      <c r="U65" s="1">
        <f t="shared" si="41"/>
        <v>13</v>
      </c>
      <c r="V65" s="1">
        <f t="shared" si="42"/>
        <v>4</v>
      </c>
      <c r="W65" s="1">
        <f t="shared" si="43"/>
        <v>1</v>
      </c>
      <c r="X65" s="1">
        <f t="shared" si="44"/>
        <v>24</v>
      </c>
      <c r="Y65" s="1">
        <f t="shared" si="45"/>
        <v>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E66" s="1">
        <v>1</v>
      </c>
      <c r="F66" s="1">
        <v>4</v>
      </c>
      <c r="G66" s="1" t="s">
        <v>83</v>
      </c>
      <c r="H66" s="1" t="s">
        <v>83</v>
      </c>
      <c r="I66" s="1">
        <f t="shared" si="29"/>
        <v>42</v>
      </c>
      <c r="J66" s="1">
        <f t="shared" si="30"/>
        <v>21</v>
      </c>
      <c r="K66" s="1">
        <f t="shared" si="31"/>
        <v>7</v>
      </c>
      <c r="L66" s="1">
        <f t="shared" si="32"/>
        <v>2</v>
      </c>
      <c r="M66" s="1">
        <f t="shared" si="33"/>
        <v>2</v>
      </c>
      <c r="N66" s="1">
        <f t="shared" si="34"/>
        <v>1</v>
      </c>
      <c r="O66" s="1">
        <f t="shared" si="35"/>
        <v>24</v>
      </c>
      <c r="P66" s="1">
        <f t="shared" si="36"/>
        <v>8</v>
      </c>
      <c r="Q66" s="1">
        <f t="shared" si="37"/>
        <v>1</v>
      </c>
      <c r="R66" s="1">
        <f t="shared" si="38"/>
        <v>18</v>
      </c>
      <c r="S66" s="1">
        <f t="shared" si="39"/>
        <v>13</v>
      </c>
      <c r="T66" s="1">
        <f t="shared" si="40"/>
        <v>1</v>
      </c>
      <c r="U66" s="1">
        <f t="shared" si="41"/>
        <v>13</v>
      </c>
      <c r="V66" s="1">
        <f t="shared" si="42"/>
        <v>5</v>
      </c>
      <c r="W66" s="1">
        <f t="shared" si="43"/>
        <v>1</v>
      </c>
      <c r="X66" s="1">
        <f t="shared" si="44"/>
        <v>24</v>
      </c>
      <c r="Y66" s="1">
        <f t="shared" si="45"/>
        <v>10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E67" s="1">
        <v>3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42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5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10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E68" s="1">
        <v>4</v>
      </c>
      <c r="F68" s="1">
        <v>3</v>
      </c>
      <c r="G68" s="1" t="s">
        <v>84</v>
      </c>
      <c r="H68" s="1" t="s">
        <v>83</v>
      </c>
      <c r="I68" s="1">
        <f t="shared" si="53"/>
        <v>43</v>
      </c>
      <c r="J68" s="1">
        <f t="shared" si="54"/>
        <v>21</v>
      </c>
      <c r="K68" s="1">
        <f t="shared" si="55"/>
        <v>8</v>
      </c>
      <c r="L68" s="1">
        <f t="shared" si="56"/>
        <v>3</v>
      </c>
      <c r="M68" s="1">
        <f t="shared" si="57"/>
        <v>2</v>
      </c>
      <c r="N68" s="1">
        <f t="shared" si="58"/>
        <v>1</v>
      </c>
      <c r="O68" s="1">
        <f t="shared" si="59"/>
        <v>25</v>
      </c>
      <c r="P68" s="1">
        <f t="shared" si="60"/>
        <v>8</v>
      </c>
      <c r="Q68" s="1">
        <f t="shared" si="61"/>
        <v>1</v>
      </c>
      <c r="R68" s="1">
        <f t="shared" si="62"/>
        <v>18</v>
      </c>
      <c r="S68" s="1">
        <f t="shared" si="63"/>
        <v>13</v>
      </c>
      <c r="T68" s="1">
        <f t="shared" si="64"/>
        <v>2</v>
      </c>
      <c r="U68" s="1">
        <f t="shared" si="65"/>
        <v>13</v>
      </c>
      <c r="V68" s="1">
        <f t="shared" si="66"/>
        <v>5</v>
      </c>
      <c r="W68" s="1">
        <f t="shared" si="67"/>
        <v>2</v>
      </c>
      <c r="X68" s="1">
        <f t="shared" si="68"/>
        <v>25</v>
      </c>
      <c r="Y68" s="1">
        <f t="shared" si="69"/>
        <v>10</v>
      </c>
      <c r="Z68" s="1">
        <f t="shared" si="70"/>
        <v>3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E69" s="1">
        <v>2</v>
      </c>
      <c r="F69" s="1">
        <v>3</v>
      </c>
      <c r="G69" s="1" t="s">
        <v>84</v>
      </c>
      <c r="H69" s="1" t="s">
        <v>84</v>
      </c>
      <c r="I69" s="1">
        <f t="shared" si="53"/>
        <v>43</v>
      </c>
      <c r="J69" s="1">
        <f t="shared" si="54"/>
        <v>21</v>
      </c>
      <c r="K69" s="1">
        <f t="shared" si="55"/>
        <v>8</v>
      </c>
      <c r="L69" s="1">
        <f t="shared" si="56"/>
        <v>4</v>
      </c>
      <c r="M69" s="1">
        <f t="shared" si="57"/>
        <v>2</v>
      </c>
      <c r="N69" s="1">
        <f t="shared" si="58"/>
        <v>2</v>
      </c>
      <c r="O69" s="1">
        <f t="shared" si="59"/>
        <v>25</v>
      </c>
      <c r="P69" s="1">
        <f t="shared" si="60"/>
        <v>8</v>
      </c>
      <c r="Q69" s="1">
        <f t="shared" si="61"/>
        <v>2</v>
      </c>
      <c r="R69" s="1">
        <f t="shared" si="62"/>
        <v>18</v>
      </c>
      <c r="S69" s="1">
        <f t="shared" si="63"/>
        <v>13</v>
      </c>
      <c r="T69" s="1">
        <f t="shared" si="64"/>
        <v>2</v>
      </c>
      <c r="U69" s="1">
        <f t="shared" si="65"/>
        <v>13</v>
      </c>
      <c r="V69" s="1">
        <f t="shared" si="66"/>
        <v>5</v>
      </c>
      <c r="W69" s="1">
        <f t="shared" si="67"/>
        <v>2</v>
      </c>
      <c r="X69" s="1">
        <f t="shared" si="68"/>
        <v>25</v>
      </c>
      <c r="Y69" s="1">
        <f t="shared" si="69"/>
        <v>10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84</v>
      </c>
      <c r="H70" s="1" t="s">
        <v>83</v>
      </c>
      <c r="I70" s="1">
        <f t="shared" si="53"/>
        <v>44</v>
      </c>
      <c r="J70" s="1">
        <f t="shared" si="54"/>
        <v>21</v>
      </c>
      <c r="K70" s="1">
        <f t="shared" si="55"/>
        <v>9</v>
      </c>
      <c r="L70" s="1">
        <f t="shared" si="56"/>
        <v>4</v>
      </c>
      <c r="M70" s="1">
        <f t="shared" si="57"/>
        <v>2</v>
      </c>
      <c r="N70" s="1">
        <f t="shared" si="58"/>
        <v>2</v>
      </c>
      <c r="O70" s="1">
        <f t="shared" si="59"/>
        <v>26</v>
      </c>
      <c r="P70" s="1">
        <f t="shared" si="60"/>
        <v>8</v>
      </c>
      <c r="Q70" s="1">
        <f t="shared" si="61"/>
        <v>2</v>
      </c>
      <c r="R70" s="1">
        <f t="shared" si="62"/>
        <v>18</v>
      </c>
      <c r="S70" s="1">
        <f t="shared" si="63"/>
        <v>13</v>
      </c>
      <c r="T70" s="1">
        <f t="shared" si="64"/>
        <v>2</v>
      </c>
      <c r="U70" s="1">
        <f t="shared" si="65"/>
        <v>13</v>
      </c>
      <c r="V70" s="1">
        <f t="shared" si="66"/>
        <v>5</v>
      </c>
      <c r="W70" s="1">
        <f t="shared" si="67"/>
        <v>2</v>
      </c>
      <c r="X70" s="1">
        <f t="shared" si="68"/>
        <v>25</v>
      </c>
      <c r="Y70" s="1">
        <f t="shared" si="69"/>
        <v>10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E71" s="1">
        <v>3</v>
      </c>
      <c r="F71" s="1">
        <v>0</v>
      </c>
      <c r="G71" s="1" t="s">
        <v>83</v>
      </c>
      <c r="H71" s="1" t="s">
        <v>83</v>
      </c>
      <c r="I71" s="1">
        <f t="shared" si="53"/>
        <v>45</v>
      </c>
      <c r="J71" s="1">
        <f t="shared" si="54"/>
        <v>21</v>
      </c>
      <c r="K71" s="1">
        <f t="shared" si="55"/>
        <v>9</v>
      </c>
      <c r="L71" s="1">
        <f t="shared" si="56"/>
        <v>4</v>
      </c>
      <c r="M71" s="1">
        <f t="shared" si="57"/>
        <v>2</v>
      </c>
      <c r="N71" s="1">
        <f t="shared" si="58"/>
        <v>2</v>
      </c>
      <c r="O71" s="1">
        <f t="shared" si="59"/>
        <v>27</v>
      </c>
      <c r="P71" s="1">
        <f t="shared" si="60"/>
        <v>8</v>
      </c>
      <c r="Q71" s="1">
        <f t="shared" si="61"/>
        <v>2</v>
      </c>
      <c r="R71" s="1">
        <f t="shared" si="62"/>
        <v>18</v>
      </c>
      <c r="S71" s="1">
        <f t="shared" si="63"/>
        <v>13</v>
      </c>
      <c r="T71" s="1">
        <f t="shared" si="64"/>
        <v>2</v>
      </c>
      <c r="U71" s="1">
        <f t="shared" si="65"/>
        <v>14</v>
      </c>
      <c r="V71" s="1">
        <f t="shared" si="66"/>
        <v>5</v>
      </c>
      <c r="W71" s="1">
        <f t="shared" si="67"/>
        <v>2</v>
      </c>
      <c r="X71" s="1">
        <f t="shared" si="68"/>
        <v>26</v>
      </c>
      <c r="Y71" s="1">
        <f t="shared" si="69"/>
        <v>10</v>
      </c>
      <c r="Z71" s="1">
        <f t="shared" si="70"/>
        <v>3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46</v>
      </c>
      <c r="J72" s="1">
        <f t="shared" si="54"/>
        <v>21</v>
      </c>
      <c r="K72" s="1">
        <f t="shared" si="55"/>
        <v>9</v>
      </c>
      <c r="L72" s="1">
        <f t="shared" si="56"/>
        <v>4</v>
      </c>
      <c r="M72" s="1">
        <f t="shared" si="57"/>
        <v>2</v>
      </c>
      <c r="N72" s="1">
        <f t="shared" si="58"/>
        <v>2</v>
      </c>
      <c r="O72" s="1">
        <f t="shared" si="59"/>
        <v>27</v>
      </c>
      <c r="P72" s="1">
        <f t="shared" si="60"/>
        <v>8</v>
      </c>
      <c r="Q72" s="1">
        <f t="shared" si="61"/>
        <v>2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14</v>
      </c>
      <c r="V72" s="1">
        <f t="shared" si="66"/>
        <v>5</v>
      </c>
      <c r="W72" s="1">
        <f t="shared" si="67"/>
        <v>2</v>
      </c>
      <c r="X72" s="1">
        <f t="shared" si="68"/>
        <v>27</v>
      </c>
      <c r="Y72" s="1">
        <f t="shared" si="69"/>
        <v>10</v>
      </c>
      <c r="Z72" s="1">
        <f t="shared" si="70"/>
        <v>3</v>
      </c>
      <c r="AA72" s="1" t="str">
        <f t="shared" si="51"/>
        <v>W</v>
      </c>
      <c r="AB72" s="1">
        <f t="shared" si="71"/>
        <v>3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21</v>
      </c>
      <c r="K73" s="1">
        <f t="shared" si="55"/>
        <v>9</v>
      </c>
      <c r="L73" s="1">
        <f t="shared" si="56"/>
        <v>4</v>
      </c>
      <c r="M73" s="1">
        <f t="shared" si="57"/>
        <v>2</v>
      </c>
      <c r="N73" s="1">
        <f t="shared" si="58"/>
        <v>2</v>
      </c>
      <c r="O73" s="1">
        <f t="shared" si="59"/>
        <v>27</v>
      </c>
      <c r="P73" s="1">
        <f t="shared" si="60"/>
        <v>8</v>
      </c>
      <c r="Q73" s="1">
        <f t="shared" si="61"/>
        <v>2</v>
      </c>
      <c r="R73" s="1">
        <f t="shared" si="62"/>
        <v>20</v>
      </c>
      <c r="S73" s="1">
        <f t="shared" si="63"/>
        <v>13</v>
      </c>
      <c r="T73" s="1">
        <f t="shared" si="64"/>
        <v>2</v>
      </c>
      <c r="U73" s="1">
        <f t="shared" si="65"/>
        <v>14</v>
      </c>
      <c r="V73" s="1">
        <f t="shared" si="66"/>
        <v>5</v>
      </c>
      <c r="W73" s="1">
        <f t="shared" si="67"/>
        <v>2</v>
      </c>
      <c r="X73" s="1">
        <f t="shared" si="68"/>
        <v>28</v>
      </c>
      <c r="Y73" s="1">
        <f t="shared" si="69"/>
        <v>10</v>
      </c>
      <c r="Z73" s="1">
        <f t="shared" si="70"/>
        <v>3</v>
      </c>
      <c r="AA73" s="1" t="str">
        <f t="shared" si="51"/>
        <v>W</v>
      </c>
      <c r="AB73" s="1">
        <f t="shared" si="71"/>
        <v>4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E74" s="1">
        <v>5</v>
      </c>
      <c r="F74" s="1">
        <v>1</v>
      </c>
      <c r="G74" s="1" t="s">
        <v>83</v>
      </c>
      <c r="H74" s="1" t="s">
        <v>83</v>
      </c>
      <c r="I74" s="1">
        <f t="shared" si="53"/>
        <v>48</v>
      </c>
      <c r="J74" s="1">
        <f t="shared" si="54"/>
        <v>21</v>
      </c>
      <c r="K74" s="1">
        <f t="shared" si="55"/>
        <v>9</v>
      </c>
      <c r="L74" s="1">
        <f t="shared" si="56"/>
        <v>4</v>
      </c>
      <c r="M74" s="1">
        <f t="shared" si="57"/>
        <v>2</v>
      </c>
      <c r="N74" s="1">
        <f t="shared" si="58"/>
        <v>2</v>
      </c>
      <c r="O74" s="1">
        <f t="shared" si="59"/>
        <v>27</v>
      </c>
      <c r="P74" s="1">
        <f t="shared" si="60"/>
        <v>8</v>
      </c>
      <c r="Q74" s="1">
        <f t="shared" si="61"/>
        <v>2</v>
      </c>
      <c r="R74" s="1">
        <f t="shared" si="62"/>
        <v>21</v>
      </c>
      <c r="S74" s="1">
        <f t="shared" si="63"/>
        <v>13</v>
      </c>
      <c r="T74" s="1">
        <f t="shared" si="64"/>
        <v>2</v>
      </c>
      <c r="U74" s="1">
        <f t="shared" si="65"/>
        <v>14</v>
      </c>
      <c r="V74" s="1">
        <f t="shared" si="66"/>
        <v>5</v>
      </c>
      <c r="W74" s="1">
        <f t="shared" si="67"/>
        <v>2</v>
      </c>
      <c r="X74" s="1">
        <f t="shared" si="68"/>
        <v>29</v>
      </c>
      <c r="Y74" s="1">
        <f t="shared" si="69"/>
        <v>10</v>
      </c>
      <c r="Z74" s="1">
        <f t="shared" si="70"/>
        <v>3</v>
      </c>
      <c r="AA74" s="1" t="str">
        <f t="shared" si="51"/>
        <v>W</v>
      </c>
      <c r="AB74" s="1">
        <f t="shared" si="71"/>
        <v>5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3"/>
        <v>49</v>
      </c>
      <c r="J75" s="1">
        <f t="shared" si="54"/>
        <v>21</v>
      </c>
      <c r="K75" s="1">
        <f t="shared" si="55"/>
        <v>9</v>
      </c>
      <c r="L75" s="1">
        <f t="shared" si="56"/>
        <v>4</v>
      </c>
      <c r="M75" s="1">
        <f t="shared" si="57"/>
        <v>2</v>
      </c>
      <c r="N75" s="1">
        <f t="shared" si="58"/>
        <v>2</v>
      </c>
      <c r="O75" s="1">
        <f t="shared" si="59"/>
        <v>27</v>
      </c>
      <c r="P75" s="1">
        <f t="shared" si="60"/>
        <v>8</v>
      </c>
      <c r="Q75" s="1">
        <f t="shared" si="61"/>
        <v>2</v>
      </c>
      <c r="R75" s="1">
        <f t="shared" si="62"/>
        <v>22</v>
      </c>
      <c r="S75" s="1">
        <f t="shared" si="63"/>
        <v>13</v>
      </c>
      <c r="T75" s="1">
        <f t="shared" si="64"/>
        <v>2</v>
      </c>
      <c r="U75" s="1">
        <f t="shared" si="65"/>
        <v>14</v>
      </c>
      <c r="V75" s="1">
        <f t="shared" si="66"/>
        <v>5</v>
      </c>
      <c r="W75" s="1">
        <f t="shared" si="67"/>
        <v>2</v>
      </c>
      <c r="X75" s="1">
        <f t="shared" si="68"/>
        <v>30</v>
      </c>
      <c r="Y75" s="1">
        <f t="shared" si="69"/>
        <v>10</v>
      </c>
      <c r="Z75" s="1">
        <f t="shared" si="70"/>
        <v>3</v>
      </c>
      <c r="AA75" s="1" t="str">
        <f t="shared" si="51"/>
        <v>W</v>
      </c>
      <c r="AB75" s="1">
        <f t="shared" si="71"/>
        <v>6</v>
      </c>
      <c r="AC75" s="1" t="str">
        <f t="shared" si="52"/>
        <v>W</v>
      </c>
      <c r="AD75" s="1">
        <f t="shared" si="48"/>
        <v>7</v>
      </c>
      <c r="AE75" s="1">
        <f t="shared" si="49"/>
        <v>1</v>
      </c>
      <c r="AF75" s="1">
        <f t="shared" si="50"/>
        <v>2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E76" s="1">
        <v>5</v>
      </c>
      <c r="F76" s="1">
        <v>1</v>
      </c>
      <c r="G76" s="1" t="s">
        <v>83</v>
      </c>
      <c r="H76" s="1" t="s">
        <v>83</v>
      </c>
      <c r="I76" s="1">
        <f t="shared" si="53"/>
        <v>50</v>
      </c>
      <c r="J76" s="1">
        <f t="shared" si="54"/>
        <v>21</v>
      </c>
      <c r="K76" s="1">
        <f t="shared" si="55"/>
        <v>9</v>
      </c>
      <c r="L76" s="1">
        <f t="shared" si="56"/>
        <v>4</v>
      </c>
      <c r="M76" s="1">
        <f t="shared" si="57"/>
        <v>2</v>
      </c>
      <c r="N76" s="1">
        <f t="shared" si="58"/>
        <v>2</v>
      </c>
      <c r="O76" s="1">
        <f t="shared" si="59"/>
        <v>28</v>
      </c>
      <c r="P76" s="1">
        <f t="shared" si="60"/>
        <v>8</v>
      </c>
      <c r="Q76" s="1">
        <f t="shared" si="61"/>
        <v>2</v>
      </c>
      <c r="R76" s="1">
        <f t="shared" si="62"/>
        <v>22</v>
      </c>
      <c r="S76" s="1">
        <f t="shared" si="63"/>
        <v>13</v>
      </c>
      <c r="T76" s="1">
        <f t="shared" si="64"/>
        <v>2</v>
      </c>
      <c r="U76" s="1">
        <f t="shared" si="65"/>
        <v>15</v>
      </c>
      <c r="V76" s="1">
        <f t="shared" si="66"/>
        <v>5</v>
      </c>
      <c r="W76" s="1">
        <f t="shared" si="67"/>
        <v>2</v>
      </c>
      <c r="X76" s="1">
        <f t="shared" si="68"/>
        <v>31</v>
      </c>
      <c r="Y76" s="1">
        <f t="shared" si="69"/>
        <v>10</v>
      </c>
      <c r="Z76" s="1">
        <f t="shared" si="70"/>
        <v>3</v>
      </c>
      <c r="AA76" s="1" t="str">
        <f t="shared" si="51"/>
        <v>W</v>
      </c>
      <c r="AB76" s="1">
        <f t="shared" si="71"/>
        <v>7</v>
      </c>
      <c r="AC76" s="1" t="str">
        <f t="shared" si="52"/>
        <v>W</v>
      </c>
      <c r="AD76" s="1">
        <f t="shared" ref="AD76:AD83" si="72">IF(AC76="","",COUNTIFS(AC67:AC76,"W"))</f>
        <v>8</v>
      </c>
      <c r="AE76" s="1">
        <f t="shared" ref="AE76:AE83" si="73">IF(AC76="","",COUNTIFS(AC67:AC76,"L"))</f>
        <v>0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E77" s="1">
        <v>3</v>
      </c>
      <c r="F77" s="1">
        <v>5</v>
      </c>
      <c r="G77" s="1" t="s">
        <v>83</v>
      </c>
      <c r="H77" s="1" t="s">
        <v>83</v>
      </c>
      <c r="I77" s="1">
        <f t="shared" si="53"/>
        <v>50</v>
      </c>
      <c r="J77" s="1">
        <f t="shared" si="54"/>
        <v>22</v>
      </c>
      <c r="K77" s="1">
        <f t="shared" si="55"/>
        <v>9</v>
      </c>
      <c r="L77" s="1">
        <f t="shared" si="56"/>
        <v>4</v>
      </c>
      <c r="M77" s="1">
        <f t="shared" si="57"/>
        <v>2</v>
      </c>
      <c r="N77" s="1">
        <f t="shared" si="58"/>
        <v>2</v>
      </c>
      <c r="O77" s="1">
        <f t="shared" si="59"/>
        <v>28</v>
      </c>
      <c r="P77" s="1">
        <f t="shared" si="60"/>
        <v>9</v>
      </c>
      <c r="Q77" s="1">
        <f t="shared" si="61"/>
        <v>2</v>
      </c>
      <c r="R77" s="1">
        <f t="shared" si="62"/>
        <v>22</v>
      </c>
      <c r="S77" s="1">
        <f t="shared" si="63"/>
        <v>13</v>
      </c>
      <c r="T77" s="1">
        <f t="shared" si="64"/>
        <v>2</v>
      </c>
      <c r="U77" s="1">
        <f t="shared" si="65"/>
        <v>15</v>
      </c>
      <c r="V77" s="1">
        <f t="shared" si="66"/>
        <v>5</v>
      </c>
      <c r="W77" s="1">
        <f t="shared" si="67"/>
        <v>2</v>
      </c>
      <c r="X77" s="1">
        <f t="shared" si="68"/>
        <v>31</v>
      </c>
      <c r="Y77" s="1">
        <f t="shared" si="69"/>
        <v>10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E78" s="1">
        <v>2</v>
      </c>
      <c r="F78" s="1">
        <v>3</v>
      </c>
      <c r="G78" s="1" t="s">
        <v>84</v>
      </c>
      <c r="H78" s="1" t="s">
        <v>83</v>
      </c>
      <c r="I78" s="1">
        <f t="shared" si="53"/>
        <v>50</v>
      </c>
      <c r="J78" s="1">
        <f t="shared" si="54"/>
        <v>22</v>
      </c>
      <c r="K78" s="1">
        <f t="shared" si="55"/>
        <v>9</v>
      </c>
      <c r="L78" s="1">
        <f t="shared" si="56"/>
        <v>5</v>
      </c>
      <c r="M78" s="1">
        <f t="shared" si="57"/>
        <v>2</v>
      </c>
      <c r="N78" s="1">
        <f t="shared" si="58"/>
        <v>2</v>
      </c>
      <c r="O78" s="1">
        <f t="shared" si="59"/>
        <v>28</v>
      </c>
      <c r="P78" s="1">
        <f t="shared" si="60"/>
        <v>9</v>
      </c>
      <c r="Q78" s="1">
        <f t="shared" si="61"/>
        <v>2</v>
      </c>
      <c r="R78" s="1">
        <f t="shared" si="62"/>
        <v>22</v>
      </c>
      <c r="S78" s="1">
        <f t="shared" si="63"/>
        <v>13</v>
      </c>
      <c r="T78" s="1">
        <f t="shared" si="64"/>
        <v>3</v>
      </c>
      <c r="U78" s="1">
        <f t="shared" si="65"/>
        <v>15</v>
      </c>
      <c r="V78" s="1">
        <f t="shared" si="66"/>
        <v>5</v>
      </c>
      <c r="W78" s="1">
        <f t="shared" si="67"/>
        <v>3</v>
      </c>
      <c r="X78" s="1">
        <f t="shared" si="68"/>
        <v>31</v>
      </c>
      <c r="Y78" s="1">
        <f t="shared" si="69"/>
        <v>10</v>
      </c>
      <c r="Z78" s="1">
        <f t="shared" si="70"/>
        <v>4</v>
      </c>
      <c r="AA78" s="1" t="str">
        <f t="shared" si="51"/>
        <v>L</v>
      </c>
      <c r="AB78" s="1">
        <f t="shared" si="71"/>
        <v>2</v>
      </c>
      <c r="AC78" s="1" t="str">
        <f t="shared" si="52"/>
        <v>OTL</v>
      </c>
      <c r="AD78" s="1">
        <f t="shared" si="72"/>
        <v>7</v>
      </c>
      <c r="AE78" s="1">
        <f t="shared" si="73"/>
        <v>1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50</v>
      </c>
      <c r="J84" s="1">
        <f t="shared" si="75"/>
        <v>22</v>
      </c>
      <c r="K84" s="1">
        <f t="shared" si="75"/>
        <v>9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28</v>
      </c>
      <c r="P84" s="1">
        <f t="shared" si="76"/>
        <v>9</v>
      </c>
      <c r="Q84" s="1">
        <f t="shared" si="76"/>
        <v>2</v>
      </c>
      <c r="R84" s="1">
        <f t="shared" si="76"/>
        <v>22</v>
      </c>
      <c r="S84" s="1">
        <f t="shared" si="76"/>
        <v>13</v>
      </c>
      <c r="T84" s="1">
        <f t="shared" si="76"/>
        <v>3</v>
      </c>
      <c r="U84" s="1">
        <f t="shared" si="76"/>
        <v>15</v>
      </c>
      <c r="V84" s="1">
        <f t="shared" si="76"/>
        <v>5</v>
      </c>
      <c r="W84" s="1">
        <f t="shared" si="76"/>
        <v>3</v>
      </c>
      <c r="X84" s="1">
        <f t="shared" si="76"/>
        <v>31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40</v>
      </c>
      <c r="E85" s="1">
        <f>SUM(E2:E83)</f>
        <v>264</v>
      </c>
      <c r="F85" s="1">
        <f>SUM(F2:F83)</f>
        <v>198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28-9-2</v>
      </c>
      <c r="R85" s="1" t="str">
        <f>IF(R84="","0-0-0",CONCATENATE(R84,"-",S84,"-",T84))</f>
        <v>22-13-3</v>
      </c>
      <c r="U85" s="1" t="str">
        <f>IF(U84="","0-0-0",CONCATENATE(U84,"-",V84,"-",W84))</f>
        <v>15-5-3</v>
      </c>
      <c r="X85" s="1" t="str">
        <f>IF(X84="","0-0-0",CONCATENATE(X84,"-",Y84,"-",Z84))</f>
        <v>31-10-4</v>
      </c>
      <c r="AA85" s="1" t="str">
        <f>IF(AA84="","0-0",CONCATENATE(AA84,AB84))</f>
        <v>L2</v>
      </c>
      <c r="AD85" s="1" t="str">
        <f>IF(AD84="","0-0-0",CONCATENATE(AD84,"-",AE84,"-",AF84))</f>
        <v>7-1-2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A00-000000000000}">
      <formula1>$AK$1:$AK$2</formula1>
    </dataValidation>
    <dataValidation type="list" allowBlank="1" showInputMessage="1" showErrorMessage="1" sqref="C2:C83" xr:uid="{00000000-0002-0000-9A00-000001000000}">
      <formula1>$AL$1:$AL$2</formula1>
    </dataValidation>
    <dataValidation type="list" allowBlank="1" showInputMessage="1" showErrorMessage="1" sqref="D2:D83" xr:uid="{00000000-0002-0000-9A00-000002000000}">
      <formula1>$AM$1:$AM$31</formula1>
    </dataValidation>
  </dataValidations>
  <hyperlinks>
    <hyperlink ref="AG1" location="Index!A1" display="Home" xr:uid="{00000000-0004-0000-9A00-000000000000}"/>
  </hyperlink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E52" s="1">
        <v>3</v>
      </c>
      <c r="F52" s="1">
        <v>2</v>
      </c>
      <c r="G52" s="1" t="s">
        <v>84</v>
      </c>
      <c r="H52" s="1" t="s">
        <v>84</v>
      </c>
      <c r="I52" s="1">
        <f t="shared" si="29"/>
        <v>25</v>
      </c>
      <c r="J52" s="1">
        <f t="shared" si="30"/>
        <v>21</v>
      </c>
      <c r="K52" s="1">
        <f t="shared" si="31"/>
        <v>5</v>
      </c>
      <c r="L52" s="1">
        <f t="shared" si="32"/>
        <v>5</v>
      </c>
      <c r="M52" s="1">
        <f t="shared" si="33"/>
        <v>2</v>
      </c>
      <c r="N52" s="1">
        <f t="shared" si="34"/>
        <v>0</v>
      </c>
      <c r="O52" s="1">
        <f t="shared" si="35"/>
        <v>15</v>
      </c>
      <c r="P52" s="1">
        <f t="shared" si="36"/>
        <v>11</v>
      </c>
      <c r="Q52" s="1">
        <f t="shared" si="37"/>
        <v>2</v>
      </c>
      <c r="R52" s="1">
        <f t="shared" si="38"/>
        <v>10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14</v>
      </c>
      <c r="Z52" s="1">
        <f t="shared" si="46"/>
        <v>2</v>
      </c>
      <c r="AA52" s="1" t="str">
        <f t="shared" si="27"/>
        <v>W</v>
      </c>
      <c r="AB52" s="1">
        <f t="shared" si="47"/>
        <v>4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E53" s="1">
        <v>3</v>
      </c>
      <c r="F53" s="1">
        <v>1</v>
      </c>
      <c r="G53" s="1" t="s">
        <v>83</v>
      </c>
      <c r="H53" s="1" t="s">
        <v>83</v>
      </c>
      <c r="I53" s="1">
        <f t="shared" si="29"/>
        <v>26</v>
      </c>
      <c r="J53" s="1">
        <f t="shared" si="30"/>
        <v>21</v>
      </c>
      <c r="K53" s="1">
        <f t="shared" si="31"/>
        <v>5</v>
      </c>
      <c r="L53" s="1">
        <f t="shared" si="32"/>
        <v>5</v>
      </c>
      <c r="M53" s="1">
        <f t="shared" si="33"/>
        <v>2</v>
      </c>
      <c r="N53" s="1">
        <f t="shared" si="34"/>
        <v>0</v>
      </c>
      <c r="O53" s="1">
        <f t="shared" si="35"/>
        <v>15</v>
      </c>
      <c r="P53" s="1">
        <f t="shared" si="36"/>
        <v>11</v>
      </c>
      <c r="Q53" s="1">
        <f t="shared" si="37"/>
        <v>2</v>
      </c>
      <c r="R53" s="1">
        <f t="shared" si="38"/>
        <v>11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1</v>
      </c>
      <c r="X53" s="1">
        <f t="shared" si="44"/>
        <v>16</v>
      </c>
      <c r="Y53" s="1">
        <f t="shared" si="45"/>
        <v>14</v>
      </c>
      <c r="Z53" s="1">
        <f t="shared" si="46"/>
        <v>2</v>
      </c>
      <c r="AA53" s="1" t="str">
        <f t="shared" si="27"/>
        <v>W</v>
      </c>
      <c r="AB53" s="1">
        <f t="shared" si="47"/>
        <v>5</v>
      </c>
      <c r="AC53" s="1" t="str">
        <f t="shared" si="28"/>
        <v>W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27</v>
      </c>
      <c r="J54" s="1">
        <f t="shared" si="30"/>
        <v>21</v>
      </c>
      <c r="K54" s="1">
        <f t="shared" si="31"/>
        <v>6</v>
      </c>
      <c r="L54" s="1">
        <f t="shared" si="32"/>
        <v>5</v>
      </c>
      <c r="M54" s="1">
        <f t="shared" si="33"/>
        <v>2</v>
      </c>
      <c r="N54" s="1">
        <f t="shared" si="34"/>
        <v>0</v>
      </c>
      <c r="O54" s="1">
        <f t="shared" si="35"/>
        <v>15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16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6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E55" s="1">
        <v>5</v>
      </c>
      <c r="F55" s="1">
        <v>4</v>
      </c>
      <c r="G55" s="1" t="s">
        <v>84</v>
      </c>
      <c r="H55" s="1" t="s">
        <v>84</v>
      </c>
      <c r="I55" s="1">
        <f t="shared" si="29"/>
        <v>28</v>
      </c>
      <c r="J55" s="1">
        <f t="shared" si="30"/>
        <v>21</v>
      </c>
      <c r="K55" s="1">
        <f t="shared" si="31"/>
        <v>7</v>
      </c>
      <c r="L55" s="1">
        <f t="shared" si="32"/>
        <v>5</v>
      </c>
      <c r="M55" s="1">
        <f t="shared" si="33"/>
        <v>3</v>
      </c>
      <c r="N55" s="1">
        <f t="shared" si="34"/>
        <v>0</v>
      </c>
      <c r="O55" s="1">
        <f t="shared" si="35"/>
        <v>15</v>
      </c>
      <c r="P55" s="1">
        <f t="shared" si="36"/>
        <v>11</v>
      </c>
      <c r="Q55" s="1">
        <f t="shared" si="37"/>
        <v>2</v>
      </c>
      <c r="R55" s="1">
        <f t="shared" si="38"/>
        <v>13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14</v>
      </c>
      <c r="Z55" s="1">
        <f t="shared" si="46"/>
        <v>2</v>
      </c>
      <c r="AA55" s="1" t="str">
        <f t="shared" si="27"/>
        <v>W</v>
      </c>
      <c r="AB55" s="1">
        <f t="shared" si="47"/>
        <v>7</v>
      </c>
      <c r="AC55" s="1" t="str">
        <f t="shared" si="28"/>
        <v>W</v>
      </c>
      <c r="AD55" s="1">
        <f t="shared" si="48"/>
        <v>7</v>
      </c>
      <c r="AE55" s="1">
        <f t="shared" si="49"/>
        <v>2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28</v>
      </c>
      <c r="J56" s="1">
        <f t="shared" si="30"/>
        <v>22</v>
      </c>
      <c r="K56" s="1">
        <f t="shared" si="31"/>
        <v>7</v>
      </c>
      <c r="L56" s="1">
        <f t="shared" si="32"/>
        <v>5</v>
      </c>
      <c r="M56" s="1">
        <f t="shared" si="33"/>
        <v>3</v>
      </c>
      <c r="N56" s="1">
        <f t="shared" si="34"/>
        <v>0</v>
      </c>
      <c r="O56" s="1">
        <f t="shared" si="35"/>
        <v>15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10</v>
      </c>
      <c r="T56" s="1">
        <f t="shared" si="40"/>
        <v>3</v>
      </c>
      <c r="U56" s="1">
        <f t="shared" si="41"/>
        <v>7</v>
      </c>
      <c r="V56" s="1">
        <f t="shared" si="42"/>
        <v>9</v>
      </c>
      <c r="W56" s="1">
        <f t="shared" si="43"/>
        <v>1</v>
      </c>
      <c r="X56" s="1">
        <f t="shared" si="44"/>
        <v>16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7</v>
      </c>
      <c r="AE56" s="1">
        <f t="shared" si="49"/>
        <v>2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E57" s="1">
        <v>3</v>
      </c>
      <c r="F57" s="1">
        <v>4</v>
      </c>
      <c r="G57" s="1" t="s">
        <v>84</v>
      </c>
      <c r="H57" s="1" t="s">
        <v>83</v>
      </c>
      <c r="I57" s="1">
        <f t="shared" si="29"/>
        <v>28</v>
      </c>
      <c r="J57" s="1">
        <f t="shared" si="30"/>
        <v>22</v>
      </c>
      <c r="K57" s="1">
        <f t="shared" si="31"/>
        <v>7</v>
      </c>
      <c r="L57" s="1">
        <f t="shared" si="32"/>
        <v>6</v>
      </c>
      <c r="M57" s="1">
        <f t="shared" si="33"/>
        <v>3</v>
      </c>
      <c r="N57" s="1">
        <f t="shared" si="34"/>
        <v>0</v>
      </c>
      <c r="O57" s="1">
        <f t="shared" si="35"/>
        <v>15</v>
      </c>
      <c r="P57" s="1">
        <f t="shared" si="36"/>
        <v>12</v>
      </c>
      <c r="Q57" s="1">
        <f t="shared" si="37"/>
        <v>3</v>
      </c>
      <c r="R57" s="1">
        <f t="shared" si="38"/>
        <v>13</v>
      </c>
      <c r="S57" s="1">
        <f t="shared" si="39"/>
        <v>10</v>
      </c>
      <c r="T57" s="1">
        <f t="shared" si="40"/>
        <v>3</v>
      </c>
      <c r="U57" s="1">
        <f t="shared" si="41"/>
        <v>7</v>
      </c>
      <c r="V57" s="1">
        <f t="shared" si="42"/>
        <v>9</v>
      </c>
      <c r="W57" s="1">
        <f t="shared" si="43"/>
        <v>1</v>
      </c>
      <c r="X57" s="1">
        <f t="shared" si="44"/>
        <v>16</v>
      </c>
      <c r="Y57" s="1">
        <f t="shared" si="45"/>
        <v>15</v>
      </c>
      <c r="Z57" s="1">
        <f t="shared" si="46"/>
        <v>2</v>
      </c>
      <c r="AA57" s="1" t="str">
        <f t="shared" si="27"/>
        <v>L</v>
      </c>
      <c r="AB57" s="1">
        <f t="shared" si="47"/>
        <v>2</v>
      </c>
      <c r="AC57" s="1" t="str">
        <f t="shared" si="28"/>
        <v>OTL</v>
      </c>
      <c r="AD57" s="1">
        <f t="shared" si="48"/>
        <v>7</v>
      </c>
      <c r="AE57" s="1">
        <f t="shared" si="49"/>
        <v>1</v>
      </c>
      <c r="AF57" s="1">
        <f t="shared" si="50"/>
        <v>2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E58" s="1">
        <v>5</v>
      </c>
      <c r="F58" s="1">
        <v>4</v>
      </c>
      <c r="G58" s="1" t="s">
        <v>84</v>
      </c>
      <c r="H58" s="1" t="s">
        <v>83</v>
      </c>
      <c r="I58" s="1">
        <f t="shared" si="29"/>
        <v>29</v>
      </c>
      <c r="J58" s="1">
        <f t="shared" si="30"/>
        <v>22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0</v>
      </c>
      <c r="O58" s="1">
        <f t="shared" si="35"/>
        <v>16</v>
      </c>
      <c r="P58" s="1">
        <f t="shared" si="36"/>
        <v>12</v>
      </c>
      <c r="Q58" s="1">
        <f t="shared" si="37"/>
        <v>3</v>
      </c>
      <c r="R58" s="1">
        <f t="shared" si="38"/>
        <v>13</v>
      </c>
      <c r="S58" s="1">
        <f t="shared" si="39"/>
        <v>10</v>
      </c>
      <c r="T58" s="1">
        <f t="shared" si="40"/>
        <v>3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16</v>
      </c>
      <c r="Y58" s="1">
        <f t="shared" si="45"/>
        <v>15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8</v>
      </c>
      <c r="AE58" s="1">
        <f t="shared" si="49"/>
        <v>1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E59" s="1">
        <v>3</v>
      </c>
      <c r="F59" s="1">
        <v>2</v>
      </c>
      <c r="G59" s="1" t="s">
        <v>83</v>
      </c>
      <c r="H59" s="1" t="s">
        <v>83</v>
      </c>
      <c r="I59" s="1">
        <f t="shared" si="29"/>
        <v>30</v>
      </c>
      <c r="J59" s="1">
        <f t="shared" si="30"/>
        <v>22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0</v>
      </c>
      <c r="O59" s="1">
        <f t="shared" si="35"/>
        <v>16</v>
      </c>
      <c r="P59" s="1">
        <f t="shared" si="36"/>
        <v>12</v>
      </c>
      <c r="Q59" s="1">
        <f t="shared" si="37"/>
        <v>3</v>
      </c>
      <c r="R59" s="1">
        <f t="shared" si="38"/>
        <v>14</v>
      </c>
      <c r="S59" s="1">
        <f t="shared" si="39"/>
        <v>10</v>
      </c>
      <c r="T59" s="1">
        <f t="shared" si="40"/>
        <v>3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16</v>
      </c>
      <c r="Y59" s="1">
        <f t="shared" si="45"/>
        <v>15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23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0</v>
      </c>
      <c r="O60" s="1">
        <f t="shared" si="35"/>
        <v>16</v>
      </c>
      <c r="P60" s="1">
        <f t="shared" si="36"/>
        <v>13</v>
      </c>
      <c r="Q60" s="1">
        <f t="shared" si="37"/>
        <v>3</v>
      </c>
      <c r="R60" s="1">
        <f t="shared" si="38"/>
        <v>14</v>
      </c>
      <c r="S60" s="1">
        <f t="shared" si="39"/>
        <v>10</v>
      </c>
      <c r="T60" s="1">
        <f t="shared" si="40"/>
        <v>3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16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7</v>
      </c>
      <c r="AE60" s="1">
        <f t="shared" si="49"/>
        <v>2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E61" s="1">
        <v>3</v>
      </c>
      <c r="F61" s="1">
        <v>5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24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0</v>
      </c>
      <c r="O61" s="1">
        <f t="shared" si="35"/>
        <v>16</v>
      </c>
      <c r="P61" s="1">
        <f t="shared" si="36"/>
        <v>13</v>
      </c>
      <c r="Q61" s="1">
        <f t="shared" si="37"/>
        <v>3</v>
      </c>
      <c r="R61" s="1">
        <f t="shared" si="38"/>
        <v>14</v>
      </c>
      <c r="S61" s="1">
        <f t="shared" si="39"/>
        <v>11</v>
      </c>
      <c r="T61" s="1">
        <f t="shared" si="40"/>
        <v>3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16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E62" s="1">
        <v>1</v>
      </c>
      <c r="F62" s="1">
        <v>2</v>
      </c>
      <c r="G62" s="1" t="s">
        <v>83</v>
      </c>
      <c r="H62" s="1" t="s">
        <v>83</v>
      </c>
      <c r="I62" s="1">
        <f t="shared" si="29"/>
        <v>30</v>
      </c>
      <c r="J62" s="1">
        <f t="shared" si="30"/>
        <v>25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0</v>
      </c>
      <c r="O62" s="1">
        <f t="shared" si="35"/>
        <v>16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11</v>
      </c>
      <c r="T62" s="1">
        <f t="shared" si="40"/>
        <v>3</v>
      </c>
      <c r="U62" s="1">
        <f t="shared" si="41"/>
        <v>7</v>
      </c>
      <c r="V62" s="1">
        <f t="shared" si="42"/>
        <v>9</v>
      </c>
      <c r="W62" s="1">
        <f t="shared" si="43"/>
        <v>1</v>
      </c>
      <c r="X62" s="1">
        <f t="shared" si="44"/>
        <v>16</v>
      </c>
      <c r="Y62" s="1">
        <f t="shared" si="45"/>
        <v>18</v>
      </c>
      <c r="Z62" s="1">
        <f t="shared" si="46"/>
        <v>2</v>
      </c>
      <c r="AA62" s="1" t="str">
        <f t="shared" si="27"/>
        <v>L</v>
      </c>
      <c r="AB62" s="1">
        <f t="shared" si="47"/>
        <v>3</v>
      </c>
      <c r="AC62" s="1" t="str">
        <f t="shared" si="28"/>
        <v>L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E63" s="1">
        <v>2</v>
      </c>
      <c r="F63" s="1">
        <v>4</v>
      </c>
      <c r="G63" s="1" t="s">
        <v>83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0</v>
      </c>
      <c r="O63" s="1">
        <f t="shared" si="35"/>
        <v>16</v>
      </c>
      <c r="P63" s="1">
        <f t="shared" si="36"/>
        <v>15</v>
      </c>
      <c r="Q63" s="1">
        <f t="shared" si="37"/>
        <v>3</v>
      </c>
      <c r="R63" s="1">
        <f t="shared" si="38"/>
        <v>14</v>
      </c>
      <c r="S63" s="1">
        <f t="shared" si="39"/>
        <v>11</v>
      </c>
      <c r="T63" s="1">
        <f t="shared" si="40"/>
        <v>3</v>
      </c>
      <c r="U63" s="1">
        <f t="shared" si="41"/>
        <v>7</v>
      </c>
      <c r="V63" s="1">
        <f t="shared" si="42"/>
        <v>9</v>
      </c>
      <c r="W63" s="1">
        <f t="shared" si="43"/>
        <v>1</v>
      </c>
      <c r="X63" s="1">
        <f t="shared" si="44"/>
        <v>16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4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E64" s="1">
        <v>2</v>
      </c>
      <c r="F64" s="1">
        <v>5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8</v>
      </c>
      <c r="L64" s="1">
        <f t="shared" si="32"/>
        <v>6</v>
      </c>
      <c r="M64" s="1">
        <f t="shared" si="33"/>
        <v>3</v>
      </c>
      <c r="N64" s="1">
        <f t="shared" si="34"/>
        <v>0</v>
      </c>
      <c r="O64" s="1">
        <f t="shared" si="35"/>
        <v>16</v>
      </c>
      <c r="P64" s="1">
        <f t="shared" si="36"/>
        <v>15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7</v>
      </c>
      <c r="V64" s="1">
        <f t="shared" si="42"/>
        <v>9</v>
      </c>
      <c r="W64" s="1">
        <f t="shared" si="43"/>
        <v>1</v>
      </c>
      <c r="X64" s="1">
        <f t="shared" si="44"/>
        <v>16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5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E65" s="1">
        <v>1</v>
      </c>
      <c r="F65" s="1">
        <v>2</v>
      </c>
      <c r="G65" s="1" t="s">
        <v>83</v>
      </c>
      <c r="H65" s="1" t="s">
        <v>83</v>
      </c>
      <c r="I65" s="1">
        <f t="shared" si="29"/>
        <v>30</v>
      </c>
      <c r="J65" s="1">
        <f t="shared" si="30"/>
        <v>28</v>
      </c>
      <c r="K65" s="1">
        <f t="shared" si="31"/>
        <v>8</v>
      </c>
      <c r="L65" s="1">
        <f t="shared" si="32"/>
        <v>6</v>
      </c>
      <c r="M65" s="1">
        <f t="shared" si="33"/>
        <v>3</v>
      </c>
      <c r="N65" s="1">
        <f t="shared" si="34"/>
        <v>0</v>
      </c>
      <c r="O65" s="1">
        <f t="shared" si="35"/>
        <v>16</v>
      </c>
      <c r="P65" s="1">
        <f t="shared" si="36"/>
        <v>15</v>
      </c>
      <c r="Q65" s="1">
        <f t="shared" si="37"/>
        <v>3</v>
      </c>
      <c r="R65" s="1">
        <f t="shared" si="38"/>
        <v>14</v>
      </c>
      <c r="S65" s="1">
        <f t="shared" si="39"/>
        <v>13</v>
      </c>
      <c r="T65" s="1">
        <f t="shared" si="40"/>
        <v>3</v>
      </c>
      <c r="U65" s="1">
        <f t="shared" si="41"/>
        <v>7</v>
      </c>
      <c r="V65" s="1">
        <f t="shared" si="42"/>
        <v>10</v>
      </c>
      <c r="W65" s="1">
        <f t="shared" si="43"/>
        <v>1</v>
      </c>
      <c r="X65" s="1">
        <f t="shared" si="44"/>
        <v>16</v>
      </c>
      <c r="Y65" s="1">
        <f t="shared" si="45"/>
        <v>20</v>
      </c>
      <c r="Z65" s="1">
        <f t="shared" si="46"/>
        <v>2</v>
      </c>
      <c r="AA65" s="1" t="str">
        <f t="shared" si="27"/>
        <v>L</v>
      </c>
      <c r="AB65" s="1">
        <f t="shared" si="47"/>
        <v>6</v>
      </c>
      <c r="AC65" s="1" t="str">
        <f t="shared" si="28"/>
        <v>L</v>
      </c>
      <c r="AD65" s="1">
        <f t="shared" si="48"/>
        <v>2</v>
      </c>
      <c r="AE65" s="1">
        <f t="shared" si="49"/>
        <v>7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E66" s="1">
        <v>7</v>
      </c>
      <c r="F66" s="1">
        <v>3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8</v>
      </c>
      <c r="L66" s="1">
        <f t="shared" si="32"/>
        <v>6</v>
      </c>
      <c r="M66" s="1">
        <f t="shared" si="33"/>
        <v>3</v>
      </c>
      <c r="N66" s="1">
        <f t="shared" si="34"/>
        <v>0</v>
      </c>
      <c r="O66" s="1">
        <f t="shared" si="35"/>
        <v>17</v>
      </c>
      <c r="P66" s="1">
        <f t="shared" si="36"/>
        <v>15</v>
      </c>
      <c r="Q66" s="1">
        <f t="shared" si="37"/>
        <v>3</v>
      </c>
      <c r="R66" s="1">
        <f t="shared" si="38"/>
        <v>14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10</v>
      </c>
      <c r="W66" s="1">
        <f t="shared" si="43"/>
        <v>1</v>
      </c>
      <c r="X66" s="1">
        <f t="shared" si="44"/>
        <v>17</v>
      </c>
      <c r="Y66" s="1">
        <f t="shared" si="45"/>
        <v>20</v>
      </c>
      <c r="Z66" s="1">
        <f t="shared" si="46"/>
        <v>2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3</v>
      </c>
      <c r="AE66" s="1">
        <f t="shared" si="49"/>
        <v>6</v>
      </c>
      <c r="AF66" s="1">
        <f t="shared" si="50"/>
        <v>1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29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21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3</v>
      </c>
      <c r="AE67" s="1">
        <f t="shared" si="49"/>
        <v>7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E68" s="1">
        <v>3</v>
      </c>
      <c r="F68" s="1">
        <v>0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29</v>
      </c>
      <c r="K68" s="1">
        <f t="shared" si="55"/>
        <v>8</v>
      </c>
      <c r="L68" s="1">
        <f t="shared" si="56"/>
        <v>6</v>
      </c>
      <c r="M68" s="1">
        <f t="shared" si="57"/>
        <v>3</v>
      </c>
      <c r="N68" s="1">
        <f t="shared" si="58"/>
        <v>0</v>
      </c>
      <c r="O68" s="1">
        <f t="shared" si="59"/>
        <v>18</v>
      </c>
      <c r="P68" s="1">
        <f t="shared" si="60"/>
        <v>15</v>
      </c>
      <c r="Q68" s="1">
        <f t="shared" si="61"/>
        <v>3</v>
      </c>
      <c r="R68" s="1">
        <f t="shared" si="62"/>
        <v>14</v>
      </c>
      <c r="S68" s="1">
        <f t="shared" si="63"/>
        <v>14</v>
      </c>
      <c r="T68" s="1">
        <f t="shared" si="64"/>
        <v>3</v>
      </c>
      <c r="U68" s="1">
        <f t="shared" si="65"/>
        <v>8</v>
      </c>
      <c r="V68" s="1">
        <f t="shared" si="66"/>
        <v>10</v>
      </c>
      <c r="W68" s="1">
        <f t="shared" si="67"/>
        <v>1</v>
      </c>
      <c r="X68" s="1">
        <f t="shared" si="68"/>
        <v>17</v>
      </c>
      <c r="Y68" s="1">
        <f t="shared" si="69"/>
        <v>21</v>
      </c>
      <c r="Z68" s="1">
        <f t="shared" si="70"/>
        <v>2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7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30</v>
      </c>
      <c r="K69" s="1">
        <f t="shared" si="55"/>
        <v>8</v>
      </c>
      <c r="L69" s="1">
        <f t="shared" si="56"/>
        <v>6</v>
      </c>
      <c r="M69" s="1">
        <f t="shared" si="57"/>
        <v>3</v>
      </c>
      <c r="N69" s="1">
        <f t="shared" si="58"/>
        <v>0</v>
      </c>
      <c r="O69" s="1">
        <f t="shared" si="59"/>
        <v>18</v>
      </c>
      <c r="P69" s="1">
        <f t="shared" si="60"/>
        <v>15</v>
      </c>
      <c r="Q69" s="1">
        <f t="shared" si="61"/>
        <v>3</v>
      </c>
      <c r="R69" s="1">
        <f t="shared" si="62"/>
        <v>14</v>
      </c>
      <c r="S69" s="1">
        <f t="shared" si="63"/>
        <v>15</v>
      </c>
      <c r="T69" s="1">
        <f t="shared" si="64"/>
        <v>3</v>
      </c>
      <c r="U69" s="1">
        <f t="shared" si="65"/>
        <v>8</v>
      </c>
      <c r="V69" s="1">
        <f t="shared" si="66"/>
        <v>10</v>
      </c>
      <c r="W69" s="1">
        <f t="shared" si="67"/>
        <v>1</v>
      </c>
      <c r="X69" s="1">
        <f t="shared" si="68"/>
        <v>17</v>
      </c>
      <c r="Y69" s="1">
        <f t="shared" si="69"/>
        <v>22</v>
      </c>
      <c r="Z69" s="1">
        <f t="shared" si="70"/>
        <v>2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2</v>
      </c>
      <c r="AE69" s="1">
        <f t="shared" si="49"/>
        <v>8</v>
      </c>
      <c r="AF69" s="1">
        <f t="shared" si="50"/>
        <v>0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E70" s="1">
        <v>3</v>
      </c>
      <c r="F70" s="1">
        <v>6</v>
      </c>
      <c r="G70" s="1" t="s">
        <v>83</v>
      </c>
      <c r="H70" s="1" t="s">
        <v>83</v>
      </c>
      <c r="I70" s="1">
        <f t="shared" si="53"/>
        <v>32</v>
      </c>
      <c r="J70" s="1">
        <f t="shared" si="54"/>
        <v>31</v>
      </c>
      <c r="K70" s="1">
        <f t="shared" si="55"/>
        <v>8</v>
      </c>
      <c r="L70" s="1">
        <f t="shared" si="56"/>
        <v>6</v>
      </c>
      <c r="M70" s="1">
        <f t="shared" si="57"/>
        <v>3</v>
      </c>
      <c r="N70" s="1">
        <f t="shared" si="58"/>
        <v>0</v>
      </c>
      <c r="O70" s="1">
        <f t="shared" si="59"/>
        <v>18</v>
      </c>
      <c r="P70" s="1">
        <f t="shared" si="60"/>
        <v>15</v>
      </c>
      <c r="Q70" s="1">
        <f t="shared" si="61"/>
        <v>3</v>
      </c>
      <c r="R70" s="1">
        <f t="shared" si="62"/>
        <v>14</v>
      </c>
      <c r="S70" s="1">
        <f t="shared" si="63"/>
        <v>16</v>
      </c>
      <c r="T70" s="1">
        <f t="shared" si="64"/>
        <v>3</v>
      </c>
      <c r="U70" s="1">
        <f t="shared" si="65"/>
        <v>8</v>
      </c>
      <c r="V70" s="1">
        <f t="shared" si="66"/>
        <v>10</v>
      </c>
      <c r="W70" s="1">
        <f t="shared" si="67"/>
        <v>1</v>
      </c>
      <c r="X70" s="1">
        <f t="shared" si="68"/>
        <v>17</v>
      </c>
      <c r="Y70" s="1">
        <f t="shared" si="69"/>
        <v>22</v>
      </c>
      <c r="Z70" s="1">
        <f t="shared" si="70"/>
        <v>2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8</v>
      </c>
      <c r="AF70" s="1">
        <f t="shared" si="50"/>
        <v>0</v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E71" s="1">
        <v>5</v>
      </c>
      <c r="F71" s="1">
        <v>1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8</v>
      </c>
      <c r="L71" s="1">
        <f t="shared" si="56"/>
        <v>6</v>
      </c>
      <c r="M71" s="1">
        <f t="shared" si="57"/>
        <v>3</v>
      </c>
      <c r="N71" s="1">
        <f t="shared" si="58"/>
        <v>0</v>
      </c>
      <c r="O71" s="1">
        <f t="shared" si="59"/>
        <v>18</v>
      </c>
      <c r="P71" s="1">
        <f t="shared" si="60"/>
        <v>15</v>
      </c>
      <c r="Q71" s="1">
        <f t="shared" si="61"/>
        <v>3</v>
      </c>
      <c r="R71" s="1">
        <f t="shared" si="62"/>
        <v>15</v>
      </c>
      <c r="S71" s="1">
        <f t="shared" si="63"/>
        <v>16</v>
      </c>
      <c r="T71" s="1">
        <f t="shared" si="64"/>
        <v>3</v>
      </c>
      <c r="U71" s="1">
        <f t="shared" si="65"/>
        <v>8</v>
      </c>
      <c r="V71" s="1">
        <f t="shared" si="66"/>
        <v>10</v>
      </c>
      <c r="W71" s="1">
        <f t="shared" si="67"/>
        <v>1</v>
      </c>
      <c r="X71" s="1">
        <f t="shared" si="68"/>
        <v>17</v>
      </c>
      <c r="Y71" s="1">
        <f t="shared" si="69"/>
        <v>22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3</v>
      </c>
      <c r="AE71" s="1">
        <f t="shared" si="49"/>
        <v>7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32</v>
      </c>
      <c r="K72" s="1">
        <f t="shared" si="55"/>
        <v>8</v>
      </c>
      <c r="L72" s="1">
        <f t="shared" si="56"/>
        <v>6</v>
      </c>
      <c r="M72" s="1">
        <f t="shared" si="57"/>
        <v>3</v>
      </c>
      <c r="N72" s="1">
        <f t="shared" si="58"/>
        <v>0</v>
      </c>
      <c r="O72" s="1">
        <f t="shared" si="59"/>
        <v>18</v>
      </c>
      <c r="P72" s="1">
        <f t="shared" si="60"/>
        <v>15</v>
      </c>
      <c r="Q72" s="1">
        <f t="shared" si="61"/>
        <v>3</v>
      </c>
      <c r="R72" s="1">
        <f t="shared" si="62"/>
        <v>15</v>
      </c>
      <c r="S72" s="1">
        <f t="shared" si="63"/>
        <v>17</v>
      </c>
      <c r="T72" s="1">
        <f t="shared" si="64"/>
        <v>3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17</v>
      </c>
      <c r="Y72" s="1">
        <f t="shared" si="69"/>
        <v>22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3</v>
      </c>
      <c r="AE72" s="1">
        <f t="shared" si="49"/>
        <v>7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E73" s="1">
        <v>3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33</v>
      </c>
      <c r="K73" s="1">
        <f t="shared" si="55"/>
        <v>8</v>
      </c>
      <c r="L73" s="1">
        <f t="shared" si="56"/>
        <v>6</v>
      </c>
      <c r="M73" s="1">
        <f t="shared" si="57"/>
        <v>3</v>
      </c>
      <c r="N73" s="1">
        <f t="shared" si="58"/>
        <v>0</v>
      </c>
      <c r="O73" s="1">
        <f t="shared" si="59"/>
        <v>18</v>
      </c>
      <c r="P73" s="1">
        <f t="shared" si="60"/>
        <v>16</v>
      </c>
      <c r="Q73" s="1">
        <f t="shared" si="61"/>
        <v>3</v>
      </c>
      <c r="R73" s="1">
        <f t="shared" si="62"/>
        <v>15</v>
      </c>
      <c r="S73" s="1">
        <f t="shared" si="63"/>
        <v>17</v>
      </c>
      <c r="T73" s="1">
        <f t="shared" si="64"/>
        <v>3</v>
      </c>
      <c r="U73" s="1">
        <f t="shared" si="65"/>
        <v>8</v>
      </c>
      <c r="V73" s="1">
        <f t="shared" si="66"/>
        <v>11</v>
      </c>
      <c r="W73" s="1">
        <f t="shared" si="67"/>
        <v>1</v>
      </c>
      <c r="X73" s="1">
        <f t="shared" si="68"/>
        <v>17</v>
      </c>
      <c r="Y73" s="1">
        <f t="shared" si="69"/>
        <v>23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3</v>
      </c>
      <c r="AE73" s="1">
        <f t="shared" si="49"/>
        <v>7</v>
      </c>
      <c r="AF73" s="1">
        <f t="shared" si="50"/>
        <v>0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E74" s="1">
        <v>2</v>
      </c>
      <c r="F74" s="1">
        <v>1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33</v>
      </c>
      <c r="K74" s="1">
        <f t="shared" si="55"/>
        <v>8</v>
      </c>
      <c r="L74" s="1">
        <f t="shared" si="56"/>
        <v>6</v>
      </c>
      <c r="M74" s="1">
        <f t="shared" si="57"/>
        <v>3</v>
      </c>
      <c r="N74" s="1">
        <f t="shared" si="58"/>
        <v>0</v>
      </c>
      <c r="O74" s="1">
        <f t="shared" si="59"/>
        <v>19</v>
      </c>
      <c r="P74" s="1">
        <f t="shared" si="60"/>
        <v>16</v>
      </c>
      <c r="Q74" s="1">
        <f t="shared" si="61"/>
        <v>3</v>
      </c>
      <c r="R74" s="1">
        <f t="shared" si="62"/>
        <v>15</v>
      </c>
      <c r="S74" s="1">
        <f t="shared" si="63"/>
        <v>17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1</v>
      </c>
      <c r="X74" s="1">
        <f t="shared" si="68"/>
        <v>18</v>
      </c>
      <c r="Y74" s="1">
        <f t="shared" si="69"/>
        <v>23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6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E75" s="1">
        <v>1</v>
      </c>
      <c r="F75" s="1">
        <v>2</v>
      </c>
      <c r="G75" s="1" t="s">
        <v>84</v>
      </c>
      <c r="H75" s="1" t="s">
        <v>83</v>
      </c>
      <c r="I75" s="1">
        <f t="shared" si="53"/>
        <v>34</v>
      </c>
      <c r="J75" s="1">
        <f t="shared" si="54"/>
        <v>33</v>
      </c>
      <c r="K75" s="1">
        <f t="shared" si="55"/>
        <v>8</v>
      </c>
      <c r="L75" s="1">
        <f t="shared" si="56"/>
        <v>7</v>
      </c>
      <c r="M75" s="1">
        <f t="shared" si="57"/>
        <v>3</v>
      </c>
      <c r="N75" s="1">
        <f t="shared" si="58"/>
        <v>0</v>
      </c>
      <c r="O75" s="1">
        <f t="shared" si="59"/>
        <v>19</v>
      </c>
      <c r="P75" s="1">
        <f t="shared" si="60"/>
        <v>16</v>
      </c>
      <c r="Q75" s="1">
        <f t="shared" si="61"/>
        <v>3</v>
      </c>
      <c r="R75" s="1">
        <f t="shared" si="62"/>
        <v>15</v>
      </c>
      <c r="S75" s="1">
        <f t="shared" si="63"/>
        <v>17</v>
      </c>
      <c r="T75" s="1">
        <f t="shared" si="64"/>
        <v>4</v>
      </c>
      <c r="U75" s="1">
        <f t="shared" si="65"/>
        <v>9</v>
      </c>
      <c r="V75" s="1">
        <f t="shared" si="66"/>
        <v>11</v>
      </c>
      <c r="W75" s="1">
        <f t="shared" si="67"/>
        <v>1</v>
      </c>
      <c r="X75" s="1">
        <f t="shared" si="68"/>
        <v>18</v>
      </c>
      <c r="Y75" s="1">
        <f t="shared" si="69"/>
        <v>23</v>
      </c>
      <c r="Z75" s="1">
        <f t="shared" si="70"/>
        <v>2</v>
      </c>
      <c r="AA75" s="1" t="str">
        <f t="shared" si="51"/>
        <v>L</v>
      </c>
      <c r="AB75" s="1">
        <f t="shared" si="71"/>
        <v>1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E76" s="1">
        <v>5</v>
      </c>
      <c r="F76" s="1">
        <v>3</v>
      </c>
      <c r="G76" s="1" t="s">
        <v>83</v>
      </c>
      <c r="H76" s="1" t="s">
        <v>83</v>
      </c>
      <c r="I76" s="1">
        <f t="shared" si="53"/>
        <v>35</v>
      </c>
      <c r="J76" s="1">
        <f t="shared" si="54"/>
        <v>33</v>
      </c>
      <c r="K76" s="1">
        <f t="shared" si="55"/>
        <v>8</v>
      </c>
      <c r="L76" s="1">
        <f t="shared" si="56"/>
        <v>7</v>
      </c>
      <c r="M76" s="1">
        <f t="shared" si="57"/>
        <v>3</v>
      </c>
      <c r="N76" s="1">
        <f t="shared" si="58"/>
        <v>0</v>
      </c>
      <c r="O76" s="1">
        <f t="shared" si="59"/>
        <v>20</v>
      </c>
      <c r="P76" s="1">
        <f t="shared" si="60"/>
        <v>16</v>
      </c>
      <c r="Q76" s="1">
        <f t="shared" si="61"/>
        <v>3</v>
      </c>
      <c r="R76" s="1">
        <f t="shared" si="62"/>
        <v>15</v>
      </c>
      <c r="S76" s="1">
        <f t="shared" si="63"/>
        <v>17</v>
      </c>
      <c r="T76" s="1">
        <f t="shared" si="64"/>
        <v>4</v>
      </c>
      <c r="U76" s="1">
        <f t="shared" si="65"/>
        <v>9</v>
      </c>
      <c r="V76" s="1">
        <f t="shared" si="66"/>
        <v>11</v>
      </c>
      <c r="W76" s="1">
        <f t="shared" si="67"/>
        <v>1</v>
      </c>
      <c r="X76" s="1">
        <f t="shared" si="68"/>
        <v>19</v>
      </c>
      <c r="Y76" s="1">
        <f t="shared" si="69"/>
        <v>23</v>
      </c>
      <c r="Z76" s="1">
        <f t="shared" si="70"/>
        <v>2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0</v>
      </c>
      <c r="O77" s="1">
        <f t="shared" si="59"/>
        <v>21</v>
      </c>
      <c r="P77" s="1">
        <f t="shared" si="60"/>
        <v>16</v>
      </c>
      <c r="Q77" s="1">
        <f t="shared" si="61"/>
        <v>3</v>
      </c>
      <c r="R77" s="1">
        <f t="shared" si="62"/>
        <v>15</v>
      </c>
      <c r="S77" s="1">
        <f t="shared" si="63"/>
        <v>17</v>
      </c>
      <c r="T77" s="1">
        <f t="shared" si="64"/>
        <v>4</v>
      </c>
      <c r="U77" s="1">
        <f t="shared" si="65"/>
        <v>10</v>
      </c>
      <c r="V77" s="1">
        <f t="shared" si="66"/>
        <v>11</v>
      </c>
      <c r="W77" s="1">
        <f t="shared" si="67"/>
        <v>1</v>
      </c>
      <c r="X77" s="1">
        <f t="shared" si="68"/>
        <v>20</v>
      </c>
      <c r="Y77" s="1">
        <f t="shared" si="69"/>
        <v>23</v>
      </c>
      <c r="Z77" s="1">
        <f t="shared" si="70"/>
        <v>2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8</v>
      </c>
      <c r="L84" s="1">
        <f t="shared" si="75"/>
        <v>7</v>
      </c>
      <c r="M84" s="1">
        <f t="shared" si="75"/>
        <v>3</v>
      </c>
      <c r="N84" s="1">
        <f t="shared" si="75"/>
        <v>0</v>
      </c>
      <c r="O84" s="1">
        <f t="shared" ref="O84:Z84" si="76">IF(O2="","",MAX(O2:O83))</f>
        <v>21</v>
      </c>
      <c r="P84" s="1">
        <f t="shared" si="76"/>
        <v>16</v>
      </c>
      <c r="Q84" s="1">
        <f t="shared" si="76"/>
        <v>3</v>
      </c>
      <c r="R84" s="1">
        <f t="shared" si="76"/>
        <v>15</v>
      </c>
      <c r="S84" s="1">
        <f t="shared" si="76"/>
        <v>17</v>
      </c>
      <c r="T84" s="1">
        <f t="shared" si="76"/>
        <v>4</v>
      </c>
      <c r="U84" s="1">
        <f t="shared" si="76"/>
        <v>10</v>
      </c>
      <c r="V84" s="1">
        <f t="shared" si="76"/>
        <v>11</v>
      </c>
      <c r="W84" s="1">
        <f t="shared" si="76"/>
        <v>1</v>
      </c>
      <c r="X84" s="1">
        <f t="shared" si="76"/>
        <v>20</v>
      </c>
      <c r="Y84" s="1">
        <f t="shared" si="76"/>
        <v>23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238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21-16-3</v>
      </c>
      <c r="R85" s="1" t="str">
        <f>IF(R84="","0-0-0",CONCATENATE(R84,"-",S84,"-",T84))</f>
        <v>15-17-4</v>
      </c>
      <c r="U85" s="1" t="str">
        <f>IF(U84="","0-0-0",CONCATENATE(U84,"-",V84,"-",W84))</f>
        <v>10-11-1</v>
      </c>
      <c r="X85" s="1" t="str">
        <f>IF(X84="","0-0-0",CONCATENATE(X84,"-",Y84,"-",Z84))</f>
        <v>20-23-2</v>
      </c>
      <c r="AA85" s="1" t="str">
        <f>IF(AA84="","0-0",CONCATENATE(AA84,AB84))</f>
        <v>W2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B00-000000000000}">
      <formula1>$AK$1:$AK$2</formula1>
    </dataValidation>
    <dataValidation type="list" allowBlank="1" showInputMessage="1" showErrorMessage="1" sqref="C2:C83" xr:uid="{00000000-0002-0000-9B00-000001000000}">
      <formula1>$AL$1:$AL$2</formula1>
    </dataValidation>
    <dataValidation type="list" allowBlank="1" showInputMessage="1" showErrorMessage="1" sqref="D2:D83" xr:uid="{00000000-0002-0000-9B00-000002000000}">
      <formula1>$AM$1:$AM$31</formula1>
    </dataValidation>
  </dataValidations>
  <hyperlinks>
    <hyperlink ref="AG1" location="Index!A1" display="Home" xr:uid="{00000000-0004-0000-9B00-000000000000}"/>
  </hyperlink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E52" s="1">
        <v>2</v>
      </c>
      <c r="F52" s="1">
        <v>3</v>
      </c>
      <c r="G52" s="1" t="s">
        <v>84</v>
      </c>
      <c r="H52" s="1" t="s">
        <v>84</v>
      </c>
      <c r="I52" s="1">
        <f t="shared" si="29"/>
        <v>32</v>
      </c>
      <c r="J52" s="1">
        <f t="shared" si="30"/>
        <v>15</v>
      </c>
      <c r="K52" s="1">
        <f t="shared" si="31"/>
        <v>7</v>
      </c>
      <c r="L52" s="1">
        <f t="shared" si="32"/>
        <v>4</v>
      </c>
      <c r="M52" s="1">
        <f t="shared" si="33"/>
        <v>0</v>
      </c>
      <c r="N52" s="1">
        <f t="shared" si="34"/>
        <v>1</v>
      </c>
      <c r="O52" s="1">
        <f t="shared" si="35"/>
        <v>18</v>
      </c>
      <c r="P52" s="1">
        <f t="shared" si="36"/>
        <v>8</v>
      </c>
      <c r="Q52" s="1">
        <f t="shared" si="37"/>
        <v>2</v>
      </c>
      <c r="R52" s="1">
        <f t="shared" si="38"/>
        <v>14</v>
      </c>
      <c r="S52" s="1">
        <f t="shared" si="39"/>
        <v>7</v>
      </c>
      <c r="T52" s="1">
        <f t="shared" si="40"/>
        <v>2</v>
      </c>
      <c r="U52" s="1">
        <f t="shared" si="41"/>
        <v>9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9</v>
      </c>
      <c r="Z52" s="1">
        <f t="shared" si="46"/>
        <v>1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E53" s="1">
        <v>3</v>
      </c>
      <c r="F53" s="1">
        <v>4</v>
      </c>
      <c r="G53" s="1" t="s">
        <v>83</v>
      </c>
      <c r="H53" s="1" t="s">
        <v>83</v>
      </c>
      <c r="I53" s="1">
        <f t="shared" si="29"/>
        <v>32</v>
      </c>
      <c r="J53" s="1">
        <f t="shared" si="30"/>
        <v>16</v>
      </c>
      <c r="K53" s="1">
        <f t="shared" si="31"/>
        <v>7</v>
      </c>
      <c r="L53" s="1">
        <f t="shared" si="32"/>
        <v>4</v>
      </c>
      <c r="M53" s="1">
        <f t="shared" si="33"/>
        <v>0</v>
      </c>
      <c r="N53" s="1">
        <f t="shared" si="34"/>
        <v>1</v>
      </c>
      <c r="O53" s="1">
        <f t="shared" si="35"/>
        <v>18</v>
      </c>
      <c r="P53" s="1">
        <f t="shared" si="36"/>
        <v>9</v>
      </c>
      <c r="Q53" s="1">
        <f t="shared" si="37"/>
        <v>2</v>
      </c>
      <c r="R53" s="1">
        <f t="shared" si="38"/>
        <v>14</v>
      </c>
      <c r="S53" s="1">
        <f t="shared" si="39"/>
        <v>7</v>
      </c>
      <c r="T53" s="1">
        <f t="shared" si="40"/>
        <v>2</v>
      </c>
      <c r="U53" s="1">
        <f t="shared" si="41"/>
        <v>9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9</v>
      </c>
      <c r="Z53" s="1">
        <f t="shared" si="46"/>
        <v>1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33</v>
      </c>
      <c r="J54" s="1">
        <f t="shared" si="30"/>
        <v>16</v>
      </c>
      <c r="K54" s="1">
        <f t="shared" si="31"/>
        <v>8</v>
      </c>
      <c r="L54" s="1">
        <f t="shared" si="32"/>
        <v>4</v>
      </c>
      <c r="M54" s="1">
        <f t="shared" si="33"/>
        <v>0</v>
      </c>
      <c r="N54" s="1">
        <f t="shared" si="34"/>
        <v>1</v>
      </c>
      <c r="O54" s="1">
        <f t="shared" si="35"/>
        <v>18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7</v>
      </c>
      <c r="T54" s="1">
        <f t="shared" si="40"/>
        <v>2</v>
      </c>
      <c r="U54" s="1">
        <f t="shared" si="41"/>
        <v>9</v>
      </c>
      <c r="V54" s="1">
        <f t="shared" si="42"/>
        <v>5</v>
      </c>
      <c r="W54" s="1">
        <f t="shared" si="43"/>
        <v>1</v>
      </c>
      <c r="X54" s="1">
        <f t="shared" si="44"/>
        <v>21</v>
      </c>
      <c r="Y54" s="1">
        <f t="shared" si="45"/>
        <v>9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E55" s="1">
        <v>4</v>
      </c>
      <c r="F55" s="1">
        <v>3</v>
      </c>
      <c r="G55" s="1" t="s">
        <v>84</v>
      </c>
      <c r="H55" s="1" t="s">
        <v>83</v>
      </c>
      <c r="I55" s="1">
        <f t="shared" si="29"/>
        <v>34</v>
      </c>
      <c r="J55" s="1">
        <f t="shared" si="30"/>
        <v>16</v>
      </c>
      <c r="K55" s="1">
        <f t="shared" si="31"/>
        <v>9</v>
      </c>
      <c r="L55" s="1">
        <f t="shared" si="32"/>
        <v>4</v>
      </c>
      <c r="M55" s="1">
        <f t="shared" si="33"/>
        <v>0</v>
      </c>
      <c r="N55" s="1">
        <f t="shared" si="34"/>
        <v>1</v>
      </c>
      <c r="O55" s="1">
        <f t="shared" si="35"/>
        <v>18</v>
      </c>
      <c r="P55" s="1">
        <f t="shared" si="36"/>
        <v>9</v>
      </c>
      <c r="Q55" s="1">
        <f t="shared" si="37"/>
        <v>2</v>
      </c>
      <c r="R55" s="1">
        <f t="shared" si="38"/>
        <v>16</v>
      </c>
      <c r="S55" s="1">
        <f t="shared" si="39"/>
        <v>7</v>
      </c>
      <c r="T55" s="1">
        <f t="shared" si="40"/>
        <v>2</v>
      </c>
      <c r="U55" s="1">
        <f t="shared" si="41"/>
        <v>9</v>
      </c>
      <c r="V55" s="1">
        <f t="shared" si="42"/>
        <v>5</v>
      </c>
      <c r="W55" s="1">
        <f t="shared" si="43"/>
        <v>1</v>
      </c>
      <c r="X55" s="1">
        <f t="shared" si="44"/>
        <v>22</v>
      </c>
      <c r="Y55" s="1">
        <f t="shared" si="45"/>
        <v>9</v>
      </c>
      <c r="Z55" s="1">
        <f t="shared" si="46"/>
        <v>1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E56" s="1">
        <v>4</v>
      </c>
      <c r="F56" s="1">
        <v>5</v>
      </c>
      <c r="G56" s="1" t="s">
        <v>83</v>
      </c>
      <c r="H56" s="1" t="s">
        <v>83</v>
      </c>
      <c r="I56" s="1">
        <f t="shared" si="29"/>
        <v>34</v>
      </c>
      <c r="J56" s="1">
        <f t="shared" si="30"/>
        <v>17</v>
      </c>
      <c r="K56" s="1">
        <f t="shared" si="31"/>
        <v>9</v>
      </c>
      <c r="L56" s="1">
        <f t="shared" si="32"/>
        <v>4</v>
      </c>
      <c r="M56" s="1">
        <f t="shared" si="33"/>
        <v>0</v>
      </c>
      <c r="N56" s="1">
        <f t="shared" si="34"/>
        <v>1</v>
      </c>
      <c r="O56" s="1">
        <f t="shared" si="35"/>
        <v>18</v>
      </c>
      <c r="P56" s="1">
        <f t="shared" si="36"/>
        <v>10</v>
      </c>
      <c r="Q56" s="1">
        <f t="shared" si="37"/>
        <v>2</v>
      </c>
      <c r="R56" s="1">
        <f t="shared" si="38"/>
        <v>16</v>
      </c>
      <c r="S56" s="1">
        <f t="shared" si="39"/>
        <v>7</v>
      </c>
      <c r="T56" s="1">
        <f t="shared" si="40"/>
        <v>2</v>
      </c>
      <c r="U56" s="1">
        <f t="shared" si="41"/>
        <v>9</v>
      </c>
      <c r="V56" s="1">
        <f t="shared" si="42"/>
        <v>5</v>
      </c>
      <c r="W56" s="1">
        <f t="shared" si="43"/>
        <v>1</v>
      </c>
      <c r="X56" s="1">
        <f t="shared" si="44"/>
        <v>22</v>
      </c>
      <c r="Y56" s="1">
        <f t="shared" si="45"/>
        <v>10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E57" s="1">
        <v>3</v>
      </c>
      <c r="F57" s="1">
        <v>6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18</v>
      </c>
      <c r="K57" s="1">
        <f t="shared" si="31"/>
        <v>9</v>
      </c>
      <c r="L57" s="1">
        <f t="shared" si="32"/>
        <v>4</v>
      </c>
      <c r="M57" s="1">
        <f t="shared" si="33"/>
        <v>0</v>
      </c>
      <c r="N57" s="1">
        <f t="shared" si="34"/>
        <v>1</v>
      </c>
      <c r="O57" s="1">
        <f t="shared" si="35"/>
        <v>18</v>
      </c>
      <c r="P57" s="1">
        <f t="shared" si="36"/>
        <v>10</v>
      </c>
      <c r="Q57" s="1">
        <f t="shared" si="37"/>
        <v>2</v>
      </c>
      <c r="R57" s="1">
        <f t="shared" si="38"/>
        <v>16</v>
      </c>
      <c r="S57" s="1">
        <f t="shared" si="39"/>
        <v>8</v>
      </c>
      <c r="T57" s="1">
        <f t="shared" si="40"/>
        <v>2</v>
      </c>
      <c r="U57" s="1">
        <f t="shared" si="41"/>
        <v>9</v>
      </c>
      <c r="V57" s="1">
        <f t="shared" si="42"/>
        <v>5</v>
      </c>
      <c r="W57" s="1">
        <f t="shared" si="43"/>
        <v>1</v>
      </c>
      <c r="X57" s="1">
        <f t="shared" si="44"/>
        <v>22</v>
      </c>
      <c r="Y57" s="1">
        <f t="shared" si="45"/>
        <v>10</v>
      </c>
      <c r="Z57" s="1">
        <f t="shared" si="46"/>
        <v>1</v>
      </c>
      <c r="AA57" s="1" t="str">
        <f t="shared" si="27"/>
        <v>L</v>
      </c>
      <c r="AB57" s="1">
        <f t="shared" si="47"/>
        <v>2</v>
      </c>
      <c r="AC57" s="1" t="str">
        <f t="shared" si="28"/>
        <v>L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E58" s="1">
        <v>3</v>
      </c>
      <c r="F58" s="1">
        <v>7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9</v>
      </c>
      <c r="L58" s="1">
        <f t="shared" si="32"/>
        <v>4</v>
      </c>
      <c r="M58" s="1">
        <f t="shared" si="33"/>
        <v>0</v>
      </c>
      <c r="N58" s="1">
        <f t="shared" si="34"/>
        <v>1</v>
      </c>
      <c r="O58" s="1">
        <f t="shared" si="35"/>
        <v>18</v>
      </c>
      <c r="P58" s="1">
        <f t="shared" si="36"/>
        <v>10</v>
      </c>
      <c r="Q58" s="1">
        <f t="shared" si="37"/>
        <v>2</v>
      </c>
      <c r="R58" s="1">
        <f t="shared" si="38"/>
        <v>16</v>
      </c>
      <c r="S58" s="1">
        <f t="shared" si="39"/>
        <v>9</v>
      </c>
      <c r="T58" s="1">
        <f t="shared" si="40"/>
        <v>2</v>
      </c>
      <c r="U58" s="1">
        <f t="shared" si="41"/>
        <v>9</v>
      </c>
      <c r="V58" s="1">
        <f t="shared" si="42"/>
        <v>5</v>
      </c>
      <c r="W58" s="1">
        <f t="shared" si="43"/>
        <v>1</v>
      </c>
      <c r="X58" s="1">
        <f t="shared" si="44"/>
        <v>22</v>
      </c>
      <c r="Y58" s="1">
        <f t="shared" si="45"/>
        <v>10</v>
      </c>
      <c r="Z58" s="1">
        <f t="shared" si="46"/>
        <v>1</v>
      </c>
      <c r="AA58" s="1" t="str">
        <f t="shared" si="27"/>
        <v>L</v>
      </c>
      <c r="AB58" s="1">
        <f t="shared" si="47"/>
        <v>3</v>
      </c>
      <c r="AC58" s="1" t="str">
        <f t="shared" si="28"/>
        <v>L</v>
      </c>
      <c r="AD58" s="1">
        <f t="shared" si="48"/>
        <v>5</v>
      </c>
      <c r="AE58" s="1">
        <f t="shared" si="49"/>
        <v>4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9</v>
      </c>
      <c r="L59" s="1">
        <f t="shared" si="32"/>
        <v>4</v>
      </c>
      <c r="M59" s="1">
        <f t="shared" si="33"/>
        <v>0</v>
      </c>
      <c r="N59" s="1">
        <f t="shared" si="34"/>
        <v>1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10</v>
      </c>
      <c r="T59" s="1">
        <f t="shared" si="40"/>
        <v>2</v>
      </c>
      <c r="U59" s="1">
        <f t="shared" si="41"/>
        <v>9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10</v>
      </c>
      <c r="Z59" s="1">
        <f t="shared" si="46"/>
        <v>1</v>
      </c>
      <c r="AA59" s="1" t="str">
        <f t="shared" si="27"/>
        <v>L</v>
      </c>
      <c r="AB59" s="1">
        <f t="shared" si="47"/>
        <v>4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E60" s="1">
        <v>3</v>
      </c>
      <c r="F60" s="1">
        <v>4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9</v>
      </c>
      <c r="L60" s="1">
        <f t="shared" si="32"/>
        <v>4</v>
      </c>
      <c r="M60" s="1">
        <f t="shared" si="33"/>
        <v>0</v>
      </c>
      <c r="N60" s="1">
        <f t="shared" si="34"/>
        <v>1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16</v>
      </c>
      <c r="S60" s="1">
        <f t="shared" si="39"/>
        <v>11</v>
      </c>
      <c r="T60" s="1">
        <f t="shared" si="40"/>
        <v>2</v>
      </c>
      <c r="U60" s="1">
        <f t="shared" si="41"/>
        <v>9</v>
      </c>
      <c r="V60" s="1">
        <f t="shared" si="42"/>
        <v>5</v>
      </c>
      <c r="W60" s="1">
        <f t="shared" si="43"/>
        <v>1</v>
      </c>
      <c r="X60" s="1">
        <f t="shared" si="44"/>
        <v>22</v>
      </c>
      <c r="Y60" s="1">
        <f t="shared" si="45"/>
        <v>10</v>
      </c>
      <c r="Z60" s="1">
        <f t="shared" si="46"/>
        <v>1</v>
      </c>
      <c r="AA60" s="1" t="str">
        <f t="shared" si="27"/>
        <v>L</v>
      </c>
      <c r="AB60" s="1">
        <f t="shared" si="47"/>
        <v>5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E61" s="1">
        <v>3</v>
      </c>
      <c r="F61" s="1">
        <v>1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9</v>
      </c>
      <c r="L61" s="1">
        <f t="shared" si="32"/>
        <v>4</v>
      </c>
      <c r="M61" s="1">
        <f t="shared" si="33"/>
        <v>0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9</v>
      </c>
      <c r="V61" s="1">
        <f t="shared" si="42"/>
        <v>5</v>
      </c>
      <c r="W61" s="1">
        <f t="shared" si="43"/>
        <v>1</v>
      </c>
      <c r="X61" s="1">
        <f t="shared" si="44"/>
        <v>22</v>
      </c>
      <c r="Y61" s="1">
        <f t="shared" si="45"/>
        <v>10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E62" s="1">
        <v>2</v>
      </c>
      <c r="F62" s="1">
        <v>6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9</v>
      </c>
      <c r="L62" s="1">
        <f t="shared" si="32"/>
        <v>4</v>
      </c>
      <c r="M62" s="1">
        <f t="shared" si="33"/>
        <v>0</v>
      </c>
      <c r="N62" s="1">
        <f t="shared" si="34"/>
        <v>1</v>
      </c>
      <c r="O62" s="1">
        <f t="shared" si="35"/>
        <v>18</v>
      </c>
      <c r="P62" s="1">
        <f t="shared" si="36"/>
        <v>11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9</v>
      </c>
      <c r="V62" s="1">
        <f t="shared" si="42"/>
        <v>6</v>
      </c>
      <c r="W62" s="1">
        <f t="shared" si="43"/>
        <v>1</v>
      </c>
      <c r="X62" s="1">
        <f t="shared" si="44"/>
        <v>22</v>
      </c>
      <c r="Y62" s="1">
        <f t="shared" si="45"/>
        <v>11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3</v>
      </c>
      <c r="AE62" s="1">
        <f t="shared" si="49"/>
        <v>7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10</v>
      </c>
      <c r="L63" s="1">
        <f t="shared" si="32"/>
        <v>4</v>
      </c>
      <c r="M63" s="1">
        <f t="shared" si="33"/>
        <v>0</v>
      </c>
      <c r="N63" s="1">
        <f t="shared" si="34"/>
        <v>1</v>
      </c>
      <c r="O63" s="1">
        <f t="shared" si="35"/>
        <v>19</v>
      </c>
      <c r="P63" s="1">
        <f t="shared" si="36"/>
        <v>11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9</v>
      </c>
      <c r="V63" s="1">
        <f t="shared" si="42"/>
        <v>6</v>
      </c>
      <c r="W63" s="1">
        <f t="shared" si="43"/>
        <v>1</v>
      </c>
      <c r="X63" s="1">
        <f t="shared" si="44"/>
        <v>22</v>
      </c>
      <c r="Y63" s="1">
        <f t="shared" si="45"/>
        <v>11</v>
      </c>
      <c r="Z63" s="1">
        <f t="shared" si="46"/>
        <v>1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4</v>
      </c>
      <c r="AE63" s="1">
        <f t="shared" si="49"/>
        <v>6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E64" s="1">
        <v>5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10</v>
      </c>
      <c r="L64" s="1">
        <f t="shared" si="32"/>
        <v>4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2</v>
      </c>
      <c r="U64" s="1">
        <f t="shared" si="41"/>
        <v>9</v>
      </c>
      <c r="V64" s="1">
        <f t="shared" si="42"/>
        <v>6</v>
      </c>
      <c r="W64" s="1">
        <f t="shared" si="43"/>
        <v>1</v>
      </c>
      <c r="X64" s="1">
        <f t="shared" si="44"/>
        <v>23</v>
      </c>
      <c r="Y64" s="1">
        <f t="shared" si="45"/>
        <v>11</v>
      </c>
      <c r="Z64" s="1">
        <f t="shared" si="46"/>
        <v>1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E65" s="1">
        <v>2</v>
      </c>
      <c r="F65" s="1">
        <v>3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10</v>
      </c>
      <c r="L65" s="1">
        <f t="shared" si="32"/>
        <v>4</v>
      </c>
      <c r="M65" s="1">
        <f t="shared" si="33"/>
        <v>0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2</v>
      </c>
      <c r="R65" s="1">
        <f t="shared" si="38"/>
        <v>17</v>
      </c>
      <c r="S65" s="1">
        <f t="shared" si="39"/>
        <v>12</v>
      </c>
      <c r="T65" s="1">
        <f t="shared" si="40"/>
        <v>2</v>
      </c>
      <c r="U65" s="1">
        <f t="shared" si="41"/>
        <v>9</v>
      </c>
      <c r="V65" s="1">
        <f t="shared" si="42"/>
        <v>6</v>
      </c>
      <c r="W65" s="1">
        <f t="shared" si="43"/>
        <v>1</v>
      </c>
      <c r="X65" s="1">
        <f t="shared" si="44"/>
        <v>23</v>
      </c>
      <c r="Y65" s="1">
        <f t="shared" si="45"/>
        <v>11</v>
      </c>
      <c r="Z65" s="1">
        <f t="shared" si="46"/>
        <v>1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3</v>
      </c>
      <c r="AE65" s="1">
        <f t="shared" si="49"/>
        <v>7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37</v>
      </c>
      <c r="J66" s="1">
        <f t="shared" si="30"/>
        <v>24</v>
      </c>
      <c r="K66" s="1">
        <f t="shared" si="31"/>
        <v>10</v>
      </c>
      <c r="L66" s="1">
        <f t="shared" si="32"/>
        <v>4</v>
      </c>
      <c r="M66" s="1">
        <f t="shared" si="33"/>
        <v>0</v>
      </c>
      <c r="N66" s="1">
        <f t="shared" si="34"/>
        <v>1</v>
      </c>
      <c r="O66" s="1">
        <f t="shared" si="35"/>
        <v>20</v>
      </c>
      <c r="P66" s="1">
        <f t="shared" si="36"/>
        <v>11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2</v>
      </c>
      <c r="U66" s="1">
        <f t="shared" si="41"/>
        <v>9</v>
      </c>
      <c r="V66" s="1">
        <f t="shared" si="42"/>
        <v>6</v>
      </c>
      <c r="W66" s="1">
        <f t="shared" si="43"/>
        <v>1</v>
      </c>
      <c r="X66" s="1">
        <f t="shared" si="44"/>
        <v>23</v>
      </c>
      <c r="Y66" s="1">
        <f t="shared" si="45"/>
        <v>11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3</v>
      </c>
      <c r="AE66" s="1">
        <f t="shared" si="49"/>
        <v>7</v>
      </c>
      <c r="AF66" s="1">
        <f t="shared" si="50"/>
        <v>0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E67" s="1">
        <v>2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11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0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11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4</v>
      </c>
      <c r="AE67" s="1">
        <f t="shared" si="49"/>
        <v>6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24</v>
      </c>
      <c r="K68" s="1">
        <f t="shared" si="55"/>
        <v>11</v>
      </c>
      <c r="L68" s="1">
        <f t="shared" si="56"/>
        <v>4</v>
      </c>
      <c r="M68" s="1">
        <f t="shared" si="57"/>
        <v>0</v>
      </c>
      <c r="N68" s="1">
        <f t="shared" si="58"/>
        <v>1</v>
      </c>
      <c r="O68" s="1">
        <f t="shared" si="59"/>
        <v>20</v>
      </c>
      <c r="P68" s="1">
        <f t="shared" si="60"/>
        <v>11</v>
      </c>
      <c r="Q68" s="1">
        <f t="shared" si="61"/>
        <v>2</v>
      </c>
      <c r="R68" s="1">
        <f t="shared" si="62"/>
        <v>19</v>
      </c>
      <c r="S68" s="1">
        <f t="shared" si="63"/>
        <v>13</v>
      </c>
      <c r="T68" s="1">
        <f t="shared" si="64"/>
        <v>2</v>
      </c>
      <c r="U68" s="1">
        <f t="shared" si="65"/>
        <v>9</v>
      </c>
      <c r="V68" s="1">
        <f t="shared" si="66"/>
        <v>6</v>
      </c>
      <c r="W68" s="1">
        <f t="shared" si="67"/>
        <v>1</v>
      </c>
      <c r="X68" s="1">
        <f t="shared" si="68"/>
        <v>23</v>
      </c>
      <c r="Y68" s="1">
        <f t="shared" si="69"/>
        <v>11</v>
      </c>
      <c r="Z68" s="1">
        <f t="shared" si="70"/>
        <v>1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E69" s="1">
        <v>7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24</v>
      </c>
      <c r="K69" s="1">
        <f t="shared" si="55"/>
        <v>11</v>
      </c>
      <c r="L69" s="1">
        <f t="shared" si="56"/>
        <v>4</v>
      </c>
      <c r="M69" s="1">
        <f t="shared" si="57"/>
        <v>0</v>
      </c>
      <c r="N69" s="1">
        <f t="shared" si="58"/>
        <v>1</v>
      </c>
      <c r="O69" s="1">
        <f t="shared" si="59"/>
        <v>21</v>
      </c>
      <c r="P69" s="1">
        <f t="shared" si="60"/>
        <v>11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2</v>
      </c>
      <c r="U69" s="1">
        <f t="shared" si="65"/>
        <v>9</v>
      </c>
      <c r="V69" s="1">
        <f t="shared" si="66"/>
        <v>6</v>
      </c>
      <c r="W69" s="1">
        <f t="shared" si="67"/>
        <v>1</v>
      </c>
      <c r="X69" s="1">
        <f t="shared" si="68"/>
        <v>24</v>
      </c>
      <c r="Y69" s="1">
        <f t="shared" si="69"/>
        <v>11</v>
      </c>
      <c r="Z69" s="1">
        <f t="shared" si="70"/>
        <v>1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4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11</v>
      </c>
      <c r="L70" s="1">
        <f t="shared" si="56"/>
        <v>5</v>
      </c>
      <c r="M70" s="1">
        <f t="shared" si="57"/>
        <v>0</v>
      </c>
      <c r="N70" s="1">
        <f t="shared" si="58"/>
        <v>1</v>
      </c>
      <c r="O70" s="1">
        <f t="shared" si="59"/>
        <v>21</v>
      </c>
      <c r="P70" s="1">
        <f t="shared" si="60"/>
        <v>11</v>
      </c>
      <c r="Q70" s="1">
        <f t="shared" si="61"/>
        <v>3</v>
      </c>
      <c r="R70" s="1">
        <f t="shared" si="62"/>
        <v>19</v>
      </c>
      <c r="S70" s="1">
        <f t="shared" si="63"/>
        <v>13</v>
      </c>
      <c r="T70" s="1">
        <f t="shared" si="64"/>
        <v>2</v>
      </c>
      <c r="U70" s="1">
        <f t="shared" si="65"/>
        <v>9</v>
      </c>
      <c r="V70" s="1">
        <f t="shared" si="66"/>
        <v>6</v>
      </c>
      <c r="W70" s="1">
        <f t="shared" si="67"/>
        <v>1</v>
      </c>
      <c r="X70" s="1">
        <f t="shared" si="68"/>
        <v>24</v>
      </c>
      <c r="Y70" s="1">
        <f t="shared" si="69"/>
        <v>11</v>
      </c>
      <c r="Z70" s="1">
        <f t="shared" si="70"/>
        <v>2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6</v>
      </c>
      <c r="AE70" s="1">
        <f t="shared" si="49"/>
        <v>3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E71" s="1">
        <v>5</v>
      </c>
      <c r="F71" s="1">
        <v>4</v>
      </c>
      <c r="G71" s="1" t="s">
        <v>83</v>
      </c>
      <c r="H71" s="1" t="s">
        <v>83</v>
      </c>
      <c r="I71" s="1">
        <f t="shared" si="53"/>
        <v>41</v>
      </c>
      <c r="J71" s="1">
        <f t="shared" si="54"/>
        <v>24</v>
      </c>
      <c r="K71" s="1">
        <f t="shared" si="55"/>
        <v>11</v>
      </c>
      <c r="L71" s="1">
        <f t="shared" si="56"/>
        <v>5</v>
      </c>
      <c r="M71" s="1">
        <f t="shared" si="57"/>
        <v>0</v>
      </c>
      <c r="N71" s="1">
        <f t="shared" si="58"/>
        <v>1</v>
      </c>
      <c r="O71" s="1">
        <f t="shared" si="59"/>
        <v>22</v>
      </c>
      <c r="P71" s="1">
        <f t="shared" si="60"/>
        <v>11</v>
      </c>
      <c r="Q71" s="1">
        <f t="shared" si="61"/>
        <v>3</v>
      </c>
      <c r="R71" s="1">
        <f t="shared" si="62"/>
        <v>19</v>
      </c>
      <c r="S71" s="1">
        <f t="shared" si="63"/>
        <v>13</v>
      </c>
      <c r="T71" s="1">
        <f t="shared" si="64"/>
        <v>2</v>
      </c>
      <c r="U71" s="1">
        <f t="shared" si="65"/>
        <v>10</v>
      </c>
      <c r="V71" s="1">
        <f t="shared" si="66"/>
        <v>6</v>
      </c>
      <c r="W71" s="1">
        <f t="shared" si="67"/>
        <v>1</v>
      </c>
      <c r="X71" s="1">
        <f t="shared" si="68"/>
        <v>25</v>
      </c>
      <c r="Y71" s="1">
        <f t="shared" si="69"/>
        <v>11</v>
      </c>
      <c r="Z71" s="1">
        <f t="shared" si="70"/>
        <v>2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E72" s="1">
        <v>3</v>
      </c>
      <c r="F72" s="1">
        <v>4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11</v>
      </c>
      <c r="L72" s="1">
        <f t="shared" si="56"/>
        <v>5</v>
      </c>
      <c r="M72" s="1">
        <f t="shared" si="57"/>
        <v>0</v>
      </c>
      <c r="N72" s="1">
        <f t="shared" si="58"/>
        <v>1</v>
      </c>
      <c r="O72" s="1">
        <f t="shared" si="59"/>
        <v>22</v>
      </c>
      <c r="P72" s="1">
        <f t="shared" si="60"/>
        <v>12</v>
      </c>
      <c r="Q72" s="1">
        <f t="shared" si="61"/>
        <v>3</v>
      </c>
      <c r="R72" s="1">
        <f t="shared" si="62"/>
        <v>19</v>
      </c>
      <c r="S72" s="1">
        <f t="shared" si="63"/>
        <v>13</v>
      </c>
      <c r="T72" s="1">
        <f t="shared" si="64"/>
        <v>2</v>
      </c>
      <c r="U72" s="1">
        <f t="shared" si="65"/>
        <v>10</v>
      </c>
      <c r="V72" s="1">
        <f t="shared" si="66"/>
        <v>6</v>
      </c>
      <c r="W72" s="1">
        <f t="shared" si="67"/>
        <v>1</v>
      </c>
      <c r="X72" s="1">
        <f t="shared" si="68"/>
        <v>25</v>
      </c>
      <c r="Y72" s="1">
        <f t="shared" si="69"/>
        <v>12</v>
      </c>
      <c r="Z72" s="1">
        <f t="shared" si="70"/>
        <v>2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6</v>
      </c>
      <c r="AE72" s="1">
        <f t="shared" si="49"/>
        <v>3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41</v>
      </c>
      <c r="J73" s="1">
        <f t="shared" si="54"/>
        <v>26</v>
      </c>
      <c r="K73" s="1">
        <f t="shared" si="55"/>
        <v>11</v>
      </c>
      <c r="L73" s="1">
        <f t="shared" si="56"/>
        <v>5</v>
      </c>
      <c r="M73" s="1">
        <f t="shared" si="57"/>
        <v>0</v>
      </c>
      <c r="N73" s="1">
        <f t="shared" si="58"/>
        <v>1</v>
      </c>
      <c r="O73" s="1">
        <f t="shared" si="59"/>
        <v>22</v>
      </c>
      <c r="P73" s="1">
        <f t="shared" si="60"/>
        <v>12</v>
      </c>
      <c r="Q73" s="1">
        <f t="shared" si="61"/>
        <v>3</v>
      </c>
      <c r="R73" s="1">
        <f t="shared" si="62"/>
        <v>19</v>
      </c>
      <c r="S73" s="1">
        <f t="shared" si="63"/>
        <v>14</v>
      </c>
      <c r="T73" s="1">
        <f t="shared" si="64"/>
        <v>2</v>
      </c>
      <c r="U73" s="1">
        <f t="shared" si="65"/>
        <v>10</v>
      </c>
      <c r="V73" s="1">
        <f t="shared" si="66"/>
        <v>7</v>
      </c>
      <c r="W73" s="1">
        <f t="shared" si="67"/>
        <v>1</v>
      </c>
      <c r="X73" s="1">
        <f t="shared" si="68"/>
        <v>25</v>
      </c>
      <c r="Y73" s="1">
        <f t="shared" si="69"/>
        <v>13</v>
      </c>
      <c r="Z73" s="1">
        <f t="shared" si="70"/>
        <v>2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E74" s="1">
        <v>3</v>
      </c>
      <c r="F74" s="1">
        <v>2</v>
      </c>
      <c r="G74" s="1" t="s">
        <v>84</v>
      </c>
      <c r="H74" s="1" t="s">
        <v>83</v>
      </c>
      <c r="I74" s="1">
        <f t="shared" si="53"/>
        <v>42</v>
      </c>
      <c r="J74" s="1">
        <f t="shared" si="54"/>
        <v>26</v>
      </c>
      <c r="K74" s="1">
        <f t="shared" si="55"/>
        <v>12</v>
      </c>
      <c r="L74" s="1">
        <f t="shared" si="56"/>
        <v>5</v>
      </c>
      <c r="M74" s="1">
        <f t="shared" si="57"/>
        <v>0</v>
      </c>
      <c r="N74" s="1">
        <f t="shared" si="58"/>
        <v>1</v>
      </c>
      <c r="O74" s="1">
        <f t="shared" si="59"/>
        <v>23</v>
      </c>
      <c r="P74" s="1">
        <f t="shared" si="60"/>
        <v>12</v>
      </c>
      <c r="Q74" s="1">
        <f t="shared" si="61"/>
        <v>3</v>
      </c>
      <c r="R74" s="1">
        <f t="shared" si="62"/>
        <v>19</v>
      </c>
      <c r="S74" s="1">
        <f t="shared" si="63"/>
        <v>14</v>
      </c>
      <c r="T74" s="1">
        <f t="shared" si="64"/>
        <v>2</v>
      </c>
      <c r="U74" s="1">
        <f t="shared" si="65"/>
        <v>11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13</v>
      </c>
      <c r="Z74" s="1">
        <f t="shared" si="70"/>
        <v>2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43</v>
      </c>
      <c r="J75" s="1">
        <f t="shared" si="54"/>
        <v>26</v>
      </c>
      <c r="K75" s="1">
        <f t="shared" si="55"/>
        <v>12</v>
      </c>
      <c r="L75" s="1">
        <f t="shared" si="56"/>
        <v>5</v>
      </c>
      <c r="M75" s="1">
        <f t="shared" si="57"/>
        <v>0</v>
      </c>
      <c r="N75" s="1">
        <f t="shared" si="58"/>
        <v>1</v>
      </c>
      <c r="O75" s="1">
        <f t="shared" si="59"/>
        <v>23</v>
      </c>
      <c r="P75" s="1">
        <f t="shared" si="60"/>
        <v>12</v>
      </c>
      <c r="Q75" s="1">
        <f t="shared" si="61"/>
        <v>3</v>
      </c>
      <c r="R75" s="1">
        <f t="shared" si="62"/>
        <v>20</v>
      </c>
      <c r="S75" s="1">
        <f t="shared" si="63"/>
        <v>14</v>
      </c>
      <c r="T75" s="1">
        <f t="shared" si="64"/>
        <v>2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27</v>
      </c>
      <c r="Y75" s="1">
        <f t="shared" si="69"/>
        <v>13</v>
      </c>
      <c r="Z75" s="1">
        <f t="shared" si="70"/>
        <v>2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12</v>
      </c>
      <c r="L76" s="1">
        <f t="shared" si="56"/>
        <v>5</v>
      </c>
      <c r="M76" s="1">
        <f t="shared" si="57"/>
        <v>0</v>
      </c>
      <c r="N76" s="1">
        <f t="shared" si="58"/>
        <v>1</v>
      </c>
      <c r="O76" s="1">
        <f t="shared" si="59"/>
        <v>23</v>
      </c>
      <c r="P76" s="1">
        <f t="shared" si="60"/>
        <v>12</v>
      </c>
      <c r="Q76" s="1">
        <f t="shared" si="61"/>
        <v>3</v>
      </c>
      <c r="R76" s="1">
        <f t="shared" si="62"/>
        <v>21</v>
      </c>
      <c r="S76" s="1">
        <f t="shared" si="63"/>
        <v>14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28</v>
      </c>
      <c r="Y76" s="1">
        <f t="shared" si="69"/>
        <v>13</v>
      </c>
      <c r="Z76" s="1">
        <f t="shared" si="70"/>
        <v>2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27</v>
      </c>
      <c r="K77" s="1">
        <f t="shared" si="55"/>
        <v>12</v>
      </c>
      <c r="L77" s="1">
        <f t="shared" si="56"/>
        <v>5</v>
      </c>
      <c r="M77" s="1">
        <f t="shared" si="57"/>
        <v>0</v>
      </c>
      <c r="N77" s="1">
        <f t="shared" si="58"/>
        <v>1</v>
      </c>
      <c r="O77" s="1">
        <f t="shared" si="59"/>
        <v>23</v>
      </c>
      <c r="P77" s="1">
        <f t="shared" si="60"/>
        <v>12</v>
      </c>
      <c r="Q77" s="1">
        <f t="shared" si="61"/>
        <v>3</v>
      </c>
      <c r="R77" s="1">
        <f t="shared" si="62"/>
        <v>21</v>
      </c>
      <c r="S77" s="1">
        <f t="shared" si="63"/>
        <v>15</v>
      </c>
      <c r="T77" s="1">
        <f t="shared" si="64"/>
        <v>2</v>
      </c>
      <c r="U77" s="1">
        <f t="shared" si="65"/>
        <v>13</v>
      </c>
      <c r="V77" s="1">
        <f t="shared" si="66"/>
        <v>8</v>
      </c>
      <c r="W77" s="1">
        <f t="shared" si="67"/>
        <v>1</v>
      </c>
      <c r="X77" s="1">
        <f t="shared" si="68"/>
        <v>28</v>
      </c>
      <c r="Y77" s="1">
        <f t="shared" si="69"/>
        <v>14</v>
      </c>
      <c r="Z77" s="1">
        <f t="shared" si="70"/>
        <v>2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27</v>
      </c>
      <c r="K84" s="1">
        <f t="shared" si="75"/>
        <v>12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12</v>
      </c>
      <c r="Q84" s="1">
        <f t="shared" si="76"/>
        <v>3</v>
      </c>
      <c r="R84" s="1">
        <f t="shared" si="76"/>
        <v>21</v>
      </c>
      <c r="S84" s="1">
        <f t="shared" si="76"/>
        <v>15</v>
      </c>
      <c r="T84" s="1">
        <f t="shared" si="76"/>
        <v>2</v>
      </c>
      <c r="U84" s="1">
        <f t="shared" si="76"/>
        <v>13</v>
      </c>
      <c r="V84" s="1">
        <f t="shared" si="76"/>
        <v>8</v>
      </c>
      <c r="W84" s="1">
        <f t="shared" si="76"/>
        <v>1</v>
      </c>
      <c r="X84" s="1">
        <f t="shared" si="76"/>
        <v>28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242</v>
      </c>
      <c r="F85" s="1">
        <f>SUM(F2:F83)</f>
        <v>222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23-12-3</v>
      </c>
      <c r="R85" s="1" t="str">
        <f>IF(R84="","0-0-0",CONCATENATE(R84,"-",S84,"-",T84))</f>
        <v>21-15-2</v>
      </c>
      <c r="U85" s="1" t="str">
        <f>IF(U84="","0-0-0",CONCATENATE(U84,"-",V84,"-",W84))</f>
        <v>13-8-1</v>
      </c>
      <c r="X85" s="1" t="str">
        <f>IF(X84="","0-0-0",CONCATENATE(X84,"-",Y84,"-",Z84))</f>
        <v>28-14-2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C00-000000000000}">
      <formula1>$AK$1:$AK$2</formula1>
    </dataValidation>
    <dataValidation type="list" allowBlank="1" showInputMessage="1" showErrorMessage="1" sqref="C2:C83" xr:uid="{00000000-0002-0000-9C00-000001000000}">
      <formula1>$AL$1:$AL$2</formula1>
    </dataValidation>
    <dataValidation type="list" allowBlank="1" showInputMessage="1" showErrorMessage="1" sqref="D2:D83" xr:uid="{00000000-0002-0000-9C00-000002000000}">
      <formula1>$AM$1:$AM$31</formula1>
    </dataValidation>
  </dataValidations>
  <hyperlinks>
    <hyperlink ref="AG1" location="Index!A1" display="Home" xr:uid="{00000000-0004-0000-9C00-000000000000}"/>
  </hyperlink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E53" s="1">
        <v>3</v>
      </c>
      <c r="F53" s="1">
        <v>0</v>
      </c>
      <c r="G53" s="1" t="s">
        <v>83</v>
      </c>
      <c r="H53" s="1" t="s">
        <v>83</v>
      </c>
      <c r="I53" s="1">
        <f t="shared" si="29"/>
        <v>30</v>
      </c>
      <c r="J53" s="1">
        <f t="shared" si="30"/>
        <v>19</v>
      </c>
      <c r="K53" s="1">
        <f t="shared" si="31"/>
        <v>6</v>
      </c>
      <c r="L53" s="1">
        <f t="shared" si="32"/>
        <v>3</v>
      </c>
      <c r="M53" s="1">
        <f t="shared" si="33"/>
        <v>4</v>
      </c>
      <c r="N53" s="1">
        <f t="shared" si="34"/>
        <v>0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15</v>
      </c>
      <c r="S53" s="1">
        <f t="shared" si="39"/>
        <v>10</v>
      </c>
      <c r="T53" s="1">
        <f t="shared" si="40"/>
        <v>1</v>
      </c>
      <c r="U53" s="1">
        <f t="shared" si="41"/>
        <v>5</v>
      </c>
      <c r="V53" s="1">
        <f t="shared" si="42"/>
        <v>5</v>
      </c>
      <c r="W53" s="1">
        <f t="shared" si="43"/>
        <v>1</v>
      </c>
      <c r="X53" s="1">
        <f t="shared" si="44"/>
        <v>15</v>
      </c>
      <c r="Y53" s="1">
        <f t="shared" si="45"/>
        <v>10</v>
      </c>
      <c r="Z53" s="1">
        <f t="shared" si="46"/>
        <v>2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19</v>
      </c>
      <c r="K54" s="1">
        <f t="shared" si="31"/>
        <v>6</v>
      </c>
      <c r="L54" s="1">
        <f t="shared" si="32"/>
        <v>3</v>
      </c>
      <c r="M54" s="1">
        <f t="shared" si="33"/>
        <v>4</v>
      </c>
      <c r="N54" s="1">
        <f t="shared" si="34"/>
        <v>0</v>
      </c>
      <c r="O54" s="1">
        <f t="shared" si="35"/>
        <v>16</v>
      </c>
      <c r="P54" s="1">
        <f t="shared" si="36"/>
        <v>9</v>
      </c>
      <c r="Q54" s="1">
        <f t="shared" si="37"/>
        <v>2</v>
      </c>
      <c r="R54" s="1">
        <f t="shared" si="38"/>
        <v>15</v>
      </c>
      <c r="S54" s="1">
        <f t="shared" si="39"/>
        <v>10</v>
      </c>
      <c r="T54" s="1">
        <f t="shared" si="40"/>
        <v>1</v>
      </c>
      <c r="U54" s="1">
        <f t="shared" si="41"/>
        <v>5</v>
      </c>
      <c r="V54" s="1">
        <f t="shared" si="42"/>
        <v>5</v>
      </c>
      <c r="W54" s="1">
        <f t="shared" si="43"/>
        <v>1</v>
      </c>
      <c r="X54" s="1">
        <f t="shared" si="44"/>
        <v>15</v>
      </c>
      <c r="Y54" s="1">
        <f t="shared" si="45"/>
        <v>10</v>
      </c>
      <c r="Z54" s="1">
        <f t="shared" si="46"/>
        <v>2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4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32</v>
      </c>
      <c r="J55" s="1">
        <f t="shared" si="30"/>
        <v>19</v>
      </c>
      <c r="K55" s="1">
        <f t="shared" si="31"/>
        <v>6</v>
      </c>
      <c r="L55" s="1">
        <f t="shared" si="32"/>
        <v>3</v>
      </c>
      <c r="M55" s="1">
        <f t="shared" si="33"/>
        <v>4</v>
      </c>
      <c r="N55" s="1">
        <f t="shared" si="34"/>
        <v>0</v>
      </c>
      <c r="O55" s="1">
        <f t="shared" si="35"/>
        <v>17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10</v>
      </c>
      <c r="T55" s="1">
        <f t="shared" si="40"/>
        <v>1</v>
      </c>
      <c r="U55" s="1">
        <f t="shared" si="41"/>
        <v>5</v>
      </c>
      <c r="V55" s="1">
        <f t="shared" si="42"/>
        <v>5</v>
      </c>
      <c r="W55" s="1">
        <f t="shared" si="43"/>
        <v>1</v>
      </c>
      <c r="X55" s="1">
        <f t="shared" si="44"/>
        <v>16</v>
      </c>
      <c r="Y55" s="1">
        <f t="shared" si="45"/>
        <v>10</v>
      </c>
      <c r="Z55" s="1">
        <f t="shared" si="46"/>
        <v>2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20</v>
      </c>
      <c r="K56" s="1">
        <f t="shared" si="31"/>
        <v>6</v>
      </c>
      <c r="L56" s="1">
        <f t="shared" si="32"/>
        <v>3</v>
      </c>
      <c r="M56" s="1">
        <f t="shared" si="33"/>
        <v>4</v>
      </c>
      <c r="N56" s="1">
        <f t="shared" si="34"/>
        <v>0</v>
      </c>
      <c r="O56" s="1">
        <f t="shared" si="35"/>
        <v>17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1</v>
      </c>
      <c r="U56" s="1">
        <f t="shared" si="41"/>
        <v>5</v>
      </c>
      <c r="V56" s="1">
        <f t="shared" si="42"/>
        <v>5</v>
      </c>
      <c r="W56" s="1">
        <f t="shared" si="43"/>
        <v>1</v>
      </c>
      <c r="X56" s="1">
        <f t="shared" si="44"/>
        <v>16</v>
      </c>
      <c r="Y56" s="1">
        <f t="shared" si="45"/>
        <v>11</v>
      </c>
      <c r="Z56" s="1">
        <f t="shared" si="46"/>
        <v>2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20</v>
      </c>
      <c r="K57" s="1">
        <f t="shared" si="31"/>
        <v>6</v>
      </c>
      <c r="L57" s="1">
        <f t="shared" si="32"/>
        <v>3</v>
      </c>
      <c r="M57" s="1">
        <f t="shared" si="33"/>
        <v>4</v>
      </c>
      <c r="N57" s="1">
        <f t="shared" si="34"/>
        <v>0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16</v>
      </c>
      <c r="S57" s="1">
        <f t="shared" si="39"/>
        <v>11</v>
      </c>
      <c r="T57" s="1">
        <f t="shared" si="40"/>
        <v>1</v>
      </c>
      <c r="U57" s="1">
        <f t="shared" si="41"/>
        <v>5</v>
      </c>
      <c r="V57" s="1">
        <f t="shared" si="42"/>
        <v>5</v>
      </c>
      <c r="W57" s="1">
        <f t="shared" si="43"/>
        <v>1</v>
      </c>
      <c r="X57" s="1">
        <f t="shared" si="44"/>
        <v>16</v>
      </c>
      <c r="Y57" s="1">
        <f t="shared" si="45"/>
        <v>11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7</v>
      </c>
      <c r="AE57" s="1">
        <f t="shared" si="49"/>
        <v>3</v>
      </c>
      <c r="AF57" s="1">
        <f t="shared" si="50"/>
        <v>0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E58" s="1">
        <v>5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20</v>
      </c>
      <c r="K58" s="1">
        <f t="shared" si="31"/>
        <v>6</v>
      </c>
      <c r="L58" s="1">
        <f t="shared" si="32"/>
        <v>3</v>
      </c>
      <c r="M58" s="1">
        <f t="shared" si="33"/>
        <v>4</v>
      </c>
      <c r="N58" s="1">
        <f t="shared" si="34"/>
        <v>0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16</v>
      </c>
      <c r="S58" s="1">
        <f t="shared" si="39"/>
        <v>11</v>
      </c>
      <c r="T58" s="1">
        <f t="shared" si="40"/>
        <v>1</v>
      </c>
      <c r="U58" s="1">
        <f t="shared" si="41"/>
        <v>6</v>
      </c>
      <c r="V58" s="1">
        <f t="shared" si="42"/>
        <v>5</v>
      </c>
      <c r="W58" s="1">
        <f t="shared" si="43"/>
        <v>1</v>
      </c>
      <c r="X58" s="1">
        <f t="shared" si="44"/>
        <v>17</v>
      </c>
      <c r="Y58" s="1">
        <f t="shared" si="45"/>
        <v>11</v>
      </c>
      <c r="Z58" s="1">
        <f t="shared" si="46"/>
        <v>2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7</v>
      </c>
      <c r="AE58" s="1">
        <f t="shared" si="49"/>
        <v>3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E59" s="1">
        <v>1</v>
      </c>
      <c r="F59" s="1">
        <v>2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21</v>
      </c>
      <c r="K59" s="1">
        <f t="shared" si="31"/>
        <v>6</v>
      </c>
      <c r="L59" s="1">
        <f t="shared" si="32"/>
        <v>3</v>
      </c>
      <c r="M59" s="1">
        <f t="shared" si="33"/>
        <v>4</v>
      </c>
      <c r="N59" s="1">
        <f t="shared" si="34"/>
        <v>0</v>
      </c>
      <c r="O59" s="1">
        <f t="shared" si="35"/>
        <v>18</v>
      </c>
      <c r="P59" s="1">
        <f t="shared" si="36"/>
        <v>10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1</v>
      </c>
      <c r="U59" s="1">
        <f t="shared" si="41"/>
        <v>6</v>
      </c>
      <c r="V59" s="1">
        <f t="shared" si="42"/>
        <v>5</v>
      </c>
      <c r="W59" s="1">
        <f t="shared" si="43"/>
        <v>1</v>
      </c>
      <c r="X59" s="1">
        <f t="shared" si="44"/>
        <v>17</v>
      </c>
      <c r="Y59" s="1">
        <f t="shared" si="45"/>
        <v>11</v>
      </c>
      <c r="Z59" s="1">
        <f t="shared" si="46"/>
        <v>2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21</v>
      </c>
      <c r="K60" s="1">
        <f t="shared" si="31"/>
        <v>6</v>
      </c>
      <c r="L60" s="1">
        <f t="shared" si="32"/>
        <v>3</v>
      </c>
      <c r="M60" s="1">
        <f t="shared" si="33"/>
        <v>4</v>
      </c>
      <c r="N60" s="1">
        <f t="shared" si="34"/>
        <v>0</v>
      </c>
      <c r="O60" s="1">
        <f t="shared" si="35"/>
        <v>18</v>
      </c>
      <c r="P60" s="1">
        <f t="shared" si="36"/>
        <v>10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1</v>
      </c>
      <c r="U60" s="1">
        <f t="shared" si="41"/>
        <v>6</v>
      </c>
      <c r="V60" s="1">
        <f t="shared" si="42"/>
        <v>5</v>
      </c>
      <c r="W60" s="1">
        <f t="shared" si="43"/>
        <v>1</v>
      </c>
      <c r="X60" s="1">
        <f t="shared" si="44"/>
        <v>17</v>
      </c>
      <c r="Y60" s="1">
        <f t="shared" si="45"/>
        <v>11</v>
      </c>
      <c r="Z60" s="1">
        <f t="shared" si="46"/>
        <v>2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E61" s="1">
        <v>4</v>
      </c>
      <c r="F61" s="1">
        <v>3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21</v>
      </c>
      <c r="K61" s="1">
        <f t="shared" si="31"/>
        <v>6</v>
      </c>
      <c r="L61" s="1">
        <f t="shared" si="32"/>
        <v>3</v>
      </c>
      <c r="M61" s="1">
        <f t="shared" si="33"/>
        <v>4</v>
      </c>
      <c r="N61" s="1">
        <f t="shared" si="34"/>
        <v>0</v>
      </c>
      <c r="O61" s="1">
        <f t="shared" si="35"/>
        <v>19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1</v>
      </c>
      <c r="U61" s="1">
        <f t="shared" si="41"/>
        <v>6</v>
      </c>
      <c r="V61" s="1">
        <f t="shared" si="42"/>
        <v>5</v>
      </c>
      <c r="W61" s="1">
        <f t="shared" si="43"/>
        <v>1</v>
      </c>
      <c r="X61" s="1">
        <f t="shared" si="44"/>
        <v>17</v>
      </c>
      <c r="Y61" s="1">
        <f t="shared" si="45"/>
        <v>11</v>
      </c>
      <c r="Z61" s="1">
        <f t="shared" si="46"/>
        <v>2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7</v>
      </c>
      <c r="AE61" s="1">
        <f t="shared" si="49"/>
        <v>3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E62" s="1">
        <v>3</v>
      </c>
      <c r="F62" s="1">
        <v>0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21</v>
      </c>
      <c r="K62" s="1">
        <f t="shared" si="31"/>
        <v>6</v>
      </c>
      <c r="L62" s="1">
        <f t="shared" si="32"/>
        <v>3</v>
      </c>
      <c r="M62" s="1">
        <f t="shared" si="33"/>
        <v>4</v>
      </c>
      <c r="N62" s="1">
        <f t="shared" si="34"/>
        <v>0</v>
      </c>
      <c r="O62" s="1">
        <f t="shared" si="35"/>
        <v>20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1</v>
      </c>
      <c r="U62" s="1">
        <f t="shared" si="41"/>
        <v>6</v>
      </c>
      <c r="V62" s="1">
        <f t="shared" si="42"/>
        <v>5</v>
      </c>
      <c r="W62" s="1">
        <f t="shared" si="43"/>
        <v>1</v>
      </c>
      <c r="X62" s="1">
        <f t="shared" si="44"/>
        <v>17</v>
      </c>
      <c r="Y62" s="1">
        <f t="shared" si="45"/>
        <v>11</v>
      </c>
      <c r="Z62" s="1">
        <f t="shared" si="46"/>
        <v>2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8</v>
      </c>
      <c r="AE62" s="1">
        <f t="shared" si="49"/>
        <v>2</v>
      </c>
      <c r="AF62" s="1">
        <f t="shared" si="50"/>
        <v>0</v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E63" s="1">
        <v>2</v>
      </c>
      <c r="F63" s="1">
        <v>1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6</v>
      </c>
      <c r="L63" s="1">
        <f t="shared" si="32"/>
        <v>3</v>
      </c>
      <c r="M63" s="1">
        <f t="shared" si="33"/>
        <v>4</v>
      </c>
      <c r="N63" s="1">
        <f t="shared" si="34"/>
        <v>0</v>
      </c>
      <c r="O63" s="1">
        <f t="shared" si="35"/>
        <v>21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1</v>
      </c>
      <c r="U63" s="1">
        <f t="shared" si="41"/>
        <v>7</v>
      </c>
      <c r="V63" s="1">
        <f t="shared" si="42"/>
        <v>5</v>
      </c>
      <c r="W63" s="1">
        <f t="shared" si="43"/>
        <v>1</v>
      </c>
      <c r="X63" s="1">
        <f t="shared" si="44"/>
        <v>18</v>
      </c>
      <c r="Y63" s="1">
        <f t="shared" si="45"/>
        <v>11</v>
      </c>
      <c r="Z63" s="1">
        <f t="shared" si="46"/>
        <v>2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8</v>
      </c>
      <c r="AE63" s="1">
        <f t="shared" si="49"/>
        <v>2</v>
      </c>
      <c r="AF63" s="1">
        <f t="shared" si="50"/>
        <v>0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E64" s="1">
        <v>3</v>
      </c>
      <c r="F64" s="1">
        <v>0</v>
      </c>
      <c r="G64" s="1" t="s">
        <v>83</v>
      </c>
      <c r="H64" s="1" t="s">
        <v>83</v>
      </c>
      <c r="I64" s="1">
        <f t="shared" si="29"/>
        <v>39</v>
      </c>
      <c r="J64" s="1">
        <f t="shared" si="30"/>
        <v>21</v>
      </c>
      <c r="K64" s="1">
        <f t="shared" si="31"/>
        <v>6</v>
      </c>
      <c r="L64" s="1">
        <f t="shared" si="32"/>
        <v>3</v>
      </c>
      <c r="M64" s="1">
        <f t="shared" si="33"/>
        <v>4</v>
      </c>
      <c r="N64" s="1">
        <f t="shared" si="34"/>
        <v>0</v>
      </c>
      <c r="O64" s="1">
        <f t="shared" si="35"/>
        <v>22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11</v>
      </c>
      <c r="T64" s="1">
        <f t="shared" si="40"/>
        <v>1</v>
      </c>
      <c r="U64" s="1">
        <f t="shared" si="41"/>
        <v>7</v>
      </c>
      <c r="V64" s="1">
        <f t="shared" si="42"/>
        <v>5</v>
      </c>
      <c r="W64" s="1">
        <f t="shared" si="43"/>
        <v>1</v>
      </c>
      <c r="X64" s="1">
        <f t="shared" si="44"/>
        <v>19</v>
      </c>
      <c r="Y64" s="1">
        <f t="shared" si="45"/>
        <v>11</v>
      </c>
      <c r="Z64" s="1">
        <f t="shared" si="46"/>
        <v>2</v>
      </c>
      <c r="AA64" s="1" t="str">
        <f t="shared" si="27"/>
        <v>W</v>
      </c>
      <c r="AB64" s="1">
        <f t="shared" si="47"/>
        <v>5</v>
      </c>
      <c r="AC64" s="1" t="str">
        <f t="shared" si="28"/>
        <v>W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E65" s="1">
        <v>4</v>
      </c>
      <c r="F65" s="1">
        <v>0</v>
      </c>
      <c r="G65" s="1" t="s">
        <v>83</v>
      </c>
      <c r="H65" s="1" t="s">
        <v>83</v>
      </c>
      <c r="I65" s="1">
        <f t="shared" si="29"/>
        <v>40</v>
      </c>
      <c r="J65" s="1">
        <f t="shared" si="30"/>
        <v>21</v>
      </c>
      <c r="K65" s="1">
        <f t="shared" si="31"/>
        <v>6</v>
      </c>
      <c r="L65" s="1">
        <f t="shared" si="32"/>
        <v>3</v>
      </c>
      <c r="M65" s="1">
        <f t="shared" si="33"/>
        <v>4</v>
      </c>
      <c r="N65" s="1">
        <f t="shared" si="34"/>
        <v>0</v>
      </c>
      <c r="O65" s="1">
        <f t="shared" si="35"/>
        <v>23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11</v>
      </c>
      <c r="T65" s="1">
        <f t="shared" si="40"/>
        <v>1</v>
      </c>
      <c r="U65" s="1">
        <f t="shared" si="41"/>
        <v>8</v>
      </c>
      <c r="V65" s="1">
        <f t="shared" si="42"/>
        <v>5</v>
      </c>
      <c r="W65" s="1">
        <f t="shared" si="43"/>
        <v>1</v>
      </c>
      <c r="X65" s="1">
        <f t="shared" si="44"/>
        <v>20</v>
      </c>
      <c r="Y65" s="1">
        <f t="shared" si="45"/>
        <v>11</v>
      </c>
      <c r="Z65" s="1">
        <f t="shared" si="46"/>
        <v>2</v>
      </c>
      <c r="AA65" s="1" t="str">
        <f t="shared" si="27"/>
        <v>W</v>
      </c>
      <c r="AB65" s="1">
        <f t="shared" si="47"/>
        <v>6</v>
      </c>
      <c r="AC65" s="1" t="str">
        <f t="shared" si="28"/>
        <v>W</v>
      </c>
      <c r="AD65" s="1">
        <f t="shared" si="48"/>
        <v>8</v>
      </c>
      <c r="AE65" s="1">
        <f t="shared" si="49"/>
        <v>2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40</v>
      </c>
      <c r="J66" s="1">
        <f t="shared" si="30"/>
        <v>22</v>
      </c>
      <c r="K66" s="1">
        <f t="shared" si="31"/>
        <v>6</v>
      </c>
      <c r="L66" s="1">
        <f t="shared" si="32"/>
        <v>3</v>
      </c>
      <c r="M66" s="1">
        <f t="shared" si="33"/>
        <v>4</v>
      </c>
      <c r="N66" s="1">
        <f t="shared" si="34"/>
        <v>0</v>
      </c>
      <c r="O66" s="1">
        <f t="shared" si="35"/>
        <v>23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12</v>
      </c>
      <c r="T66" s="1">
        <f t="shared" si="40"/>
        <v>1</v>
      </c>
      <c r="U66" s="1">
        <f t="shared" si="41"/>
        <v>8</v>
      </c>
      <c r="V66" s="1">
        <f t="shared" si="42"/>
        <v>6</v>
      </c>
      <c r="W66" s="1">
        <f t="shared" si="43"/>
        <v>1</v>
      </c>
      <c r="X66" s="1">
        <f t="shared" si="44"/>
        <v>20</v>
      </c>
      <c r="Y66" s="1">
        <f t="shared" si="45"/>
        <v>12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8</v>
      </c>
      <c r="AE66" s="1">
        <f t="shared" si="49"/>
        <v>2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E67" s="1">
        <v>3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41</v>
      </c>
      <c r="J67" s="1">
        <f t="shared" ref="J67:J83" si="54">IF(E67="","",IF(AND(F67&gt;E67,G67=$AK$2,H67=$AK$2),J66+1,J66))</f>
        <v>22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18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1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8</v>
      </c>
      <c r="AE67" s="1">
        <f t="shared" si="49"/>
        <v>2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41</v>
      </c>
      <c r="J68" s="1">
        <f t="shared" si="54"/>
        <v>23</v>
      </c>
      <c r="K68" s="1">
        <f t="shared" si="55"/>
        <v>6</v>
      </c>
      <c r="L68" s="1">
        <f t="shared" si="56"/>
        <v>3</v>
      </c>
      <c r="M68" s="1">
        <f t="shared" si="57"/>
        <v>4</v>
      </c>
      <c r="N68" s="1">
        <f t="shared" si="58"/>
        <v>0</v>
      </c>
      <c r="O68" s="1">
        <f t="shared" si="59"/>
        <v>23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1</v>
      </c>
      <c r="U68" s="1">
        <f t="shared" si="65"/>
        <v>9</v>
      </c>
      <c r="V68" s="1">
        <f t="shared" si="66"/>
        <v>7</v>
      </c>
      <c r="W68" s="1">
        <f t="shared" si="67"/>
        <v>1</v>
      </c>
      <c r="X68" s="1">
        <f t="shared" si="68"/>
        <v>21</v>
      </c>
      <c r="Y68" s="1">
        <f t="shared" si="69"/>
        <v>13</v>
      </c>
      <c r="Z68" s="1">
        <f t="shared" si="70"/>
        <v>2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3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E69" s="1">
        <v>2</v>
      </c>
      <c r="F69" s="1">
        <v>4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6</v>
      </c>
      <c r="L69" s="1">
        <f t="shared" si="56"/>
        <v>3</v>
      </c>
      <c r="M69" s="1">
        <f t="shared" si="57"/>
        <v>4</v>
      </c>
      <c r="N69" s="1">
        <f t="shared" si="58"/>
        <v>0</v>
      </c>
      <c r="O69" s="1">
        <f t="shared" si="59"/>
        <v>23</v>
      </c>
      <c r="P69" s="1">
        <f t="shared" si="60"/>
        <v>10</v>
      </c>
      <c r="Q69" s="1">
        <f t="shared" si="61"/>
        <v>2</v>
      </c>
      <c r="R69" s="1">
        <f t="shared" si="62"/>
        <v>18</v>
      </c>
      <c r="S69" s="1">
        <f t="shared" si="63"/>
        <v>14</v>
      </c>
      <c r="T69" s="1">
        <f t="shared" si="64"/>
        <v>1</v>
      </c>
      <c r="U69" s="1">
        <f t="shared" si="65"/>
        <v>9</v>
      </c>
      <c r="V69" s="1">
        <f t="shared" si="66"/>
        <v>7</v>
      </c>
      <c r="W69" s="1">
        <f t="shared" si="67"/>
        <v>1</v>
      </c>
      <c r="X69" s="1">
        <f t="shared" si="68"/>
        <v>21</v>
      </c>
      <c r="Y69" s="1">
        <f t="shared" si="69"/>
        <v>14</v>
      </c>
      <c r="Z69" s="1">
        <f t="shared" si="70"/>
        <v>2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E70" s="1">
        <v>1</v>
      </c>
      <c r="F70" s="1">
        <v>0</v>
      </c>
      <c r="G70" s="1" t="s">
        <v>84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7</v>
      </c>
      <c r="L70" s="1">
        <f t="shared" si="56"/>
        <v>3</v>
      </c>
      <c r="M70" s="1">
        <f t="shared" si="57"/>
        <v>4</v>
      </c>
      <c r="N70" s="1">
        <f t="shared" si="58"/>
        <v>0</v>
      </c>
      <c r="O70" s="1">
        <f t="shared" si="59"/>
        <v>23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1</v>
      </c>
      <c r="U70" s="1">
        <f t="shared" si="65"/>
        <v>9</v>
      </c>
      <c r="V70" s="1">
        <f t="shared" si="66"/>
        <v>7</v>
      </c>
      <c r="W70" s="1">
        <f t="shared" si="67"/>
        <v>1</v>
      </c>
      <c r="X70" s="1">
        <f t="shared" si="68"/>
        <v>22</v>
      </c>
      <c r="Y70" s="1">
        <f t="shared" si="69"/>
        <v>14</v>
      </c>
      <c r="Z70" s="1">
        <f t="shared" si="70"/>
        <v>2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3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E71" s="1">
        <v>3</v>
      </c>
      <c r="F71" s="1">
        <v>6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7</v>
      </c>
      <c r="L71" s="1">
        <f t="shared" si="56"/>
        <v>3</v>
      </c>
      <c r="M71" s="1">
        <f t="shared" si="57"/>
        <v>4</v>
      </c>
      <c r="N71" s="1">
        <f t="shared" si="58"/>
        <v>0</v>
      </c>
      <c r="O71" s="1">
        <f t="shared" si="59"/>
        <v>23</v>
      </c>
      <c r="P71" s="1">
        <f t="shared" si="60"/>
        <v>10</v>
      </c>
      <c r="Q71" s="1">
        <f t="shared" si="61"/>
        <v>2</v>
      </c>
      <c r="R71" s="1">
        <f t="shared" si="62"/>
        <v>19</v>
      </c>
      <c r="S71" s="1">
        <f t="shared" si="63"/>
        <v>15</v>
      </c>
      <c r="T71" s="1">
        <f t="shared" si="64"/>
        <v>1</v>
      </c>
      <c r="U71" s="1">
        <f t="shared" si="65"/>
        <v>9</v>
      </c>
      <c r="V71" s="1">
        <f t="shared" si="66"/>
        <v>7</v>
      </c>
      <c r="W71" s="1">
        <f t="shared" si="67"/>
        <v>1</v>
      </c>
      <c r="X71" s="1">
        <f t="shared" si="68"/>
        <v>22</v>
      </c>
      <c r="Y71" s="1">
        <f t="shared" si="69"/>
        <v>15</v>
      </c>
      <c r="Z71" s="1">
        <f t="shared" si="70"/>
        <v>2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6</v>
      </c>
      <c r="AE71" s="1">
        <f t="shared" si="49"/>
        <v>4</v>
      </c>
      <c r="AF71" s="1">
        <f t="shared" si="50"/>
        <v>0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5</v>
      </c>
      <c r="N72" s="1">
        <f t="shared" si="58"/>
        <v>0</v>
      </c>
      <c r="O72" s="1">
        <f t="shared" si="59"/>
        <v>24</v>
      </c>
      <c r="P72" s="1">
        <f t="shared" si="60"/>
        <v>10</v>
      </c>
      <c r="Q72" s="1">
        <f t="shared" si="61"/>
        <v>2</v>
      </c>
      <c r="R72" s="1">
        <f t="shared" si="62"/>
        <v>19</v>
      </c>
      <c r="S72" s="1">
        <f t="shared" si="63"/>
        <v>15</v>
      </c>
      <c r="T72" s="1">
        <f t="shared" si="64"/>
        <v>1</v>
      </c>
      <c r="U72" s="1">
        <f t="shared" si="65"/>
        <v>9</v>
      </c>
      <c r="V72" s="1">
        <f t="shared" si="66"/>
        <v>7</v>
      </c>
      <c r="W72" s="1">
        <f t="shared" si="67"/>
        <v>1</v>
      </c>
      <c r="X72" s="1">
        <f t="shared" si="68"/>
        <v>23</v>
      </c>
      <c r="Y72" s="1">
        <f t="shared" si="69"/>
        <v>15</v>
      </c>
      <c r="Z72" s="1">
        <f t="shared" si="70"/>
        <v>2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6</v>
      </c>
      <c r="AE72" s="1">
        <f t="shared" si="49"/>
        <v>4</v>
      </c>
      <c r="AF72" s="1">
        <f t="shared" si="50"/>
        <v>0</v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E73" s="1">
        <v>2</v>
      </c>
      <c r="F73" s="1">
        <v>1</v>
      </c>
      <c r="G73" s="1" t="s">
        <v>84</v>
      </c>
      <c r="H73" s="1" t="s">
        <v>83</v>
      </c>
      <c r="I73" s="1">
        <f t="shared" si="53"/>
        <v>44</v>
      </c>
      <c r="J73" s="1">
        <f t="shared" si="54"/>
        <v>25</v>
      </c>
      <c r="K73" s="1">
        <f t="shared" si="55"/>
        <v>9</v>
      </c>
      <c r="L73" s="1">
        <f t="shared" si="56"/>
        <v>3</v>
      </c>
      <c r="M73" s="1">
        <f t="shared" si="57"/>
        <v>5</v>
      </c>
      <c r="N73" s="1">
        <f t="shared" si="58"/>
        <v>0</v>
      </c>
      <c r="O73" s="1">
        <f t="shared" si="59"/>
        <v>25</v>
      </c>
      <c r="P73" s="1">
        <f t="shared" si="60"/>
        <v>10</v>
      </c>
      <c r="Q73" s="1">
        <f t="shared" si="61"/>
        <v>2</v>
      </c>
      <c r="R73" s="1">
        <f t="shared" si="62"/>
        <v>19</v>
      </c>
      <c r="S73" s="1">
        <f t="shared" si="63"/>
        <v>15</v>
      </c>
      <c r="T73" s="1">
        <f t="shared" si="64"/>
        <v>1</v>
      </c>
      <c r="U73" s="1">
        <f t="shared" si="65"/>
        <v>9</v>
      </c>
      <c r="V73" s="1">
        <f t="shared" si="66"/>
        <v>7</v>
      </c>
      <c r="W73" s="1">
        <f t="shared" si="67"/>
        <v>1</v>
      </c>
      <c r="X73" s="1">
        <f t="shared" si="68"/>
        <v>23</v>
      </c>
      <c r="Y73" s="1">
        <f t="shared" si="69"/>
        <v>15</v>
      </c>
      <c r="Z73" s="1">
        <f t="shared" si="70"/>
        <v>2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6</v>
      </c>
      <c r="AE73" s="1">
        <f t="shared" si="49"/>
        <v>4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E74" s="1">
        <v>2</v>
      </c>
      <c r="F74" s="1">
        <v>4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26</v>
      </c>
      <c r="K74" s="1">
        <f t="shared" si="55"/>
        <v>9</v>
      </c>
      <c r="L74" s="1">
        <f t="shared" si="56"/>
        <v>3</v>
      </c>
      <c r="M74" s="1">
        <f t="shared" si="57"/>
        <v>5</v>
      </c>
      <c r="N74" s="1">
        <f t="shared" si="58"/>
        <v>0</v>
      </c>
      <c r="O74" s="1">
        <f t="shared" si="59"/>
        <v>25</v>
      </c>
      <c r="P74" s="1">
        <f t="shared" si="60"/>
        <v>11</v>
      </c>
      <c r="Q74" s="1">
        <f t="shared" si="61"/>
        <v>2</v>
      </c>
      <c r="R74" s="1">
        <f t="shared" si="62"/>
        <v>19</v>
      </c>
      <c r="S74" s="1">
        <f t="shared" si="63"/>
        <v>15</v>
      </c>
      <c r="T74" s="1">
        <f t="shared" si="64"/>
        <v>1</v>
      </c>
      <c r="U74" s="1">
        <f t="shared" si="65"/>
        <v>9</v>
      </c>
      <c r="V74" s="1">
        <f t="shared" si="66"/>
        <v>8</v>
      </c>
      <c r="W74" s="1">
        <f t="shared" si="67"/>
        <v>1</v>
      </c>
      <c r="X74" s="1">
        <f t="shared" si="68"/>
        <v>23</v>
      </c>
      <c r="Y74" s="1">
        <f t="shared" si="69"/>
        <v>16</v>
      </c>
      <c r="Z74" s="1">
        <f t="shared" si="70"/>
        <v>2</v>
      </c>
      <c r="AA74" s="1" t="str">
        <f t="shared" si="51"/>
        <v>L</v>
      </c>
      <c r="AB74" s="1">
        <f t="shared" si="71"/>
        <v>1</v>
      </c>
      <c r="AC74" s="1" t="str">
        <f t="shared" si="52"/>
        <v>L</v>
      </c>
      <c r="AD74" s="1">
        <f t="shared" si="48"/>
        <v>5</v>
      </c>
      <c r="AE74" s="1">
        <f t="shared" si="49"/>
        <v>5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E75" s="1">
        <v>2</v>
      </c>
      <c r="F75" s="1">
        <v>3</v>
      </c>
      <c r="G75" s="1" t="s">
        <v>84</v>
      </c>
      <c r="H75" s="1" t="s">
        <v>83</v>
      </c>
      <c r="I75" s="1">
        <f t="shared" si="53"/>
        <v>44</v>
      </c>
      <c r="J75" s="1">
        <f t="shared" si="54"/>
        <v>26</v>
      </c>
      <c r="K75" s="1">
        <f t="shared" si="55"/>
        <v>9</v>
      </c>
      <c r="L75" s="1">
        <f t="shared" si="56"/>
        <v>4</v>
      </c>
      <c r="M75" s="1">
        <f t="shared" si="57"/>
        <v>5</v>
      </c>
      <c r="N75" s="1">
        <f t="shared" si="58"/>
        <v>0</v>
      </c>
      <c r="O75" s="1">
        <f t="shared" si="59"/>
        <v>25</v>
      </c>
      <c r="P75" s="1">
        <f t="shared" si="60"/>
        <v>11</v>
      </c>
      <c r="Q75" s="1">
        <f t="shared" si="61"/>
        <v>2</v>
      </c>
      <c r="R75" s="1">
        <f t="shared" si="62"/>
        <v>19</v>
      </c>
      <c r="S75" s="1">
        <f t="shared" si="63"/>
        <v>15</v>
      </c>
      <c r="T75" s="1">
        <f t="shared" si="64"/>
        <v>2</v>
      </c>
      <c r="U75" s="1">
        <f t="shared" si="65"/>
        <v>9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16</v>
      </c>
      <c r="Z75" s="1">
        <f t="shared" si="70"/>
        <v>3</v>
      </c>
      <c r="AA75" s="1" t="str">
        <f t="shared" si="51"/>
        <v>L</v>
      </c>
      <c r="AB75" s="1">
        <f t="shared" si="71"/>
        <v>2</v>
      </c>
      <c r="AC75" s="1" t="str">
        <f t="shared" si="52"/>
        <v>OTL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27</v>
      </c>
      <c r="K76" s="1">
        <f t="shared" si="55"/>
        <v>9</v>
      </c>
      <c r="L76" s="1">
        <f t="shared" si="56"/>
        <v>4</v>
      </c>
      <c r="M76" s="1">
        <f t="shared" si="57"/>
        <v>5</v>
      </c>
      <c r="N76" s="1">
        <f t="shared" si="58"/>
        <v>0</v>
      </c>
      <c r="O76" s="1">
        <f t="shared" si="59"/>
        <v>25</v>
      </c>
      <c r="P76" s="1">
        <f t="shared" si="60"/>
        <v>11</v>
      </c>
      <c r="Q76" s="1">
        <f t="shared" si="61"/>
        <v>2</v>
      </c>
      <c r="R76" s="1">
        <f t="shared" si="62"/>
        <v>19</v>
      </c>
      <c r="S76" s="1">
        <f t="shared" si="63"/>
        <v>16</v>
      </c>
      <c r="T76" s="1">
        <f t="shared" si="64"/>
        <v>2</v>
      </c>
      <c r="U76" s="1">
        <f t="shared" si="65"/>
        <v>9</v>
      </c>
      <c r="V76" s="1">
        <f t="shared" si="66"/>
        <v>9</v>
      </c>
      <c r="W76" s="1">
        <f t="shared" si="67"/>
        <v>2</v>
      </c>
      <c r="X76" s="1">
        <f t="shared" si="68"/>
        <v>23</v>
      </c>
      <c r="Y76" s="1">
        <f t="shared" si="69"/>
        <v>17</v>
      </c>
      <c r="Z76" s="1">
        <f t="shared" si="70"/>
        <v>3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5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E77" s="1">
        <v>0</v>
      </c>
      <c r="F77" s="1">
        <v>3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28</v>
      </c>
      <c r="K77" s="1">
        <f t="shared" si="55"/>
        <v>9</v>
      </c>
      <c r="L77" s="1">
        <f t="shared" si="56"/>
        <v>4</v>
      </c>
      <c r="M77" s="1">
        <f t="shared" si="57"/>
        <v>5</v>
      </c>
      <c r="N77" s="1">
        <f t="shared" si="58"/>
        <v>0</v>
      </c>
      <c r="O77" s="1">
        <f t="shared" si="59"/>
        <v>25</v>
      </c>
      <c r="P77" s="1">
        <f t="shared" si="60"/>
        <v>11</v>
      </c>
      <c r="Q77" s="1">
        <f t="shared" si="61"/>
        <v>2</v>
      </c>
      <c r="R77" s="1">
        <f t="shared" si="62"/>
        <v>19</v>
      </c>
      <c r="S77" s="1">
        <f t="shared" si="63"/>
        <v>17</v>
      </c>
      <c r="T77" s="1">
        <f t="shared" si="64"/>
        <v>2</v>
      </c>
      <c r="U77" s="1">
        <f t="shared" si="65"/>
        <v>9</v>
      </c>
      <c r="V77" s="1">
        <f t="shared" si="66"/>
        <v>10</v>
      </c>
      <c r="W77" s="1">
        <f t="shared" si="67"/>
        <v>2</v>
      </c>
      <c r="X77" s="1">
        <f t="shared" si="68"/>
        <v>23</v>
      </c>
      <c r="Y77" s="1">
        <f t="shared" si="69"/>
        <v>18</v>
      </c>
      <c r="Z77" s="1">
        <f t="shared" si="70"/>
        <v>3</v>
      </c>
      <c r="AA77" s="1" t="str">
        <f t="shared" si="51"/>
        <v>L</v>
      </c>
      <c r="AB77" s="1">
        <f t="shared" si="71"/>
        <v>4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44</v>
      </c>
      <c r="J78" s="1">
        <f t="shared" si="54"/>
        <v>29</v>
      </c>
      <c r="K78" s="1">
        <f t="shared" si="55"/>
        <v>9</v>
      </c>
      <c r="L78" s="1">
        <f t="shared" si="56"/>
        <v>4</v>
      </c>
      <c r="M78" s="1">
        <f t="shared" si="57"/>
        <v>5</v>
      </c>
      <c r="N78" s="1">
        <f t="shared" si="58"/>
        <v>0</v>
      </c>
      <c r="O78" s="1">
        <f t="shared" si="59"/>
        <v>25</v>
      </c>
      <c r="P78" s="1">
        <f t="shared" si="60"/>
        <v>11</v>
      </c>
      <c r="Q78" s="1">
        <f t="shared" si="61"/>
        <v>2</v>
      </c>
      <c r="R78" s="1">
        <f t="shared" si="62"/>
        <v>19</v>
      </c>
      <c r="S78" s="1">
        <f t="shared" si="63"/>
        <v>18</v>
      </c>
      <c r="T78" s="1">
        <f t="shared" si="64"/>
        <v>2</v>
      </c>
      <c r="U78" s="1">
        <f t="shared" si="65"/>
        <v>9</v>
      </c>
      <c r="V78" s="1">
        <f t="shared" si="66"/>
        <v>11</v>
      </c>
      <c r="W78" s="1">
        <f t="shared" si="67"/>
        <v>2</v>
      </c>
      <c r="X78" s="1">
        <f t="shared" si="68"/>
        <v>23</v>
      </c>
      <c r="Y78" s="1">
        <f t="shared" si="69"/>
        <v>19</v>
      </c>
      <c r="Z78" s="1">
        <f t="shared" si="70"/>
        <v>3</v>
      </c>
      <c r="AA78" s="1" t="str">
        <f t="shared" si="51"/>
        <v>L</v>
      </c>
      <c r="AB78" s="1">
        <f t="shared" si="71"/>
        <v>5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29</v>
      </c>
      <c r="K84" s="1">
        <f t="shared" si="75"/>
        <v>9</v>
      </c>
      <c r="L84" s="1">
        <f t="shared" si="75"/>
        <v>4</v>
      </c>
      <c r="M84" s="1">
        <f t="shared" si="75"/>
        <v>5</v>
      </c>
      <c r="N84" s="1">
        <f t="shared" si="75"/>
        <v>0</v>
      </c>
      <c r="O84" s="1">
        <f t="shared" ref="O84:Z84" si="76">IF(O2="","",MAX(O2:O83))</f>
        <v>25</v>
      </c>
      <c r="P84" s="1">
        <f t="shared" si="76"/>
        <v>11</v>
      </c>
      <c r="Q84" s="1">
        <f t="shared" si="76"/>
        <v>2</v>
      </c>
      <c r="R84" s="1">
        <f t="shared" si="76"/>
        <v>19</v>
      </c>
      <c r="S84" s="1">
        <f t="shared" si="76"/>
        <v>18</v>
      </c>
      <c r="T84" s="1">
        <f t="shared" si="76"/>
        <v>2</v>
      </c>
      <c r="U84" s="1">
        <f t="shared" si="76"/>
        <v>9</v>
      </c>
      <c r="V84" s="1">
        <f t="shared" si="76"/>
        <v>11</v>
      </c>
      <c r="W84" s="1">
        <f t="shared" si="76"/>
        <v>2</v>
      </c>
      <c r="X84" s="1">
        <f t="shared" si="76"/>
        <v>23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40</v>
      </c>
      <c r="E85" s="1">
        <f>SUM(E2:E83)</f>
        <v>238</v>
      </c>
      <c r="F85" s="1">
        <f>SUM(F2:F83)</f>
        <v>209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25-11-2</v>
      </c>
      <c r="R85" s="1" t="str">
        <f>IF(R84="","0-0-0",CONCATENATE(R84,"-",S84,"-",T84))</f>
        <v>19-18-2</v>
      </c>
      <c r="U85" s="1" t="str">
        <f>IF(U84="","0-0-0",CONCATENATE(U84,"-",V84,"-",W84))</f>
        <v>9-11-2</v>
      </c>
      <c r="X85" s="1" t="str">
        <f>IF(X84="","0-0-0",CONCATENATE(X84,"-",Y84,"-",Z84))</f>
        <v>23-19-3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D00-000000000000}">
      <formula1>$AK$1:$AK$2</formula1>
    </dataValidation>
    <dataValidation type="list" allowBlank="1" showInputMessage="1" showErrorMessage="1" sqref="C2:C83" xr:uid="{00000000-0002-0000-9D00-000001000000}">
      <formula1>$AL$1:$AL$2</formula1>
    </dataValidation>
    <dataValidation type="list" allowBlank="1" showInputMessage="1" showErrorMessage="1" sqref="D2:D83" xr:uid="{00000000-0002-0000-9D00-000002000000}">
      <formula1>$AM$1:$AM$31</formula1>
    </dataValidation>
  </dataValidations>
  <hyperlinks>
    <hyperlink ref="AG1" location="Index!A1" display="Home" xr:uid="{00000000-0004-0000-9D00-000000000000}"/>
  </hyperlink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x14ac:dyDescent="0.2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45686</v>
      </c>
      <c r="B49" s="1">
        <v>48</v>
      </c>
      <c r="C49" s="1" t="s">
        <v>65</v>
      </c>
      <c r="D49" s="1" t="s">
        <v>19</v>
      </c>
      <c r="E49" s="1">
        <v>0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15</v>
      </c>
      <c r="P49" s="1">
        <f t="shared" si="36"/>
        <v>3</v>
      </c>
      <c r="Q49" s="1">
        <f t="shared" si="37"/>
        <v>1</v>
      </c>
      <c r="R49" s="1">
        <f t="shared" si="38"/>
        <v>11</v>
      </c>
      <c r="S49" s="1">
        <f t="shared" si="39"/>
        <v>13</v>
      </c>
      <c r="T49" s="1">
        <f t="shared" si="40"/>
        <v>5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14</v>
      </c>
      <c r="Y49" s="1">
        <f t="shared" si="45"/>
        <v>9</v>
      </c>
      <c r="Z49" s="1">
        <f t="shared" si="46"/>
        <v>3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3</v>
      </c>
      <c r="AE49" s="1">
        <f t="shared" si="49"/>
        <v>6</v>
      </c>
      <c r="AF49" s="1">
        <f t="shared" si="50"/>
        <v>1</v>
      </c>
      <c r="AG49" s="43"/>
    </row>
    <row r="50" spans="1:33" x14ac:dyDescent="0.25">
      <c r="A50" s="42">
        <v>45687</v>
      </c>
      <c r="B50" s="1">
        <v>49</v>
      </c>
      <c r="C50" s="1" t="s">
        <v>65</v>
      </c>
      <c r="D50" s="1" t="s">
        <v>5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15</v>
      </c>
      <c r="P50" s="1">
        <f t="shared" si="36"/>
        <v>3</v>
      </c>
      <c r="Q50" s="1">
        <f t="shared" si="37"/>
        <v>1</v>
      </c>
      <c r="R50" s="1">
        <f t="shared" si="38"/>
        <v>11</v>
      </c>
      <c r="S50" s="1">
        <f t="shared" si="39"/>
        <v>14</v>
      </c>
      <c r="T50" s="1">
        <f t="shared" si="40"/>
        <v>5</v>
      </c>
      <c r="U50" s="1">
        <f t="shared" si="41"/>
        <v>7</v>
      </c>
      <c r="V50" s="1">
        <f t="shared" si="42"/>
        <v>8</v>
      </c>
      <c r="W50" s="1">
        <f t="shared" si="43"/>
        <v>0</v>
      </c>
      <c r="X50" s="1">
        <f t="shared" si="44"/>
        <v>14</v>
      </c>
      <c r="Y50" s="1">
        <f t="shared" si="45"/>
        <v>9</v>
      </c>
      <c r="Z50" s="1">
        <f t="shared" si="46"/>
        <v>3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7</v>
      </c>
      <c r="AF50" s="1">
        <f t="shared" si="50"/>
        <v>1</v>
      </c>
      <c r="AG50" s="43"/>
    </row>
    <row r="51" spans="1:33" x14ac:dyDescent="0.25">
      <c r="A51" s="42">
        <v>45689</v>
      </c>
      <c r="B51" s="1">
        <v>50</v>
      </c>
      <c r="C51" s="1" t="s">
        <v>65</v>
      </c>
      <c r="D51" s="1" t="s">
        <v>26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3</v>
      </c>
      <c r="Q51" s="1">
        <f t="shared" si="37"/>
        <v>1</v>
      </c>
      <c r="R51" s="1">
        <f t="shared" si="38"/>
        <v>12</v>
      </c>
      <c r="S51" s="1">
        <f t="shared" si="39"/>
        <v>14</v>
      </c>
      <c r="T51" s="1">
        <f t="shared" si="40"/>
        <v>5</v>
      </c>
      <c r="U51" s="1">
        <f t="shared" si="41"/>
        <v>7</v>
      </c>
      <c r="V51" s="1">
        <f t="shared" si="42"/>
        <v>8</v>
      </c>
      <c r="W51" s="1">
        <f t="shared" si="43"/>
        <v>0</v>
      </c>
      <c r="X51" s="1">
        <f t="shared" si="44"/>
        <v>14</v>
      </c>
      <c r="Y51" s="1">
        <f t="shared" si="45"/>
        <v>9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45693</v>
      </c>
      <c r="B52" s="1">
        <v>51</v>
      </c>
      <c r="C52" s="1" t="s">
        <v>66</v>
      </c>
      <c r="D52" s="1" t="s">
        <v>16</v>
      </c>
      <c r="E52" s="1">
        <v>6</v>
      </c>
      <c r="F52" s="1">
        <v>3</v>
      </c>
      <c r="G52" s="1" t="s">
        <v>83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2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3</v>
      </c>
      <c r="Q52" s="1">
        <f t="shared" si="37"/>
        <v>1</v>
      </c>
      <c r="R52" s="1">
        <f t="shared" si="38"/>
        <v>12</v>
      </c>
      <c r="S52" s="1">
        <f t="shared" si="39"/>
        <v>14</v>
      </c>
      <c r="T52" s="1">
        <f t="shared" si="40"/>
        <v>5</v>
      </c>
      <c r="U52" s="1">
        <f t="shared" si="41"/>
        <v>7</v>
      </c>
      <c r="V52" s="1">
        <f t="shared" si="42"/>
        <v>8</v>
      </c>
      <c r="W52" s="1">
        <f t="shared" si="43"/>
        <v>0</v>
      </c>
      <c r="X52" s="1">
        <f t="shared" si="44"/>
        <v>14</v>
      </c>
      <c r="Y52" s="1">
        <f t="shared" si="45"/>
        <v>9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45695</v>
      </c>
      <c r="B53" s="1">
        <v>52</v>
      </c>
      <c r="C53" s="1" t="s">
        <v>66</v>
      </c>
      <c r="D53" s="1" t="s">
        <v>22</v>
      </c>
      <c r="E53" s="1">
        <v>5</v>
      </c>
      <c r="F53" s="1">
        <v>4</v>
      </c>
      <c r="G53" s="1" t="s">
        <v>84</v>
      </c>
      <c r="H53" s="1" t="s">
        <v>84</v>
      </c>
      <c r="I53" s="1">
        <f t="shared" si="29"/>
        <v>29</v>
      </c>
      <c r="J53" s="1">
        <f t="shared" si="30"/>
        <v>17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1</v>
      </c>
      <c r="O53" s="1">
        <f t="shared" si="35"/>
        <v>17</v>
      </c>
      <c r="P53" s="1">
        <f t="shared" si="36"/>
        <v>3</v>
      </c>
      <c r="Q53" s="1">
        <f t="shared" si="37"/>
        <v>1</v>
      </c>
      <c r="R53" s="1">
        <f t="shared" si="38"/>
        <v>12</v>
      </c>
      <c r="S53" s="1">
        <f t="shared" si="39"/>
        <v>14</v>
      </c>
      <c r="T53" s="1">
        <f t="shared" si="40"/>
        <v>5</v>
      </c>
      <c r="U53" s="1">
        <f t="shared" si="41"/>
        <v>7</v>
      </c>
      <c r="V53" s="1">
        <f t="shared" si="42"/>
        <v>8</v>
      </c>
      <c r="W53" s="1">
        <f t="shared" si="43"/>
        <v>0</v>
      </c>
      <c r="X53" s="1">
        <f t="shared" si="44"/>
        <v>15</v>
      </c>
      <c r="Y53" s="1">
        <f t="shared" si="45"/>
        <v>9</v>
      </c>
      <c r="Z53" s="1">
        <f t="shared" si="46"/>
        <v>3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45696</v>
      </c>
      <c r="B54" s="1">
        <v>53</v>
      </c>
      <c r="C54" s="1" t="s">
        <v>66</v>
      </c>
      <c r="D54" s="1" t="s">
        <v>31</v>
      </c>
      <c r="E54" s="1">
        <v>1</v>
      </c>
      <c r="F54" s="1">
        <v>2</v>
      </c>
      <c r="G54" s="1" t="s">
        <v>84</v>
      </c>
      <c r="H54" s="1" t="s">
        <v>84</v>
      </c>
      <c r="I54" s="1">
        <f t="shared" si="29"/>
        <v>29</v>
      </c>
      <c r="J54" s="1">
        <f t="shared" si="30"/>
        <v>17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2</v>
      </c>
      <c r="O54" s="1">
        <f t="shared" si="35"/>
        <v>17</v>
      </c>
      <c r="P54" s="1">
        <f t="shared" si="36"/>
        <v>3</v>
      </c>
      <c r="Q54" s="1">
        <f t="shared" si="37"/>
        <v>2</v>
      </c>
      <c r="R54" s="1">
        <f t="shared" si="38"/>
        <v>12</v>
      </c>
      <c r="S54" s="1">
        <f t="shared" si="39"/>
        <v>14</v>
      </c>
      <c r="T54" s="1">
        <f t="shared" si="40"/>
        <v>5</v>
      </c>
      <c r="U54" s="1">
        <f t="shared" si="41"/>
        <v>7</v>
      </c>
      <c r="V54" s="1">
        <f t="shared" si="42"/>
        <v>8</v>
      </c>
      <c r="W54" s="1">
        <f t="shared" si="43"/>
        <v>1</v>
      </c>
      <c r="X54" s="1">
        <f t="shared" si="44"/>
        <v>15</v>
      </c>
      <c r="Y54" s="1">
        <f t="shared" si="45"/>
        <v>9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OTL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45710</v>
      </c>
      <c r="B55" s="1">
        <v>54</v>
      </c>
      <c r="C55" s="1" t="s">
        <v>66</v>
      </c>
      <c r="D55" s="1" t="s">
        <v>105</v>
      </c>
      <c r="E55" s="1">
        <v>5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17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2</v>
      </c>
      <c r="O55" s="1">
        <f t="shared" si="35"/>
        <v>18</v>
      </c>
      <c r="P55" s="1">
        <f t="shared" si="36"/>
        <v>3</v>
      </c>
      <c r="Q55" s="1">
        <f t="shared" si="37"/>
        <v>2</v>
      </c>
      <c r="R55" s="1">
        <f t="shared" si="38"/>
        <v>12</v>
      </c>
      <c r="S55" s="1">
        <f t="shared" si="39"/>
        <v>14</v>
      </c>
      <c r="T55" s="1">
        <f t="shared" si="40"/>
        <v>5</v>
      </c>
      <c r="U55" s="1">
        <f t="shared" si="41"/>
        <v>7</v>
      </c>
      <c r="V55" s="1">
        <f t="shared" si="42"/>
        <v>8</v>
      </c>
      <c r="W55" s="1">
        <f t="shared" si="43"/>
        <v>1</v>
      </c>
      <c r="X55" s="1">
        <f t="shared" si="44"/>
        <v>16</v>
      </c>
      <c r="Y55" s="1">
        <f t="shared" si="45"/>
        <v>9</v>
      </c>
      <c r="Z55" s="1">
        <f t="shared" si="46"/>
        <v>4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45712</v>
      </c>
      <c r="B56" s="1">
        <v>55</v>
      </c>
      <c r="C56" s="1" t="s">
        <v>66</v>
      </c>
      <c r="D56" s="1" t="s">
        <v>2</v>
      </c>
      <c r="E56" s="1">
        <v>5</v>
      </c>
      <c r="F56" s="1">
        <v>2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17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3</v>
      </c>
      <c r="Q56" s="1">
        <f t="shared" si="37"/>
        <v>2</v>
      </c>
      <c r="R56" s="1">
        <f t="shared" si="38"/>
        <v>12</v>
      </c>
      <c r="S56" s="1">
        <f t="shared" si="39"/>
        <v>14</v>
      </c>
      <c r="T56" s="1">
        <f t="shared" si="40"/>
        <v>5</v>
      </c>
      <c r="U56" s="1">
        <f t="shared" si="41"/>
        <v>8</v>
      </c>
      <c r="V56" s="1">
        <f t="shared" si="42"/>
        <v>8</v>
      </c>
      <c r="W56" s="1">
        <f t="shared" si="43"/>
        <v>1</v>
      </c>
      <c r="X56" s="1">
        <f t="shared" si="44"/>
        <v>17</v>
      </c>
      <c r="Y56" s="1">
        <f t="shared" si="45"/>
        <v>9</v>
      </c>
      <c r="Z56" s="1">
        <f t="shared" si="46"/>
        <v>4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5</v>
      </c>
      <c r="AE56" s="1">
        <f t="shared" si="49"/>
        <v>3</v>
      </c>
      <c r="AF56" s="1">
        <f t="shared" si="50"/>
        <v>2</v>
      </c>
      <c r="AG56" s="43"/>
    </row>
    <row r="57" spans="1:33" x14ac:dyDescent="0.25">
      <c r="A57" s="42">
        <v>45714</v>
      </c>
      <c r="B57" s="1">
        <v>56</v>
      </c>
      <c r="C57" s="1" t="s">
        <v>66</v>
      </c>
      <c r="D57" s="1" t="s">
        <v>3</v>
      </c>
      <c r="E57" s="1">
        <v>2</v>
      </c>
      <c r="F57" s="1">
        <v>3</v>
      </c>
      <c r="G57" s="1" t="s">
        <v>84</v>
      </c>
      <c r="H57" s="1" t="s">
        <v>83</v>
      </c>
      <c r="I57" s="1">
        <f t="shared" si="29"/>
        <v>31</v>
      </c>
      <c r="J57" s="1">
        <f t="shared" si="30"/>
        <v>17</v>
      </c>
      <c r="K57" s="1">
        <f t="shared" si="31"/>
        <v>3</v>
      </c>
      <c r="L57" s="1">
        <f t="shared" si="32"/>
        <v>8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3</v>
      </c>
      <c r="Q57" s="1">
        <f t="shared" si="37"/>
        <v>3</v>
      </c>
      <c r="R57" s="1">
        <f t="shared" si="38"/>
        <v>12</v>
      </c>
      <c r="S57" s="1">
        <f t="shared" si="39"/>
        <v>14</v>
      </c>
      <c r="T57" s="1">
        <f t="shared" si="40"/>
        <v>5</v>
      </c>
      <c r="U57" s="1">
        <f t="shared" si="41"/>
        <v>8</v>
      </c>
      <c r="V57" s="1">
        <f t="shared" si="42"/>
        <v>8</v>
      </c>
      <c r="W57" s="1">
        <f t="shared" si="43"/>
        <v>2</v>
      </c>
      <c r="X57" s="1">
        <f t="shared" si="44"/>
        <v>17</v>
      </c>
      <c r="Y57" s="1">
        <f t="shared" si="45"/>
        <v>9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OTL</v>
      </c>
      <c r="AD57" s="1">
        <f t="shared" si="48"/>
        <v>5</v>
      </c>
      <c r="AE57" s="1">
        <f t="shared" si="49"/>
        <v>3</v>
      </c>
      <c r="AF57" s="1">
        <f t="shared" si="50"/>
        <v>2</v>
      </c>
      <c r="AG57" s="43"/>
    </row>
    <row r="58" spans="1:33" x14ac:dyDescent="0.25">
      <c r="A58" s="42">
        <v>45716</v>
      </c>
      <c r="B58" s="1">
        <v>57</v>
      </c>
      <c r="C58" s="1" t="s">
        <v>65</v>
      </c>
      <c r="D58" s="1" t="s">
        <v>22</v>
      </c>
      <c r="E58" s="1">
        <v>2</v>
      </c>
      <c r="F58" s="1">
        <v>6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18</v>
      </c>
      <c r="K58" s="1">
        <f t="shared" si="31"/>
        <v>3</v>
      </c>
      <c r="L58" s="1">
        <f t="shared" si="32"/>
        <v>8</v>
      </c>
      <c r="M58" s="1">
        <f t="shared" si="33"/>
        <v>1</v>
      </c>
      <c r="N58" s="1">
        <f t="shared" si="34"/>
        <v>2</v>
      </c>
      <c r="O58" s="1">
        <f t="shared" si="35"/>
        <v>19</v>
      </c>
      <c r="P58" s="1">
        <f t="shared" si="36"/>
        <v>3</v>
      </c>
      <c r="Q58" s="1">
        <f t="shared" si="37"/>
        <v>3</v>
      </c>
      <c r="R58" s="1">
        <f t="shared" si="38"/>
        <v>12</v>
      </c>
      <c r="S58" s="1">
        <f t="shared" si="39"/>
        <v>15</v>
      </c>
      <c r="T58" s="1">
        <f t="shared" si="40"/>
        <v>5</v>
      </c>
      <c r="U58" s="1">
        <f t="shared" si="41"/>
        <v>8</v>
      </c>
      <c r="V58" s="1">
        <f t="shared" si="42"/>
        <v>8</v>
      </c>
      <c r="W58" s="1">
        <f t="shared" si="43"/>
        <v>2</v>
      </c>
      <c r="X58" s="1">
        <f t="shared" si="44"/>
        <v>17</v>
      </c>
      <c r="Y58" s="1">
        <f t="shared" si="45"/>
        <v>10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6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19</v>
      </c>
      <c r="K59" s="1">
        <f t="shared" si="31"/>
        <v>3</v>
      </c>
      <c r="L59" s="1">
        <f t="shared" si="32"/>
        <v>8</v>
      </c>
      <c r="M59" s="1">
        <f t="shared" si="33"/>
        <v>1</v>
      </c>
      <c r="N59" s="1">
        <f t="shared" si="34"/>
        <v>2</v>
      </c>
      <c r="O59" s="1">
        <f t="shared" si="35"/>
        <v>19</v>
      </c>
      <c r="P59" s="1">
        <f t="shared" si="36"/>
        <v>3</v>
      </c>
      <c r="Q59" s="1">
        <f t="shared" si="37"/>
        <v>3</v>
      </c>
      <c r="R59" s="1">
        <f t="shared" si="38"/>
        <v>12</v>
      </c>
      <c r="S59" s="1">
        <f t="shared" si="39"/>
        <v>16</v>
      </c>
      <c r="T59" s="1">
        <f t="shared" si="40"/>
        <v>5</v>
      </c>
      <c r="U59" s="1">
        <f t="shared" si="41"/>
        <v>8</v>
      </c>
      <c r="V59" s="1">
        <f t="shared" si="42"/>
        <v>8</v>
      </c>
      <c r="W59" s="1">
        <f t="shared" si="43"/>
        <v>2</v>
      </c>
      <c r="X59" s="1">
        <f t="shared" si="44"/>
        <v>17</v>
      </c>
      <c r="Y59" s="1">
        <f t="shared" si="45"/>
        <v>11</v>
      </c>
      <c r="Z59" s="1">
        <f t="shared" si="46"/>
        <v>5</v>
      </c>
      <c r="AA59" s="1" t="str">
        <f t="shared" si="27"/>
        <v>L</v>
      </c>
      <c r="AB59" s="1">
        <f t="shared" si="47"/>
        <v>3</v>
      </c>
      <c r="AC59" s="1" t="str">
        <f t="shared" si="28"/>
        <v>L</v>
      </c>
      <c r="AD59" s="1">
        <f t="shared" si="48"/>
        <v>5</v>
      </c>
      <c r="AE59" s="1">
        <f t="shared" si="49"/>
        <v>3</v>
      </c>
      <c r="AF59" s="1">
        <f t="shared" si="50"/>
        <v>2</v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25</v>
      </c>
      <c r="E60" s="1">
        <v>1</v>
      </c>
      <c r="F60" s="1">
        <v>5</v>
      </c>
      <c r="G60" s="1" t="s">
        <v>83</v>
      </c>
      <c r="H60" s="1" t="s">
        <v>83</v>
      </c>
      <c r="I60" s="1">
        <f t="shared" si="29"/>
        <v>31</v>
      </c>
      <c r="J60" s="1">
        <f t="shared" si="30"/>
        <v>20</v>
      </c>
      <c r="K60" s="1">
        <f t="shared" si="31"/>
        <v>3</v>
      </c>
      <c r="L60" s="1">
        <f t="shared" si="32"/>
        <v>8</v>
      </c>
      <c r="M60" s="1">
        <f t="shared" si="33"/>
        <v>1</v>
      </c>
      <c r="N60" s="1">
        <f t="shared" si="34"/>
        <v>2</v>
      </c>
      <c r="O60" s="1">
        <f t="shared" si="35"/>
        <v>19</v>
      </c>
      <c r="P60" s="1">
        <f t="shared" si="36"/>
        <v>3</v>
      </c>
      <c r="Q60" s="1">
        <f t="shared" si="37"/>
        <v>3</v>
      </c>
      <c r="R60" s="1">
        <f t="shared" si="38"/>
        <v>12</v>
      </c>
      <c r="S60" s="1">
        <f t="shared" si="39"/>
        <v>17</v>
      </c>
      <c r="T60" s="1">
        <f t="shared" si="40"/>
        <v>5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4</v>
      </c>
      <c r="AC60" s="1" t="str">
        <f t="shared" si="28"/>
        <v>L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45721</v>
      </c>
      <c r="B61" s="1">
        <v>60</v>
      </c>
      <c r="C61" s="1" t="s">
        <v>66</v>
      </c>
      <c r="D61" s="1" t="s">
        <v>6</v>
      </c>
      <c r="E61" s="1">
        <v>2</v>
      </c>
      <c r="F61" s="1">
        <v>3</v>
      </c>
      <c r="G61" s="1" t="s">
        <v>84</v>
      </c>
      <c r="H61" s="1" t="s">
        <v>84</v>
      </c>
      <c r="I61" s="1">
        <f t="shared" si="29"/>
        <v>31</v>
      </c>
      <c r="J61" s="1">
        <f t="shared" si="30"/>
        <v>20</v>
      </c>
      <c r="K61" s="1">
        <f t="shared" si="31"/>
        <v>3</v>
      </c>
      <c r="L61" s="1">
        <f t="shared" si="32"/>
        <v>9</v>
      </c>
      <c r="M61" s="1">
        <f t="shared" si="33"/>
        <v>1</v>
      </c>
      <c r="N61" s="1">
        <f t="shared" si="34"/>
        <v>3</v>
      </c>
      <c r="O61" s="1">
        <f t="shared" si="35"/>
        <v>19</v>
      </c>
      <c r="P61" s="1">
        <f t="shared" si="36"/>
        <v>3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5</v>
      </c>
      <c r="U61" s="1">
        <f t="shared" si="41"/>
        <v>8</v>
      </c>
      <c r="V61" s="1">
        <f t="shared" si="42"/>
        <v>8</v>
      </c>
      <c r="W61" s="1">
        <f t="shared" si="43"/>
        <v>2</v>
      </c>
      <c r="X61" s="1">
        <f t="shared" si="44"/>
        <v>17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5</v>
      </c>
      <c r="AC61" s="1" t="str">
        <f t="shared" si="28"/>
        <v>OTL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45724</v>
      </c>
      <c r="B62" s="1">
        <v>61</v>
      </c>
      <c r="C62" s="1" t="s">
        <v>66</v>
      </c>
      <c r="D62" s="1" t="s">
        <v>6</v>
      </c>
      <c r="E62" s="1">
        <v>2</v>
      </c>
      <c r="F62" s="1">
        <v>1</v>
      </c>
      <c r="G62" s="1" t="s">
        <v>84</v>
      </c>
      <c r="H62" s="1" t="s">
        <v>83</v>
      </c>
      <c r="I62" s="1">
        <f t="shared" si="29"/>
        <v>32</v>
      </c>
      <c r="J62" s="1">
        <f t="shared" si="30"/>
        <v>20</v>
      </c>
      <c r="K62" s="1">
        <f t="shared" si="31"/>
        <v>4</v>
      </c>
      <c r="L62" s="1">
        <f t="shared" si="32"/>
        <v>9</v>
      </c>
      <c r="M62" s="1">
        <f t="shared" si="33"/>
        <v>1</v>
      </c>
      <c r="N62" s="1">
        <f t="shared" si="34"/>
        <v>3</v>
      </c>
      <c r="O62" s="1">
        <f t="shared" si="35"/>
        <v>20</v>
      </c>
      <c r="P62" s="1">
        <f t="shared" si="36"/>
        <v>3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5</v>
      </c>
      <c r="U62" s="1">
        <f t="shared" si="41"/>
        <v>8</v>
      </c>
      <c r="V62" s="1">
        <f t="shared" si="42"/>
        <v>8</v>
      </c>
      <c r="W62" s="1">
        <f t="shared" si="43"/>
        <v>2</v>
      </c>
      <c r="X62" s="1">
        <f t="shared" si="44"/>
        <v>18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3</v>
      </c>
      <c r="AF62" s="1">
        <f t="shared" si="50"/>
        <v>3</v>
      </c>
      <c r="AG62" s="43"/>
    </row>
    <row r="63" spans="1:33" x14ac:dyDescent="0.25">
      <c r="A63" s="42">
        <v>45725</v>
      </c>
      <c r="B63" s="1">
        <v>62</v>
      </c>
      <c r="C63" s="1" t="s">
        <v>65</v>
      </c>
      <c r="D63" s="1" t="s">
        <v>2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20</v>
      </c>
      <c r="K63" s="1">
        <f t="shared" si="31"/>
        <v>4</v>
      </c>
      <c r="L63" s="1">
        <f t="shared" si="32"/>
        <v>9</v>
      </c>
      <c r="M63" s="1">
        <f t="shared" si="33"/>
        <v>1</v>
      </c>
      <c r="N63" s="1">
        <f t="shared" si="34"/>
        <v>3</v>
      </c>
      <c r="O63" s="1">
        <f t="shared" si="35"/>
        <v>20</v>
      </c>
      <c r="P63" s="1">
        <f t="shared" si="36"/>
        <v>3</v>
      </c>
      <c r="Q63" s="1">
        <f t="shared" si="37"/>
        <v>4</v>
      </c>
      <c r="R63" s="1">
        <f t="shared" si="38"/>
        <v>13</v>
      </c>
      <c r="S63" s="1">
        <f t="shared" si="39"/>
        <v>17</v>
      </c>
      <c r="T63" s="1">
        <f t="shared" si="40"/>
        <v>5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19</v>
      </c>
      <c r="Y63" s="1">
        <f t="shared" si="45"/>
        <v>12</v>
      </c>
      <c r="Z63" s="1">
        <f t="shared" si="46"/>
        <v>6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3</v>
      </c>
      <c r="AF63" s="1">
        <f t="shared" si="50"/>
        <v>3</v>
      </c>
      <c r="AG63" s="43"/>
    </row>
    <row r="64" spans="1:33" x14ac:dyDescent="0.25">
      <c r="A64" s="42">
        <v>45727</v>
      </c>
      <c r="B64" s="1">
        <v>63</v>
      </c>
      <c r="C64" s="1" t="s">
        <v>66</v>
      </c>
      <c r="D64" s="1" t="s">
        <v>13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34</v>
      </c>
      <c r="J64" s="1">
        <f t="shared" si="30"/>
        <v>20</v>
      </c>
      <c r="K64" s="1">
        <f t="shared" si="31"/>
        <v>4</v>
      </c>
      <c r="L64" s="1">
        <f t="shared" si="32"/>
        <v>9</v>
      </c>
      <c r="M64" s="1">
        <f t="shared" si="33"/>
        <v>1</v>
      </c>
      <c r="N64" s="1">
        <f t="shared" si="34"/>
        <v>3</v>
      </c>
      <c r="O64" s="1">
        <f t="shared" si="35"/>
        <v>21</v>
      </c>
      <c r="P64" s="1">
        <f t="shared" si="36"/>
        <v>3</v>
      </c>
      <c r="Q64" s="1">
        <f t="shared" si="37"/>
        <v>4</v>
      </c>
      <c r="R64" s="1">
        <f t="shared" si="38"/>
        <v>13</v>
      </c>
      <c r="S64" s="1">
        <f t="shared" si="39"/>
        <v>17</v>
      </c>
      <c r="T64" s="1">
        <f t="shared" si="40"/>
        <v>5</v>
      </c>
      <c r="U64" s="1">
        <f t="shared" si="41"/>
        <v>9</v>
      </c>
      <c r="V64" s="1">
        <f t="shared" si="42"/>
        <v>8</v>
      </c>
      <c r="W64" s="1">
        <f t="shared" si="43"/>
        <v>2</v>
      </c>
      <c r="X64" s="1">
        <f t="shared" si="44"/>
        <v>19</v>
      </c>
      <c r="Y64" s="1">
        <f t="shared" si="45"/>
        <v>12</v>
      </c>
      <c r="Z64" s="1">
        <f t="shared" si="46"/>
        <v>6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45729</v>
      </c>
      <c r="B65" s="1">
        <v>64</v>
      </c>
      <c r="C65" s="1" t="s">
        <v>66</v>
      </c>
      <c r="D65" s="1" t="s">
        <v>1</v>
      </c>
      <c r="E65" s="1">
        <v>3</v>
      </c>
      <c r="F65" s="1">
        <v>0</v>
      </c>
      <c r="G65" s="1" t="s">
        <v>83</v>
      </c>
      <c r="H65" s="1" t="s">
        <v>83</v>
      </c>
      <c r="I65" s="1">
        <f t="shared" si="29"/>
        <v>35</v>
      </c>
      <c r="J65" s="1">
        <f t="shared" si="30"/>
        <v>20</v>
      </c>
      <c r="K65" s="1">
        <f t="shared" si="31"/>
        <v>4</v>
      </c>
      <c r="L65" s="1">
        <f t="shared" si="32"/>
        <v>9</v>
      </c>
      <c r="M65" s="1">
        <f t="shared" si="33"/>
        <v>1</v>
      </c>
      <c r="N65" s="1">
        <f t="shared" si="34"/>
        <v>3</v>
      </c>
      <c r="O65" s="1">
        <f t="shared" si="35"/>
        <v>22</v>
      </c>
      <c r="P65" s="1">
        <f t="shared" si="36"/>
        <v>3</v>
      </c>
      <c r="Q65" s="1">
        <f t="shared" si="37"/>
        <v>4</v>
      </c>
      <c r="R65" s="1">
        <f t="shared" si="38"/>
        <v>13</v>
      </c>
      <c r="S65" s="1">
        <f t="shared" si="39"/>
        <v>17</v>
      </c>
      <c r="T65" s="1">
        <f t="shared" si="40"/>
        <v>5</v>
      </c>
      <c r="U65" s="1">
        <f t="shared" si="41"/>
        <v>9</v>
      </c>
      <c r="V65" s="1">
        <f t="shared" si="42"/>
        <v>8</v>
      </c>
      <c r="W65" s="1">
        <f t="shared" si="43"/>
        <v>2</v>
      </c>
      <c r="X65" s="1">
        <f t="shared" si="44"/>
        <v>19</v>
      </c>
      <c r="Y65" s="1">
        <f t="shared" si="45"/>
        <v>12</v>
      </c>
      <c r="Z65" s="1">
        <f t="shared" si="46"/>
        <v>6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15</v>
      </c>
      <c r="E66" s="1">
        <v>1</v>
      </c>
      <c r="F66" s="1">
        <v>0</v>
      </c>
      <c r="G66" s="1" t="s">
        <v>84</v>
      </c>
      <c r="H66" s="1" t="s">
        <v>83</v>
      </c>
      <c r="I66" s="1">
        <f t="shared" si="29"/>
        <v>36</v>
      </c>
      <c r="J66" s="1">
        <f t="shared" si="30"/>
        <v>20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3</v>
      </c>
      <c r="O66" s="1">
        <f t="shared" si="35"/>
        <v>23</v>
      </c>
      <c r="P66" s="1">
        <f t="shared" si="36"/>
        <v>3</v>
      </c>
      <c r="Q66" s="1">
        <f t="shared" si="37"/>
        <v>4</v>
      </c>
      <c r="R66" s="1">
        <f t="shared" si="38"/>
        <v>13</v>
      </c>
      <c r="S66" s="1">
        <f t="shared" si="39"/>
        <v>17</v>
      </c>
      <c r="T66" s="1">
        <f t="shared" si="40"/>
        <v>5</v>
      </c>
      <c r="U66" s="1">
        <f t="shared" si="41"/>
        <v>9</v>
      </c>
      <c r="V66" s="1">
        <f t="shared" si="42"/>
        <v>8</v>
      </c>
      <c r="W66" s="1">
        <f t="shared" si="43"/>
        <v>2</v>
      </c>
      <c r="X66" s="1">
        <f t="shared" si="44"/>
        <v>20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3</v>
      </c>
      <c r="AF66" s="1">
        <f t="shared" si="50"/>
        <v>2</v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17</v>
      </c>
      <c r="E67" s="1">
        <v>1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21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23</v>
      </c>
      <c r="P67" s="1">
        <f t="shared" ref="P67:P83" si="60">IF(E67="","",IF(AND(C67=$AL$1,F67&gt;E67,G67=$AK$2,H67=$AK$2), P66+1, P66))</f>
        <v>3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25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21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3</v>
      </c>
      <c r="O68" s="1">
        <f t="shared" si="59"/>
        <v>23</v>
      </c>
      <c r="P68" s="1">
        <f t="shared" si="60"/>
        <v>3</v>
      </c>
      <c r="Q68" s="1">
        <f t="shared" si="61"/>
        <v>4</v>
      </c>
      <c r="R68" s="1">
        <f t="shared" si="62"/>
        <v>14</v>
      </c>
      <c r="S68" s="1">
        <f t="shared" si="63"/>
        <v>18</v>
      </c>
      <c r="T68" s="1">
        <f t="shared" si="64"/>
        <v>5</v>
      </c>
      <c r="U68" s="1">
        <f t="shared" si="65"/>
        <v>9</v>
      </c>
      <c r="V68" s="1">
        <f t="shared" si="66"/>
        <v>8</v>
      </c>
      <c r="W68" s="1">
        <f t="shared" si="67"/>
        <v>2</v>
      </c>
      <c r="X68" s="1">
        <f t="shared" si="68"/>
        <v>21</v>
      </c>
      <c r="Y68" s="1">
        <f t="shared" si="69"/>
        <v>13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45738</v>
      </c>
      <c r="B69" s="1">
        <v>68</v>
      </c>
      <c r="C69" s="1" t="s">
        <v>66</v>
      </c>
      <c r="D69" s="1" t="s">
        <v>26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3</v>
      </c>
      <c r="O69" s="1">
        <f t="shared" si="59"/>
        <v>24</v>
      </c>
      <c r="P69" s="1">
        <f t="shared" si="60"/>
        <v>3</v>
      </c>
      <c r="Q69" s="1">
        <f t="shared" si="61"/>
        <v>4</v>
      </c>
      <c r="R69" s="1">
        <f t="shared" si="62"/>
        <v>14</v>
      </c>
      <c r="S69" s="1">
        <f t="shared" si="63"/>
        <v>18</v>
      </c>
      <c r="T69" s="1">
        <f t="shared" si="64"/>
        <v>5</v>
      </c>
      <c r="U69" s="1">
        <f t="shared" si="65"/>
        <v>9</v>
      </c>
      <c r="V69" s="1">
        <f t="shared" si="66"/>
        <v>8</v>
      </c>
      <c r="W69" s="1">
        <f t="shared" si="67"/>
        <v>2</v>
      </c>
      <c r="X69" s="1">
        <f t="shared" si="68"/>
        <v>21</v>
      </c>
      <c r="Y69" s="1">
        <f t="shared" si="69"/>
        <v>13</v>
      </c>
      <c r="Z69" s="1">
        <f t="shared" si="70"/>
        <v>6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45739</v>
      </c>
      <c r="B70" s="1">
        <v>69</v>
      </c>
      <c r="C70" s="1" t="s">
        <v>66</v>
      </c>
      <c r="D70" s="1" t="s">
        <v>29</v>
      </c>
      <c r="E70" s="1">
        <v>7</v>
      </c>
      <c r="F70" s="1">
        <v>2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21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3</v>
      </c>
      <c r="O70" s="1">
        <f t="shared" si="59"/>
        <v>25</v>
      </c>
      <c r="P70" s="1">
        <f t="shared" si="60"/>
        <v>3</v>
      </c>
      <c r="Q70" s="1">
        <f t="shared" si="61"/>
        <v>4</v>
      </c>
      <c r="R70" s="1">
        <f t="shared" si="62"/>
        <v>14</v>
      </c>
      <c r="S70" s="1">
        <f t="shared" si="63"/>
        <v>18</v>
      </c>
      <c r="T70" s="1">
        <f t="shared" si="64"/>
        <v>5</v>
      </c>
      <c r="U70" s="1">
        <f t="shared" si="65"/>
        <v>9</v>
      </c>
      <c r="V70" s="1">
        <f t="shared" si="66"/>
        <v>8</v>
      </c>
      <c r="W70" s="1">
        <f t="shared" si="67"/>
        <v>2</v>
      </c>
      <c r="X70" s="1">
        <f t="shared" si="68"/>
        <v>21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1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12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21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3</v>
      </c>
      <c r="O71" s="1">
        <f t="shared" si="59"/>
        <v>26</v>
      </c>
      <c r="P71" s="1">
        <f t="shared" si="60"/>
        <v>3</v>
      </c>
      <c r="Q71" s="1">
        <f t="shared" si="61"/>
        <v>4</v>
      </c>
      <c r="R71" s="1">
        <f t="shared" si="62"/>
        <v>14</v>
      </c>
      <c r="S71" s="1">
        <f t="shared" si="63"/>
        <v>18</v>
      </c>
      <c r="T71" s="1">
        <f t="shared" si="64"/>
        <v>5</v>
      </c>
      <c r="U71" s="1">
        <f t="shared" si="65"/>
        <v>9</v>
      </c>
      <c r="V71" s="1">
        <f t="shared" si="66"/>
        <v>8</v>
      </c>
      <c r="W71" s="1">
        <f t="shared" si="67"/>
        <v>2</v>
      </c>
      <c r="X71" s="1">
        <f t="shared" si="68"/>
        <v>21</v>
      </c>
      <c r="Y71" s="1">
        <f t="shared" si="69"/>
        <v>13</v>
      </c>
      <c r="Z71" s="1">
        <f t="shared" si="70"/>
        <v>6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24</v>
      </c>
      <c r="E72" s="1">
        <v>0</v>
      </c>
      <c r="F72" s="1">
        <v>4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22</v>
      </c>
      <c r="K72" s="1">
        <f t="shared" si="55"/>
        <v>5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26</v>
      </c>
      <c r="P72" s="1">
        <f t="shared" si="60"/>
        <v>3</v>
      </c>
      <c r="Q72" s="1">
        <f t="shared" si="61"/>
        <v>4</v>
      </c>
      <c r="R72" s="1">
        <f t="shared" si="62"/>
        <v>14</v>
      </c>
      <c r="S72" s="1">
        <f t="shared" si="63"/>
        <v>19</v>
      </c>
      <c r="T72" s="1">
        <f t="shared" si="64"/>
        <v>5</v>
      </c>
      <c r="U72" s="1">
        <f t="shared" si="65"/>
        <v>9</v>
      </c>
      <c r="V72" s="1">
        <f t="shared" si="66"/>
        <v>8</v>
      </c>
      <c r="W72" s="1">
        <f t="shared" si="67"/>
        <v>2</v>
      </c>
      <c r="X72" s="1">
        <f t="shared" si="68"/>
        <v>21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8</v>
      </c>
      <c r="AE72" s="1">
        <f t="shared" si="49"/>
        <v>2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4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23</v>
      </c>
      <c r="K73" s="1">
        <f t="shared" si="55"/>
        <v>5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26</v>
      </c>
      <c r="P73" s="1">
        <f t="shared" si="60"/>
        <v>4</v>
      </c>
      <c r="Q73" s="1">
        <f t="shared" si="61"/>
        <v>4</v>
      </c>
      <c r="R73" s="1">
        <f t="shared" si="62"/>
        <v>14</v>
      </c>
      <c r="S73" s="1">
        <f t="shared" si="63"/>
        <v>19</v>
      </c>
      <c r="T73" s="1">
        <f t="shared" si="64"/>
        <v>5</v>
      </c>
      <c r="U73" s="1">
        <f t="shared" si="65"/>
        <v>9</v>
      </c>
      <c r="V73" s="1">
        <f t="shared" si="66"/>
        <v>8</v>
      </c>
      <c r="W73" s="1">
        <f t="shared" si="67"/>
        <v>2</v>
      </c>
      <c r="X73" s="1">
        <f t="shared" si="68"/>
        <v>21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8</v>
      </c>
      <c r="E74" s="1">
        <v>8</v>
      </c>
      <c r="F74" s="1">
        <v>1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23</v>
      </c>
      <c r="K74" s="1">
        <f t="shared" si="55"/>
        <v>5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4</v>
      </c>
      <c r="Q74" s="1">
        <f t="shared" si="61"/>
        <v>4</v>
      </c>
      <c r="R74" s="1">
        <f t="shared" si="62"/>
        <v>14</v>
      </c>
      <c r="S74" s="1">
        <f t="shared" si="63"/>
        <v>19</v>
      </c>
      <c r="T74" s="1">
        <f t="shared" si="64"/>
        <v>5</v>
      </c>
      <c r="U74" s="1">
        <f t="shared" si="65"/>
        <v>10</v>
      </c>
      <c r="V74" s="1">
        <f t="shared" si="66"/>
        <v>8</v>
      </c>
      <c r="W74" s="1">
        <f t="shared" si="67"/>
        <v>2</v>
      </c>
      <c r="X74" s="1">
        <f t="shared" si="68"/>
        <v>22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7</v>
      </c>
      <c r="AE74" s="1">
        <f t="shared" si="49"/>
        <v>3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0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42</v>
      </c>
      <c r="J75" s="1">
        <f t="shared" si="54"/>
        <v>23</v>
      </c>
      <c r="K75" s="1">
        <f t="shared" si="55"/>
        <v>5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28</v>
      </c>
      <c r="P75" s="1">
        <f t="shared" si="60"/>
        <v>4</v>
      </c>
      <c r="Q75" s="1">
        <f t="shared" si="61"/>
        <v>4</v>
      </c>
      <c r="R75" s="1">
        <f t="shared" si="62"/>
        <v>14</v>
      </c>
      <c r="S75" s="1">
        <f t="shared" si="63"/>
        <v>19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2</v>
      </c>
      <c r="X75" s="1">
        <f t="shared" si="68"/>
        <v>23</v>
      </c>
      <c r="Y75" s="1">
        <f t="shared" si="69"/>
        <v>14</v>
      </c>
      <c r="Z75" s="1">
        <f t="shared" si="70"/>
        <v>6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7</v>
      </c>
      <c r="AE75" s="1">
        <f t="shared" si="49"/>
        <v>3</v>
      </c>
      <c r="AF75" s="1">
        <f t="shared" si="50"/>
        <v>0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105</v>
      </c>
      <c r="E76" s="1">
        <v>4</v>
      </c>
      <c r="F76" s="1">
        <v>2</v>
      </c>
      <c r="G76" s="1" t="s">
        <v>83</v>
      </c>
      <c r="H76" s="1" t="s">
        <v>83</v>
      </c>
      <c r="I76" s="1">
        <f t="shared" si="53"/>
        <v>43</v>
      </c>
      <c r="J76" s="1">
        <f t="shared" si="54"/>
        <v>23</v>
      </c>
      <c r="K76" s="1">
        <f t="shared" si="55"/>
        <v>5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28</v>
      </c>
      <c r="P76" s="1">
        <f t="shared" si="60"/>
        <v>4</v>
      </c>
      <c r="Q76" s="1">
        <f t="shared" si="61"/>
        <v>4</v>
      </c>
      <c r="R76" s="1">
        <f t="shared" si="62"/>
        <v>15</v>
      </c>
      <c r="S76" s="1">
        <f t="shared" si="63"/>
        <v>19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2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20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44</v>
      </c>
      <c r="J77" s="1">
        <f t="shared" si="54"/>
        <v>23</v>
      </c>
      <c r="K77" s="1">
        <f t="shared" si="55"/>
        <v>5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29</v>
      </c>
      <c r="P77" s="1">
        <f t="shared" si="60"/>
        <v>4</v>
      </c>
      <c r="Q77" s="1">
        <f t="shared" si="61"/>
        <v>4</v>
      </c>
      <c r="R77" s="1">
        <f t="shared" si="62"/>
        <v>15</v>
      </c>
      <c r="S77" s="1">
        <f t="shared" si="63"/>
        <v>19</v>
      </c>
      <c r="T77" s="1">
        <f t="shared" si="64"/>
        <v>5</v>
      </c>
      <c r="U77" s="1">
        <f t="shared" si="65"/>
        <v>11</v>
      </c>
      <c r="V77" s="1">
        <f t="shared" si="66"/>
        <v>8</v>
      </c>
      <c r="W77" s="1">
        <f t="shared" si="67"/>
        <v>2</v>
      </c>
      <c r="X77" s="1">
        <f t="shared" si="68"/>
        <v>25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2</v>
      </c>
      <c r="AF77" s="1">
        <f t="shared" si="74"/>
        <v>0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23</v>
      </c>
      <c r="K84" s="1">
        <f t="shared" si="75"/>
        <v>5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29</v>
      </c>
      <c r="P84" s="1">
        <f t="shared" si="76"/>
        <v>4</v>
      </c>
      <c r="Q84" s="1">
        <f t="shared" si="76"/>
        <v>4</v>
      </c>
      <c r="R84" s="1">
        <f t="shared" si="76"/>
        <v>15</v>
      </c>
      <c r="S84" s="1">
        <f t="shared" si="76"/>
        <v>19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2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226</v>
      </c>
      <c r="F85" s="1">
        <f>SUM(F2:F83)</f>
        <v>189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29-4-4</v>
      </c>
      <c r="R85" s="1" t="str">
        <f>IF(R84="","0-0-0",CONCATENATE(R84,"-",S84,"-",T84))</f>
        <v>15-19-5</v>
      </c>
      <c r="U85" s="1" t="str">
        <f>IF(U84="","0-0-0",CONCATENATE(U84,"-",V84,"-",W84))</f>
        <v>11-8-2</v>
      </c>
      <c r="X85" s="1" t="str">
        <f>IF(X84="","0-0-0",CONCATENATE(X84,"-",Y84,"-",Z84))</f>
        <v>25-14-6</v>
      </c>
      <c r="AA85" s="1" t="str">
        <f>IF(AA84="","0-0",CONCATENATE(AA84,AB84))</f>
        <v>W4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81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E00-000000000000}">
      <formula1>$AK$1:$AK$2</formula1>
    </dataValidation>
    <dataValidation type="list" allowBlank="1" showInputMessage="1" showErrorMessage="1" sqref="C2:C83" xr:uid="{00000000-0002-0000-9E00-000001000000}">
      <formula1>$AL$1:$AL$2</formula1>
    </dataValidation>
    <dataValidation type="list" allowBlank="1" showInputMessage="1" showErrorMessage="1" sqref="D2:D83" xr:uid="{00000000-0002-0000-9E00-000002000000}">
      <formula1>$AM$1:$AM$31</formula1>
    </dataValidation>
  </dataValidations>
  <hyperlinks>
    <hyperlink ref="AG1" location="Index!A1" display="Home" xr:uid="{00000000-0004-0000-9E00-000000000000}"/>
  </hyperlink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17</v>
      </c>
      <c r="K52" s="1">
        <f t="shared" si="31"/>
        <v>6</v>
      </c>
      <c r="L52" s="1">
        <f t="shared" si="32"/>
        <v>4</v>
      </c>
      <c r="M52" s="1">
        <f t="shared" si="33"/>
        <v>2</v>
      </c>
      <c r="N52" s="1">
        <f t="shared" si="34"/>
        <v>2</v>
      </c>
      <c r="O52" s="1">
        <f t="shared" si="35"/>
        <v>11</v>
      </c>
      <c r="P52" s="1">
        <f t="shared" si="36"/>
        <v>12</v>
      </c>
      <c r="Q52" s="1">
        <f t="shared" si="37"/>
        <v>1</v>
      </c>
      <c r="R52" s="1">
        <f t="shared" si="38"/>
        <v>19</v>
      </c>
      <c r="S52" s="1">
        <f t="shared" si="39"/>
        <v>5</v>
      </c>
      <c r="T52" s="1">
        <f t="shared" si="40"/>
        <v>3</v>
      </c>
      <c r="U52" s="1">
        <f t="shared" si="41"/>
        <v>11</v>
      </c>
      <c r="V52" s="1">
        <f t="shared" si="42"/>
        <v>7</v>
      </c>
      <c r="W52" s="1">
        <f t="shared" si="43"/>
        <v>2</v>
      </c>
      <c r="X52" s="1">
        <f t="shared" si="44"/>
        <v>17</v>
      </c>
      <c r="Y52" s="1">
        <f t="shared" si="45"/>
        <v>14</v>
      </c>
      <c r="Z52" s="1">
        <f t="shared" si="46"/>
        <v>4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E53" s="1">
        <v>4</v>
      </c>
      <c r="F53" s="1">
        <v>0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17</v>
      </c>
      <c r="K53" s="1">
        <f t="shared" si="31"/>
        <v>6</v>
      </c>
      <c r="L53" s="1">
        <f t="shared" si="32"/>
        <v>4</v>
      </c>
      <c r="M53" s="1">
        <f t="shared" si="33"/>
        <v>2</v>
      </c>
      <c r="N53" s="1">
        <f t="shared" si="34"/>
        <v>2</v>
      </c>
      <c r="O53" s="1">
        <f t="shared" si="35"/>
        <v>11</v>
      </c>
      <c r="P53" s="1">
        <f t="shared" si="36"/>
        <v>12</v>
      </c>
      <c r="Q53" s="1">
        <f t="shared" si="37"/>
        <v>1</v>
      </c>
      <c r="R53" s="1">
        <f t="shared" si="38"/>
        <v>20</v>
      </c>
      <c r="S53" s="1">
        <f t="shared" si="39"/>
        <v>5</v>
      </c>
      <c r="T53" s="1">
        <f t="shared" si="40"/>
        <v>3</v>
      </c>
      <c r="U53" s="1">
        <f t="shared" si="41"/>
        <v>11</v>
      </c>
      <c r="V53" s="1">
        <f t="shared" si="42"/>
        <v>7</v>
      </c>
      <c r="W53" s="1">
        <f t="shared" si="43"/>
        <v>2</v>
      </c>
      <c r="X53" s="1">
        <f t="shared" si="44"/>
        <v>17</v>
      </c>
      <c r="Y53" s="1">
        <f t="shared" si="45"/>
        <v>14</v>
      </c>
      <c r="Z53" s="1">
        <f t="shared" si="46"/>
        <v>4</v>
      </c>
      <c r="AA53" s="1" t="str">
        <f t="shared" si="27"/>
        <v>W</v>
      </c>
      <c r="AB53" s="1">
        <f t="shared" si="47"/>
        <v>3</v>
      </c>
      <c r="AC53" s="1" t="str">
        <f t="shared" si="28"/>
        <v>W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E54" s="1">
        <v>0</v>
      </c>
      <c r="F54" s="1">
        <v>6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18</v>
      </c>
      <c r="K54" s="1">
        <f t="shared" si="31"/>
        <v>6</v>
      </c>
      <c r="L54" s="1">
        <f t="shared" si="32"/>
        <v>4</v>
      </c>
      <c r="M54" s="1">
        <f t="shared" si="33"/>
        <v>2</v>
      </c>
      <c r="N54" s="1">
        <f t="shared" si="34"/>
        <v>2</v>
      </c>
      <c r="O54" s="1">
        <f t="shared" si="35"/>
        <v>11</v>
      </c>
      <c r="P54" s="1">
        <f t="shared" si="36"/>
        <v>12</v>
      </c>
      <c r="Q54" s="1">
        <f t="shared" si="37"/>
        <v>1</v>
      </c>
      <c r="R54" s="1">
        <f t="shared" si="38"/>
        <v>20</v>
      </c>
      <c r="S54" s="1">
        <f t="shared" si="39"/>
        <v>6</v>
      </c>
      <c r="T54" s="1">
        <f t="shared" si="40"/>
        <v>3</v>
      </c>
      <c r="U54" s="1">
        <f t="shared" si="41"/>
        <v>11</v>
      </c>
      <c r="V54" s="1">
        <f t="shared" si="42"/>
        <v>7</v>
      </c>
      <c r="W54" s="1">
        <f t="shared" si="43"/>
        <v>2</v>
      </c>
      <c r="X54" s="1">
        <f t="shared" si="44"/>
        <v>17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1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E55" s="1">
        <v>0</v>
      </c>
      <c r="F55" s="1">
        <v>3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19</v>
      </c>
      <c r="K55" s="1">
        <f t="shared" si="31"/>
        <v>6</v>
      </c>
      <c r="L55" s="1">
        <f t="shared" si="32"/>
        <v>4</v>
      </c>
      <c r="M55" s="1">
        <f t="shared" si="33"/>
        <v>2</v>
      </c>
      <c r="N55" s="1">
        <f t="shared" si="34"/>
        <v>2</v>
      </c>
      <c r="O55" s="1">
        <f t="shared" si="35"/>
        <v>11</v>
      </c>
      <c r="P55" s="1">
        <f t="shared" si="36"/>
        <v>12</v>
      </c>
      <c r="Q55" s="1">
        <f t="shared" si="37"/>
        <v>1</v>
      </c>
      <c r="R55" s="1">
        <f t="shared" si="38"/>
        <v>20</v>
      </c>
      <c r="S55" s="1">
        <f t="shared" si="39"/>
        <v>7</v>
      </c>
      <c r="T55" s="1">
        <f t="shared" si="40"/>
        <v>3</v>
      </c>
      <c r="U55" s="1">
        <f t="shared" si="41"/>
        <v>11</v>
      </c>
      <c r="V55" s="1">
        <f t="shared" si="42"/>
        <v>7</v>
      </c>
      <c r="W55" s="1">
        <f t="shared" si="43"/>
        <v>2</v>
      </c>
      <c r="X55" s="1">
        <f t="shared" si="44"/>
        <v>17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2</v>
      </c>
      <c r="AC55" s="1" t="str">
        <f t="shared" si="28"/>
        <v>L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19</v>
      </c>
      <c r="K56" s="1">
        <f t="shared" si="31"/>
        <v>6</v>
      </c>
      <c r="L56" s="1">
        <f t="shared" si="32"/>
        <v>4</v>
      </c>
      <c r="M56" s="1">
        <f t="shared" si="33"/>
        <v>2</v>
      </c>
      <c r="N56" s="1">
        <f t="shared" si="34"/>
        <v>2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20</v>
      </c>
      <c r="S56" s="1">
        <f t="shared" si="39"/>
        <v>7</v>
      </c>
      <c r="T56" s="1">
        <f t="shared" si="40"/>
        <v>3</v>
      </c>
      <c r="U56" s="1">
        <f t="shared" si="41"/>
        <v>11</v>
      </c>
      <c r="V56" s="1">
        <f t="shared" si="42"/>
        <v>7</v>
      </c>
      <c r="W56" s="1">
        <f t="shared" si="43"/>
        <v>2</v>
      </c>
      <c r="X56" s="1">
        <f t="shared" si="44"/>
        <v>17</v>
      </c>
      <c r="Y56" s="1">
        <f t="shared" si="45"/>
        <v>14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5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19</v>
      </c>
      <c r="K57" s="1">
        <f t="shared" si="31"/>
        <v>6</v>
      </c>
      <c r="L57" s="1">
        <f t="shared" si="32"/>
        <v>4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1</v>
      </c>
      <c r="R57" s="1">
        <f t="shared" si="38"/>
        <v>20</v>
      </c>
      <c r="S57" s="1">
        <f t="shared" si="39"/>
        <v>7</v>
      </c>
      <c r="T57" s="1">
        <f t="shared" si="40"/>
        <v>3</v>
      </c>
      <c r="U57" s="1">
        <f t="shared" si="41"/>
        <v>11</v>
      </c>
      <c r="V57" s="1">
        <f t="shared" si="42"/>
        <v>7</v>
      </c>
      <c r="W57" s="1">
        <f t="shared" si="43"/>
        <v>2</v>
      </c>
      <c r="X57" s="1">
        <f t="shared" si="44"/>
        <v>17</v>
      </c>
      <c r="Y57" s="1">
        <f t="shared" si="45"/>
        <v>14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E58" s="1">
        <v>4</v>
      </c>
      <c r="F58" s="1">
        <v>3</v>
      </c>
      <c r="G58" s="1" t="s">
        <v>84</v>
      </c>
      <c r="H58" s="1" t="s">
        <v>83</v>
      </c>
      <c r="I58" s="1">
        <f t="shared" si="29"/>
        <v>34</v>
      </c>
      <c r="J58" s="1">
        <f t="shared" si="30"/>
        <v>19</v>
      </c>
      <c r="K58" s="1">
        <f t="shared" si="31"/>
        <v>7</v>
      </c>
      <c r="L58" s="1">
        <f t="shared" si="32"/>
        <v>4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1</v>
      </c>
      <c r="R58" s="1">
        <f t="shared" si="38"/>
        <v>21</v>
      </c>
      <c r="S58" s="1">
        <f t="shared" si="39"/>
        <v>7</v>
      </c>
      <c r="T58" s="1">
        <f t="shared" si="40"/>
        <v>3</v>
      </c>
      <c r="U58" s="1">
        <f t="shared" si="41"/>
        <v>11</v>
      </c>
      <c r="V58" s="1">
        <f t="shared" si="42"/>
        <v>7</v>
      </c>
      <c r="W58" s="1">
        <f t="shared" si="43"/>
        <v>2</v>
      </c>
      <c r="X58" s="1">
        <f t="shared" si="44"/>
        <v>17</v>
      </c>
      <c r="Y58" s="1">
        <f t="shared" si="45"/>
        <v>14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7</v>
      </c>
      <c r="L59" s="1">
        <f t="shared" si="32"/>
        <v>4</v>
      </c>
      <c r="M59" s="1">
        <f t="shared" si="33"/>
        <v>2</v>
      </c>
      <c r="N59" s="1">
        <f t="shared" si="34"/>
        <v>2</v>
      </c>
      <c r="O59" s="1">
        <f t="shared" si="35"/>
        <v>13</v>
      </c>
      <c r="P59" s="1">
        <f t="shared" si="36"/>
        <v>13</v>
      </c>
      <c r="Q59" s="1">
        <f t="shared" si="37"/>
        <v>1</v>
      </c>
      <c r="R59" s="1">
        <f t="shared" si="38"/>
        <v>21</v>
      </c>
      <c r="S59" s="1">
        <f t="shared" si="39"/>
        <v>7</v>
      </c>
      <c r="T59" s="1">
        <f t="shared" si="40"/>
        <v>3</v>
      </c>
      <c r="U59" s="1">
        <f t="shared" si="41"/>
        <v>11</v>
      </c>
      <c r="V59" s="1">
        <f t="shared" si="42"/>
        <v>7</v>
      </c>
      <c r="W59" s="1">
        <f t="shared" si="43"/>
        <v>2</v>
      </c>
      <c r="X59" s="1">
        <f t="shared" si="44"/>
        <v>17</v>
      </c>
      <c r="Y59" s="1">
        <f t="shared" si="45"/>
        <v>14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E60" s="1">
        <v>1</v>
      </c>
      <c r="F60" s="1">
        <v>6</v>
      </c>
      <c r="G60" s="1" t="s">
        <v>83</v>
      </c>
      <c r="H60" s="1" t="s">
        <v>83</v>
      </c>
      <c r="I60" s="1">
        <f t="shared" si="29"/>
        <v>34</v>
      </c>
      <c r="J60" s="1">
        <f t="shared" si="30"/>
        <v>21</v>
      </c>
      <c r="K60" s="1">
        <f t="shared" si="31"/>
        <v>7</v>
      </c>
      <c r="L60" s="1">
        <f t="shared" si="32"/>
        <v>4</v>
      </c>
      <c r="M60" s="1">
        <f t="shared" si="33"/>
        <v>2</v>
      </c>
      <c r="N60" s="1">
        <f t="shared" si="34"/>
        <v>2</v>
      </c>
      <c r="O60" s="1">
        <f t="shared" si="35"/>
        <v>13</v>
      </c>
      <c r="P60" s="1">
        <f t="shared" si="36"/>
        <v>13</v>
      </c>
      <c r="Q60" s="1">
        <f t="shared" si="37"/>
        <v>1</v>
      </c>
      <c r="R60" s="1">
        <f t="shared" si="38"/>
        <v>21</v>
      </c>
      <c r="S60" s="1">
        <f t="shared" si="39"/>
        <v>8</v>
      </c>
      <c r="T60" s="1">
        <f t="shared" si="40"/>
        <v>3</v>
      </c>
      <c r="U60" s="1">
        <f t="shared" si="41"/>
        <v>11</v>
      </c>
      <c r="V60" s="1">
        <f t="shared" si="42"/>
        <v>8</v>
      </c>
      <c r="W60" s="1">
        <f t="shared" si="43"/>
        <v>2</v>
      </c>
      <c r="X60" s="1">
        <f t="shared" si="44"/>
        <v>17</v>
      </c>
      <c r="Y60" s="1">
        <f t="shared" si="45"/>
        <v>15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E61" s="1">
        <v>2</v>
      </c>
      <c r="F61" s="1">
        <v>5</v>
      </c>
      <c r="G61" s="1" t="s">
        <v>83</v>
      </c>
      <c r="H61" s="1" t="s">
        <v>83</v>
      </c>
      <c r="I61" s="1">
        <f t="shared" si="29"/>
        <v>34</v>
      </c>
      <c r="J61" s="1">
        <f t="shared" si="30"/>
        <v>22</v>
      </c>
      <c r="K61" s="1">
        <f t="shared" si="31"/>
        <v>7</v>
      </c>
      <c r="L61" s="1">
        <f t="shared" si="32"/>
        <v>4</v>
      </c>
      <c r="M61" s="1">
        <f t="shared" si="33"/>
        <v>2</v>
      </c>
      <c r="N61" s="1">
        <f t="shared" si="34"/>
        <v>2</v>
      </c>
      <c r="O61" s="1">
        <f t="shared" si="35"/>
        <v>13</v>
      </c>
      <c r="P61" s="1">
        <f t="shared" si="36"/>
        <v>13</v>
      </c>
      <c r="Q61" s="1">
        <f t="shared" si="37"/>
        <v>1</v>
      </c>
      <c r="R61" s="1">
        <f t="shared" si="38"/>
        <v>21</v>
      </c>
      <c r="S61" s="1">
        <f t="shared" si="39"/>
        <v>9</v>
      </c>
      <c r="T61" s="1">
        <f t="shared" si="40"/>
        <v>3</v>
      </c>
      <c r="U61" s="1">
        <f t="shared" si="41"/>
        <v>11</v>
      </c>
      <c r="V61" s="1">
        <f t="shared" si="42"/>
        <v>9</v>
      </c>
      <c r="W61" s="1">
        <f t="shared" si="43"/>
        <v>2</v>
      </c>
      <c r="X61" s="1">
        <f t="shared" si="44"/>
        <v>17</v>
      </c>
      <c r="Y61" s="1">
        <f t="shared" si="45"/>
        <v>16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E62" s="1">
        <v>1</v>
      </c>
      <c r="F62" s="1">
        <v>0</v>
      </c>
      <c r="G62" s="1" t="s">
        <v>83</v>
      </c>
      <c r="H62" s="1" t="s">
        <v>83</v>
      </c>
      <c r="I62" s="1">
        <f t="shared" si="29"/>
        <v>35</v>
      </c>
      <c r="J62" s="1">
        <f t="shared" si="30"/>
        <v>22</v>
      </c>
      <c r="K62" s="1">
        <f t="shared" si="31"/>
        <v>7</v>
      </c>
      <c r="L62" s="1">
        <f t="shared" si="32"/>
        <v>4</v>
      </c>
      <c r="M62" s="1">
        <f t="shared" si="33"/>
        <v>2</v>
      </c>
      <c r="N62" s="1">
        <f t="shared" si="34"/>
        <v>2</v>
      </c>
      <c r="O62" s="1">
        <f t="shared" si="35"/>
        <v>14</v>
      </c>
      <c r="P62" s="1">
        <f t="shared" si="36"/>
        <v>13</v>
      </c>
      <c r="Q62" s="1">
        <f t="shared" si="37"/>
        <v>1</v>
      </c>
      <c r="R62" s="1">
        <f t="shared" si="38"/>
        <v>21</v>
      </c>
      <c r="S62" s="1">
        <f t="shared" si="39"/>
        <v>9</v>
      </c>
      <c r="T62" s="1">
        <f t="shared" si="40"/>
        <v>3</v>
      </c>
      <c r="U62" s="1">
        <f t="shared" si="41"/>
        <v>11</v>
      </c>
      <c r="V62" s="1">
        <f t="shared" si="42"/>
        <v>9</v>
      </c>
      <c r="W62" s="1">
        <f t="shared" si="43"/>
        <v>2</v>
      </c>
      <c r="X62" s="1">
        <f t="shared" si="44"/>
        <v>17</v>
      </c>
      <c r="Y62" s="1">
        <f t="shared" si="45"/>
        <v>16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E63" s="1">
        <v>4</v>
      </c>
      <c r="F63" s="1">
        <v>3</v>
      </c>
      <c r="G63" s="1" t="s">
        <v>83</v>
      </c>
      <c r="H63" s="1" t="s">
        <v>83</v>
      </c>
      <c r="I63" s="1">
        <f t="shared" si="29"/>
        <v>36</v>
      </c>
      <c r="J63" s="1">
        <f t="shared" si="30"/>
        <v>22</v>
      </c>
      <c r="K63" s="1">
        <f t="shared" si="31"/>
        <v>7</v>
      </c>
      <c r="L63" s="1">
        <f t="shared" si="32"/>
        <v>4</v>
      </c>
      <c r="M63" s="1">
        <f t="shared" si="33"/>
        <v>2</v>
      </c>
      <c r="N63" s="1">
        <f t="shared" si="34"/>
        <v>2</v>
      </c>
      <c r="O63" s="1">
        <f t="shared" si="35"/>
        <v>14</v>
      </c>
      <c r="P63" s="1">
        <f t="shared" si="36"/>
        <v>13</v>
      </c>
      <c r="Q63" s="1">
        <f t="shared" si="37"/>
        <v>1</v>
      </c>
      <c r="R63" s="1">
        <f t="shared" si="38"/>
        <v>22</v>
      </c>
      <c r="S63" s="1">
        <f t="shared" si="39"/>
        <v>9</v>
      </c>
      <c r="T63" s="1">
        <f t="shared" si="40"/>
        <v>3</v>
      </c>
      <c r="U63" s="1">
        <f t="shared" si="41"/>
        <v>11</v>
      </c>
      <c r="V63" s="1">
        <f t="shared" si="42"/>
        <v>9</v>
      </c>
      <c r="W63" s="1">
        <f t="shared" si="43"/>
        <v>2</v>
      </c>
      <c r="X63" s="1">
        <f t="shared" si="44"/>
        <v>18</v>
      </c>
      <c r="Y63" s="1">
        <f t="shared" si="45"/>
        <v>16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E64" s="1">
        <v>1</v>
      </c>
      <c r="F64" s="1">
        <v>3</v>
      </c>
      <c r="G64" s="1" t="s">
        <v>83</v>
      </c>
      <c r="H64" s="1" t="s">
        <v>83</v>
      </c>
      <c r="I64" s="1">
        <f t="shared" si="29"/>
        <v>36</v>
      </c>
      <c r="J64" s="1">
        <f t="shared" si="30"/>
        <v>23</v>
      </c>
      <c r="K64" s="1">
        <f t="shared" si="31"/>
        <v>7</v>
      </c>
      <c r="L64" s="1">
        <f t="shared" si="32"/>
        <v>4</v>
      </c>
      <c r="M64" s="1">
        <f t="shared" si="33"/>
        <v>2</v>
      </c>
      <c r="N64" s="1">
        <f t="shared" si="34"/>
        <v>2</v>
      </c>
      <c r="O64" s="1">
        <f t="shared" si="35"/>
        <v>14</v>
      </c>
      <c r="P64" s="1">
        <f t="shared" si="36"/>
        <v>13</v>
      </c>
      <c r="Q64" s="1">
        <f t="shared" si="37"/>
        <v>1</v>
      </c>
      <c r="R64" s="1">
        <f t="shared" si="38"/>
        <v>22</v>
      </c>
      <c r="S64" s="1">
        <f t="shared" si="39"/>
        <v>10</v>
      </c>
      <c r="T64" s="1">
        <f t="shared" si="40"/>
        <v>3</v>
      </c>
      <c r="U64" s="1">
        <f t="shared" si="41"/>
        <v>11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17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E65" s="1">
        <v>1</v>
      </c>
      <c r="F65" s="1">
        <v>3</v>
      </c>
      <c r="G65" s="1" t="s">
        <v>83</v>
      </c>
      <c r="H65" s="1" t="s">
        <v>83</v>
      </c>
      <c r="I65" s="1">
        <f t="shared" si="29"/>
        <v>36</v>
      </c>
      <c r="J65" s="1">
        <f t="shared" si="30"/>
        <v>24</v>
      </c>
      <c r="K65" s="1">
        <f t="shared" si="31"/>
        <v>7</v>
      </c>
      <c r="L65" s="1">
        <f t="shared" si="32"/>
        <v>4</v>
      </c>
      <c r="M65" s="1">
        <f t="shared" si="33"/>
        <v>2</v>
      </c>
      <c r="N65" s="1">
        <f t="shared" si="34"/>
        <v>2</v>
      </c>
      <c r="O65" s="1">
        <f t="shared" si="35"/>
        <v>14</v>
      </c>
      <c r="P65" s="1">
        <f t="shared" si="36"/>
        <v>14</v>
      </c>
      <c r="Q65" s="1">
        <f t="shared" si="37"/>
        <v>1</v>
      </c>
      <c r="R65" s="1">
        <f t="shared" si="38"/>
        <v>22</v>
      </c>
      <c r="S65" s="1">
        <f t="shared" si="39"/>
        <v>10</v>
      </c>
      <c r="T65" s="1">
        <f t="shared" si="40"/>
        <v>3</v>
      </c>
      <c r="U65" s="1">
        <f t="shared" si="41"/>
        <v>11</v>
      </c>
      <c r="V65" s="1">
        <f t="shared" si="42"/>
        <v>9</v>
      </c>
      <c r="W65" s="1">
        <f t="shared" si="43"/>
        <v>2</v>
      </c>
      <c r="X65" s="1">
        <f t="shared" si="44"/>
        <v>18</v>
      </c>
      <c r="Y65" s="1">
        <f t="shared" si="45"/>
        <v>17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5</v>
      </c>
      <c r="AE65" s="1">
        <f t="shared" si="49"/>
        <v>5</v>
      </c>
      <c r="AF65" s="1">
        <f t="shared" si="50"/>
        <v>0</v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E66" s="1">
        <v>2</v>
      </c>
      <c r="F66" s="1">
        <v>1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24</v>
      </c>
      <c r="K66" s="1">
        <f t="shared" si="31"/>
        <v>8</v>
      </c>
      <c r="L66" s="1">
        <f t="shared" si="32"/>
        <v>4</v>
      </c>
      <c r="M66" s="1">
        <f t="shared" si="33"/>
        <v>3</v>
      </c>
      <c r="N66" s="1">
        <f t="shared" si="34"/>
        <v>2</v>
      </c>
      <c r="O66" s="1">
        <f t="shared" si="35"/>
        <v>15</v>
      </c>
      <c r="P66" s="1">
        <f t="shared" si="36"/>
        <v>14</v>
      </c>
      <c r="Q66" s="1">
        <f t="shared" si="37"/>
        <v>1</v>
      </c>
      <c r="R66" s="1">
        <f t="shared" si="38"/>
        <v>22</v>
      </c>
      <c r="S66" s="1">
        <f t="shared" si="39"/>
        <v>10</v>
      </c>
      <c r="T66" s="1">
        <f t="shared" si="40"/>
        <v>3</v>
      </c>
      <c r="U66" s="1">
        <f t="shared" si="41"/>
        <v>12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E67" s="1">
        <v>2</v>
      </c>
      <c r="F67" s="1">
        <v>3</v>
      </c>
      <c r="G67" s="1" t="s">
        <v>84</v>
      </c>
      <c r="H67" s="1" t="s">
        <v>83</v>
      </c>
      <c r="I67" s="1">
        <f t="shared" ref="I67:I83" si="53">IF(E67="","",IF(E67&gt;F67,I66+1,I66))</f>
        <v>37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3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10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E68" s="1">
        <v>1</v>
      </c>
      <c r="F68" s="1">
        <v>5</v>
      </c>
      <c r="G68" s="1" t="s">
        <v>83</v>
      </c>
      <c r="H68" s="1" t="s">
        <v>83</v>
      </c>
      <c r="I68" s="1">
        <f t="shared" si="53"/>
        <v>37</v>
      </c>
      <c r="J68" s="1">
        <f t="shared" si="54"/>
        <v>25</v>
      </c>
      <c r="K68" s="1">
        <f t="shared" si="55"/>
        <v>8</v>
      </c>
      <c r="L68" s="1">
        <f t="shared" si="56"/>
        <v>5</v>
      </c>
      <c r="M68" s="1">
        <f t="shared" si="57"/>
        <v>3</v>
      </c>
      <c r="N68" s="1">
        <f t="shared" si="58"/>
        <v>2</v>
      </c>
      <c r="O68" s="1">
        <f t="shared" si="59"/>
        <v>15</v>
      </c>
      <c r="P68" s="1">
        <f t="shared" si="60"/>
        <v>15</v>
      </c>
      <c r="Q68" s="1">
        <f t="shared" si="61"/>
        <v>2</v>
      </c>
      <c r="R68" s="1">
        <f t="shared" si="62"/>
        <v>22</v>
      </c>
      <c r="S68" s="1">
        <f t="shared" si="63"/>
        <v>10</v>
      </c>
      <c r="T68" s="1">
        <f t="shared" si="64"/>
        <v>3</v>
      </c>
      <c r="U68" s="1">
        <f t="shared" si="65"/>
        <v>12</v>
      </c>
      <c r="V68" s="1">
        <f t="shared" si="66"/>
        <v>10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E69" s="1">
        <v>3</v>
      </c>
      <c r="F69" s="1">
        <v>1</v>
      </c>
      <c r="G69" s="1" t="s">
        <v>83</v>
      </c>
      <c r="H69" s="1" t="s">
        <v>83</v>
      </c>
      <c r="I69" s="1">
        <f t="shared" si="53"/>
        <v>38</v>
      </c>
      <c r="J69" s="1">
        <f t="shared" si="54"/>
        <v>25</v>
      </c>
      <c r="K69" s="1">
        <f t="shared" si="55"/>
        <v>8</v>
      </c>
      <c r="L69" s="1">
        <f t="shared" si="56"/>
        <v>5</v>
      </c>
      <c r="M69" s="1">
        <f t="shared" si="57"/>
        <v>3</v>
      </c>
      <c r="N69" s="1">
        <f t="shared" si="58"/>
        <v>2</v>
      </c>
      <c r="O69" s="1">
        <f t="shared" si="59"/>
        <v>16</v>
      </c>
      <c r="P69" s="1">
        <f t="shared" si="60"/>
        <v>15</v>
      </c>
      <c r="Q69" s="1">
        <f t="shared" si="61"/>
        <v>2</v>
      </c>
      <c r="R69" s="1">
        <f t="shared" si="62"/>
        <v>22</v>
      </c>
      <c r="S69" s="1">
        <f t="shared" si="63"/>
        <v>10</v>
      </c>
      <c r="T69" s="1">
        <f t="shared" si="64"/>
        <v>3</v>
      </c>
      <c r="U69" s="1">
        <f t="shared" si="65"/>
        <v>12</v>
      </c>
      <c r="V69" s="1">
        <f t="shared" si="66"/>
        <v>10</v>
      </c>
      <c r="W69" s="1">
        <f t="shared" si="67"/>
        <v>2</v>
      </c>
      <c r="X69" s="1">
        <f t="shared" si="68"/>
        <v>20</v>
      </c>
      <c r="Y69" s="1">
        <f t="shared" si="69"/>
        <v>18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E70" s="1">
        <v>4</v>
      </c>
      <c r="F70" s="1">
        <v>0</v>
      </c>
      <c r="G70" s="1" t="s">
        <v>83</v>
      </c>
      <c r="H70" s="1" t="s">
        <v>83</v>
      </c>
      <c r="I70" s="1">
        <f t="shared" si="53"/>
        <v>39</v>
      </c>
      <c r="J70" s="1">
        <f t="shared" si="54"/>
        <v>25</v>
      </c>
      <c r="K70" s="1">
        <f t="shared" si="55"/>
        <v>8</v>
      </c>
      <c r="L70" s="1">
        <f t="shared" si="56"/>
        <v>5</v>
      </c>
      <c r="M70" s="1">
        <f t="shared" si="57"/>
        <v>3</v>
      </c>
      <c r="N70" s="1">
        <f t="shared" si="58"/>
        <v>2</v>
      </c>
      <c r="O70" s="1">
        <f t="shared" si="59"/>
        <v>17</v>
      </c>
      <c r="P70" s="1">
        <f t="shared" si="60"/>
        <v>15</v>
      </c>
      <c r="Q70" s="1">
        <f t="shared" si="61"/>
        <v>2</v>
      </c>
      <c r="R70" s="1">
        <f t="shared" si="62"/>
        <v>22</v>
      </c>
      <c r="S70" s="1">
        <f t="shared" si="63"/>
        <v>10</v>
      </c>
      <c r="T70" s="1">
        <f t="shared" si="64"/>
        <v>3</v>
      </c>
      <c r="U70" s="1">
        <f t="shared" si="65"/>
        <v>12</v>
      </c>
      <c r="V70" s="1">
        <f t="shared" si="66"/>
        <v>10</v>
      </c>
      <c r="W70" s="1">
        <f t="shared" si="67"/>
        <v>2</v>
      </c>
      <c r="X70" s="1">
        <f t="shared" si="68"/>
        <v>21</v>
      </c>
      <c r="Y70" s="1">
        <f t="shared" si="69"/>
        <v>18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E71" s="1">
        <v>4</v>
      </c>
      <c r="F71" s="1">
        <v>1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8</v>
      </c>
      <c r="L71" s="1">
        <f t="shared" si="56"/>
        <v>5</v>
      </c>
      <c r="M71" s="1">
        <f t="shared" si="57"/>
        <v>3</v>
      </c>
      <c r="N71" s="1">
        <f t="shared" si="58"/>
        <v>2</v>
      </c>
      <c r="O71" s="1">
        <f t="shared" si="59"/>
        <v>18</v>
      </c>
      <c r="P71" s="1">
        <f t="shared" si="60"/>
        <v>15</v>
      </c>
      <c r="Q71" s="1">
        <f t="shared" si="61"/>
        <v>2</v>
      </c>
      <c r="R71" s="1">
        <f t="shared" si="62"/>
        <v>22</v>
      </c>
      <c r="S71" s="1">
        <f t="shared" si="63"/>
        <v>10</v>
      </c>
      <c r="T71" s="1">
        <f t="shared" si="64"/>
        <v>3</v>
      </c>
      <c r="U71" s="1">
        <f t="shared" si="65"/>
        <v>12</v>
      </c>
      <c r="V71" s="1">
        <f t="shared" si="66"/>
        <v>10</v>
      </c>
      <c r="W71" s="1">
        <f t="shared" si="67"/>
        <v>2</v>
      </c>
      <c r="X71" s="1">
        <f t="shared" si="68"/>
        <v>21</v>
      </c>
      <c r="Y71" s="1">
        <f t="shared" si="69"/>
        <v>18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3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E72" s="1">
        <v>0</v>
      </c>
      <c r="F72" s="1">
        <v>3</v>
      </c>
      <c r="G72" s="1" t="s">
        <v>83</v>
      </c>
      <c r="H72" s="1" t="s">
        <v>83</v>
      </c>
      <c r="I72" s="1">
        <f t="shared" si="53"/>
        <v>40</v>
      </c>
      <c r="J72" s="1">
        <f t="shared" si="54"/>
        <v>26</v>
      </c>
      <c r="K72" s="1">
        <f t="shared" si="55"/>
        <v>8</v>
      </c>
      <c r="L72" s="1">
        <f t="shared" si="56"/>
        <v>5</v>
      </c>
      <c r="M72" s="1">
        <f t="shared" si="57"/>
        <v>3</v>
      </c>
      <c r="N72" s="1">
        <f t="shared" si="58"/>
        <v>2</v>
      </c>
      <c r="O72" s="1">
        <f t="shared" si="59"/>
        <v>18</v>
      </c>
      <c r="P72" s="1">
        <f t="shared" si="60"/>
        <v>15</v>
      </c>
      <c r="Q72" s="1">
        <f t="shared" si="61"/>
        <v>2</v>
      </c>
      <c r="R72" s="1">
        <f t="shared" si="62"/>
        <v>22</v>
      </c>
      <c r="S72" s="1">
        <f t="shared" si="63"/>
        <v>11</v>
      </c>
      <c r="T72" s="1">
        <f t="shared" si="64"/>
        <v>3</v>
      </c>
      <c r="U72" s="1">
        <f t="shared" si="65"/>
        <v>12</v>
      </c>
      <c r="V72" s="1">
        <f t="shared" si="66"/>
        <v>11</v>
      </c>
      <c r="W72" s="1">
        <f t="shared" si="67"/>
        <v>2</v>
      </c>
      <c r="X72" s="1">
        <f t="shared" si="68"/>
        <v>21</v>
      </c>
      <c r="Y72" s="1">
        <f t="shared" si="69"/>
        <v>19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E73" s="1">
        <v>1</v>
      </c>
      <c r="F73" s="1">
        <v>5</v>
      </c>
      <c r="G73" s="1" t="s">
        <v>83</v>
      </c>
      <c r="H73" s="1" t="s">
        <v>83</v>
      </c>
      <c r="I73" s="1">
        <f t="shared" si="53"/>
        <v>40</v>
      </c>
      <c r="J73" s="1">
        <f t="shared" si="54"/>
        <v>27</v>
      </c>
      <c r="K73" s="1">
        <f t="shared" si="55"/>
        <v>8</v>
      </c>
      <c r="L73" s="1">
        <f t="shared" si="56"/>
        <v>5</v>
      </c>
      <c r="M73" s="1">
        <f t="shared" si="57"/>
        <v>3</v>
      </c>
      <c r="N73" s="1">
        <f t="shared" si="58"/>
        <v>2</v>
      </c>
      <c r="O73" s="1">
        <f t="shared" si="59"/>
        <v>18</v>
      </c>
      <c r="P73" s="1">
        <f t="shared" si="60"/>
        <v>16</v>
      </c>
      <c r="Q73" s="1">
        <f t="shared" si="61"/>
        <v>2</v>
      </c>
      <c r="R73" s="1">
        <f t="shared" si="62"/>
        <v>22</v>
      </c>
      <c r="S73" s="1">
        <f t="shared" si="63"/>
        <v>11</v>
      </c>
      <c r="T73" s="1">
        <f t="shared" si="64"/>
        <v>3</v>
      </c>
      <c r="U73" s="1">
        <f t="shared" si="65"/>
        <v>12</v>
      </c>
      <c r="V73" s="1">
        <f t="shared" si="66"/>
        <v>11</v>
      </c>
      <c r="W73" s="1">
        <f t="shared" si="67"/>
        <v>2</v>
      </c>
      <c r="X73" s="1">
        <f t="shared" si="68"/>
        <v>21</v>
      </c>
      <c r="Y73" s="1">
        <f t="shared" si="69"/>
        <v>20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41</v>
      </c>
      <c r="J74" s="1">
        <f t="shared" si="54"/>
        <v>27</v>
      </c>
      <c r="K74" s="1">
        <f t="shared" si="55"/>
        <v>8</v>
      </c>
      <c r="L74" s="1">
        <f t="shared" si="56"/>
        <v>5</v>
      </c>
      <c r="M74" s="1">
        <f t="shared" si="57"/>
        <v>3</v>
      </c>
      <c r="N74" s="1">
        <f t="shared" si="58"/>
        <v>2</v>
      </c>
      <c r="O74" s="1">
        <f t="shared" si="59"/>
        <v>19</v>
      </c>
      <c r="P74" s="1">
        <f t="shared" si="60"/>
        <v>16</v>
      </c>
      <c r="Q74" s="1">
        <f t="shared" si="61"/>
        <v>2</v>
      </c>
      <c r="R74" s="1">
        <f t="shared" si="62"/>
        <v>22</v>
      </c>
      <c r="S74" s="1">
        <f t="shared" si="63"/>
        <v>11</v>
      </c>
      <c r="T74" s="1">
        <f t="shared" si="64"/>
        <v>3</v>
      </c>
      <c r="U74" s="1">
        <f t="shared" si="65"/>
        <v>12</v>
      </c>
      <c r="V74" s="1">
        <f t="shared" si="66"/>
        <v>11</v>
      </c>
      <c r="W74" s="1">
        <f t="shared" si="67"/>
        <v>2</v>
      </c>
      <c r="X74" s="1">
        <f t="shared" si="68"/>
        <v>21</v>
      </c>
      <c r="Y74" s="1">
        <f t="shared" si="69"/>
        <v>20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41</v>
      </c>
      <c r="J75" s="1">
        <f t="shared" si="54"/>
        <v>28</v>
      </c>
      <c r="K75" s="1">
        <f t="shared" si="55"/>
        <v>8</v>
      </c>
      <c r="L75" s="1">
        <f t="shared" si="56"/>
        <v>5</v>
      </c>
      <c r="M75" s="1">
        <f t="shared" si="57"/>
        <v>3</v>
      </c>
      <c r="N75" s="1">
        <f t="shared" si="58"/>
        <v>2</v>
      </c>
      <c r="O75" s="1">
        <f t="shared" si="59"/>
        <v>19</v>
      </c>
      <c r="P75" s="1">
        <f t="shared" si="60"/>
        <v>17</v>
      </c>
      <c r="Q75" s="1">
        <f t="shared" si="61"/>
        <v>2</v>
      </c>
      <c r="R75" s="1">
        <f t="shared" si="62"/>
        <v>22</v>
      </c>
      <c r="S75" s="1">
        <f t="shared" si="63"/>
        <v>11</v>
      </c>
      <c r="T75" s="1">
        <f t="shared" si="64"/>
        <v>3</v>
      </c>
      <c r="U75" s="1">
        <f t="shared" si="65"/>
        <v>12</v>
      </c>
      <c r="V75" s="1">
        <f t="shared" si="66"/>
        <v>11</v>
      </c>
      <c r="W75" s="1">
        <f t="shared" si="67"/>
        <v>2</v>
      </c>
      <c r="X75" s="1">
        <f t="shared" si="68"/>
        <v>21</v>
      </c>
      <c r="Y75" s="1">
        <f t="shared" si="69"/>
        <v>20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E76" s="1">
        <v>2</v>
      </c>
      <c r="F76" s="1">
        <v>3</v>
      </c>
      <c r="G76" s="1" t="s">
        <v>84</v>
      </c>
      <c r="H76" s="1" t="s">
        <v>84</v>
      </c>
      <c r="I76" s="1">
        <f t="shared" si="53"/>
        <v>41</v>
      </c>
      <c r="J76" s="1">
        <f t="shared" si="54"/>
        <v>28</v>
      </c>
      <c r="K76" s="1">
        <f t="shared" si="55"/>
        <v>8</v>
      </c>
      <c r="L76" s="1">
        <f t="shared" si="56"/>
        <v>6</v>
      </c>
      <c r="M76" s="1">
        <f t="shared" si="57"/>
        <v>3</v>
      </c>
      <c r="N76" s="1">
        <f t="shared" si="58"/>
        <v>3</v>
      </c>
      <c r="O76" s="1">
        <f t="shared" si="59"/>
        <v>19</v>
      </c>
      <c r="P76" s="1">
        <f t="shared" si="60"/>
        <v>17</v>
      </c>
      <c r="Q76" s="1">
        <f t="shared" si="61"/>
        <v>2</v>
      </c>
      <c r="R76" s="1">
        <f t="shared" si="62"/>
        <v>22</v>
      </c>
      <c r="S76" s="1">
        <f t="shared" si="63"/>
        <v>11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2</v>
      </c>
      <c r="X76" s="1">
        <f t="shared" si="68"/>
        <v>21</v>
      </c>
      <c r="Y76" s="1">
        <f t="shared" si="69"/>
        <v>20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OTL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8</v>
      </c>
      <c r="L77" s="1">
        <f t="shared" si="56"/>
        <v>7</v>
      </c>
      <c r="M77" s="1">
        <f t="shared" si="57"/>
        <v>3</v>
      </c>
      <c r="N77" s="1">
        <f t="shared" si="58"/>
        <v>3</v>
      </c>
      <c r="O77" s="1">
        <f t="shared" si="59"/>
        <v>19</v>
      </c>
      <c r="P77" s="1">
        <f t="shared" si="60"/>
        <v>17</v>
      </c>
      <c r="Q77" s="1">
        <f t="shared" si="61"/>
        <v>2</v>
      </c>
      <c r="R77" s="1">
        <f t="shared" si="62"/>
        <v>22</v>
      </c>
      <c r="S77" s="1">
        <f t="shared" si="63"/>
        <v>11</v>
      </c>
      <c r="T77" s="1">
        <f t="shared" si="64"/>
        <v>5</v>
      </c>
      <c r="U77" s="1">
        <f t="shared" si="65"/>
        <v>12</v>
      </c>
      <c r="V77" s="1">
        <f t="shared" si="66"/>
        <v>11</v>
      </c>
      <c r="W77" s="1">
        <f t="shared" si="67"/>
        <v>2</v>
      </c>
      <c r="X77" s="1">
        <f t="shared" si="68"/>
        <v>21</v>
      </c>
      <c r="Y77" s="1">
        <f t="shared" si="69"/>
        <v>20</v>
      </c>
      <c r="Z77" s="1">
        <f t="shared" si="70"/>
        <v>4</v>
      </c>
      <c r="AA77" s="1" t="str">
        <f t="shared" si="51"/>
        <v>L</v>
      </c>
      <c r="AB77" s="1">
        <f t="shared" si="71"/>
        <v>3</v>
      </c>
      <c r="AC77" s="1" t="str">
        <f t="shared" si="52"/>
        <v>OTL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E78" s="1">
        <v>1</v>
      </c>
      <c r="F78" s="1">
        <v>3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8</v>
      </c>
      <c r="L78" s="1">
        <f t="shared" si="56"/>
        <v>7</v>
      </c>
      <c r="M78" s="1">
        <f t="shared" si="57"/>
        <v>3</v>
      </c>
      <c r="N78" s="1">
        <f t="shared" si="58"/>
        <v>3</v>
      </c>
      <c r="O78" s="1">
        <f t="shared" si="59"/>
        <v>19</v>
      </c>
      <c r="P78" s="1">
        <f t="shared" si="60"/>
        <v>17</v>
      </c>
      <c r="Q78" s="1">
        <f t="shared" si="61"/>
        <v>2</v>
      </c>
      <c r="R78" s="1">
        <f t="shared" si="62"/>
        <v>22</v>
      </c>
      <c r="S78" s="1">
        <f t="shared" si="63"/>
        <v>12</v>
      </c>
      <c r="T78" s="1">
        <f t="shared" si="64"/>
        <v>5</v>
      </c>
      <c r="U78" s="1">
        <f t="shared" si="65"/>
        <v>12</v>
      </c>
      <c r="V78" s="1">
        <f t="shared" si="66"/>
        <v>11</v>
      </c>
      <c r="W78" s="1">
        <f t="shared" si="67"/>
        <v>2</v>
      </c>
      <c r="X78" s="1">
        <f t="shared" si="68"/>
        <v>21</v>
      </c>
      <c r="Y78" s="1">
        <f t="shared" si="69"/>
        <v>20</v>
      </c>
      <c r="Z78" s="1">
        <f t="shared" si="70"/>
        <v>4</v>
      </c>
      <c r="AA78" s="1" t="str">
        <f t="shared" si="51"/>
        <v>L</v>
      </c>
      <c r="AB78" s="1">
        <f t="shared" si="71"/>
        <v>4</v>
      </c>
      <c r="AC78" s="1" t="str">
        <f t="shared" si="52"/>
        <v>L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E79" s="1">
        <v>3</v>
      </c>
      <c r="F79" s="1">
        <v>2</v>
      </c>
      <c r="G79" s="1" t="s">
        <v>84</v>
      </c>
      <c r="H79" s="1" t="s">
        <v>83</v>
      </c>
      <c r="I79" s="1">
        <f t="shared" si="53"/>
        <v>42</v>
      </c>
      <c r="J79" s="1">
        <f t="shared" si="54"/>
        <v>29</v>
      </c>
      <c r="K79" s="1">
        <f t="shared" si="55"/>
        <v>9</v>
      </c>
      <c r="L79" s="1">
        <f t="shared" si="56"/>
        <v>7</v>
      </c>
      <c r="M79" s="1">
        <f t="shared" si="57"/>
        <v>3</v>
      </c>
      <c r="N79" s="1">
        <f t="shared" si="58"/>
        <v>3</v>
      </c>
      <c r="O79" s="1">
        <f t="shared" si="59"/>
        <v>20</v>
      </c>
      <c r="P79" s="1">
        <f t="shared" si="60"/>
        <v>17</v>
      </c>
      <c r="Q79" s="1">
        <f t="shared" si="61"/>
        <v>2</v>
      </c>
      <c r="R79" s="1">
        <f t="shared" si="62"/>
        <v>22</v>
      </c>
      <c r="S79" s="1">
        <f t="shared" si="63"/>
        <v>12</v>
      </c>
      <c r="T79" s="1">
        <f t="shared" si="64"/>
        <v>5</v>
      </c>
      <c r="U79" s="1">
        <f t="shared" si="65"/>
        <v>13</v>
      </c>
      <c r="V79" s="1">
        <f t="shared" si="66"/>
        <v>11</v>
      </c>
      <c r="W79" s="1">
        <f t="shared" si="67"/>
        <v>2</v>
      </c>
      <c r="X79" s="1">
        <f t="shared" si="68"/>
        <v>22</v>
      </c>
      <c r="Y79" s="1">
        <f t="shared" si="69"/>
        <v>20</v>
      </c>
      <c r="Z79" s="1">
        <f t="shared" si="70"/>
        <v>4</v>
      </c>
      <c r="AA79" s="1" t="str">
        <f t="shared" si="51"/>
        <v>W</v>
      </c>
      <c r="AB79" s="1">
        <f t="shared" si="71"/>
        <v>1</v>
      </c>
      <c r="AC79" s="1" t="str">
        <f t="shared" si="52"/>
        <v>W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29</v>
      </c>
      <c r="K84" s="1">
        <f t="shared" si="75"/>
        <v>9</v>
      </c>
      <c r="L84" s="1">
        <f t="shared" si="75"/>
        <v>7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20</v>
      </c>
      <c r="P84" s="1">
        <f t="shared" si="76"/>
        <v>17</v>
      </c>
      <c r="Q84" s="1">
        <f t="shared" si="76"/>
        <v>2</v>
      </c>
      <c r="R84" s="1">
        <f t="shared" si="76"/>
        <v>22</v>
      </c>
      <c r="S84" s="1">
        <f t="shared" si="76"/>
        <v>12</v>
      </c>
      <c r="T84" s="1">
        <f t="shared" si="76"/>
        <v>5</v>
      </c>
      <c r="U84" s="1">
        <f t="shared" si="76"/>
        <v>13</v>
      </c>
      <c r="V84" s="1">
        <f t="shared" si="76"/>
        <v>11</v>
      </c>
      <c r="W84" s="1">
        <f t="shared" si="76"/>
        <v>2</v>
      </c>
      <c r="X84" s="1">
        <f t="shared" si="76"/>
        <v>22</v>
      </c>
      <c r="Y84" s="1">
        <f t="shared" si="76"/>
        <v>20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212</v>
      </c>
      <c r="F85" s="1">
        <f>SUM(F2:F83)</f>
        <v>224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20-17-2</v>
      </c>
      <c r="R85" s="1" t="str">
        <f>IF(R84="","0-0-0",CONCATENATE(R84,"-",S84,"-",T84))</f>
        <v>22-12-5</v>
      </c>
      <c r="U85" s="1" t="str">
        <f>IF(U84="","0-0-0",CONCATENATE(U84,"-",V84,"-",W84))</f>
        <v>13-11-2</v>
      </c>
      <c r="X85" s="1" t="str">
        <f>IF(X84="","0-0-0",CONCATENATE(X84,"-",Y84,"-",Z84))</f>
        <v>22-20-4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9F00-000000000000}">
      <formula1>$AK$1:$AK$2</formula1>
    </dataValidation>
    <dataValidation type="list" allowBlank="1" showInputMessage="1" showErrorMessage="1" sqref="C2:C83" xr:uid="{00000000-0002-0000-9F00-000001000000}">
      <formula1>$AL$1:$AL$2</formula1>
    </dataValidation>
    <dataValidation type="list" allowBlank="1" showInputMessage="1" showErrorMessage="1" sqref="D2:D83" xr:uid="{00000000-0002-0000-9F00-000002000000}">
      <formula1>$AM$1:$AM$31</formula1>
    </dataValidation>
  </dataValidations>
  <hyperlinks>
    <hyperlink ref="AG1" location="Index!A1" display="Home" xr:uid="{00000000-0004-0000-9F00-000000000000}"/>
  </hyperlink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E51" s="1">
        <v>1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7</v>
      </c>
      <c r="L51" s="1">
        <f t="shared" si="32"/>
        <v>5</v>
      </c>
      <c r="M51" s="1">
        <f t="shared" si="33"/>
        <v>2</v>
      </c>
      <c r="N51" s="1">
        <f t="shared" si="34"/>
        <v>2</v>
      </c>
      <c r="O51" s="1">
        <f t="shared" si="35"/>
        <v>13</v>
      </c>
      <c r="P51" s="1">
        <f t="shared" si="36"/>
        <v>9</v>
      </c>
      <c r="Q51" s="1">
        <f t="shared" si="37"/>
        <v>4</v>
      </c>
      <c r="R51" s="1">
        <f t="shared" si="38"/>
        <v>11</v>
      </c>
      <c r="S51" s="1">
        <f t="shared" si="39"/>
        <v>12</v>
      </c>
      <c r="T51" s="1">
        <f t="shared" si="40"/>
        <v>1</v>
      </c>
      <c r="U51" s="1">
        <f t="shared" si="41"/>
        <v>9</v>
      </c>
      <c r="V51" s="1">
        <f t="shared" si="42"/>
        <v>5</v>
      </c>
      <c r="W51" s="1">
        <f t="shared" si="43"/>
        <v>0</v>
      </c>
      <c r="X51" s="1">
        <f t="shared" si="44"/>
        <v>15</v>
      </c>
      <c r="Y51" s="1">
        <f t="shared" si="45"/>
        <v>14</v>
      </c>
      <c r="Z51" s="1">
        <f t="shared" si="46"/>
        <v>2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3</v>
      </c>
      <c r="AF51" s="1">
        <f t="shared" si="50"/>
        <v>2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E52" s="1">
        <v>0</v>
      </c>
      <c r="F52" s="1">
        <v>4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22</v>
      </c>
      <c r="K52" s="1">
        <f t="shared" si="31"/>
        <v>7</v>
      </c>
      <c r="L52" s="1">
        <f t="shared" si="32"/>
        <v>5</v>
      </c>
      <c r="M52" s="1">
        <f t="shared" si="33"/>
        <v>2</v>
      </c>
      <c r="N52" s="1">
        <f t="shared" si="34"/>
        <v>2</v>
      </c>
      <c r="O52" s="1">
        <f t="shared" si="35"/>
        <v>13</v>
      </c>
      <c r="P52" s="1">
        <f t="shared" si="36"/>
        <v>10</v>
      </c>
      <c r="Q52" s="1">
        <f t="shared" si="37"/>
        <v>4</v>
      </c>
      <c r="R52" s="1">
        <f t="shared" si="38"/>
        <v>11</v>
      </c>
      <c r="S52" s="1">
        <f t="shared" si="39"/>
        <v>12</v>
      </c>
      <c r="T52" s="1">
        <f t="shared" si="40"/>
        <v>1</v>
      </c>
      <c r="U52" s="1">
        <f t="shared" si="41"/>
        <v>9</v>
      </c>
      <c r="V52" s="1">
        <f t="shared" si="42"/>
        <v>5</v>
      </c>
      <c r="W52" s="1">
        <f t="shared" si="43"/>
        <v>0</v>
      </c>
      <c r="X52" s="1">
        <f t="shared" si="44"/>
        <v>15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4</v>
      </c>
      <c r="AE52" s="1">
        <f t="shared" si="49"/>
        <v>4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E53" s="1">
        <v>2</v>
      </c>
      <c r="F53" s="1">
        <v>3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23</v>
      </c>
      <c r="K53" s="1">
        <f t="shared" si="31"/>
        <v>7</v>
      </c>
      <c r="L53" s="1">
        <f t="shared" si="32"/>
        <v>5</v>
      </c>
      <c r="M53" s="1">
        <f t="shared" si="33"/>
        <v>2</v>
      </c>
      <c r="N53" s="1">
        <f t="shared" si="34"/>
        <v>2</v>
      </c>
      <c r="O53" s="1">
        <f t="shared" si="35"/>
        <v>13</v>
      </c>
      <c r="P53" s="1">
        <f t="shared" si="36"/>
        <v>10</v>
      </c>
      <c r="Q53" s="1">
        <f t="shared" si="37"/>
        <v>4</v>
      </c>
      <c r="R53" s="1">
        <f t="shared" si="38"/>
        <v>11</v>
      </c>
      <c r="S53" s="1">
        <f t="shared" si="39"/>
        <v>13</v>
      </c>
      <c r="T53" s="1">
        <f t="shared" si="40"/>
        <v>1</v>
      </c>
      <c r="U53" s="1">
        <f t="shared" si="41"/>
        <v>9</v>
      </c>
      <c r="V53" s="1">
        <f t="shared" si="42"/>
        <v>5</v>
      </c>
      <c r="W53" s="1">
        <f t="shared" si="43"/>
        <v>0</v>
      </c>
      <c r="X53" s="1">
        <f t="shared" si="44"/>
        <v>15</v>
      </c>
      <c r="Y53" s="1">
        <f t="shared" si="45"/>
        <v>14</v>
      </c>
      <c r="Z53" s="1">
        <f t="shared" si="46"/>
        <v>2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E54" s="1">
        <v>4</v>
      </c>
      <c r="F54" s="1">
        <v>3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23</v>
      </c>
      <c r="K54" s="1">
        <f t="shared" si="31"/>
        <v>7</v>
      </c>
      <c r="L54" s="1">
        <f t="shared" si="32"/>
        <v>5</v>
      </c>
      <c r="M54" s="1">
        <f t="shared" si="33"/>
        <v>2</v>
      </c>
      <c r="N54" s="1">
        <f t="shared" si="34"/>
        <v>2</v>
      </c>
      <c r="O54" s="1">
        <f t="shared" si="35"/>
        <v>13</v>
      </c>
      <c r="P54" s="1">
        <f t="shared" si="36"/>
        <v>10</v>
      </c>
      <c r="Q54" s="1">
        <f t="shared" si="37"/>
        <v>4</v>
      </c>
      <c r="R54" s="1">
        <f t="shared" si="38"/>
        <v>12</v>
      </c>
      <c r="S54" s="1">
        <f t="shared" si="39"/>
        <v>13</v>
      </c>
      <c r="T54" s="1">
        <f t="shared" si="40"/>
        <v>1</v>
      </c>
      <c r="U54" s="1">
        <f t="shared" si="41"/>
        <v>9</v>
      </c>
      <c r="V54" s="1">
        <f t="shared" si="42"/>
        <v>5</v>
      </c>
      <c r="W54" s="1">
        <f t="shared" si="43"/>
        <v>0</v>
      </c>
      <c r="X54" s="1">
        <f t="shared" si="44"/>
        <v>15</v>
      </c>
      <c r="Y54" s="1">
        <f t="shared" si="45"/>
        <v>14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5</v>
      </c>
      <c r="AF54" s="1">
        <f t="shared" si="50"/>
        <v>1</v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E55" s="1">
        <v>3</v>
      </c>
      <c r="F55" s="1">
        <v>6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24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2</v>
      </c>
      <c r="O55" s="1">
        <f t="shared" si="35"/>
        <v>13</v>
      </c>
      <c r="P55" s="1">
        <f t="shared" si="36"/>
        <v>10</v>
      </c>
      <c r="Q55" s="1">
        <f t="shared" si="37"/>
        <v>4</v>
      </c>
      <c r="R55" s="1">
        <f t="shared" si="38"/>
        <v>12</v>
      </c>
      <c r="S55" s="1">
        <f t="shared" si="39"/>
        <v>14</v>
      </c>
      <c r="T55" s="1">
        <f t="shared" si="40"/>
        <v>1</v>
      </c>
      <c r="U55" s="1">
        <f t="shared" si="41"/>
        <v>9</v>
      </c>
      <c r="V55" s="1">
        <f t="shared" si="42"/>
        <v>5</v>
      </c>
      <c r="W55" s="1">
        <f t="shared" si="43"/>
        <v>0</v>
      </c>
      <c r="X55" s="1">
        <f t="shared" si="44"/>
        <v>15</v>
      </c>
      <c r="Y55" s="1">
        <f t="shared" si="45"/>
        <v>14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3</v>
      </c>
      <c r="AE55" s="1">
        <f t="shared" si="49"/>
        <v>6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E56" s="1">
        <v>0</v>
      </c>
      <c r="F56" s="1">
        <v>4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25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2</v>
      </c>
      <c r="O56" s="1">
        <f t="shared" si="35"/>
        <v>13</v>
      </c>
      <c r="P56" s="1">
        <f t="shared" si="36"/>
        <v>11</v>
      </c>
      <c r="Q56" s="1">
        <f t="shared" si="37"/>
        <v>4</v>
      </c>
      <c r="R56" s="1">
        <f t="shared" si="38"/>
        <v>12</v>
      </c>
      <c r="S56" s="1">
        <f t="shared" si="39"/>
        <v>14</v>
      </c>
      <c r="T56" s="1">
        <f t="shared" si="40"/>
        <v>1</v>
      </c>
      <c r="U56" s="1">
        <f t="shared" si="41"/>
        <v>9</v>
      </c>
      <c r="V56" s="1">
        <f t="shared" si="42"/>
        <v>5</v>
      </c>
      <c r="W56" s="1">
        <f t="shared" si="43"/>
        <v>0</v>
      </c>
      <c r="X56" s="1">
        <f t="shared" si="44"/>
        <v>15</v>
      </c>
      <c r="Y56" s="1">
        <f t="shared" si="45"/>
        <v>15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E57" s="1">
        <v>3</v>
      </c>
      <c r="F57" s="1">
        <v>5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26</v>
      </c>
      <c r="K57" s="1">
        <f t="shared" si="31"/>
        <v>7</v>
      </c>
      <c r="L57" s="1">
        <f t="shared" si="32"/>
        <v>5</v>
      </c>
      <c r="M57" s="1">
        <f t="shared" si="33"/>
        <v>2</v>
      </c>
      <c r="N57" s="1">
        <f t="shared" si="34"/>
        <v>2</v>
      </c>
      <c r="O57" s="1">
        <f t="shared" si="35"/>
        <v>13</v>
      </c>
      <c r="P57" s="1">
        <f t="shared" si="36"/>
        <v>12</v>
      </c>
      <c r="Q57" s="1">
        <f t="shared" si="37"/>
        <v>4</v>
      </c>
      <c r="R57" s="1">
        <f t="shared" si="38"/>
        <v>12</v>
      </c>
      <c r="S57" s="1">
        <f t="shared" si="39"/>
        <v>14</v>
      </c>
      <c r="T57" s="1">
        <f t="shared" si="40"/>
        <v>1</v>
      </c>
      <c r="U57" s="1">
        <f t="shared" si="41"/>
        <v>9</v>
      </c>
      <c r="V57" s="1">
        <f t="shared" si="42"/>
        <v>6</v>
      </c>
      <c r="W57" s="1">
        <f t="shared" si="43"/>
        <v>0</v>
      </c>
      <c r="X57" s="1">
        <f t="shared" si="44"/>
        <v>15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2</v>
      </c>
      <c r="AE57" s="1">
        <f t="shared" si="49"/>
        <v>7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11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26</v>
      </c>
      <c r="K58" s="1">
        <f t="shared" si="31"/>
        <v>7</v>
      </c>
      <c r="L58" s="1">
        <f t="shared" si="32"/>
        <v>5</v>
      </c>
      <c r="M58" s="1">
        <f t="shared" si="33"/>
        <v>2</v>
      </c>
      <c r="N58" s="1">
        <f t="shared" si="34"/>
        <v>2</v>
      </c>
      <c r="O58" s="1">
        <f t="shared" si="35"/>
        <v>13</v>
      </c>
      <c r="P58" s="1">
        <f t="shared" si="36"/>
        <v>12</v>
      </c>
      <c r="Q58" s="1">
        <f t="shared" si="37"/>
        <v>4</v>
      </c>
      <c r="R58" s="1">
        <f t="shared" si="38"/>
        <v>13</v>
      </c>
      <c r="S58" s="1">
        <f t="shared" si="39"/>
        <v>14</v>
      </c>
      <c r="T58" s="1">
        <f t="shared" si="40"/>
        <v>1</v>
      </c>
      <c r="U58" s="1">
        <f t="shared" si="41"/>
        <v>10</v>
      </c>
      <c r="V58" s="1">
        <f t="shared" si="42"/>
        <v>6</v>
      </c>
      <c r="W58" s="1">
        <f t="shared" si="43"/>
        <v>0</v>
      </c>
      <c r="X58" s="1">
        <f t="shared" si="44"/>
        <v>16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2</v>
      </c>
      <c r="AE58" s="1">
        <f t="shared" si="49"/>
        <v>7</v>
      </c>
      <c r="AF58" s="1">
        <f t="shared" si="50"/>
        <v>1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26</v>
      </c>
      <c r="E59" s="1">
        <v>4</v>
      </c>
      <c r="F59" s="1">
        <v>0</v>
      </c>
      <c r="G59" s="1" t="s">
        <v>83</v>
      </c>
      <c r="H59" s="1" t="s">
        <v>83</v>
      </c>
      <c r="I59" s="1">
        <f t="shared" si="29"/>
        <v>27</v>
      </c>
      <c r="J59" s="1">
        <f t="shared" si="30"/>
        <v>26</v>
      </c>
      <c r="K59" s="1">
        <f t="shared" si="31"/>
        <v>7</v>
      </c>
      <c r="L59" s="1">
        <f t="shared" si="32"/>
        <v>5</v>
      </c>
      <c r="M59" s="1">
        <f t="shared" si="33"/>
        <v>2</v>
      </c>
      <c r="N59" s="1">
        <f t="shared" si="34"/>
        <v>2</v>
      </c>
      <c r="O59" s="1">
        <f t="shared" si="35"/>
        <v>14</v>
      </c>
      <c r="P59" s="1">
        <f t="shared" si="36"/>
        <v>12</v>
      </c>
      <c r="Q59" s="1">
        <f t="shared" si="37"/>
        <v>4</v>
      </c>
      <c r="R59" s="1">
        <f t="shared" si="38"/>
        <v>13</v>
      </c>
      <c r="S59" s="1">
        <f t="shared" si="39"/>
        <v>14</v>
      </c>
      <c r="T59" s="1">
        <f t="shared" si="40"/>
        <v>1</v>
      </c>
      <c r="U59" s="1">
        <f t="shared" si="41"/>
        <v>10</v>
      </c>
      <c r="V59" s="1">
        <f t="shared" si="42"/>
        <v>6</v>
      </c>
      <c r="W59" s="1">
        <f t="shared" si="43"/>
        <v>0</v>
      </c>
      <c r="X59" s="1">
        <f t="shared" si="44"/>
        <v>17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8</v>
      </c>
      <c r="E60" s="1">
        <v>4</v>
      </c>
      <c r="F60" s="1">
        <v>3</v>
      </c>
      <c r="G60" s="1" t="s">
        <v>84</v>
      </c>
      <c r="H60" s="1" t="s">
        <v>83</v>
      </c>
      <c r="I60" s="1">
        <f t="shared" si="29"/>
        <v>28</v>
      </c>
      <c r="J60" s="1">
        <f t="shared" si="30"/>
        <v>26</v>
      </c>
      <c r="K60" s="1">
        <f t="shared" si="31"/>
        <v>8</v>
      </c>
      <c r="L60" s="1">
        <f t="shared" si="32"/>
        <v>5</v>
      </c>
      <c r="M60" s="1">
        <f t="shared" si="33"/>
        <v>2</v>
      </c>
      <c r="N60" s="1">
        <f t="shared" si="34"/>
        <v>2</v>
      </c>
      <c r="O60" s="1">
        <f t="shared" si="35"/>
        <v>15</v>
      </c>
      <c r="P60" s="1">
        <f t="shared" si="36"/>
        <v>12</v>
      </c>
      <c r="Q60" s="1">
        <f t="shared" si="37"/>
        <v>4</v>
      </c>
      <c r="R60" s="1">
        <f t="shared" si="38"/>
        <v>13</v>
      </c>
      <c r="S60" s="1">
        <f t="shared" si="39"/>
        <v>14</v>
      </c>
      <c r="T60" s="1">
        <f t="shared" si="40"/>
        <v>1</v>
      </c>
      <c r="U60" s="1">
        <f t="shared" si="41"/>
        <v>10</v>
      </c>
      <c r="V60" s="1">
        <f t="shared" si="42"/>
        <v>6</v>
      </c>
      <c r="W60" s="1">
        <f t="shared" si="43"/>
        <v>0</v>
      </c>
      <c r="X60" s="1">
        <f t="shared" si="44"/>
        <v>17</v>
      </c>
      <c r="Y60" s="1">
        <f t="shared" si="45"/>
        <v>16</v>
      </c>
      <c r="Z60" s="1">
        <f t="shared" si="46"/>
        <v>2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6</v>
      </c>
      <c r="AF60" s="1">
        <f t="shared" si="50"/>
        <v>0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28</v>
      </c>
      <c r="E61" s="1">
        <v>4</v>
      </c>
      <c r="F61" s="1">
        <v>2</v>
      </c>
      <c r="G61" s="1" t="s">
        <v>83</v>
      </c>
      <c r="H61" s="1" t="s">
        <v>83</v>
      </c>
      <c r="I61" s="1">
        <f t="shared" si="29"/>
        <v>29</v>
      </c>
      <c r="J61" s="1">
        <f t="shared" si="30"/>
        <v>26</v>
      </c>
      <c r="K61" s="1">
        <f t="shared" si="31"/>
        <v>8</v>
      </c>
      <c r="L61" s="1">
        <f t="shared" si="32"/>
        <v>5</v>
      </c>
      <c r="M61" s="1">
        <f t="shared" si="33"/>
        <v>2</v>
      </c>
      <c r="N61" s="1">
        <f t="shared" si="34"/>
        <v>2</v>
      </c>
      <c r="O61" s="1">
        <f t="shared" si="35"/>
        <v>15</v>
      </c>
      <c r="P61" s="1">
        <f t="shared" si="36"/>
        <v>12</v>
      </c>
      <c r="Q61" s="1">
        <f t="shared" si="37"/>
        <v>4</v>
      </c>
      <c r="R61" s="1">
        <f t="shared" si="38"/>
        <v>14</v>
      </c>
      <c r="S61" s="1">
        <f t="shared" si="39"/>
        <v>14</v>
      </c>
      <c r="T61" s="1">
        <f t="shared" si="40"/>
        <v>1</v>
      </c>
      <c r="U61" s="1">
        <f t="shared" si="41"/>
        <v>11</v>
      </c>
      <c r="V61" s="1">
        <f t="shared" si="42"/>
        <v>6</v>
      </c>
      <c r="W61" s="1">
        <f t="shared" si="43"/>
        <v>0</v>
      </c>
      <c r="X61" s="1">
        <f t="shared" si="44"/>
        <v>18</v>
      </c>
      <c r="Y61" s="1">
        <f t="shared" si="45"/>
        <v>16</v>
      </c>
      <c r="Z61" s="1">
        <f t="shared" si="46"/>
        <v>2</v>
      </c>
      <c r="AA61" s="1" t="str">
        <f t="shared" si="27"/>
        <v>W</v>
      </c>
      <c r="AB61" s="1">
        <f t="shared" si="47"/>
        <v>4</v>
      </c>
      <c r="AC61" s="1" t="str">
        <f t="shared" si="28"/>
        <v>W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28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30</v>
      </c>
      <c r="J62" s="1">
        <f t="shared" si="30"/>
        <v>26</v>
      </c>
      <c r="K62" s="1">
        <f t="shared" si="31"/>
        <v>9</v>
      </c>
      <c r="L62" s="1">
        <f t="shared" si="32"/>
        <v>5</v>
      </c>
      <c r="M62" s="1">
        <f t="shared" si="33"/>
        <v>2</v>
      </c>
      <c r="N62" s="1">
        <f t="shared" si="34"/>
        <v>2</v>
      </c>
      <c r="O62" s="1">
        <f t="shared" si="35"/>
        <v>16</v>
      </c>
      <c r="P62" s="1">
        <f t="shared" si="36"/>
        <v>12</v>
      </c>
      <c r="Q62" s="1">
        <f t="shared" si="37"/>
        <v>4</v>
      </c>
      <c r="R62" s="1">
        <f t="shared" si="38"/>
        <v>14</v>
      </c>
      <c r="S62" s="1">
        <f t="shared" si="39"/>
        <v>14</v>
      </c>
      <c r="T62" s="1">
        <f t="shared" si="40"/>
        <v>1</v>
      </c>
      <c r="U62" s="1">
        <f t="shared" si="41"/>
        <v>12</v>
      </c>
      <c r="V62" s="1">
        <f t="shared" si="42"/>
        <v>6</v>
      </c>
      <c r="W62" s="1">
        <f t="shared" si="43"/>
        <v>0</v>
      </c>
      <c r="X62" s="1">
        <f t="shared" si="44"/>
        <v>19</v>
      </c>
      <c r="Y62" s="1">
        <f t="shared" si="45"/>
        <v>16</v>
      </c>
      <c r="Z62" s="1">
        <f t="shared" si="46"/>
        <v>2</v>
      </c>
      <c r="AA62" s="1" t="str">
        <f t="shared" si="27"/>
        <v>W</v>
      </c>
      <c r="AB62" s="1">
        <f t="shared" si="47"/>
        <v>5</v>
      </c>
      <c r="AC62" s="1" t="str">
        <f t="shared" si="28"/>
        <v>W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20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30</v>
      </c>
      <c r="J63" s="1">
        <f t="shared" si="30"/>
        <v>26</v>
      </c>
      <c r="K63" s="1">
        <f t="shared" si="31"/>
        <v>9</v>
      </c>
      <c r="L63" s="1">
        <f t="shared" si="32"/>
        <v>6</v>
      </c>
      <c r="M63" s="1">
        <f t="shared" si="33"/>
        <v>2</v>
      </c>
      <c r="N63" s="1">
        <f t="shared" si="34"/>
        <v>2</v>
      </c>
      <c r="O63" s="1">
        <f t="shared" si="35"/>
        <v>16</v>
      </c>
      <c r="P63" s="1">
        <f t="shared" si="36"/>
        <v>12</v>
      </c>
      <c r="Q63" s="1">
        <f t="shared" si="37"/>
        <v>4</v>
      </c>
      <c r="R63" s="1">
        <f t="shared" si="38"/>
        <v>14</v>
      </c>
      <c r="S63" s="1">
        <f t="shared" si="39"/>
        <v>14</v>
      </c>
      <c r="T63" s="1">
        <f t="shared" si="40"/>
        <v>2</v>
      </c>
      <c r="U63" s="1">
        <f t="shared" si="41"/>
        <v>12</v>
      </c>
      <c r="V63" s="1">
        <f t="shared" si="42"/>
        <v>6</v>
      </c>
      <c r="W63" s="1">
        <f t="shared" si="43"/>
        <v>0</v>
      </c>
      <c r="X63" s="1">
        <f t="shared" si="44"/>
        <v>19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27</v>
      </c>
      <c r="E64" s="1">
        <v>0</v>
      </c>
      <c r="F64" s="1">
        <v>1</v>
      </c>
      <c r="G64" s="1" t="s">
        <v>83</v>
      </c>
      <c r="H64" s="1" t="s">
        <v>83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2</v>
      </c>
      <c r="N64" s="1">
        <f t="shared" si="34"/>
        <v>2</v>
      </c>
      <c r="O64" s="1">
        <f t="shared" si="35"/>
        <v>16</v>
      </c>
      <c r="P64" s="1">
        <f t="shared" si="36"/>
        <v>12</v>
      </c>
      <c r="Q64" s="1">
        <f t="shared" si="37"/>
        <v>4</v>
      </c>
      <c r="R64" s="1">
        <f t="shared" si="38"/>
        <v>14</v>
      </c>
      <c r="S64" s="1">
        <f t="shared" si="39"/>
        <v>15</v>
      </c>
      <c r="T64" s="1">
        <f t="shared" si="40"/>
        <v>2</v>
      </c>
      <c r="U64" s="1">
        <f t="shared" si="41"/>
        <v>12</v>
      </c>
      <c r="V64" s="1">
        <f t="shared" si="42"/>
        <v>6</v>
      </c>
      <c r="W64" s="1">
        <f t="shared" si="43"/>
        <v>0</v>
      </c>
      <c r="X64" s="1">
        <f t="shared" si="44"/>
        <v>19</v>
      </c>
      <c r="Y64" s="1">
        <f t="shared" si="45"/>
        <v>16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5</v>
      </c>
      <c r="AE64" s="1">
        <f t="shared" si="49"/>
        <v>4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3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2</v>
      </c>
      <c r="N65" s="1">
        <f t="shared" si="34"/>
        <v>2</v>
      </c>
      <c r="O65" s="1">
        <f t="shared" si="35"/>
        <v>16</v>
      </c>
      <c r="P65" s="1">
        <f t="shared" si="36"/>
        <v>12</v>
      </c>
      <c r="Q65" s="1">
        <f t="shared" si="37"/>
        <v>4</v>
      </c>
      <c r="R65" s="1">
        <f t="shared" si="38"/>
        <v>15</v>
      </c>
      <c r="S65" s="1">
        <f t="shared" si="39"/>
        <v>15</v>
      </c>
      <c r="T65" s="1">
        <f t="shared" si="40"/>
        <v>2</v>
      </c>
      <c r="U65" s="1">
        <f t="shared" si="41"/>
        <v>12</v>
      </c>
      <c r="V65" s="1">
        <f t="shared" si="42"/>
        <v>6</v>
      </c>
      <c r="W65" s="1">
        <f t="shared" si="43"/>
        <v>0</v>
      </c>
      <c r="X65" s="1">
        <f t="shared" si="44"/>
        <v>19</v>
      </c>
      <c r="Y65" s="1">
        <f t="shared" si="45"/>
        <v>16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7</v>
      </c>
      <c r="E66" s="1">
        <v>4</v>
      </c>
      <c r="F66" s="1">
        <v>5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2</v>
      </c>
      <c r="N66" s="1">
        <f t="shared" si="34"/>
        <v>2</v>
      </c>
      <c r="O66" s="1">
        <f t="shared" si="35"/>
        <v>16</v>
      </c>
      <c r="P66" s="1">
        <f t="shared" si="36"/>
        <v>12</v>
      </c>
      <c r="Q66" s="1">
        <f t="shared" si="37"/>
        <v>4</v>
      </c>
      <c r="R66" s="1">
        <f t="shared" si="38"/>
        <v>15</v>
      </c>
      <c r="S66" s="1">
        <f t="shared" si="39"/>
        <v>15</v>
      </c>
      <c r="T66" s="1">
        <f t="shared" si="40"/>
        <v>3</v>
      </c>
      <c r="U66" s="1">
        <f t="shared" si="41"/>
        <v>12</v>
      </c>
      <c r="V66" s="1">
        <f t="shared" si="42"/>
        <v>6</v>
      </c>
      <c r="W66" s="1">
        <f t="shared" si="43"/>
        <v>0</v>
      </c>
      <c r="X66" s="1">
        <f t="shared" si="44"/>
        <v>19</v>
      </c>
      <c r="Y66" s="1">
        <f t="shared" si="45"/>
        <v>16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19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27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13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7</v>
      </c>
      <c r="AE67" s="1">
        <f t="shared" si="49"/>
        <v>1</v>
      </c>
      <c r="AF67" s="1">
        <f t="shared" si="50"/>
        <v>2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11</v>
      </c>
      <c r="E68" s="1">
        <v>6</v>
      </c>
      <c r="F68" s="1">
        <v>3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27</v>
      </c>
      <c r="K68" s="1">
        <f t="shared" si="55"/>
        <v>9</v>
      </c>
      <c r="L68" s="1">
        <f t="shared" si="56"/>
        <v>7</v>
      </c>
      <c r="M68" s="1">
        <f t="shared" si="57"/>
        <v>2</v>
      </c>
      <c r="N68" s="1">
        <f t="shared" si="58"/>
        <v>2</v>
      </c>
      <c r="O68" s="1">
        <f t="shared" si="59"/>
        <v>18</v>
      </c>
      <c r="P68" s="1">
        <f t="shared" si="60"/>
        <v>12</v>
      </c>
      <c r="Q68" s="1">
        <f t="shared" si="61"/>
        <v>4</v>
      </c>
      <c r="R68" s="1">
        <f t="shared" si="62"/>
        <v>15</v>
      </c>
      <c r="S68" s="1">
        <f t="shared" si="63"/>
        <v>15</v>
      </c>
      <c r="T68" s="1">
        <f t="shared" si="64"/>
        <v>3</v>
      </c>
      <c r="U68" s="1">
        <f t="shared" si="65"/>
        <v>14</v>
      </c>
      <c r="V68" s="1">
        <f t="shared" si="66"/>
        <v>6</v>
      </c>
      <c r="W68" s="1">
        <f t="shared" si="67"/>
        <v>0</v>
      </c>
      <c r="X68" s="1">
        <f t="shared" si="68"/>
        <v>21</v>
      </c>
      <c r="Y68" s="1">
        <f t="shared" si="69"/>
        <v>16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7</v>
      </c>
      <c r="AE68" s="1">
        <f t="shared" si="49"/>
        <v>1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13</v>
      </c>
      <c r="E69" s="1">
        <v>3</v>
      </c>
      <c r="F69" s="1">
        <v>4</v>
      </c>
      <c r="G69" s="1" t="s">
        <v>84</v>
      </c>
      <c r="H69" s="1" t="s">
        <v>83</v>
      </c>
      <c r="I69" s="1">
        <f t="shared" si="53"/>
        <v>33</v>
      </c>
      <c r="J69" s="1">
        <f t="shared" si="54"/>
        <v>27</v>
      </c>
      <c r="K69" s="1">
        <f t="shared" si="55"/>
        <v>9</v>
      </c>
      <c r="L69" s="1">
        <f t="shared" si="56"/>
        <v>8</v>
      </c>
      <c r="M69" s="1">
        <f t="shared" si="57"/>
        <v>2</v>
      </c>
      <c r="N69" s="1">
        <f t="shared" si="58"/>
        <v>2</v>
      </c>
      <c r="O69" s="1">
        <f t="shared" si="59"/>
        <v>18</v>
      </c>
      <c r="P69" s="1">
        <f t="shared" si="60"/>
        <v>12</v>
      </c>
      <c r="Q69" s="1">
        <f t="shared" si="61"/>
        <v>4</v>
      </c>
      <c r="R69" s="1">
        <f t="shared" si="62"/>
        <v>15</v>
      </c>
      <c r="S69" s="1">
        <f t="shared" si="63"/>
        <v>15</v>
      </c>
      <c r="T69" s="1">
        <f t="shared" si="64"/>
        <v>4</v>
      </c>
      <c r="U69" s="1">
        <f t="shared" si="65"/>
        <v>14</v>
      </c>
      <c r="V69" s="1">
        <f t="shared" si="66"/>
        <v>6</v>
      </c>
      <c r="W69" s="1">
        <f t="shared" si="67"/>
        <v>0</v>
      </c>
      <c r="X69" s="1">
        <f t="shared" si="68"/>
        <v>21</v>
      </c>
      <c r="Y69" s="1">
        <f t="shared" si="69"/>
        <v>16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6</v>
      </c>
      <c r="AE69" s="1">
        <f t="shared" si="49"/>
        <v>1</v>
      </c>
      <c r="AF69" s="1">
        <f t="shared" si="50"/>
        <v>3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24</v>
      </c>
      <c r="E70" s="1">
        <v>4</v>
      </c>
      <c r="F70" s="1">
        <v>5</v>
      </c>
      <c r="G70" s="1" t="s">
        <v>84</v>
      </c>
      <c r="H70" s="1" t="s">
        <v>84</v>
      </c>
      <c r="I70" s="1">
        <f t="shared" si="53"/>
        <v>33</v>
      </c>
      <c r="J70" s="1">
        <f t="shared" si="54"/>
        <v>27</v>
      </c>
      <c r="K70" s="1">
        <f t="shared" si="55"/>
        <v>9</v>
      </c>
      <c r="L70" s="1">
        <f t="shared" si="56"/>
        <v>9</v>
      </c>
      <c r="M70" s="1">
        <f t="shared" si="57"/>
        <v>2</v>
      </c>
      <c r="N70" s="1">
        <f t="shared" si="58"/>
        <v>3</v>
      </c>
      <c r="O70" s="1">
        <f t="shared" si="59"/>
        <v>18</v>
      </c>
      <c r="P70" s="1">
        <f t="shared" si="60"/>
        <v>12</v>
      </c>
      <c r="Q70" s="1">
        <f t="shared" si="61"/>
        <v>5</v>
      </c>
      <c r="R70" s="1">
        <f t="shared" si="62"/>
        <v>15</v>
      </c>
      <c r="S70" s="1">
        <f t="shared" si="63"/>
        <v>15</v>
      </c>
      <c r="T70" s="1">
        <f t="shared" si="64"/>
        <v>4</v>
      </c>
      <c r="U70" s="1">
        <f t="shared" si="65"/>
        <v>14</v>
      </c>
      <c r="V70" s="1">
        <f t="shared" si="66"/>
        <v>6</v>
      </c>
      <c r="W70" s="1">
        <f t="shared" si="67"/>
        <v>0</v>
      </c>
      <c r="X70" s="1">
        <f t="shared" si="68"/>
        <v>21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OTL</v>
      </c>
      <c r="AD70" s="1">
        <f t="shared" si="48"/>
        <v>5</v>
      </c>
      <c r="AE70" s="1">
        <f t="shared" si="49"/>
        <v>1</v>
      </c>
      <c r="AF70" s="1">
        <f t="shared" si="50"/>
        <v>4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6</v>
      </c>
      <c r="E71" s="1">
        <v>1</v>
      </c>
      <c r="F71" s="1">
        <v>6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28</v>
      </c>
      <c r="K71" s="1">
        <f t="shared" si="55"/>
        <v>9</v>
      </c>
      <c r="L71" s="1">
        <f t="shared" si="56"/>
        <v>9</v>
      </c>
      <c r="M71" s="1">
        <f t="shared" si="57"/>
        <v>2</v>
      </c>
      <c r="N71" s="1">
        <f t="shared" si="58"/>
        <v>3</v>
      </c>
      <c r="O71" s="1">
        <f t="shared" si="59"/>
        <v>18</v>
      </c>
      <c r="P71" s="1">
        <f t="shared" si="60"/>
        <v>12</v>
      </c>
      <c r="Q71" s="1">
        <f t="shared" si="61"/>
        <v>5</v>
      </c>
      <c r="R71" s="1">
        <f t="shared" si="62"/>
        <v>15</v>
      </c>
      <c r="S71" s="1">
        <f t="shared" si="63"/>
        <v>16</v>
      </c>
      <c r="T71" s="1">
        <f t="shared" si="64"/>
        <v>4</v>
      </c>
      <c r="U71" s="1">
        <f t="shared" si="65"/>
        <v>14</v>
      </c>
      <c r="V71" s="1">
        <f t="shared" si="66"/>
        <v>6</v>
      </c>
      <c r="W71" s="1">
        <f t="shared" si="67"/>
        <v>0</v>
      </c>
      <c r="X71" s="1">
        <f t="shared" si="68"/>
        <v>21</v>
      </c>
      <c r="Y71" s="1">
        <f t="shared" si="69"/>
        <v>16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4</v>
      </c>
      <c r="AE71" s="1">
        <f t="shared" si="49"/>
        <v>2</v>
      </c>
      <c r="AF71" s="1">
        <f t="shared" si="50"/>
        <v>4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10</v>
      </c>
      <c r="E72" s="1">
        <v>4</v>
      </c>
      <c r="F72" s="1">
        <v>6</v>
      </c>
      <c r="G72" s="1" t="s">
        <v>83</v>
      </c>
      <c r="H72" s="1" t="s">
        <v>83</v>
      </c>
      <c r="I72" s="1">
        <f t="shared" si="53"/>
        <v>33</v>
      </c>
      <c r="J72" s="1">
        <f t="shared" si="54"/>
        <v>29</v>
      </c>
      <c r="K72" s="1">
        <f t="shared" si="55"/>
        <v>9</v>
      </c>
      <c r="L72" s="1">
        <f t="shared" si="56"/>
        <v>9</v>
      </c>
      <c r="M72" s="1">
        <f t="shared" si="57"/>
        <v>2</v>
      </c>
      <c r="N72" s="1">
        <f t="shared" si="58"/>
        <v>3</v>
      </c>
      <c r="O72" s="1">
        <f t="shared" si="59"/>
        <v>18</v>
      </c>
      <c r="P72" s="1">
        <f t="shared" si="60"/>
        <v>12</v>
      </c>
      <c r="Q72" s="1">
        <f t="shared" si="61"/>
        <v>5</v>
      </c>
      <c r="R72" s="1">
        <f t="shared" si="62"/>
        <v>15</v>
      </c>
      <c r="S72" s="1">
        <f t="shared" si="63"/>
        <v>17</v>
      </c>
      <c r="T72" s="1">
        <f t="shared" si="64"/>
        <v>4</v>
      </c>
      <c r="U72" s="1">
        <f t="shared" si="65"/>
        <v>14</v>
      </c>
      <c r="V72" s="1">
        <f t="shared" si="66"/>
        <v>6</v>
      </c>
      <c r="W72" s="1">
        <f t="shared" si="67"/>
        <v>0</v>
      </c>
      <c r="X72" s="1">
        <f t="shared" si="68"/>
        <v>21</v>
      </c>
      <c r="Y72" s="1">
        <f t="shared" si="69"/>
        <v>17</v>
      </c>
      <c r="Z72" s="1">
        <f t="shared" si="70"/>
        <v>3</v>
      </c>
      <c r="AA72" s="1" t="str">
        <f t="shared" si="51"/>
        <v>L</v>
      </c>
      <c r="AB72" s="1">
        <f t="shared" si="71"/>
        <v>4</v>
      </c>
      <c r="AC72" s="1" t="str">
        <f t="shared" si="52"/>
        <v>L</v>
      </c>
      <c r="AD72" s="1">
        <f t="shared" si="48"/>
        <v>3</v>
      </c>
      <c r="AE72" s="1">
        <f t="shared" si="49"/>
        <v>3</v>
      </c>
      <c r="AF72" s="1">
        <f t="shared" si="50"/>
        <v>4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26</v>
      </c>
      <c r="E73" s="1">
        <v>1</v>
      </c>
      <c r="F73" s="1">
        <v>4</v>
      </c>
      <c r="G73" s="1" t="s">
        <v>83</v>
      </c>
      <c r="H73" s="1" t="s">
        <v>83</v>
      </c>
      <c r="I73" s="1">
        <f t="shared" si="53"/>
        <v>33</v>
      </c>
      <c r="J73" s="1">
        <f t="shared" si="54"/>
        <v>30</v>
      </c>
      <c r="K73" s="1">
        <f t="shared" si="55"/>
        <v>9</v>
      </c>
      <c r="L73" s="1">
        <f t="shared" si="56"/>
        <v>9</v>
      </c>
      <c r="M73" s="1">
        <f t="shared" si="57"/>
        <v>2</v>
      </c>
      <c r="N73" s="1">
        <f t="shared" si="58"/>
        <v>3</v>
      </c>
      <c r="O73" s="1">
        <f t="shared" si="59"/>
        <v>18</v>
      </c>
      <c r="P73" s="1">
        <f t="shared" si="60"/>
        <v>12</v>
      </c>
      <c r="Q73" s="1">
        <f t="shared" si="61"/>
        <v>5</v>
      </c>
      <c r="R73" s="1">
        <f t="shared" si="62"/>
        <v>15</v>
      </c>
      <c r="S73" s="1">
        <f t="shared" si="63"/>
        <v>18</v>
      </c>
      <c r="T73" s="1">
        <f t="shared" si="64"/>
        <v>4</v>
      </c>
      <c r="U73" s="1">
        <f t="shared" si="65"/>
        <v>14</v>
      </c>
      <c r="V73" s="1">
        <f t="shared" si="66"/>
        <v>6</v>
      </c>
      <c r="W73" s="1">
        <f t="shared" si="67"/>
        <v>0</v>
      </c>
      <c r="X73" s="1">
        <f t="shared" si="68"/>
        <v>21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19</v>
      </c>
      <c r="E74" s="1">
        <v>4</v>
      </c>
      <c r="F74" s="1">
        <v>2</v>
      </c>
      <c r="G74" s="1" t="s">
        <v>83</v>
      </c>
      <c r="H74" s="1" t="s">
        <v>83</v>
      </c>
      <c r="I74" s="1">
        <f t="shared" si="53"/>
        <v>34</v>
      </c>
      <c r="J74" s="1">
        <f t="shared" si="54"/>
        <v>30</v>
      </c>
      <c r="K74" s="1">
        <f t="shared" si="55"/>
        <v>9</v>
      </c>
      <c r="L74" s="1">
        <f t="shared" si="56"/>
        <v>9</v>
      </c>
      <c r="M74" s="1">
        <f t="shared" si="57"/>
        <v>2</v>
      </c>
      <c r="N74" s="1">
        <f t="shared" si="58"/>
        <v>3</v>
      </c>
      <c r="O74" s="1">
        <f t="shared" si="59"/>
        <v>18</v>
      </c>
      <c r="P74" s="1">
        <f t="shared" si="60"/>
        <v>12</v>
      </c>
      <c r="Q74" s="1">
        <f t="shared" si="61"/>
        <v>5</v>
      </c>
      <c r="R74" s="1">
        <f t="shared" si="62"/>
        <v>16</v>
      </c>
      <c r="S74" s="1">
        <f t="shared" si="63"/>
        <v>18</v>
      </c>
      <c r="T74" s="1">
        <f t="shared" si="64"/>
        <v>4</v>
      </c>
      <c r="U74" s="1">
        <f t="shared" si="65"/>
        <v>15</v>
      </c>
      <c r="V74" s="1">
        <f t="shared" si="66"/>
        <v>6</v>
      </c>
      <c r="W74" s="1">
        <f t="shared" si="67"/>
        <v>0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4</v>
      </c>
      <c r="AE74" s="1">
        <f t="shared" si="49"/>
        <v>3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19</v>
      </c>
      <c r="E75" s="1">
        <v>3</v>
      </c>
      <c r="F75" s="1">
        <v>2</v>
      </c>
      <c r="G75" s="1" t="s">
        <v>84</v>
      </c>
      <c r="H75" s="1" t="s">
        <v>83</v>
      </c>
      <c r="I75" s="1">
        <f t="shared" si="53"/>
        <v>35</v>
      </c>
      <c r="J75" s="1">
        <f t="shared" si="54"/>
        <v>30</v>
      </c>
      <c r="K75" s="1">
        <f t="shared" si="55"/>
        <v>10</v>
      </c>
      <c r="L75" s="1">
        <f t="shared" si="56"/>
        <v>9</v>
      </c>
      <c r="M75" s="1">
        <f t="shared" si="57"/>
        <v>2</v>
      </c>
      <c r="N75" s="1">
        <f t="shared" si="58"/>
        <v>3</v>
      </c>
      <c r="O75" s="1">
        <f t="shared" si="59"/>
        <v>19</v>
      </c>
      <c r="P75" s="1">
        <f t="shared" si="60"/>
        <v>12</v>
      </c>
      <c r="Q75" s="1">
        <f t="shared" si="61"/>
        <v>5</v>
      </c>
      <c r="R75" s="1">
        <f t="shared" si="62"/>
        <v>16</v>
      </c>
      <c r="S75" s="1">
        <f t="shared" si="63"/>
        <v>18</v>
      </c>
      <c r="T75" s="1">
        <f t="shared" si="64"/>
        <v>4</v>
      </c>
      <c r="U75" s="1">
        <f t="shared" si="65"/>
        <v>16</v>
      </c>
      <c r="V75" s="1">
        <f t="shared" si="66"/>
        <v>6</v>
      </c>
      <c r="W75" s="1">
        <f t="shared" si="67"/>
        <v>0</v>
      </c>
      <c r="X75" s="1">
        <f t="shared" si="68"/>
        <v>23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4</v>
      </c>
      <c r="AE75" s="1">
        <f t="shared" si="49"/>
        <v>3</v>
      </c>
      <c r="AF75" s="1">
        <f t="shared" si="50"/>
        <v>3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29</v>
      </c>
      <c r="E76" s="1">
        <v>4</v>
      </c>
      <c r="F76" s="1">
        <v>1</v>
      </c>
      <c r="G76" s="1" t="s">
        <v>83</v>
      </c>
      <c r="H76" s="1" t="s">
        <v>83</v>
      </c>
      <c r="I76" s="1">
        <f t="shared" si="53"/>
        <v>36</v>
      </c>
      <c r="J76" s="1">
        <f t="shared" si="54"/>
        <v>30</v>
      </c>
      <c r="K76" s="1">
        <f t="shared" si="55"/>
        <v>10</v>
      </c>
      <c r="L76" s="1">
        <f t="shared" si="56"/>
        <v>9</v>
      </c>
      <c r="M76" s="1">
        <f t="shared" si="57"/>
        <v>2</v>
      </c>
      <c r="N76" s="1">
        <f t="shared" si="58"/>
        <v>3</v>
      </c>
      <c r="O76" s="1">
        <f t="shared" si="59"/>
        <v>20</v>
      </c>
      <c r="P76" s="1">
        <f t="shared" si="60"/>
        <v>12</v>
      </c>
      <c r="Q76" s="1">
        <f t="shared" si="61"/>
        <v>5</v>
      </c>
      <c r="R76" s="1">
        <f t="shared" si="62"/>
        <v>16</v>
      </c>
      <c r="S76" s="1">
        <f t="shared" si="63"/>
        <v>18</v>
      </c>
      <c r="T76" s="1">
        <f t="shared" si="64"/>
        <v>4</v>
      </c>
      <c r="U76" s="1">
        <f t="shared" si="65"/>
        <v>17</v>
      </c>
      <c r="V76" s="1">
        <f t="shared" si="66"/>
        <v>6</v>
      </c>
      <c r="W76" s="1">
        <f t="shared" si="67"/>
        <v>0</v>
      </c>
      <c r="X76" s="1">
        <f t="shared" si="68"/>
        <v>24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10</v>
      </c>
      <c r="E77" s="1">
        <v>3</v>
      </c>
      <c r="F77" s="1">
        <v>2</v>
      </c>
      <c r="G77" s="1" t="s">
        <v>83</v>
      </c>
      <c r="H77" s="1" t="s">
        <v>83</v>
      </c>
      <c r="I77" s="1">
        <f t="shared" si="53"/>
        <v>37</v>
      </c>
      <c r="J77" s="1">
        <f t="shared" si="54"/>
        <v>30</v>
      </c>
      <c r="K77" s="1">
        <f t="shared" si="55"/>
        <v>10</v>
      </c>
      <c r="L77" s="1">
        <f t="shared" si="56"/>
        <v>9</v>
      </c>
      <c r="M77" s="1">
        <f t="shared" si="57"/>
        <v>2</v>
      </c>
      <c r="N77" s="1">
        <f t="shared" si="58"/>
        <v>3</v>
      </c>
      <c r="O77" s="1">
        <f t="shared" si="59"/>
        <v>21</v>
      </c>
      <c r="P77" s="1">
        <f t="shared" si="60"/>
        <v>12</v>
      </c>
      <c r="Q77" s="1">
        <f t="shared" si="61"/>
        <v>5</v>
      </c>
      <c r="R77" s="1">
        <f t="shared" si="62"/>
        <v>16</v>
      </c>
      <c r="S77" s="1">
        <f t="shared" si="63"/>
        <v>18</v>
      </c>
      <c r="T77" s="1">
        <f t="shared" si="64"/>
        <v>4</v>
      </c>
      <c r="U77" s="1">
        <f t="shared" si="65"/>
        <v>17</v>
      </c>
      <c r="V77" s="1">
        <f t="shared" si="66"/>
        <v>6</v>
      </c>
      <c r="W77" s="1">
        <f t="shared" si="67"/>
        <v>0</v>
      </c>
      <c r="X77" s="1">
        <f t="shared" si="68"/>
        <v>25</v>
      </c>
      <c r="Y77" s="1">
        <f t="shared" si="69"/>
        <v>18</v>
      </c>
      <c r="Z77" s="1">
        <f t="shared" si="70"/>
        <v>3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15</v>
      </c>
      <c r="E78" s="1">
        <v>2</v>
      </c>
      <c r="F78" s="1">
        <v>1</v>
      </c>
      <c r="G78" s="1" t="s">
        <v>83</v>
      </c>
      <c r="H78" s="1" t="s">
        <v>83</v>
      </c>
      <c r="I78" s="1">
        <f t="shared" si="53"/>
        <v>38</v>
      </c>
      <c r="J78" s="1">
        <f t="shared" si="54"/>
        <v>30</v>
      </c>
      <c r="K78" s="1">
        <f t="shared" si="55"/>
        <v>10</v>
      </c>
      <c r="L78" s="1">
        <f t="shared" si="56"/>
        <v>9</v>
      </c>
      <c r="M78" s="1">
        <f t="shared" si="57"/>
        <v>2</v>
      </c>
      <c r="N78" s="1">
        <f t="shared" si="58"/>
        <v>3</v>
      </c>
      <c r="O78" s="1">
        <f t="shared" si="59"/>
        <v>21</v>
      </c>
      <c r="P78" s="1">
        <f t="shared" si="60"/>
        <v>12</v>
      </c>
      <c r="Q78" s="1">
        <f t="shared" si="61"/>
        <v>5</v>
      </c>
      <c r="R78" s="1">
        <f t="shared" si="62"/>
        <v>17</v>
      </c>
      <c r="S78" s="1">
        <f t="shared" si="63"/>
        <v>18</v>
      </c>
      <c r="T78" s="1">
        <f t="shared" si="64"/>
        <v>4</v>
      </c>
      <c r="U78" s="1">
        <f t="shared" si="65"/>
        <v>17</v>
      </c>
      <c r="V78" s="1">
        <f t="shared" si="66"/>
        <v>6</v>
      </c>
      <c r="W78" s="1">
        <f t="shared" si="67"/>
        <v>0</v>
      </c>
      <c r="X78" s="1">
        <f t="shared" si="68"/>
        <v>25</v>
      </c>
      <c r="Y78" s="1">
        <f t="shared" si="69"/>
        <v>18</v>
      </c>
      <c r="Z78" s="1">
        <f t="shared" si="70"/>
        <v>3</v>
      </c>
      <c r="AA78" s="1" t="str">
        <f t="shared" si="51"/>
        <v>W</v>
      </c>
      <c r="AB78" s="1">
        <f t="shared" si="71"/>
        <v>5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38</v>
      </c>
      <c r="J84" s="1">
        <f t="shared" si="75"/>
        <v>30</v>
      </c>
      <c r="K84" s="1">
        <f t="shared" si="75"/>
        <v>10</v>
      </c>
      <c r="L84" s="1">
        <f t="shared" si="75"/>
        <v>9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21</v>
      </c>
      <c r="P84" s="1">
        <f t="shared" si="76"/>
        <v>12</v>
      </c>
      <c r="Q84" s="1">
        <f t="shared" si="76"/>
        <v>5</v>
      </c>
      <c r="R84" s="1">
        <f t="shared" si="76"/>
        <v>17</v>
      </c>
      <c r="S84" s="1">
        <f t="shared" si="76"/>
        <v>18</v>
      </c>
      <c r="T84" s="1">
        <f t="shared" si="76"/>
        <v>4</v>
      </c>
      <c r="U84" s="1">
        <f t="shared" si="76"/>
        <v>17</v>
      </c>
      <c r="V84" s="1">
        <f t="shared" si="76"/>
        <v>6</v>
      </c>
      <c r="W84" s="1">
        <f t="shared" si="76"/>
        <v>0</v>
      </c>
      <c r="X84" s="1">
        <f t="shared" si="76"/>
        <v>25</v>
      </c>
      <c r="Y84" s="1">
        <f t="shared" si="76"/>
        <v>18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OTL","",LOOKUP(2,1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232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21-12-5</v>
      </c>
      <c r="R85" s="1" t="str">
        <f>IF(R84="","0-0-0",CONCATENATE(R84,"-",S84,"-",T84))</f>
        <v>17-18-4</v>
      </c>
      <c r="U85" s="1" t="str">
        <f>IF(U84="","0-0-0",CONCATENATE(U84,"-",V84,"-",W84))</f>
        <v>17-6-0</v>
      </c>
      <c r="X85" s="1" t="str">
        <f>IF(X84="","0-0-0",CONCATENATE(X84,"-",Y84,"-",Z84))</f>
        <v>25-18-3</v>
      </c>
      <c r="AA85" s="1" t="str">
        <f>IF(AA84="","0-0",CONCATENATE(AA84,AB84))</f>
        <v>W5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000-000000000000}">
      <formula1>$AK$1:$AK$2</formula1>
    </dataValidation>
    <dataValidation type="list" allowBlank="1" showInputMessage="1" showErrorMessage="1" sqref="C2:C83" xr:uid="{00000000-0002-0000-A000-000001000000}">
      <formula1>$AL$1:$AL$2</formula1>
    </dataValidation>
    <dataValidation type="list" allowBlank="1" showInputMessage="1" showErrorMessage="1" sqref="D2:D83" xr:uid="{00000000-0002-0000-A000-000002000000}">
      <formula1>$AM$1:$AM$31</formula1>
    </dataValidation>
  </dataValidations>
  <hyperlinks>
    <hyperlink ref="AG1" location="Index!A1" display="Home" xr:uid="{00000000-0004-0000-A000-000000000000}"/>
  </hyperlink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D26"/>
  <sheetViews>
    <sheetView workbookViewId="0">
      <selection activeCell="B1" sqref="B1:B26"/>
    </sheetView>
  </sheetViews>
  <sheetFormatPr defaultRowHeight="15" x14ac:dyDescent="0.25"/>
  <sheetData>
    <row r="1" spans="1:4" x14ac:dyDescent="0.25">
      <c r="A1" t="s">
        <v>65</v>
      </c>
      <c r="B1" t="s">
        <v>906</v>
      </c>
    </row>
    <row r="2" spans="1:4" x14ac:dyDescent="0.25">
      <c r="A2" t="s">
        <v>66</v>
      </c>
      <c r="B2" t="s">
        <v>907</v>
      </c>
    </row>
    <row r="3" spans="1:4" x14ac:dyDescent="0.25">
      <c r="A3" t="s">
        <v>66</v>
      </c>
      <c r="B3" t="s">
        <v>908</v>
      </c>
      <c r="C3" t="s">
        <v>909</v>
      </c>
      <c r="D3" t="s">
        <v>910</v>
      </c>
    </row>
    <row r="4" spans="1:4" x14ac:dyDescent="0.25">
      <c r="A4" t="s">
        <v>65</v>
      </c>
      <c r="B4" t="s">
        <v>911</v>
      </c>
    </row>
    <row r="5" spans="1:4" x14ac:dyDescent="0.25">
      <c r="A5" t="s">
        <v>66</v>
      </c>
      <c r="B5" t="s">
        <v>911</v>
      </c>
    </row>
    <row r="6" spans="1:4" x14ac:dyDescent="0.25">
      <c r="A6" t="s">
        <v>65</v>
      </c>
      <c r="B6" t="s">
        <v>912</v>
      </c>
    </row>
    <row r="7" spans="1:4" x14ac:dyDescent="0.25">
      <c r="A7" t="s">
        <v>65</v>
      </c>
      <c r="B7" t="s">
        <v>913</v>
      </c>
    </row>
    <row r="8" spans="1:4" x14ac:dyDescent="0.25">
      <c r="A8" t="s">
        <v>65</v>
      </c>
      <c r="B8" t="s">
        <v>914</v>
      </c>
    </row>
    <row r="9" spans="1:4" x14ac:dyDescent="0.25">
      <c r="A9" t="s">
        <v>65</v>
      </c>
      <c r="B9" t="s">
        <v>915</v>
      </c>
    </row>
    <row r="10" spans="1:4" x14ac:dyDescent="0.25">
      <c r="A10" t="s">
        <v>66</v>
      </c>
      <c r="B10" t="s">
        <v>916</v>
      </c>
    </row>
    <row r="11" spans="1:4" x14ac:dyDescent="0.25">
      <c r="A11" t="s">
        <v>66</v>
      </c>
      <c r="B11" t="s">
        <v>906</v>
      </c>
    </row>
    <row r="12" spans="1:4" x14ac:dyDescent="0.25">
      <c r="A12" t="s">
        <v>65</v>
      </c>
      <c r="B12" t="s">
        <v>917</v>
      </c>
      <c r="C12" t="s">
        <v>918</v>
      </c>
      <c r="D12" t="s">
        <v>919</v>
      </c>
    </row>
    <row r="13" spans="1:4" x14ac:dyDescent="0.25">
      <c r="A13" t="s">
        <v>66</v>
      </c>
      <c r="B13" t="s">
        <v>920</v>
      </c>
    </row>
    <row r="14" spans="1:4" x14ac:dyDescent="0.25">
      <c r="A14" t="s">
        <v>65</v>
      </c>
      <c r="B14" t="s">
        <v>921</v>
      </c>
      <c r="C14" t="s">
        <v>922</v>
      </c>
      <c r="D14" t="s">
        <v>923</v>
      </c>
    </row>
    <row r="15" spans="1:4" x14ac:dyDescent="0.25">
      <c r="A15" t="s">
        <v>65</v>
      </c>
      <c r="B15" t="s">
        <v>924</v>
      </c>
    </row>
    <row r="16" spans="1:4" x14ac:dyDescent="0.25">
      <c r="A16" t="s">
        <v>65</v>
      </c>
      <c r="B16" t="s">
        <v>907</v>
      </c>
    </row>
    <row r="17" spans="1:2" x14ac:dyDescent="0.25">
      <c r="A17" t="s">
        <v>65</v>
      </c>
      <c r="B17" t="s">
        <v>916</v>
      </c>
    </row>
    <row r="18" spans="1:2" x14ac:dyDescent="0.25">
      <c r="A18" t="s">
        <v>66</v>
      </c>
      <c r="B18" t="s">
        <v>916</v>
      </c>
    </row>
    <row r="19" spans="1:2" x14ac:dyDescent="0.25">
      <c r="A19" t="s">
        <v>66</v>
      </c>
      <c r="B19" t="s">
        <v>925</v>
      </c>
    </row>
    <row r="20" spans="1:2" x14ac:dyDescent="0.25">
      <c r="A20" t="s">
        <v>66</v>
      </c>
      <c r="B20" t="s">
        <v>924</v>
      </c>
    </row>
    <row r="21" spans="1:2" x14ac:dyDescent="0.25">
      <c r="A21" t="s">
        <v>65</v>
      </c>
      <c r="B21" t="s">
        <v>926</v>
      </c>
    </row>
    <row r="22" spans="1:2" x14ac:dyDescent="0.25">
      <c r="A22" t="s">
        <v>66</v>
      </c>
      <c r="B22" t="s">
        <v>927</v>
      </c>
    </row>
    <row r="23" spans="1:2" x14ac:dyDescent="0.25">
      <c r="A23" t="s">
        <v>65</v>
      </c>
      <c r="B23" t="s">
        <v>906</v>
      </c>
    </row>
    <row r="24" spans="1:2" x14ac:dyDescent="0.25">
      <c r="A24" t="s">
        <v>65</v>
      </c>
      <c r="B24" t="s">
        <v>928</v>
      </c>
    </row>
    <row r="25" spans="1:2" x14ac:dyDescent="0.25">
      <c r="A25" t="s">
        <v>66</v>
      </c>
      <c r="B25" t="s">
        <v>929</v>
      </c>
    </row>
    <row r="26" spans="1:2" x14ac:dyDescent="0.25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24</v>
      </c>
      <c r="K50" s="1">
        <f t="shared" si="31"/>
        <v>3</v>
      </c>
      <c r="L50" s="1">
        <f t="shared" si="32"/>
        <v>7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9</v>
      </c>
      <c r="Q50" s="1">
        <f t="shared" si="37"/>
        <v>3</v>
      </c>
      <c r="R50" s="1">
        <f t="shared" si="38"/>
        <v>6</v>
      </c>
      <c r="S50" s="1">
        <f t="shared" si="39"/>
        <v>15</v>
      </c>
      <c r="T50" s="1">
        <f t="shared" si="40"/>
        <v>4</v>
      </c>
      <c r="U50" s="1">
        <f t="shared" si="41"/>
        <v>7</v>
      </c>
      <c r="V50" s="1">
        <f t="shared" si="42"/>
        <v>6</v>
      </c>
      <c r="W50" s="1">
        <f t="shared" si="43"/>
        <v>2</v>
      </c>
      <c r="X50" s="1">
        <f t="shared" si="44"/>
        <v>14</v>
      </c>
      <c r="Y50" s="1">
        <f t="shared" si="45"/>
        <v>15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E51" s="1">
        <v>3</v>
      </c>
      <c r="F51" s="1">
        <v>4</v>
      </c>
      <c r="G51" s="1" t="s">
        <v>83</v>
      </c>
      <c r="H51" s="1" t="s">
        <v>83</v>
      </c>
      <c r="I51" s="1">
        <f t="shared" si="29"/>
        <v>18</v>
      </c>
      <c r="J51" s="1">
        <f t="shared" si="30"/>
        <v>25</v>
      </c>
      <c r="K51" s="1">
        <f t="shared" si="31"/>
        <v>3</v>
      </c>
      <c r="L51" s="1">
        <f t="shared" si="32"/>
        <v>7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9</v>
      </c>
      <c r="Q51" s="1">
        <f t="shared" si="37"/>
        <v>3</v>
      </c>
      <c r="R51" s="1">
        <f t="shared" si="38"/>
        <v>6</v>
      </c>
      <c r="S51" s="1">
        <f t="shared" si="39"/>
        <v>16</v>
      </c>
      <c r="T51" s="1">
        <f t="shared" si="40"/>
        <v>4</v>
      </c>
      <c r="U51" s="1">
        <f t="shared" si="41"/>
        <v>7</v>
      </c>
      <c r="V51" s="1">
        <f t="shared" si="42"/>
        <v>6</v>
      </c>
      <c r="W51" s="1">
        <f t="shared" si="43"/>
        <v>2</v>
      </c>
      <c r="X51" s="1">
        <f t="shared" si="44"/>
        <v>14</v>
      </c>
      <c r="Y51" s="1">
        <f t="shared" si="45"/>
        <v>15</v>
      </c>
      <c r="Z51" s="1">
        <f t="shared" si="46"/>
        <v>3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E52" s="1">
        <v>0</v>
      </c>
      <c r="F52" s="1">
        <v>3</v>
      </c>
      <c r="G52" s="1" t="s">
        <v>83</v>
      </c>
      <c r="H52" s="1" t="s">
        <v>83</v>
      </c>
      <c r="I52" s="1">
        <f t="shared" si="29"/>
        <v>18</v>
      </c>
      <c r="J52" s="1">
        <f t="shared" si="30"/>
        <v>26</v>
      </c>
      <c r="K52" s="1">
        <f t="shared" si="31"/>
        <v>3</v>
      </c>
      <c r="L52" s="1">
        <f t="shared" si="32"/>
        <v>7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9</v>
      </c>
      <c r="Q52" s="1">
        <f t="shared" si="37"/>
        <v>3</v>
      </c>
      <c r="R52" s="1">
        <f t="shared" si="38"/>
        <v>6</v>
      </c>
      <c r="S52" s="1">
        <f t="shared" si="39"/>
        <v>17</v>
      </c>
      <c r="T52" s="1">
        <f t="shared" si="40"/>
        <v>4</v>
      </c>
      <c r="U52" s="1">
        <f t="shared" si="41"/>
        <v>7</v>
      </c>
      <c r="V52" s="1">
        <f t="shared" si="42"/>
        <v>6</v>
      </c>
      <c r="W52" s="1">
        <f t="shared" si="43"/>
        <v>2</v>
      </c>
      <c r="X52" s="1">
        <f t="shared" si="44"/>
        <v>14</v>
      </c>
      <c r="Y52" s="1">
        <f t="shared" si="45"/>
        <v>15</v>
      </c>
      <c r="Z52" s="1">
        <f t="shared" si="46"/>
        <v>3</v>
      </c>
      <c r="AA52" s="1" t="str">
        <f t="shared" si="27"/>
        <v>L</v>
      </c>
      <c r="AB52" s="1">
        <f t="shared" si="47"/>
        <v>4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E53" s="1">
        <v>2</v>
      </c>
      <c r="F53" s="1">
        <v>5</v>
      </c>
      <c r="G53" s="1" t="s">
        <v>83</v>
      </c>
      <c r="H53" s="1" t="s">
        <v>83</v>
      </c>
      <c r="I53" s="1">
        <f t="shared" si="29"/>
        <v>18</v>
      </c>
      <c r="J53" s="1">
        <f t="shared" si="30"/>
        <v>27</v>
      </c>
      <c r="K53" s="1">
        <f t="shared" si="31"/>
        <v>3</v>
      </c>
      <c r="L53" s="1">
        <f t="shared" si="32"/>
        <v>7</v>
      </c>
      <c r="M53" s="1">
        <f t="shared" si="33"/>
        <v>1</v>
      </c>
      <c r="N53" s="1">
        <f t="shared" si="34"/>
        <v>0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6</v>
      </c>
      <c r="S53" s="1">
        <f t="shared" si="39"/>
        <v>17</v>
      </c>
      <c r="T53" s="1">
        <f t="shared" si="40"/>
        <v>4</v>
      </c>
      <c r="U53" s="1">
        <f t="shared" si="41"/>
        <v>7</v>
      </c>
      <c r="V53" s="1">
        <f t="shared" si="42"/>
        <v>6</v>
      </c>
      <c r="W53" s="1">
        <f t="shared" si="43"/>
        <v>2</v>
      </c>
      <c r="X53" s="1">
        <f t="shared" si="44"/>
        <v>14</v>
      </c>
      <c r="Y53" s="1">
        <f t="shared" si="45"/>
        <v>15</v>
      </c>
      <c r="Z53" s="1">
        <f t="shared" si="46"/>
        <v>3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E54" s="1">
        <v>2</v>
      </c>
      <c r="F54" s="1">
        <v>6</v>
      </c>
      <c r="G54" s="1" t="s">
        <v>83</v>
      </c>
      <c r="H54" s="1" t="s">
        <v>83</v>
      </c>
      <c r="I54" s="1">
        <f t="shared" si="29"/>
        <v>18</v>
      </c>
      <c r="J54" s="1">
        <f t="shared" si="30"/>
        <v>28</v>
      </c>
      <c r="K54" s="1">
        <f t="shared" si="31"/>
        <v>3</v>
      </c>
      <c r="L54" s="1">
        <f t="shared" si="32"/>
        <v>7</v>
      </c>
      <c r="M54" s="1">
        <f t="shared" si="33"/>
        <v>1</v>
      </c>
      <c r="N54" s="1">
        <f t="shared" si="34"/>
        <v>0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6</v>
      </c>
      <c r="S54" s="1">
        <f t="shared" si="39"/>
        <v>18</v>
      </c>
      <c r="T54" s="1">
        <f t="shared" si="40"/>
        <v>4</v>
      </c>
      <c r="U54" s="1">
        <f t="shared" si="41"/>
        <v>7</v>
      </c>
      <c r="V54" s="1">
        <f t="shared" si="42"/>
        <v>7</v>
      </c>
      <c r="W54" s="1">
        <f t="shared" si="43"/>
        <v>2</v>
      </c>
      <c r="X54" s="1">
        <f t="shared" si="44"/>
        <v>14</v>
      </c>
      <c r="Y54" s="1">
        <f t="shared" si="45"/>
        <v>16</v>
      </c>
      <c r="Z54" s="1">
        <f t="shared" si="46"/>
        <v>3</v>
      </c>
      <c r="AA54" s="1" t="str">
        <f t="shared" si="27"/>
        <v>L</v>
      </c>
      <c r="AB54" s="1">
        <f t="shared" si="47"/>
        <v>6</v>
      </c>
      <c r="AC54" s="1" t="str">
        <f t="shared" si="28"/>
        <v>L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E55" s="1">
        <v>6</v>
      </c>
      <c r="F55" s="1">
        <v>4</v>
      </c>
      <c r="G55" s="1" t="s">
        <v>83</v>
      </c>
      <c r="H55" s="1" t="s">
        <v>83</v>
      </c>
      <c r="I55" s="1">
        <f t="shared" si="29"/>
        <v>19</v>
      </c>
      <c r="J55" s="1">
        <f t="shared" si="30"/>
        <v>28</v>
      </c>
      <c r="K55" s="1">
        <f t="shared" si="31"/>
        <v>3</v>
      </c>
      <c r="L55" s="1">
        <f t="shared" si="32"/>
        <v>7</v>
      </c>
      <c r="M55" s="1">
        <f t="shared" si="33"/>
        <v>1</v>
      </c>
      <c r="N55" s="1">
        <f t="shared" si="34"/>
        <v>0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6</v>
      </c>
      <c r="S55" s="1">
        <f t="shared" si="39"/>
        <v>18</v>
      </c>
      <c r="T55" s="1">
        <f t="shared" si="40"/>
        <v>4</v>
      </c>
      <c r="U55" s="1">
        <f t="shared" si="41"/>
        <v>7</v>
      </c>
      <c r="V55" s="1">
        <f t="shared" si="42"/>
        <v>7</v>
      </c>
      <c r="W55" s="1">
        <f t="shared" si="43"/>
        <v>2</v>
      </c>
      <c r="X55" s="1">
        <f t="shared" si="44"/>
        <v>14</v>
      </c>
      <c r="Y55" s="1">
        <f t="shared" si="45"/>
        <v>16</v>
      </c>
      <c r="Z55" s="1">
        <f t="shared" si="46"/>
        <v>3</v>
      </c>
      <c r="AA55" s="1" t="str">
        <f t="shared" si="27"/>
        <v>W</v>
      </c>
      <c r="AB55" s="1">
        <f t="shared" si="47"/>
        <v>1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20</v>
      </c>
      <c r="J56" s="1">
        <f t="shared" si="30"/>
        <v>28</v>
      </c>
      <c r="K56" s="1">
        <f t="shared" si="31"/>
        <v>3</v>
      </c>
      <c r="L56" s="1">
        <f t="shared" si="32"/>
        <v>7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10</v>
      </c>
      <c r="Q56" s="1">
        <f t="shared" si="37"/>
        <v>3</v>
      </c>
      <c r="R56" s="1">
        <f t="shared" si="38"/>
        <v>6</v>
      </c>
      <c r="S56" s="1">
        <f t="shared" si="39"/>
        <v>18</v>
      </c>
      <c r="T56" s="1">
        <f t="shared" si="40"/>
        <v>4</v>
      </c>
      <c r="U56" s="1">
        <f t="shared" si="41"/>
        <v>8</v>
      </c>
      <c r="V56" s="1">
        <f t="shared" si="42"/>
        <v>7</v>
      </c>
      <c r="W56" s="1">
        <f t="shared" si="43"/>
        <v>2</v>
      </c>
      <c r="X56" s="1">
        <f t="shared" si="44"/>
        <v>15</v>
      </c>
      <c r="Y56" s="1">
        <f t="shared" si="45"/>
        <v>16</v>
      </c>
      <c r="Z56" s="1">
        <f t="shared" si="46"/>
        <v>3</v>
      </c>
      <c r="AA56" s="1" t="str">
        <f t="shared" si="27"/>
        <v>W</v>
      </c>
      <c r="AB56" s="1">
        <f t="shared" si="47"/>
        <v>2</v>
      </c>
      <c r="AC56" s="1" t="str">
        <f t="shared" si="28"/>
        <v>W</v>
      </c>
      <c r="AD56" s="1">
        <f t="shared" si="48"/>
        <v>4</v>
      </c>
      <c r="AE56" s="1">
        <f t="shared" si="49"/>
        <v>6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E57" s="1">
        <v>0</v>
      </c>
      <c r="F57" s="1">
        <v>5</v>
      </c>
      <c r="G57" s="1" t="s">
        <v>83</v>
      </c>
      <c r="H57" s="1" t="s">
        <v>83</v>
      </c>
      <c r="I57" s="1">
        <f t="shared" si="29"/>
        <v>20</v>
      </c>
      <c r="J57" s="1">
        <f t="shared" si="30"/>
        <v>29</v>
      </c>
      <c r="K57" s="1">
        <f t="shared" si="31"/>
        <v>3</v>
      </c>
      <c r="L57" s="1">
        <f t="shared" si="32"/>
        <v>7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11</v>
      </c>
      <c r="Q57" s="1">
        <f t="shared" si="37"/>
        <v>3</v>
      </c>
      <c r="R57" s="1">
        <f t="shared" si="38"/>
        <v>6</v>
      </c>
      <c r="S57" s="1">
        <f t="shared" si="39"/>
        <v>18</v>
      </c>
      <c r="T57" s="1">
        <f t="shared" si="40"/>
        <v>4</v>
      </c>
      <c r="U57" s="1">
        <f t="shared" si="41"/>
        <v>8</v>
      </c>
      <c r="V57" s="1">
        <f t="shared" si="42"/>
        <v>7</v>
      </c>
      <c r="W57" s="1">
        <f t="shared" si="43"/>
        <v>2</v>
      </c>
      <c r="X57" s="1">
        <f t="shared" si="44"/>
        <v>15</v>
      </c>
      <c r="Y57" s="1">
        <f t="shared" si="45"/>
        <v>16</v>
      </c>
      <c r="Z57" s="1">
        <f t="shared" si="46"/>
        <v>3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3</v>
      </c>
      <c r="AE57" s="1">
        <f t="shared" si="49"/>
        <v>7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E58" s="1">
        <v>1</v>
      </c>
      <c r="F58" s="1">
        <v>4</v>
      </c>
      <c r="G58" s="1" t="s">
        <v>83</v>
      </c>
      <c r="H58" s="1" t="s">
        <v>83</v>
      </c>
      <c r="I58" s="1">
        <f t="shared" si="29"/>
        <v>20</v>
      </c>
      <c r="J58" s="1">
        <f t="shared" si="30"/>
        <v>30</v>
      </c>
      <c r="K58" s="1">
        <f t="shared" si="31"/>
        <v>3</v>
      </c>
      <c r="L58" s="1">
        <f t="shared" si="32"/>
        <v>7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3</v>
      </c>
      <c r="R58" s="1">
        <f t="shared" si="38"/>
        <v>6</v>
      </c>
      <c r="S58" s="1">
        <f t="shared" si="39"/>
        <v>18</v>
      </c>
      <c r="T58" s="1">
        <f t="shared" si="40"/>
        <v>4</v>
      </c>
      <c r="U58" s="1">
        <f t="shared" si="41"/>
        <v>8</v>
      </c>
      <c r="V58" s="1">
        <f t="shared" si="42"/>
        <v>7</v>
      </c>
      <c r="W58" s="1">
        <f t="shared" si="43"/>
        <v>2</v>
      </c>
      <c r="X58" s="1">
        <f t="shared" si="44"/>
        <v>15</v>
      </c>
      <c r="Y58" s="1">
        <f t="shared" si="45"/>
        <v>16</v>
      </c>
      <c r="Z58" s="1">
        <f t="shared" si="46"/>
        <v>3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2</v>
      </c>
      <c r="AE58" s="1">
        <f t="shared" si="49"/>
        <v>8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21</v>
      </c>
      <c r="J59" s="1">
        <f t="shared" si="30"/>
        <v>30</v>
      </c>
      <c r="K59" s="1">
        <f t="shared" si="31"/>
        <v>3</v>
      </c>
      <c r="L59" s="1">
        <f t="shared" si="32"/>
        <v>7</v>
      </c>
      <c r="M59" s="1">
        <f t="shared" si="33"/>
        <v>1</v>
      </c>
      <c r="N59" s="1">
        <f t="shared" si="34"/>
        <v>0</v>
      </c>
      <c r="O59" s="1">
        <f t="shared" si="35"/>
        <v>15</v>
      </c>
      <c r="P59" s="1">
        <f t="shared" si="36"/>
        <v>12</v>
      </c>
      <c r="Q59" s="1">
        <f t="shared" si="37"/>
        <v>3</v>
      </c>
      <c r="R59" s="1">
        <f t="shared" si="38"/>
        <v>6</v>
      </c>
      <c r="S59" s="1">
        <f t="shared" si="39"/>
        <v>18</v>
      </c>
      <c r="T59" s="1">
        <f t="shared" si="40"/>
        <v>4</v>
      </c>
      <c r="U59" s="1">
        <f t="shared" si="41"/>
        <v>9</v>
      </c>
      <c r="V59" s="1">
        <f t="shared" si="42"/>
        <v>7</v>
      </c>
      <c r="W59" s="1">
        <f t="shared" si="43"/>
        <v>2</v>
      </c>
      <c r="X59" s="1">
        <f t="shared" si="44"/>
        <v>16</v>
      </c>
      <c r="Y59" s="1">
        <f t="shared" si="45"/>
        <v>16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7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E60" s="1">
        <v>4</v>
      </c>
      <c r="F60" s="1">
        <v>7</v>
      </c>
      <c r="G60" s="1" t="s">
        <v>83</v>
      </c>
      <c r="H60" s="1" t="s">
        <v>83</v>
      </c>
      <c r="I60" s="1">
        <f t="shared" si="29"/>
        <v>21</v>
      </c>
      <c r="J60" s="1">
        <f t="shared" si="30"/>
        <v>31</v>
      </c>
      <c r="K60" s="1">
        <f t="shared" si="31"/>
        <v>3</v>
      </c>
      <c r="L60" s="1">
        <f t="shared" si="32"/>
        <v>7</v>
      </c>
      <c r="M60" s="1">
        <f t="shared" si="33"/>
        <v>1</v>
      </c>
      <c r="N60" s="1">
        <f t="shared" si="34"/>
        <v>0</v>
      </c>
      <c r="O60" s="1">
        <f t="shared" si="35"/>
        <v>15</v>
      </c>
      <c r="P60" s="1">
        <f t="shared" si="36"/>
        <v>12</v>
      </c>
      <c r="Q60" s="1">
        <f t="shared" si="37"/>
        <v>3</v>
      </c>
      <c r="R60" s="1">
        <f t="shared" si="38"/>
        <v>6</v>
      </c>
      <c r="S60" s="1">
        <f t="shared" si="39"/>
        <v>19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16</v>
      </c>
      <c r="Y60" s="1">
        <f t="shared" si="45"/>
        <v>16</v>
      </c>
      <c r="Z60" s="1">
        <f t="shared" si="46"/>
        <v>3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3</v>
      </c>
      <c r="AE60" s="1">
        <f t="shared" si="49"/>
        <v>7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21</v>
      </c>
      <c r="J61" s="1">
        <f t="shared" si="30"/>
        <v>32</v>
      </c>
      <c r="K61" s="1">
        <f t="shared" si="31"/>
        <v>3</v>
      </c>
      <c r="L61" s="1">
        <f t="shared" si="32"/>
        <v>7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12</v>
      </c>
      <c r="Q61" s="1">
        <f t="shared" si="37"/>
        <v>3</v>
      </c>
      <c r="R61" s="1">
        <f t="shared" si="38"/>
        <v>6</v>
      </c>
      <c r="S61" s="1">
        <f t="shared" si="39"/>
        <v>20</v>
      </c>
      <c r="T61" s="1">
        <f t="shared" si="40"/>
        <v>4</v>
      </c>
      <c r="U61" s="1">
        <f t="shared" si="41"/>
        <v>9</v>
      </c>
      <c r="V61" s="1">
        <f t="shared" si="42"/>
        <v>7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7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22</v>
      </c>
      <c r="J62" s="1">
        <f t="shared" si="30"/>
        <v>32</v>
      </c>
      <c r="K62" s="1">
        <f t="shared" si="31"/>
        <v>3</v>
      </c>
      <c r="L62" s="1">
        <f t="shared" si="32"/>
        <v>7</v>
      </c>
      <c r="M62" s="1">
        <f t="shared" si="33"/>
        <v>1</v>
      </c>
      <c r="N62" s="1">
        <f t="shared" si="34"/>
        <v>0</v>
      </c>
      <c r="O62" s="1">
        <f t="shared" si="35"/>
        <v>15</v>
      </c>
      <c r="P62" s="1">
        <f t="shared" si="36"/>
        <v>12</v>
      </c>
      <c r="Q62" s="1">
        <f t="shared" si="37"/>
        <v>3</v>
      </c>
      <c r="R62" s="1">
        <f t="shared" si="38"/>
        <v>7</v>
      </c>
      <c r="S62" s="1">
        <f t="shared" si="39"/>
        <v>20</v>
      </c>
      <c r="T62" s="1">
        <f t="shared" si="40"/>
        <v>4</v>
      </c>
      <c r="U62" s="1">
        <f t="shared" si="41"/>
        <v>9</v>
      </c>
      <c r="V62" s="1">
        <f t="shared" si="42"/>
        <v>7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E63" s="1">
        <v>5</v>
      </c>
      <c r="F63" s="1">
        <v>3</v>
      </c>
      <c r="G63" s="1" t="s">
        <v>83</v>
      </c>
      <c r="H63" s="1" t="s">
        <v>83</v>
      </c>
      <c r="I63" s="1">
        <f t="shared" si="29"/>
        <v>23</v>
      </c>
      <c r="J63" s="1">
        <f t="shared" si="30"/>
        <v>32</v>
      </c>
      <c r="K63" s="1">
        <f t="shared" si="31"/>
        <v>3</v>
      </c>
      <c r="L63" s="1">
        <f t="shared" si="32"/>
        <v>7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12</v>
      </c>
      <c r="Q63" s="1">
        <f t="shared" si="37"/>
        <v>3</v>
      </c>
      <c r="R63" s="1">
        <f t="shared" si="38"/>
        <v>7</v>
      </c>
      <c r="S63" s="1">
        <f t="shared" si="39"/>
        <v>20</v>
      </c>
      <c r="T63" s="1">
        <f t="shared" si="40"/>
        <v>4</v>
      </c>
      <c r="U63" s="1">
        <f t="shared" si="41"/>
        <v>9</v>
      </c>
      <c r="V63" s="1">
        <f t="shared" si="42"/>
        <v>7</v>
      </c>
      <c r="W63" s="1">
        <f t="shared" si="43"/>
        <v>2</v>
      </c>
      <c r="X63" s="1">
        <f t="shared" si="44"/>
        <v>17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E64" s="1">
        <v>3</v>
      </c>
      <c r="F64" s="1">
        <v>2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32</v>
      </c>
      <c r="K64" s="1">
        <f t="shared" si="31"/>
        <v>4</v>
      </c>
      <c r="L64" s="1">
        <f t="shared" si="32"/>
        <v>7</v>
      </c>
      <c r="M64" s="1">
        <f t="shared" si="33"/>
        <v>1</v>
      </c>
      <c r="N64" s="1">
        <f t="shared" si="34"/>
        <v>0</v>
      </c>
      <c r="O64" s="1">
        <f t="shared" si="35"/>
        <v>17</v>
      </c>
      <c r="P64" s="1">
        <f t="shared" si="36"/>
        <v>12</v>
      </c>
      <c r="Q64" s="1">
        <f t="shared" si="37"/>
        <v>3</v>
      </c>
      <c r="R64" s="1">
        <f t="shared" si="38"/>
        <v>7</v>
      </c>
      <c r="S64" s="1">
        <f t="shared" si="39"/>
        <v>20</v>
      </c>
      <c r="T64" s="1">
        <f t="shared" si="40"/>
        <v>4</v>
      </c>
      <c r="U64" s="1">
        <f t="shared" si="41"/>
        <v>10</v>
      </c>
      <c r="V64" s="1">
        <f t="shared" si="42"/>
        <v>7</v>
      </c>
      <c r="W64" s="1">
        <f t="shared" si="43"/>
        <v>2</v>
      </c>
      <c r="X64" s="1">
        <f t="shared" si="44"/>
        <v>18</v>
      </c>
      <c r="Y64" s="1">
        <f t="shared" si="45"/>
        <v>16</v>
      </c>
      <c r="Z64" s="1">
        <f t="shared" si="46"/>
        <v>3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4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E65" s="1">
        <v>3</v>
      </c>
      <c r="F65" s="1">
        <v>2</v>
      </c>
      <c r="G65" s="1" t="s">
        <v>83</v>
      </c>
      <c r="H65" s="1" t="s">
        <v>83</v>
      </c>
      <c r="I65" s="1">
        <f t="shared" si="29"/>
        <v>25</v>
      </c>
      <c r="J65" s="1">
        <f t="shared" si="30"/>
        <v>32</v>
      </c>
      <c r="K65" s="1">
        <f t="shared" si="31"/>
        <v>4</v>
      </c>
      <c r="L65" s="1">
        <f t="shared" si="32"/>
        <v>7</v>
      </c>
      <c r="M65" s="1">
        <f t="shared" si="33"/>
        <v>1</v>
      </c>
      <c r="N65" s="1">
        <f t="shared" si="34"/>
        <v>0</v>
      </c>
      <c r="O65" s="1">
        <f t="shared" si="35"/>
        <v>17</v>
      </c>
      <c r="P65" s="1">
        <f t="shared" si="36"/>
        <v>12</v>
      </c>
      <c r="Q65" s="1">
        <f t="shared" si="37"/>
        <v>3</v>
      </c>
      <c r="R65" s="1">
        <f t="shared" si="38"/>
        <v>8</v>
      </c>
      <c r="S65" s="1">
        <f t="shared" si="39"/>
        <v>20</v>
      </c>
      <c r="T65" s="1">
        <f t="shared" si="40"/>
        <v>4</v>
      </c>
      <c r="U65" s="1">
        <f t="shared" si="41"/>
        <v>10</v>
      </c>
      <c r="V65" s="1">
        <f t="shared" si="42"/>
        <v>7</v>
      </c>
      <c r="W65" s="1">
        <f t="shared" si="43"/>
        <v>2</v>
      </c>
      <c r="X65" s="1">
        <f t="shared" si="44"/>
        <v>19</v>
      </c>
      <c r="Y65" s="1">
        <f t="shared" si="45"/>
        <v>16</v>
      </c>
      <c r="Z65" s="1">
        <f t="shared" si="46"/>
        <v>3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4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25</v>
      </c>
      <c r="J66" s="1">
        <f t="shared" si="30"/>
        <v>33</v>
      </c>
      <c r="K66" s="1">
        <f t="shared" si="31"/>
        <v>4</v>
      </c>
      <c r="L66" s="1">
        <f t="shared" si="32"/>
        <v>7</v>
      </c>
      <c r="M66" s="1">
        <f t="shared" si="33"/>
        <v>1</v>
      </c>
      <c r="N66" s="1">
        <f t="shared" si="34"/>
        <v>0</v>
      </c>
      <c r="O66" s="1">
        <f t="shared" si="35"/>
        <v>17</v>
      </c>
      <c r="P66" s="1">
        <f t="shared" si="36"/>
        <v>12</v>
      </c>
      <c r="Q66" s="1">
        <f t="shared" si="37"/>
        <v>3</v>
      </c>
      <c r="R66" s="1">
        <f t="shared" si="38"/>
        <v>8</v>
      </c>
      <c r="S66" s="1">
        <f t="shared" si="39"/>
        <v>21</v>
      </c>
      <c r="T66" s="1">
        <f t="shared" si="40"/>
        <v>4</v>
      </c>
      <c r="U66" s="1">
        <f t="shared" si="41"/>
        <v>10</v>
      </c>
      <c r="V66" s="1">
        <f t="shared" si="42"/>
        <v>7</v>
      </c>
      <c r="W66" s="1">
        <f t="shared" si="43"/>
        <v>2</v>
      </c>
      <c r="X66" s="1">
        <f t="shared" si="44"/>
        <v>19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5</v>
      </c>
      <c r="AE66" s="1">
        <f t="shared" si="49"/>
        <v>5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E67" s="1">
        <v>0</v>
      </c>
      <c r="F67" s="1">
        <v>1</v>
      </c>
      <c r="G67" s="1" t="s">
        <v>84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33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17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21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OTL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E68" s="1">
        <v>1</v>
      </c>
      <c r="F68" s="1">
        <v>4</v>
      </c>
      <c r="G68" s="1" t="s">
        <v>83</v>
      </c>
      <c r="H68" s="1" t="s">
        <v>83</v>
      </c>
      <c r="I68" s="1">
        <f t="shared" si="53"/>
        <v>25</v>
      </c>
      <c r="J68" s="1">
        <f t="shared" si="54"/>
        <v>34</v>
      </c>
      <c r="K68" s="1">
        <f t="shared" si="55"/>
        <v>4</v>
      </c>
      <c r="L68" s="1">
        <f t="shared" si="56"/>
        <v>8</v>
      </c>
      <c r="M68" s="1">
        <f t="shared" si="57"/>
        <v>1</v>
      </c>
      <c r="N68" s="1">
        <f t="shared" si="58"/>
        <v>0</v>
      </c>
      <c r="O68" s="1">
        <f t="shared" si="59"/>
        <v>17</v>
      </c>
      <c r="P68" s="1">
        <f t="shared" si="60"/>
        <v>13</v>
      </c>
      <c r="Q68" s="1">
        <f t="shared" si="61"/>
        <v>3</v>
      </c>
      <c r="R68" s="1">
        <f t="shared" si="62"/>
        <v>8</v>
      </c>
      <c r="S68" s="1">
        <f t="shared" si="63"/>
        <v>21</v>
      </c>
      <c r="T68" s="1">
        <f t="shared" si="64"/>
        <v>5</v>
      </c>
      <c r="U68" s="1">
        <f t="shared" si="65"/>
        <v>10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18</v>
      </c>
      <c r="Z68" s="1">
        <f t="shared" si="70"/>
        <v>4</v>
      </c>
      <c r="AA68" s="1" t="str">
        <f t="shared" si="51"/>
        <v>L</v>
      </c>
      <c r="AB68" s="1">
        <f t="shared" si="71"/>
        <v>3</v>
      </c>
      <c r="AC68" s="1" t="str">
        <f t="shared" si="52"/>
        <v>L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E69" s="1">
        <v>1</v>
      </c>
      <c r="F69" s="1">
        <v>4</v>
      </c>
      <c r="G69" s="1" t="s">
        <v>83</v>
      </c>
      <c r="H69" s="1" t="s">
        <v>83</v>
      </c>
      <c r="I69" s="1">
        <f t="shared" si="53"/>
        <v>25</v>
      </c>
      <c r="J69" s="1">
        <f t="shared" si="54"/>
        <v>35</v>
      </c>
      <c r="K69" s="1">
        <f t="shared" si="55"/>
        <v>4</v>
      </c>
      <c r="L69" s="1">
        <f t="shared" si="56"/>
        <v>8</v>
      </c>
      <c r="M69" s="1">
        <f t="shared" si="57"/>
        <v>1</v>
      </c>
      <c r="N69" s="1">
        <f t="shared" si="58"/>
        <v>0</v>
      </c>
      <c r="O69" s="1">
        <f t="shared" si="59"/>
        <v>17</v>
      </c>
      <c r="P69" s="1">
        <f t="shared" si="60"/>
        <v>14</v>
      </c>
      <c r="Q69" s="1">
        <f t="shared" si="61"/>
        <v>3</v>
      </c>
      <c r="R69" s="1">
        <f t="shared" si="62"/>
        <v>8</v>
      </c>
      <c r="S69" s="1">
        <f t="shared" si="63"/>
        <v>21</v>
      </c>
      <c r="T69" s="1">
        <f t="shared" si="64"/>
        <v>5</v>
      </c>
      <c r="U69" s="1">
        <f t="shared" si="65"/>
        <v>10</v>
      </c>
      <c r="V69" s="1">
        <f t="shared" si="66"/>
        <v>8</v>
      </c>
      <c r="W69" s="1">
        <f t="shared" si="67"/>
        <v>2</v>
      </c>
      <c r="X69" s="1">
        <f t="shared" si="68"/>
        <v>19</v>
      </c>
      <c r="Y69" s="1">
        <f t="shared" si="69"/>
        <v>19</v>
      </c>
      <c r="Z69" s="1">
        <f t="shared" si="70"/>
        <v>4</v>
      </c>
      <c r="AA69" s="1" t="str">
        <f t="shared" si="51"/>
        <v>L</v>
      </c>
      <c r="AB69" s="1">
        <f t="shared" si="71"/>
        <v>4</v>
      </c>
      <c r="AC69" s="1" t="str">
        <f t="shared" si="52"/>
        <v>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26</v>
      </c>
      <c r="J70" s="1">
        <f t="shared" si="54"/>
        <v>35</v>
      </c>
      <c r="K70" s="1">
        <f t="shared" si="55"/>
        <v>4</v>
      </c>
      <c r="L70" s="1">
        <f t="shared" si="56"/>
        <v>8</v>
      </c>
      <c r="M70" s="1">
        <f t="shared" si="57"/>
        <v>1</v>
      </c>
      <c r="N70" s="1">
        <f t="shared" si="58"/>
        <v>0</v>
      </c>
      <c r="O70" s="1">
        <f t="shared" si="59"/>
        <v>18</v>
      </c>
      <c r="P70" s="1">
        <f t="shared" si="60"/>
        <v>14</v>
      </c>
      <c r="Q70" s="1">
        <f t="shared" si="61"/>
        <v>3</v>
      </c>
      <c r="R70" s="1">
        <f t="shared" si="62"/>
        <v>8</v>
      </c>
      <c r="S70" s="1">
        <f t="shared" si="63"/>
        <v>21</v>
      </c>
      <c r="T70" s="1">
        <f t="shared" si="64"/>
        <v>5</v>
      </c>
      <c r="U70" s="1">
        <f t="shared" si="65"/>
        <v>10</v>
      </c>
      <c r="V70" s="1">
        <f t="shared" si="66"/>
        <v>8</v>
      </c>
      <c r="W70" s="1">
        <f t="shared" si="67"/>
        <v>2</v>
      </c>
      <c r="X70" s="1">
        <f t="shared" si="68"/>
        <v>19</v>
      </c>
      <c r="Y70" s="1">
        <f t="shared" si="69"/>
        <v>19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E71" s="1">
        <v>1</v>
      </c>
      <c r="F71" s="1">
        <v>4</v>
      </c>
      <c r="G71" s="1" t="s">
        <v>83</v>
      </c>
      <c r="H71" s="1" t="s">
        <v>83</v>
      </c>
      <c r="I71" s="1">
        <f t="shared" si="53"/>
        <v>26</v>
      </c>
      <c r="J71" s="1">
        <f t="shared" si="54"/>
        <v>36</v>
      </c>
      <c r="K71" s="1">
        <f t="shared" si="55"/>
        <v>4</v>
      </c>
      <c r="L71" s="1">
        <f t="shared" si="56"/>
        <v>8</v>
      </c>
      <c r="M71" s="1">
        <f t="shared" si="57"/>
        <v>1</v>
      </c>
      <c r="N71" s="1">
        <f t="shared" si="58"/>
        <v>0</v>
      </c>
      <c r="O71" s="1">
        <f t="shared" si="59"/>
        <v>18</v>
      </c>
      <c r="P71" s="1">
        <f t="shared" si="60"/>
        <v>14</v>
      </c>
      <c r="Q71" s="1">
        <f t="shared" si="61"/>
        <v>3</v>
      </c>
      <c r="R71" s="1">
        <f t="shared" si="62"/>
        <v>8</v>
      </c>
      <c r="S71" s="1">
        <f t="shared" si="63"/>
        <v>22</v>
      </c>
      <c r="T71" s="1">
        <f t="shared" si="64"/>
        <v>5</v>
      </c>
      <c r="U71" s="1">
        <f t="shared" si="65"/>
        <v>10</v>
      </c>
      <c r="V71" s="1">
        <f t="shared" si="66"/>
        <v>9</v>
      </c>
      <c r="W71" s="1">
        <f t="shared" si="67"/>
        <v>2</v>
      </c>
      <c r="X71" s="1">
        <f t="shared" si="68"/>
        <v>19</v>
      </c>
      <c r="Y71" s="1">
        <f t="shared" si="69"/>
        <v>20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E72" s="1">
        <v>3</v>
      </c>
      <c r="F72" s="1">
        <v>1</v>
      </c>
      <c r="G72" s="1" t="s">
        <v>83</v>
      </c>
      <c r="H72" s="1" t="s">
        <v>83</v>
      </c>
      <c r="I72" s="1">
        <f t="shared" si="53"/>
        <v>27</v>
      </c>
      <c r="J72" s="1">
        <f t="shared" si="54"/>
        <v>36</v>
      </c>
      <c r="K72" s="1">
        <f t="shared" si="55"/>
        <v>4</v>
      </c>
      <c r="L72" s="1">
        <f t="shared" si="56"/>
        <v>8</v>
      </c>
      <c r="M72" s="1">
        <f t="shared" si="57"/>
        <v>1</v>
      </c>
      <c r="N72" s="1">
        <f t="shared" si="58"/>
        <v>0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9</v>
      </c>
      <c r="S72" s="1">
        <f t="shared" si="63"/>
        <v>22</v>
      </c>
      <c r="T72" s="1">
        <f t="shared" si="64"/>
        <v>5</v>
      </c>
      <c r="U72" s="1">
        <f t="shared" si="65"/>
        <v>10</v>
      </c>
      <c r="V72" s="1">
        <f t="shared" si="66"/>
        <v>9</v>
      </c>
      <c r="W72" s="1">
        <f t="shared" si="67"/>
        <v>2</v>
      </c>
      <c r="X72" s="1">
        <f t="shared" si="68"/>
        <v>19</v>
      </c>
      <c r="Y72" s="1">
        <f t="shared" si="69"/>
        <v>20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E73" s="1">
        <v>2</v>
      </c>
      <c r="F73" s="1">
        <v>3</v>
      </c>
      <c r="G73" s="1" t="s">
        <v>83</v>
      </c>
      <c r="H73" s="1" t="s">
        <v>83</v>
      </c>
      <c r="I73" s="1">
        <f t="shared" si="53"/>
        <v>27</v>
      </c>
      <c r="J73" s="1">
        <f t="shared" si="54"/>
        <v>37</v>
      </c>
      <c r="K73" s="1">
        <f t="shared" si="55"/>
        <v>4</v>
      </c>
      <c r="L73" s="1">
        <f t="shared" si="56"/>
        <v>8</v>
      </c>
      <c r="M73" s="1">
        <f t="shared" si="57"/>
        <v>1</v>
      </c>
      <c r="N73" s="1">
        <f t="shared" si="58"/>
        <v>0</v>
      </c>
      <c r="O73" s="1">
        <f t="shared" si="59"/>
        <v>18</v>
      </c>
      <c r="P73" s="1">
        <f t="shared" si="60"/>
        <v>15</v>
      </c>
      <c r="Q73" s="1">
        <f t="shared" si="61"/>
        <v>3</v>
      </c>
      <c r="R73" s="1">
        <f t="shared" si="62"/>
        <v>9</v>
      </c>
      <c r="S73" s="1">
        <f t="shared" si="63"/>
        <v>22</v>
      </c>
      <c r="T73" s="1">
        <f t="shared" si="64"/>
        <v>5</v>
      </c>
      <c r="U73" s="1">
        <f t="shared" si="65"/>
        <v>10</v>
      </c>
      <c r="V73" s="1">
        <f t="shared" si="66"/>
        <v>10</v>
      </c>
      <c r="W73" s="1">
        <f t="shared" si="67"/>
        <v>2</v>
      </c>
      <c r="X73" s="1">
        <f t="shared" si="68"/>
        <v>19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E74" s="1">
        <v>1</v>
      </c>
      <c r="F74" s="1">
        <v>3</v>
      </c>
      <c r="G74" s="1" t="s">
        <v>83</v>
      </c>
      <c r="H74" s="1" t="s">
        <v>83</v>
      </c>
      <c r="I74" s="1">
        <f t="shared" si="53"/>
        <v>27</v>
      </c>
      <c r="J74" s="1">
        <f t="shared" si="54"/>
        <v>38</v>
      </c>
      <c r="K74" s="1">
        <f t="shared" si="55"/>
        <v>4</v>
      </c>
      <c r="L74" s="1">
        <f t="shared" si="56"/>
        <v>8</v>
      </c>
      <c r="M74" s="1">
        <f t="shared" si="57"/>
        <v>1</v>
      </c>
      <c r="N74" s="1">
        <f t="shared" si="58"/>
        <v>0</v>
      </c>
      <c r="O74" s="1">
        <f t="shared" si="59"/>
        <v>18</v>
      </c>
      <c r="P74" s="1">
        <f t="shared" si="60"/>
        <v>16</v>
      </c>
      <c r="Q74" s="1">
        <f t="shared" si="61"/>
        <v>3</v>
      </c>
      <c r="R74" s="1">
        <f t="shared" si="62"/>
        <v>9</v>
      </c>
      <c r="S74" s="1">
        <f t="shared" si="63"/>
        <v>22</v>
      </c>
      <c r="T74" s="1">
        <f t="shared" si="64"/>
        <v>5</v>
      </c>
      <c r="U74" s="1">
        <f t="shared" si="65"/>
        <v>10</v>
      </c>
      <c r="V74" s="1">
        <f t="shared" si="66"/>
        <v>10</v>
      </c>
      <c r="W74" s="1">
        <f t="shared" si="67"/>
        <v>2</v>
      </c>
      <c r="X74" s="1">
        <f t="shared" si="68"/>
        <v>19</v>
      </c>
      <c r="Y74" s="1">
        <f t="shared" si="69"/>
        <v>22</v>
      </c>
      <c r="Z74" s="1">
        <f t="shared" si="70"/>
        <v>4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E75" s="1">
        <v>1</v>
      </c>
      <c r="F75" s="1">
        <v>2</v>
      </c>
      <c r="G75" s="1" t="s">
        <v>83</v>
      </c>
      <c r="H75" s="1" t="s">
        <v>83</v>
      </c>
      <c r="I75" s="1">
        <f t="shared" si="53"/>
        <v>27</v>
      </c>
      <c r="J75" s="1">
        <f t="shared" si="54"/>
        <v>39</v>
      </c>
      <c r="K75" s="1">
        <f t="shared" si="55"/>
        <v>4</v>
      </c>
      <c r="L75" s="1">
        <f t="shared" si="56"/>
        <v>8</v>
      </c>
      <c r="M75" s="1">
        <f t="shared" si="57"/>
        <v>1</v>
      </c>
      <c r="N75" s="1">
        <f t="shared" si="58"/>
        <v>0</v>
      </c>
      <c r="O75" s="1">
        <f t="shared" si="59"/>
        <v>18</v>
      </c>
      <c r="P75" s="1">
        <f t="shared" si="60"/>
        <v>16</v>
      </c>
      <c r="Q75" s="1">
        <f t="shared" si="61"/>
        <v>3</v>
      </c>
      <c r="R75" s="1">
        <f t="shared" si="62"/>
        <v>9</v>
      </c>
      <c r="S75" s="1">
        <f t="shared" si="63"/>
        <v>23</v>
      </c>
      <c r="T75" s="1">
        <f t="shared" si="64"/>
        <v>5</v>
      </c>
      <c r="U75" s="1">
        <f t="shared" si="65"/>
        <v>10</v>
      </c>
      <c r="V75" s="1">
        <f t="shared" si="66"/>
        <v>10</v>
      </c>
      <c r="W75" s="1">
        <f t="shared" si="67"/>
        <v>2</v>
      </c>
      <c r="X75" s="1">
        <f t="shared" si="68"/>
        <v>19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E76" s="1">
        <v>4</v>
      </c>
      <c r="F76" s="1">
        <v>8</v>
      </c>
      <c r="G76" s="1" t="s">
        <v>83</v>
      </c>
      <c r="H76" s="1" t="s">
        <v>83</v>
      </c>
      <c r="I76" s="1">
        <f t="shared" si="53"/>
        <v>27</v>
      </c>
      <c r="J76" s="1">
        <f t="shared" si="54"/>
        <v>40</v>
      </c>
      <c r="K76" s="1">
        <f t="shared" si="55"/>
        <v>4</v>
      </c>
      <c r="L76" s="1">
        <f t="shared" si="56"/>
        <v>8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16</v>
      </c>
      <c r="Q76" s="1">
        <f t="shared" si="61"/>
        <v>3</v>
      </c>
      <c r="R76" s="1">
        <f t="shared" si="62"/>
        <v>9</v>
      </c>
      <c r="S76" s="1">
        <f t="shared" si="63"/>
        <v>24</v>
      </c>
      <c r="T76" s="1">
        <f t="shared" si="64"/>
        <v>5</v>
      </c>
      <c r="U76" s="1">
        <f t="shared" si="65"/>
        <v>10</v>
      </c>
      <c r="V76" s="1">
        <f t="shared" si="66"/>
        <v>10</v>
      </c>
      <c r="W76" s="1">
        <f t="shared" si="67"/>
        <v>2</v>
      </c>
      <c r="X76" s="1">
        <f t="shared" si="68"/>
        <v>19</v>
      </c>
      <c r="Y76" s="1">
        <f t="shared" si="69"/>
        <v>22</v>
      </c>
      <c r="Z76" s="1">
        <f t="shared" si="70"/>
        <v>4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2</v>
      </c>
      <c r="AE76" s="1">
        <f t="shared" ref="AE76:AE83" si="73">IF(AC76="","",COUNTIFS(AC67:AC76,"L"))</f>
        <v>7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27</v>
      </c>
      <c r="J77" s="1">
        <f t="shared" si="54"/>
        <v>41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16</v>
      </c>
      <c r="Q77" s="1">
        <f t="shared" si="61"/>
        <v>3</v>
      </c>
      <c r="R77" s="1">
        <f t="shared" si="62"/>
        <v>9</v>
      </c>
      <c r="S77" s="1">
        <f t="shared" si="63"/>
        <v>25</v>
      </c>
      <c r="T77" s="1">
        <f t="shared" si="64"/>
        <v>5</v>
      </c>
      <c r="U77" s="1">
        <f t="shared" si="65"/>
        <v>10</v>
      </c>
      <c r="V77" s="1">
        <f t="shared" si="66"/>
        <v>11</v>
      </c>
      <c r="W77" s="1">
        <f t="shared" si="67"/>
        <v>2</v>
      </c>
      <c r="X77" s="1">
        <f t="shared" si="68"/>
        <v>19</v>
      </c>
      <c r="Y77" s="1">
        <f t="shared" si="69"/>
        <v>23</v>
      </c>
      <c r="Z77" s="1">
        <f t="shared" si="70"/>
        <v>4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2</v>
      </c>
      <c r="AE77" s="1">
        <f t="shared" si="73"/>
        <v>8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E78" s="1">
        <v>1</v>
      </c>
      <c r="F78" s="1">
        <v>2</v>
      </c>
      <c r="G78" s="1" t="s">
        <v>83</v>
      </c>
      <c r="H78" s="1" t="s">
        <v>83</v>
      </c>
      <c r="I78" s="1">
        <f t="shared" si="53"/>
        <v>27</v>
      </c>
      <c r="J78" s="1">
        <f t="shared" si="54"/>
        <v>42</v>
      </c>
      <c r="K78" s="1">
        <f t="shared" si="55"/>
        <v>4</v>
      </c>
      <c r="L78" s="1">
        <f t="shared" si="56"/>
        <v>8</v>
      </c>
      <c r="M78" s="1">
        <f t="shared" si="57"/>
        <v>1</v>
      </c>
      <c r="N78" s="1">
        <f t="shared" si="58"/>
        <v>0</v>
      </c>
      <c r="O78" s="1">
        <f t="shared" si="59"/>
        <v>18</v>
      </c>
      <c r="P78" s="1">
        <f t="shared" si="60"/>
        <v>17</v>
      </c>
      <c r="Q78" s="1">
        <f t="shared" si="61"/>
        <v>3</v>
      </c>
      <c r="R78" s="1">
        <f t="shared" si="62"/>
        <v>9</v>
      </c>
      <c r="S78" s="1">
        <f t="shared" si="63"/>
        <v>25</v>
      </c>
      <c r="T78" s="1">
        <f t="shared" si="64"/>
        <v>5</v>
      </c>
      <c r="U78" s="1">
        <f t="shared" si="65"/>
        <v>10</v>
      </c>
      <c r="V78" s="1">
        <f t="shared" si="66"/>
        <v>11</v>
      </c>
      <c r="W78" s="1">
        <f t="shared" si="67"/>
        <v>2</v>
      </c>
      <c r="X78" s="1">
        <f t="shared" si="68"/>
        <v>19</v>
      </c>
      <c r="Y78" s="1">
        <f t="shared" si="69"/>
        <v>23</v>
      </c>
      <c r="Z78" s="1">
        <f t="shared" si="70"/>
        <v>4</v>
      </c>
      <c r="AA78" s="1" t="str">
        <f t="shared" si="51"/>
        <v>L</v>
      </c>
      <c r="AB78" s="1">
        <f t="shared" si="71"/>
        <v>6</v>
      </c>
      <c r="AC78" s="1" t="str">
        <f t="shared" si="52"/>
        <v>L</v>
      </c>
      <c r="AD78" s="1">
        <f t="shared" si="72"/>
        <v>2</v>
      </c>
      <c r="AE78" s="1">
        <f t="shared" si="73"/>
        <v>8</v>
      </c>
      <c r="AF78" s="1">
        <f t="shared" si="74"/>
        <v>0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27</v>
      </c>
      <c r="J84" s="1">
        <f t="shared" si="75"/>
        <v>42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9</v>
      </c>
      <c r="S84" s="1">
        <f t="shared" si="76"/>
        <v>25</v>
      </c>
      <c r="T84" s="1">
        <f t="shared" si="76"/>
        <v>5</v>
      </c>
      <c r="U84" s="1">
        <f t="shared" si="76"/>
        <v>10</v>
      </c>
      <c r="V84" s="1">
        <f t="shared" si="76"/>
        <v>11</v>
      </c>
      <c r="W84" s="1">
        <f t="shared" si="76"/>
        <v>2</v>
      </c>
      <c r="X84" s="1">
        <f t="shared" si="76"/>
        <v>19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6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192</v>
      </c>
      <c r="F85" s="1">
        <f>SUM(F2:F83)</f>
        <v>252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9-25-5</v>
      </c>
      <c r="U85" s="1" t="str">
        <f>IF(U84="","0-0-0",CONCATENATE(U84,"-",V84,"-",W84))</f>
        <v>10-11-2</v>
      </c>
      <c r="X85" s="1" t="str">
        <f>IF(X84="","0-0-0",CONCATENATE(X84,"-",Y84,"-",Z84))</f>
        <v>19-23-4</v>
      </c>
      <c r="AA85" s="1" t="str">
        <f>IF(AA84="","0-0",CONCATENATE(AA84,AB84))</f>
        <v>L6</v>
      </c>
      <c r="AD85" s="1" t="str">
        <f>IF(AD84="","0-0-0",CONCATENATE(AD84,"-",AE84,"-",AF84))</f>
        <v>2-8-0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200-000000000000}">
      <formula1>$AK$1:$AK$2</formula1>
    </dataValidation>
    <dataValidation type="list" allowBlank="1" showInputMessage="1" showErrorMessage="1" sqref="C2:C83" xr:uid="{00000000-0002-0000-A200-000001000000}">
      <formula1>$AL$1:$AL$2</formula1>
    </dataValidation>
    <dataValidation type="list" allowBlank="1" showInputMessage="1" showErrorMessage="1" sqref="D2:D83" xr:uid="{00000000-0002-0000-A200-000002000000}">
      <formula1>$AM$1:$AM$31</formula1>
    </dataValidation>
  </dataValidations>
  <hyperlinks>
    <hyperlink ref="AG1" location="Index!A1" display="Home" xr:uid="{00000000-0004-0000-A200-000000000000}"/>
  </hyperlink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E54" s="1">
        <v>5</v>
      </c>
      <c r="F54" s="1">
        <v>0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18</v>
      </c>
      <c r="K54" s="1">
        <f t="shared" si="31"/>
        <v>3</v>
      </c>
      <c r="L54" s="1">
        <f t="shared" si="32"/>
        <v>6</v>
      </c>
      <c r="M54" s="1">
        <f t="shared" si="33"/>
        <v>0</v>
      </c>
      <c r="N54" s="1">
        <f t="shared" si="34"/>
        <v>1</v>
      </c>
      <c r="O54" s="1">
        <f t="shared" si="35"/>
        <v>15</v>
      </c>
      <c r="P54" s="1">
        <f t="shared" si="36"/>
        <v>8</v>
      </c>
      <c r="Q54" s="1">
        <f t="shared" si="37"/>
        <v>4</v>
      </c>
      <c r="R54" s="1">
        <f t="shared" si="38"/>
        <v>14</v>
      </c>
      <c r="S54" s="1">
        <f t="shared" si="39"/>
        <v>10</v>
      </c>
      <c r="T54" s="1">
        <f t="shared" si="40"/>
        <v>2</v>
      </c>
      <c r="U54" s="1">
        <f t="shared" si="41"/>
        <v>9</v>
      </c>
      <c r="V54" s="1">
        <f t="shared" si="42"/>
        <v>6</v>
      </c>
      <c r="W54" s="1">
        <f t="shared" si="43"/>
        <v>3</v>
      </c>
      <c r="X54" s="1">
        <f t="shared" si="44"/>
        <v>19</v>
      </c>
      <c r="Y54" s="1">
        <f t="shared" si="45"/>
        <v>11</v>
      </c>
      <c r="Z54" s="1">
        <f t="shared" si="46"/>
        <v>6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3</v>
      </c>
      <c r="AF54" s="1">
        <f t="shared" si="50"/>
        <v>3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19</v>
      </c>
      <c r="K55" s="1">
        <f t="shared" si="31"/>
        <v>3</v>
      </c>
      <c r="L55" s="1">
        <f t="shared" si="32"/>
        <v>6</v>
      </c>
      <c r="M55" s="1">
        <f t="shared" si="33"/>
        <v>0</v>
      </c>
      <c r="N55" s="1">
        <f t="shared" si="34"/>
        <v>1</v>
      </c>
      <c r="O55" s="1">
        <f t="shared" si="35"/>
        <v>15</v>
      </c>
      <c r="P55" s="1">
        <f t="shared" si="36"/>
        <v>8</v>
      </c>
      <c r="Q55" s="1">
        <f t="shared" si="37"/>
        <v>4</v>
      </c>
      <c r="R55" s="1">
        <f t="shared" si="38"/>
        <v>14</v>
      </c>
      <c r="S55" s="1">
        <f t="shared" si="39"/>
        <v>11</v>
      </c>
      <c r="T55" s="1">
        <f t="shared" si="40"/>
        <v>2</v>
      </c>
      <c r="U55" s="1">
        <f t="shared" si="41"/>
        <v>9</v>
      </c>
      <c r="V55" s="1">
        <f t="shared" si="42"/>
        <v>6</v>
      </c>
      <c r="W55" s="1">
        <f t="shared" si="43"/>
        <v>3</v>
      </c>
      <c r="X55" s="1">
        <f t="shared" si="44"/>
        <v>19</v>
      </c>
      <c r="Y55" s="1">
        <f t="shared" si="45"/>
        <v>12</v>
      </c>
      <c r="Z55" s="1">
        <f t="shared" si="46"/>
        <v>6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4</v>
      </c>
      <c r="AE55" s="1">
        <f t="shared" si="49"/>
        <v>4</v>
      </c>
      <c r="AF55" s="1">
        <f t="shared" si="50"/>
        <v>2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E56" s="1">
        <v>3</v>
      </c>
      <c r="F56" s="1">
        <v>2</v>
      </c>
      <c r="G56" s="1" t="s">
        <v>84</v>
      </c>
      <c r="H56" s="1" t="s">
        <v>84</v>
      </c>
      <c r="I56" s="1">
        <f t="shared" si="29"/>
        <v>30</v>
      </c>
      <c r="J56" s="1">
        <f t="shared" si="30"/>
        <v>19</v>
      </c>
      <c r="K56" s="1">
        <f t="shared" si="31"/>
        <v>4</v>
      </c>
      <c r="L56" s="1">
        <f t="shared" si="32"/>
        <v>6</v>
      </c>
      <c r="M56" s="1">
        <f t="shared" si="33"/>
        <v>1</v>
      </c>
      <c r="N56" s="1">
        <f t="shared" si="34"/>
        <v>1</v>
      </c>
      <c r="O56" s="1">
        <f t="shared" si="35"/>
        <v>15</v>
      </c>
      <c r="P56" s="1">
        <f t="shared" si="36"/>
        <v>8</v>
      </c>
      <c r="Q56" s="1">
        <f t="shared" si="37"/>
        <v>4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10</v>
      </c>
      <c r="V56" s="1">
        <f t="shared" si="42"/>
        <v>6</v>
      </c>
      <c r="W56" s="1">
        <f t="shared" si="43"/>
        <v>3</v>
      </c>
      <c r="X56" s="1">
        <f t="shared" si="44"/>
        <v>20</v>
      </c>
      <c r="Y56" s="1">
        <f t="shared" si="45"/>
        <v>12</v>
      </c>
      <c r="Z56" s="1">
        <f t="shared" si="46"/>
        <v>6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30</v>
      </c>
      <c r="J57" s="1">
        <f t="shared" si="30"/>
        <v>20</v>
      </c>
      <c r="K57" s="1">
        <f t="shared" si="31"/>
        <v>4</v>
      </c>
      <c r="L57" s="1">
        <f t="shared" si="32"/>
        <v>6</v>
      </c>
      <c r="M57" s="1">
        <f t="shared" si="33"/>
        <v>1</v>
      </c>
      <c r="N57" s="1">
        <f t="shared" si="34"/>
        <v>1</v>
      </c>
      <c r="O57" s="1">
        <f t="shared" si="35"/>
        <v>15</v>
      </c>
      <c r="P57" s="1">
        <f t="shared" si="36"/>
        <v>9</v>
      </c>
      <c r="Q57" s="1">
        <f t="shared" si="37"/>
        <v>4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10</v>
      </c>
      <c r="V57" s="1">
        <f t="shared" si="42"/>
        <v>6</v>
      </c>
      <c r="W57" s="1">
        <f t="shared" si="43"/>
        <v>3</v>
      </c>
      <c r="X57" s="1">
        <f t="shared" si="44"/>
        <v>20</v>
      </c>
      <c r="Y57" s="1">
        <f t="shared" si="45"/>
        <v>12</v>
      </c>
      <c r="Z57" s="1">
        <f t="shared" si="46"/>
        <v>6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E58" s="1">
        <v>4</v>
      </c>
      <c r="F58" s="1">
        <v>0</v>
      </c>
      <c r="G58" s="1" t="s">
        <v>83</v>
      </c>
      <c r="H58" s="1" t="s">
        <v>83</v>
      </c>
      <c r="I58" s="1">
        <f t="shared" si="29"/>
        <v>31</v>
      </c>
      <c r="J58" s="1">
        <f t="shared" si="30"/>
        <v>20</v>
      </c>
      <c r="K58" s="1">
        <f t="shared" si="31"/>
        <v>4</v>
      </c>
      <c r="L58" s="1">
        <f t="shared" si="32"/>
        <v>6</v>
      </c>
      <c r="M58" s="1">
        <f t="shared" si="33"/>
        <v>1</v>
      </c>
      <c r="N58" s="1">
        <f t="shared" si="34"/>
        <v>1</v>
      </c>
      <c r="O58" s="1">
        <f t="shared" si="35"/>
        <v>15</v>
      </c>
      <c r="P58" s="1">
        <f t="shared" si="36"/>
        <v>9</v>
      </c>
      <c r="Q58" s="1">
        <f t="shared" si="37"/>
        <v>4</v>
      </c>
      <c r="R58" s="1">
        <f t="shared" si="38"/>
        <v>16</v>
      </c>
      <c r="S58" s="1">
        <f t="shared" si="39"/>
        <v>11</v>
      </c>
      <c r="T58" s="1">
        <f t="shared" si="40"/>
        <v>2</v>
      </c>
      <c r="U58" s="1">
        <f t="shared" si="41"/>
        <v>10</v>
      </c>
      <c r="V58" s="1">
        <f t="shared" si="42"/>
        <v>6</v>
      </c>
      <c r="W58" s="1">
        <f t="shared" si="43"/>
        <v>3</v>
      </c>
      <c r="X58" s="1">
        <f t="shared" si="44"/>
        <v>21</v>
      </c>
      <c r="Y58" s="1">
        <f t="shared" si="45"/>
        <v>12</v>
      </c>
      <c r="Z58" s="1">
        <f t="shared" si="46"/>
        <v>6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E59" s="1">
        <v>2</v>
      </c>
      <c r="F59" s="1">
        <v>4</v>
      </c>
      <c r="G59" s="1" t="s">
        <v>83</v>
      </c>
      <c r="H59" s="1" t="s">
        <v>83</v>
      </c>
      <c r="I59" s="1">
        <f t="shared" si="29"/>
        <v>31</v>
      </c>
      <c r="J59" s="1">
        <f t="shared" si="30"/>
        <v>21</v>
      </c>
      <c r="K59" s="1">
        <f t="shared" si="31"/>
        <v>4</v>
      </c>
      <c r="L59" s="1">
        <f t="shared" si="32"/>
        <v>6</v>
      </c>
      <c r="M59" s="1">
        <f t="shared" si="33"/>
        <v>1</v>
      </c>
      <c r="N59" s="1">
        <f t="shared" si="34"/>
        <v>1</v>
      </c>
      <c r="O59" s="1">
        <f t="shared" si="35"/>
        <v>15</v>
      </c>
      <c r="P59" s="1">
        <f t="shared" si="36"/>
        <v>10</v>
      </c>
      <c r="Q59" s="1">
        <f t="shared" si="37"/>
        <v>4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10</v>
      </c>
      <c r="V59" s="1">
        <f t="shared" si="42"/>
        <v>6</v>
      </c>
      <c r="W59" s="1">
        <f t="shared" si="43"/>
        <v>3</v>
      </c>
      <c r="X59" s="1">
        <f t="shared" si="44"/>
        <v>21</v>
      </c>
      <c r="Y59" s="1">
        <f t="shared" si="45"/>
        <v>12</v>
      </c>
      <c r="Z59" s="1">
        <f t="shared" si="46"/>
        <v>6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E60" s="1">
        <v>5</v>
      </c>
      <c r="F60" s="1">
        <v>0</v>
      </c>
      <c r="G60" s="1" t="s">
        <v>83</v>
      </c>
      <c r="H60" s="1" t="s">
        <v>83</v>
      </c>
      <c r="I60" s="1">
        <f t="shared" si="29"/>
        <v>32</v>
      </c>
      <c r="J60" s="1">
        <f t="shared" si="30"/>
        <v>21</v>
      </c>
      <c r="K60" s="1">
        <f t="shared" si="31"/>
        <v>4</v>
      </c>
      <c r="L60" s="1">
        <f t="shared" si="32"/>
        <v>6</v>
      </c>
      <c r="M60" s="1">
        <f t="shared" si="33"/>
        <v>1</v>
      </c>
      <c r="N60" s="1">
        <f t="shared" si="34"/>
        <v>1</v>
      </c>
      <c r="O60" s="1">
        <f t="shared" si="35"/>
        <v>15</v>
      </c>
      <c r="P60" s="1">
        <f t="shared" si="36"/>
        <v>10</v>
      </c>
      <c r="Q60" s="1">
        <f t="shared" si="37"/>
        <v>4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10</v>
      </c>
      <c r="V60" s="1">
        <f t="shared" si="42"/>
        <v>6</v>
      </c>
      <c r="W60" s="1">
        <f t="shared" si="43"/>
        <v>3</v>
      </c>
      <c r="X60" s="1">
        <f t="shared" si="44"/>
        <v>21</v>
      </c>
      <c r="Y60" s="1">
        <f t="shared" si="45"/>
        <v>12</v>
      </c>
      <c r="Z60" s="1">
        <f t="shared" si="46"/>
        <v>6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6</v>
      </c>
      <c r="AE60" s="1">
        <f t="shared" si="49"/>
        <v>4</v>
      </c>
      <c r="AF60" s="1">
        <f t="shared" si="50"/>
        <v>0</v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E61" s="1">
        <v>1</v>
      </c>
      <c r="F61" s="1">
        <v>5</v>
      </c>
      <c r="G61" s="1" t="s">
        <v>83</v>
      </c>
      <c r="H61" s="1" t="s">
        <v>83</v>
      </c>
      <c r="I61" s="1">
        <f t="shared" si="29"/>
        <v>32</v>
      </c>
      <c r="J61" s="1">
        <f t="shared" si="30"/>
        <v>22</v>
      </c>
      <c r="K61" s="1">
        <f t="shared" si="31"/>
        <v>4</v>
      </c>
      <c r="L61" s="1">
        <f t="shared" si="32"/>
        <v>6</v>
      </c>
      <c r="M61" s="1">
        <f t="shared" si="33"/>
        <v>1</v>
      </c>
      <c r="N61" s="1">
        <f t="shared" si="34"/>
        <v>1</v>
      </c>
      <c r="O61" s="1">
        <f t="shared" si="35"/>
        <v>15</v>
      </c>
      <c r="P61" s="1">
        <f t="shared" si="36"/>
        <v>10</v>
      </c>
      <c r="Q61" s="1">
        <f t="shared" si="37"/>
        <v>4</v>
      </c>
      <c r="R61" s="1">
        <f t="shared" si="38"/>
        <v>17</v>
      </c>
      <c r="S61" s="1">
        <f t="shared" si="39"/>
        <v>12</v>
      </c>
      <c r="T61" s="1">
        <f t="shared" si="40"/>
        <v>2</v>
      </c>
      <c r="U61" s="1">
        <f t="shared" si="41"/>
        <v>10</v>
      </c>
      <c r="V61" s="1">
        <f t="shared" si="42"/>
        <v>6</v>
      </c>
      <c r="W61" s="1">
        <f t="shared" si="43"/>
        <v>3</v>
      </c>
      <c r="X61" s="1">
        <f t="shared" si="44"/>
        <v>21</v>
      </c>
      <c r="Y61" s="1">
        <f t="shared" si="45"/>
        <v>12</v>
      </c>
      <c r="Z61" s="1">
        <f t="shared" si="46"/>
        <v>6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5</v>
      </c>
      <c r="AE61" s="1">
        <f t="shared" si="49"/>
        <v>5</v>
      </c>
      <c r="AF61" s="1">
        <f t="shared" si="50"/>
        <v>0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E62" s="1">
        <v>3</v>
      </c>
      <c r="F62" s="1">
        <v>1</v>
      </c>
      <c r="G62" s="1" t="s">
        <v>83</v>
      </c>
      <c r="H62" s="1" t="s">
        <v>83</v>
      </c>
      <c r="I62" s="1">
        <f t="shared" si="29"/>
        <v>33</v>
      </c>
      <c r="J62" s="1">
        <f t="shared" si="30"/>
        <v>22</v>
      </c>
      <c r="K62" s="1">
        <f t="shared" si="31"/>
        <v>4</v>
      </c>
      <c r="L62" s="1">
        <f t="shared" si="32"/>
        <v>6</v>
      </c>
      <c r="M62" s="1">
        <f t="shared" si="33"/>
        <v>1</v>
      </c>
      <c r="N62" s="1">
        <f t="shared" si="34"/>
        <v>1</v>
      </c>
      <c r="O62" s="1">
        <f t="shared" si="35"/>
        <v>15</v>
      </c>
      <c r="P62" s="1">
        <f t="shared" si="36"/>
        <v>10</v>
      </c>
      <c r="Q62" s="1">
        <f t="shared" si="37"/>
        <v>4</v>
      </c>
      <c r="R62" s="1">
        <f t="shared" si="38"/>
        <v>18</v>
      </c>
      <c r="S62" s="1">
        <f t="shared" si="39"/>
        <v>12</v>
      </c>
      <c r="T62" s="1">
        <f t="shared" si="40"/>
        <v>2</v>
      </c>
      <c r="U62" s="1">
        <f t="shared" si="41"/>
        <v>10</v>
      </c>
      <c r="V62" s="1">
        <f t="shared" si="42"/>
        <v>6</v>
      </c>
      <c r="W62" s="1">
        <f t="shared" si="43"/>
        <v>3</v>
      </c>
      <c r="X62" s="1">
        <f t="shared" si="44"/>
        <v>21</v>
      </c>
      <c r="Y62" s="1">
        <f t="shared" si="45"/>
        <v>12</v>
      </c>
      <c r="Z62" s="1">
        <f t="shared" si="46"/>
        <v>6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5</v>
      </c>
      <c r="AF62" s="1">
        <f t="shared" si="50"/>
        <v>0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E63" s="1">
        <v>0</v>
      </c>
      <c r="F63" s="1">
        <v>2</v>
      </c>
      <c r="G63" s="1" t="s">
        <v>83</v>
      </c>
      <c r="H63" s="1" t="s">
        <v>83</v>
      </c>
      <c r="I63" s="1">
        <f t="shared" si="29"/>
        <v>33</v>
      </c>
      <c r="J63" s="1">
        <f t="shared" si="30"/>
        <v>23</v>
      </c>
      <c r="K63" s="1">
        <f t="shared" si="31"/>
        <v>4</v>
      </c>
      <c r="L63" s="1">
        <f t="shared" si="32"/>
        <v>6</v>
      </c>
      <c r="M63" s="1">
        <f t="shared" si="33"/>
        <v>1</v>
      </c>
      <c r="N63" s="1">
        <f t="shared" si="34"/>
        <v>1</v>
      </c>
      <c r="O63" s="1">
        <f t="shared" si="35"/>
        <v>15</v>
      </c>
      <c r="P63" s="1">
        <f t="shared" si="36"/>
        <v>10</v>
      </c>
      <c r="Q63" s="1">
        <f t="shared" si="37"/>
        <v>4</v>
      </c>
      <c r="R63" s="1">
        <f t="shared" si="38"/>
        <v>18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6</v>
      </c>
      <c r="W63" s="1">
        <f t="shared" si="43"/>
        <v>3</v>
      </c>
      <c r="X63" s="1">
        <f t="shared" si="44"/>
        <v>21</v>
      </c>
      <c r="Y63" s="1">
        <f t="shared" si="45"/>
        <v>12</v>
      </c>
      <c r="Z63" s="1">
        <f t="shared" si="46"/>
        <v>6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E64" s="1">
        <v>3</v>
      </c>
      <c r="F64" s="1">
        <v>4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24</v>
      </c>
      <c r="K64" s="1">
        <f t="shared" si="31"/>
        <v>4</v>
      </c>
      <c r="L64" s="1">
        <f t="shared" si="32"/>
        <v>6</v>
      </c>
      <c r="M64" s="1">
        <f t="shared" si="33"/>
        <v>1</v>
      </c>
      <c r="N64" s="1">
        <f t="shared" si="34"/>
        <v>1</v>
      </c>
      <c r="O64" s="1">
        <f t="shared" si="35"/>
        <v>15</v>
      </c>
      <c r="P64" s="1">
        <f t="shared" si="36"/>
        <v>10</v>
      </c>
      <c r="Q64" s="1">
        <f t="shared" si="37"/>
        <v>4</v>
      </c>
      <c r="R64" s="1">
        <f t="shared" si="38"/>
        <v>18</v>
      </c>
      <c r="S64" s="1">
        <f t="shared" si="39"/>
        <v>14</v>
      </c>
      <c r="T64" s="1">
        <f t="shared" si="40"/>
        <v>2</v>
      </c>
      <c r="U64" s="1">
        <f t="shared" si="41"/>
        <v>10</v>
      </c>
      <c r="V64" s="1">
        <f t="shared" si="42"/>
        <v>6</v>
      </c>
      <c r="W64" s="1">
        <f t="shared" si="43"/>
        <v>3</v>
      </c>
      <c r="X64" s="1">
        <f t="shared" si="44"/>
        <v>21</v>
      </c>
      <c r="Y64" s="1">
        <f t="shared" si="45"/>
        <v>12</v>
      </c>
      <c r="Z64" s="1">
        <f t="shared" si="46"/>
        <v>6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E65" s="1">
        <v>1</v>
      </c>
      <c r="F65" s="1">
        <v>6</v>
      </c>
      <c r="G65" s="1" t="s">
        <v>83</v>
      </c>
      <c r="H65" s="1" t="s">
        <v>83</v>
      </c>
      <c r="I65" s="1">
        <f t="shared" si="29"/>
        <v>33</v>
      </c>
      <c r="J65" s="1">
        <f t="shared" si="30"/>
        <v>25</v>
      </c>
      <c r="K65" s="1">
        <f t="shared" si="31"/>
        <v>4</v>
      </c>
      <c r="L65" s="1">
        <f t="shared" si="32"/>
        <v>6</v>
      </c>
      <c r="M65" s="1">
        <f t="shared" si="33"/>
        <v>1</v>
      </c>
      <c r="N65" s="1">
        <f t="shared" si="34"/>
        <v>1</v>
      </c>
      <c r="O65" s="1">
        <f t="shared" si="35"/>
        <v>15</v>
      </c>
      <c r="P65" s="1">
        <f t="shared" si="36"/>
        <v>11</v>
      </c>
      <c r="Q65" s="1">
        <f t="shared" si="37"/>
        <v>4</v>
      </c>
      <c r="R65" s="1">
        <f t="shared" si="38"/>
        <v>18</v>
      </c>
      <c r="S65" s="1">
        <f t="shared" si="39"/>
        <v>14</v>
      </c>
      <c r="T65" s="1">
        <f t="shared" si="40"/>
        <v>2</v>
      </c>
      <c r="U65" s="1">
        <f t="shared" si="41"/>
        <v>10</v>
      </c>
      <c r="V65" s="1">
        <f t="shared" si="42"/>
        <v>6</v>
      </c>
      <c r="W65" s="1">
        <f t="shared" si="43"/>
        <v>3</v>
      </c>
      <c r="X65" s="1">
        <f t="shared" si="44"/>
        <v>21</v>
      </c>
      <c r="Y65" s="1">
        <f t="shared" si="45"/>
        <v>12</v>
      </c>
      <c r="Z65" s="1">
        <f t="shared" si="46"/>
        <v>6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E66" s="1">
        <v>3</v>
      </c>
      <c r="F66" s="1">
        <v>1</v>
      </c>
      <c r="G66" s="1" t="s">
        <v>83</v>
      </c>
      <c r="H66" s="1" t="s">
        <v>83</v>
      </c>
      <c r="I66" s="1">
        <f t="shared" si="29"/>
        <v>34</v>
      </c>
      <c r="J66" s="1">
        <f t="shared" si="30"/>
        <v>25</v>
      </c>
      <c r="K66" s="1">
        <f t="shared" si="31"/>
        <v>4</v>
      </c>
      <c r="L66" s="1">
        <f t="shared" si="32"/>
        <v>6</v>
      </c>
      <c r="M66" s="1">
        <f t="shared" si="33"/>
        <v>1</v>
      </c>
      <c r="N66" s="1">
        <f t="shared" si="34"/>
        <v>1</v>
      </c>
      <c r="O66" s="1">
        <f t="shared" si="35"/>
        <v>15</v>
      </c>
      <c r="P66" s="1">
        <f t="shared" si="36"/>
        <v>11</v>
      </c>
      <c r="Q66" s="1">
        <f t="shared" si="37"/>
        <v>4</v>
      </c>
      <c r="R66" s="1">
        <f t="shared" si="38"/>
        <v>19</v>
      </c>
      <c r="S66" s="1">
        <f t="shared" si="39"/>
        <v>14</v>
      </c>
      <c r="T66" s="1">
        <f t="shared" si="40"/>
        <v>2</v>
      </c>
      <c r="U66" s="1">
        <f t="shared" si="41"/>
        <v>11</v>
      </c>
      <c r="V66" s="1">
        <f t="shared" si="42"/>
        <v>6</v>
      </c>
      <c r="W66" s="1">
        <f t="shared" si="43"/>
        <v>3</v>
      </c>
      <c r="X66" s="1">
        <f t="shared" si="44"/>
        <v>22</v>
      </c>
      <c r="Y66" s="1">
        <f t="shared" si="45"/>
        <v>12</v>
      </c>
      <c r="Z66" s="1">
        <f t="shared" si="46"/>
        <v>6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E67" s="1">
        <v>5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35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4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11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23</v>
      </c>
      <c r="Y67" s="1">
        <f t="shared" ref="Y67:Y83" si="69">IF(E67="","",IF(AND(E67&lt;F67,G67=$AK$2,H67=$AK$2,COUNTIF($AN$1:$AN$15,D67)=1),Y66+1,Y66))</f>
        <v>12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E68" s="1">
        <v>3</v>
      </c>
      <c r="F68" s="1">
        <v>2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25</v>
      </c>
      <c r="K68" s="1">
        <f t="shared" si="55"/>
        <v>4</v>
      </c>
      <c r="L68" s="1">
        <f t="shared" si="56"/>
        <v>6</v>
      </c>
      <c r="M68" s="1">
        <f t="shared" si="57"/>
        <v>1</v>
      </c>
      <c r="N68" s="1">
        <f t="shared" si="58"/>
        <v>1</v>
      </c>
      <c r="O68" s="1">
        <f t="shared" si="59"/>
        <v>17</v>
      </c>
      <c r="P68" s="1">
        <f t="shared" si="60"/>
        <v>11</v>
      </c>
      <c r="Q68" s="1">
        <f t="shared" si="61"/>
        <v>4</v>
      </c>
      <c r="R68" s="1">
        <f t="shared" si="62"/>
        <v>19</v>
      </c>
      <c r="S68" s="1">
        <f t="shared" si="63"/>
        <v>14</v>
      </c>
      <c r="T68" s="1">
        <f t="shared" si="64"/>
        <v>2</v>
      </c>
      <c r="U68" s="1">
        <f t="shared" si="65"/>
        <v>12</v>
      </c>
      <c r="V68" s="1">
        <f t="shared" si="66"/>
        <v>6</v>
      </c>
      <c r="W68" s="1">
        <f t="shared" si="67"/>
        <v>3</v>
      </c>
      <c r="X68" s="1">
        <f t="shared" si="68"/>
        <v>23</v>
      </c>
      <c r="Y68" s="1">
        <f t="shared" si="69"/>
        <v>12</v>
      </c>
      <c r="Z68" s="1">
        <f t="shared" si="70"/>
        <v>6</v>
      </c>
      <c r="AA68" s="1" t="str">
        <f t="shared" si="51"/>
        <v>W</v>
      </c>
      <c r="AB68" s="1">
        <f t="shared" si="71"/>
        <v>3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E69" s="1">
        <v>3</v>
      </c>
      <c r="F69" s="1">
        <v>7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26</v>
      </c>
      <c r="K69" s="1">
        <f t="shared" si="55"/>
        <v>4</v>
      </c>
      <c r="L69" s="1">
        <f t="shared" si="56"/>
        <v>6</v>
      </c>
      <c r="M69" s="1">
        <f t="shared" si="57"/>
        <v>1</v>
      </c>
      <c r="N69" s="1">
        <f t="shared" si="58"/>
        <v>1</v>
      </c>
      <c r="O69" s="1">
        <f t="shared" si="59"/>
        <v>17</v>
      </c>
      <c r="P69" s="1">
        <f t="shared" si="60"/>
        <v>11</v>
      </c>
      <c r="Q69" s="1">
        <f t="shared" si="61"/>
        <v>4</v>
      </c>
      <c r="R69" s="1">
        <f t="shared" si="62"/>
        <v>19</v>
      </c>
      <c r="S69" s="1">
        <f t="shared" si="63"/>
        <v>15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3</v>
      </c>
      <c r="X69" s="1">
        <f t="shared" si="68"/>
        <v>23</v>
      </c>
      <c r="Y69" s="1">
        <f t="shared" si="69"/>
        <v>13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E70" s="1">
        <v>2</v>
      </c>
      <c r="F70" s="1">
        <v>1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26</v>
      </c>
      <c r="K70" s="1">
        <f t="shared" si="55"/>
        <v>4</v>
      </c>
      <c r="L70" s="1">
        <f t="shared" si="56"/>
        <v>6</v>
      </c>
      <c r="M70" s="1">
        <f t="shared" si="57"/>
        <v>1</v>
      </c>
      <c r="N70" s="1">
        <f t="shared" si="58"/>
        <v>1</v>
      </c>
      <c r="O70" s="1">
        <f t="shared" si="59"/>
        <v>17</v>
      </c>
      <c r="P70" s="1">
        <f t="shared" si="60"/>
        <v>11</v>
      </c>
      <c r="Q70" s="1">
        <f t="shared" si="61"/>
        <v>4</v>
      </c>
      <c r="R70" s="1">
        <f t="shared" si="62"/>
        <v>20</v>
      </c>
      <c r="S70" s="1">
        <f t="shared" si="63"/>
        <v>15</v>
      </c>
      <c r="T70" s="1">
        <f t="shared" si="64"/>
        <v>2</v>
      </c>
      <c r="U70" s="1">
        <f t="shared" si="65"/>
        <v>13</v>
      </c>
      <c r="V70" s="1">
        <f t="shared" si="66"/>
        <v>7</v>
      </c>
      <c r="W70" s="1">
        <f t="shared" si="67"/>
        <v>3</v>
      </c>
      <c r="X70" s="1">
        <f t="shared" si="68"/>
        <v>24</v>
      </c>
      <c r="Y70" s="1">
        <f t="shared" si="69"/>
        <v>13</v>
      </c>
      <c r="Z70" s="1">
        <f t="shared" si="70"/>
        <v>6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5</v>
      </c>
      <c r="AF70" s="1">
        <f t="shared" si="50"/>
        <v>0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27</v>
      </c>
      <c r="K71" s="1">
        <f t="shared" si="55"/>
        <v>4</v>
      </c>
      <c r="L71" s="1">
        <f t="shared" si="56"/>
        <v>6</v>
      </c>
      <c r="M71" s="1">
        <f t="shared" si="57"/>
        <v>1</v>
      </c>
      <c r="N71" s="1">
        <f t="shared" si="58"/>
        <v>1</v>
      </c>
      <c r="O71" s="1">
        <f t="shared" si="59"/>
        <v>17</v>
      </c>
      <c r="P71" s="1">
        <f t="shared" si="60"/>
        <v>12</v>
      </c>
      <c r="Q71" s="1">
        <f t="shared" si="61"/>
        <v>4</v>
      </c>
      <c r="R71" s="1">
        <f t="shared" si="62"/>
        <v>20</v>
      </c>
      <c r="S71" s="1">
        <f t="shared" si="63"/>
        <v>15</v>
      </c>
      <c r="T71" s="1">
        <f t="shared" si="64"/>
        <v>2</v>
      </c>
      <c r="U71" s="1">
        <f t="shared" si="65"/>
        <v>13</v>
      </c>
      <c r="V71" s="1">
        <f t="shared" si="66"/>
        <v>7</v>
      </c>
      <c r="W71" s="1">
        <f t="shared" si="67"/>
        <v>3</v>
      </c>
      <c r="X71" s="1">
        <f t="shared" si="68"/>
        <v>24</v>
      </c>
      <c r="Y71" s="1">
        <f t="shared" si="69"/>
        <v>13</v>
      </c>
      <c r="Z71" s="1">
        <f t="shared" si="70"/>
        <v>6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5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E72" s="1">
        <v>2</v>
      </c>
      <c r="F72" s="1">
        <v>3</v>
      </c>
      <c r="G72" s="1" t="s">
        <v>83</v>
      </c>
      <c r="H72" s="1" t="s">
        <v>83</v>
      </c>
      <c r="I72" s="1">
        <f t="shared" si="53"/>
        <v>37</v>
      </c>
      <c r="J72" s="1">
        <f t="shared" si="54"/>
        <v>28</v>
      </c>
      <c r="K72" s="1">
        <f t="shared" si="55"/>
        <v>4</v>
      </c>
      <c r="L72" s="1">
        <f t="shared" si="56"/>
        <v>6</v>
      </c>
      <c r="M72" s="1">
        <f t="shared" si="57"/>
        <v>1</v>
      </c>
      <c r="N72" s="1">
        <f t="shared" si="58"/>
        <v>1</v>
      </c>
      <c r="O72" s="1">
        <f t="shared" si="59"/>
        <v>17</v>
      </c>
      <c r="P72" s="1">
        <f t="shared" si="60"/>
        <v>13</v>
      </c>
      <c r="Q72" s="1">
        <f t="shared" si="61"/>
        <v>4</v>
      </c>
      <c r="R72" s="1">
        <f t="shared" si="62"/>
        <v>20</v>
      </c>
      <c r="S72" s="1">
        <f t="shared" si="63"/>
        <v>15</v>
      </c>
      <c r="T72" s="1">
        <f t="shared" si="64"/>
        <v>2</v>
      </c>
      <c r="U72" s="1">
        <f t="shared" si="65"/>
        <v>13</v>
      </c>
      <c r="V72" s="1">
        <f t="shared" si="66"/>
        <v>7</v>
      </c>
      <c r="W72" s="1">
        <f t="shared" si="67"/>
        <v>3</v>
      </c>
      <c r="X72" s="1">
        <f t="shared" si="68"/>
        <v>24</v>
      </c>
      <c r="Y72" s="1">
        <f t="shared" si="69"/>
        <v>14</v>
      </c>
      <c r="Z72" s="1">
        <f t="shared" si="70"/>
        <v>6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6</v>
      </c>
      <c r="AF72" s="1">
        <f t="shared" si="50"/>
        <v>0</v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37</v>
      </c>
      <c r="J73" s="1">
        <f t="shared" si="54"/>
        <v>28</v>
      </c>
      <c r="K73" s="1">
        <f t="shared" si="55"/>
        <v>4</v>
      </c>
      <c r="L73" s="1">
        <f t="shared" si="56"/>
        <v>7</v>
      </c>
      <c r="M73" s="1">
        <f t="shared" si="57"/>
        <v>1</v>
      </c>
      <c r="N73" s="1">
        <f t="shared" si="58"/>
        <v>2</v>
      </c>
      <c r="O73" s="1">
        <f t="shared" si="59"/>
        <v>17</v>
      </c>
      <c r="P73" s="1">
        <f t="shared" si="60"/>
        <v>13</v>
      </c>
      <c r="Q73" s="1">
        <f t="shared" si="61"/>
        <v>5</v>
      </c>
      <c r="R73" s="1">
        <f t="shared" si="62"/>
        <v>20</v>
      </c>
      <c r="S73" s="1">
        <f t="shared" si="63"/>
        <v>15</v>
      </c>
      <c r="T73" s="1">
        <f t="shared" si="64"/>
        <v>2</v>
      </c>
      <c r="U73" s="1">
        <f t="shared" si="65"/>
        <v>13</v>
      </c>
      <c r="V73" s="1">
        <f t="shared" si="66"/>
        <v>7</v>
      </c>
      <c r="W73" s="1">
        <f t="shared" si="67"/>
        <v>3</v>
      </c>
      <c r="X73" s="1">
        <f t="shared" si="68"/>
        <v>24</v>
      </c>
      <c r="Y73" s="1">
        <f t="shared" si="69"/>
        <v>14</v>
      </c>
      <c r="Z73" s="1">
        <f t="shared" si="70"/>
        <v>6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5</v>
      </c>
      <c r="AF73" s="1">
        <f t="shared" si="50"/>
        <v>1</v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4</v>
      </c>
      <c r="L74" s="1">
        <f t="shared" si="56"/>
        <v>7</v>
      </c>
      <c r="M74" s="1">
        <f t="shared" si="57"/>
        <v>1</v>
      </c>
      <c r="N74" s="1">
        <f t="shared" si="58"/>
        <v>2</v>
      </c>
      <c r="O74" s="1">
        <f t="shared" si="59"/>
        <v>17</v>
      </c>
      <c r="P74" s="1">
        <f t="shared" si="60"/>
        <v>13</v>
      </c>
      <c r="Q74" s="1">
        <f t="shared" si="61"/>
        <v>5</v>
      </c>
      <c r="R74" s="1">
        <f t="shared" si="62"/>
        <v>21</v>
      </c>
      <c r="S74" s="1">
        <f t="shared" si="63"/>
        <v>15</v>
      </c>
      <c r="T74" s="1">
        <f t="shared" si="64"/>
        <v>2</v>
      </c>
      <c r="U74" s="1">
        <f t="shared" si="65"/>
        <v>13</v>
      </c>
      <c r="V74" s="1">
        <f t="shared" si="66"/>
        <v>7</v>
      </c>
      <c r="W74" s="1">
        <f t="shared" si="67"/>
        <v>3</v>
      </c>
      <c r="X74" s="1">
        <f t="shared" si="68"/>
        <v>24</v>
      </c>
      <c r="Y74" s="1">
        <f t="shared" si="69"/>
        <v>14</v>
      </c>
      <c r="Z74" s="1">
        <f t="shared" si="70"/>
        <v>6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E75" s="1">
        <v>0</v>
      </c>
      <c r="F75" s="1">
        <v>4</v>
      </c>
      <c r="G75" s="1" t="s">
        <v>83</v>
      </c>
      <c r="H75" s="1" t="s">
        <v>83</v>
      </c>
      <c r="I75" s="1">
        <f t="shared" si="53"/>
        <v>38</v>
      </c>
      <c r="J75" s="1">
        <f t="shared" si="54"/>
        <v>29</v>
      </c>
      <c r="K75" s="1">
        <f t="shared" si="55"/>
        <v>4</v>
      </c>
      <c r="L75" s="1">
        <f t="shared" si="56"/>
        <v>7</v>
      </c>
      <c r="M75" s="1">
        <f t="shared" si="57"/>
        <v>1</v>
      </c>
      <c r="N75" s="1">
        <f t="shared" si="58"/>
        <v>2</v>
      </c>
      <c r="O75" s="1">
        <f t="shared" si="59"/>
        <v>17</v>
      </c>
      <c r="P75" s="1">
        <f t="shared" si="60"/>
        <v>13</v>
      </c>
      <c r="Q75" s="1">
        <f t="shared" si="61"/>
        <v>5</v>
      </c>
      <c r="R75" s="1">
        <f t="shared" si="62"/>
        <v>21</v>
      </c>
      <c r="S75" s="1">
        <f t="shared" si="63"/>
        <v>16</v>
      </c>
      <c r="T75" s="1">
        <f t="shared" si="64"/>
        <v>2</v>
      </c>
      <c r="U75" s="1">
        <f t="shared" si="65"/>
        <v>13</v>
      </c>
      <c r="V75" s="1">
        <f t="shared" si="66"/>
        <v>7</v>
      </c>
      <c r="W75" s="1">
        <f t="shared" si="67"/>
        <v>3</v>
      </c>
      <c r="X75" s="1">
        <f t="shared" si="68"/>
        <v>24</v>
      </c>
      <c r="Y75" s="1">
        <f t="shared" si="69"/>
        <v>14</v>
      </c>
      <c r="Z75" s="1">
        <f t="shared" si="70"/>
        <v>6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E76" s="1">
        <v>5</v>
      </c>
      <c r="F76" s="1">
        <v>2</v>
      </c>
      <c r="G76" s="1" t="s">
        <v>83</v>
      </c>
      <c r="H76" s="1" t="s">
        <v>83</v>
      </c>
      <c r="I76" s="1">
        <f t="shared" si="53"/>
        <v>39</v>
      </c>
      <c r="J76" s="1">
        <f t="shared" si="54"/>
        <v>29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2</v>
      </c>
      <c r="O76" s="1">
        <f t="shared" si="59"/>
        <v>17</v>
      </c>
      <c r="P76" s="1">
        <f t="shared" si="60"/>
        <v>13</v>
      </c>
      <c r="Q76" s="1">
        <f t="shared" si="61"/>
        <v>5</v>
      </c>
      <c r="R76" s="1">
        <f t="shared" si="62"/>
        <v>22</v>
      </c>
      <c r="S76" s="1">
        <f t="shared" si="63"/>
        <v>16</v>
      </c>
      <c r="T76" s="1">
        <f t="shared" si="64"/>
        <v>2</v>
      </c>
      <c r="U76" s="1">
        <f t="shared" si="65"/>
        <v>13</v>
      </c>
      <c r="V76" s="1">
        <f t="shared" si="66"/>
        <v>7</v>
      </c>
      <c r="W76" s="1">
        <f t="shared" si="67"/>
        <v>3</v>
      </c>
      <c r="X76" s="1">
        <f t="shared" si="68"/>
        <v>24</v>
      </c>
      <c r="Y76" s="1">
        <f t="shared" si="69"/>
        <v>14</v>
      </c>
      <c r="Z76" s="1">
        <f t="shared" si="70"/>
        <v>6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E77" s="1">
        <v>3</v>
      </c>
      <c r="F77" s="1">
        <v>2</v>
      </c>
      <c r="G77" s="1" t="s">
        <v>84</v>
      </c>
      <c r="H77" s="1" t="s">
        <v>84</v>
      </c>
      <c r="I77" s="1">
        <f t="shared" si="53"/>
        <v>40</v>
      </c>
      <c r="J77" s="1">
        <f t="shared" si="54"/>
        <v>29</v>
      </c>
      <c r="K77" s="1">
        <f t="shared" si="55"/>
        <v>5</v>
      </c>
      <c r="L77" s="1">
        <f t="shared" si="56"/>
        <v>7</v>
      </c>
      <c r="M77" s="1">
        <f t="shared" si="57"/>
        <v>2</v>
      </c>
      <c r="N77" s="1">
        <f t="shared" si="58"/>
        <v>2</v>
      </c>
      <c r="O77" s="1">
        <f t="shared" si="59"/>
        <v>18</v>
      </c>
      <c r="P77" s="1">
        <f t="shared" si="60"/>
        <v>13</v>
      </c>
      <c r="Q77" s="1">
        <f t="shared" si="61"/>
        <v>5</v>
      </c>
      <c r="R77" s="1">
        <f t="shared" si="62"/>
        <v>22</v>
      </c>
      <c r="S77" s="1">
        <f t="shared" si="63"/>
        <v>16</v>
      </c>
      <c r="T77" s="1">
        <f t="shared" si="64"/>
        <v>2</v>
      </c>
      <c r="U77" s="1">
        <f t="shared" si="65"/>
        <v>13</v>
      </c>
      <c r="V77" s="1">
        <f t="shared" si="66"/>
        <v>7</v>
      </c>
      <c r="W77" s="1">
        <f t="shared" si="67"/>
        <v>3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41</v>
      </c>
      <c r="J78" s="1">
        <f t="shared" si="54"/>
        <v>29</v>
      </c>
      <c r="K78" s="1">
        <f t="shared" si="55"/>
        <v>5</v>
      </c>
      <c r="L78" s="1">
        <f t="shared" si="56"/>
        <v>7</v>
      </c>
      <c r="M78" s="1">
        <f t="shared" si="57"/>
        <v>2</v>
      </c>
      <c r="N78" s="1">
        <f t="shared" si="58"/>
        <v>2</v>
      </c>
      <c r="O78" s="1">
        <f t="shared" si="59"/>
        <v>19</v>
      </c>
      <c r="P78" s="1">
        <f t="shared" si="60"/>
        <v>13</v>
      </c>
      <c r="Q78" s="1">
        <f t="shared" si="61"/>
        <v>5</v>
      </c>
      <c r="R78" s="1">
        <f t="shared" si="62"/>
        <v>22</v>
      </c>
      <c r="S78" s="1">
        <f t="shared" si="63"/>
        <v>16</v>
      </c>
      <c r="T78" s="1">
        <f t="shared" si="64"/>
        <v>2</v>
      </c>
      <c r="U78" s="1">
        <f t="shared" si="65"/>
        <v>14</v>
      </c>
      <c r="V78" s="1">
        <f t="shared" si="66"/>
        <v>7</v>
      </c>
      <c r="W78" s="1">
        <f t="shared" si="67"/>
        <v>3</v>
      </c>
      <c r="X78" s="1">
        <f t="shared" si="68"/>
        <v>25</v>
      </c>
      <c r="Y78" s="1">
        <f t="shared" si="69"/>
        <v>14</v>
      </c>
      <c r="Z78" s="1">
        <f t="shared" si="70"/>
        <v>6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41</v>
      </c>
      <c r="J84" s="1">
        <f t="shared" si="75"/>
        <v>29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13</v>
      </c>
      <c r="Q84" s="1">
        <f t="shared" si="76"/>
        <v>5</v>
      </c>
      <c r="R84" s="1">
        <f t="shared" si="76"/>
        <v>22</v>
      </c>
      <c r="S84" s="1">
        <f t="shared" si="76"/>
        <v>16</v>
      </c>
      <c r="T84" s="1">
        <f t="shared" si="76"/>
        <v>2</v>
      </c>
      <c r="U84" s="1">
        <f t="shared" si="76"/>
        <v>14</v>
      </c>
      <c r="V84" s="1">
        <f t="shared" si="76"/>
        <v>7</v>
      </c>
      <c r="W84" s="1">
        <f t="shared" si="76"/>
        <v>3</v>
      </c>
      <c r="X84" s="1">
        <f t="shared" si="76"/>
        <v>25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231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19-13-5</v>
      </c>
      <c r="R85" s="1" t="str">
        <f>IF(R84="","0-0-0",CONCATENATE(R84,"-",S84,"-",T84))</f>
        <v>22-16-2</v>
      </c>
      <c r="U85" s="1" t="str">
        <f>IF(U84="","0-0-0",CONCATENATE(U84,"-",V84,"-",W84))</f>
        <v>14-7-3</v>
      </c>
      <c r="X85" s="1" t="str">
        <f>IF(X84="","0-0-0",CONCATENATE(X84,"-",Y84,"-",Z84))</f>
        <v>25-14-6</v>
      </c>
      <c r="AA85" s="1" t="str">
        <f>IF(AA84="","0-0",CONCATENATE(AA84,AB84))</f>
        <v>W3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300-000000000000}">
      <formula1>$AK$1:$AK$2</formula1>
    </dataValidation>
    <dataValidation type="list" allowBlank="1" showInputMessage="1" showErrorMessage="1" sqref="C2:C83" xr:uid="{00000000-0002-0000-A300-000001000000}">
      <formula1>$AL$1:$AL$2</formula1>
    </dataValidation>
    <dataValidation type="list" allowBlank="1" showInputMessage="1" showErrorMessage="1" sqref="D2:D83" xr:uid="{00000000-0002-0000-A300-000002000000}">
      <formula1>$AM$1:$AM$31</formula1>
    </dataValidation>
  </dataValidations>
  <hyperlinks>
    <hyperlink ref="AG1" location="Index!A1" display="Home" xr:uid="{00000000-0004-0000-A300-000000000000}"/>
  </hyperlink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20</v>
      </c>
      <c r="K50" s="1">
        <f t="shared" si="31"/>
        <v>5</v>
      </c>
      <c r="L50" s="1">
        <f t="shared" si="32"/>
        <v>7</v>
      </c>
      <c r="M50" s="1">
        <f t="shared" si="33"/>
        <v>2</v>
      </c>
      <c r="N50" s="1">
        <f t="shared" si="34"/>
        <v>1</v>
      </c>
      <c r="O50" s="1">
        <f t="shared" si="35"/>
        <v>12</v>
      </c>
      <c r="P50" s="1">
        <f t="shared" si="36"/>
        <v>11</v>
      </c>
      <c r="Q50" s="1">
        <f t="shared" si="37"/>
        <v>2</v>
      </c>
      <c r="R50" s="1">
        <f t="shared" si="38"/>
        <v>10</v>
      </c>
      <c r="S50" s="1">
        <f t="shared" si="39"/>
        <v>9</v>
      </c>
      <c r="T50" s="1">
        <f t="shared" si="40"/>
        <v>5</v>
      </c>
      <c r="U50" s="1">
        <f t="shared" si="41"/>
        <v>6</v>
      </c>
      <c r="V50" s="1">
        <f t="shared" si="42"/>
        <v>4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W</v>
      </c>
      <c r="AB50" s="1">
        <f t="shared" si="47"/>
        <v>5</v>
      </c>
      <c r="AC50" s="1" t="str">
        <f t="shared" si="28"/>
        <v>W</v>
      </c>
      <c r="AD50" s="1">
        <f t="shared" si="48"/>
        <v>8</v>
      </c>
      <c r="AE50" s="1">
        <f t="shared" si="49"/>
        <v>2</v>
      </c>
      <c r="AF50" s="1">
        <f t="shared" si="50"/>
        <v>0</v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20</v>
      </c>
      <c r="K51" s="1">
        <f t="shared" si="31"/>
        <v>5</v>
      </c>
      <c r="L51" s="1">
        <f t="shared" si="32"/>
        <v>7</v>
      </c>
      <c r="M51" s="1">
        <f t="shared" si="33"/>
        <v>2</v>
      </c>
      <c r="N51" s="1">
        <f t="shared" si="34"/>
        <v>1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11</v>
      </c>
      <c r="S51" s="1">
        <f t="shared" si="39"/>
        <v>9</v>
      </c>
      <c r="T51" s="1">
        <f t="shared" si="40"/>
        <v>5</v>
      </c>
      <c r="U51" s="1">
        <f t="shared" si="41"/>
        <v>7</v>
      </c>
      <c r="V51" s="1">
        <f t="shared" si="42"/>
        <v>4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6</v>
      </c>
      <c r="AC51" s="1" t="str">
        <f t="shared" si="28"/>
        <v>W</v>
      </c>
      <c r="AD51" s="1">
        <f t="shared" si="48"/>
        <v>8</v>
      </c>
      <c r="AE51" s="1">
        <f t="shared" si="49"/>
        <v>2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E52" s="1">
        <v>3</v>
      </c>
      <c r="F52" s="1">
        <v>2</v>
      </c>
      <c r="G52" s="1" t="s">
        <v>84</v>
      </c>
      <c r="H52" s="1" t="s">
        <v>83</v>
      </c>
      <c r="I52" s="1">
        <f t="shared" si="29"/>
        <v>24</v>
      </c>
      <c r="J52" s="1">
        <f t="shared" si="30"/>
        <v>20</v>
      </c>
      <c r="K52" s="1">
        <f t="shared" si="31"/>
        <v>6</v>
      </c>
      <c r="L52" s="1">
        <f t="shared" si="32"/>
        <v>7</v>
      </c>
      <c r="M52" s="1">
        <f t="shared" si="33"/>
        <v>2</v>
      </c>
      <c r="N52" s="1">
        <f t="shared" si="34"/>
        <v>1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5</v>
      </c>
      <c r="U52" s="1">
        <f t="shared" si="41"/>
        <v>7</v>
      </c>
      <c r="V52" s="1">
        <f t="shared" si="42"/>
        <v>4</v>
      </c>
      <c r="W52" s="1">
        <f t="shared" si="43"/>
        <v>2</v>
      </c>
      <c r="X52" s="1">
        <f t="shared" si="44"/>
        <v>15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7</v>
      </c>
      <c r="AC52" s="1" t="str">
        <f t="shared" si="28"/>
        <v>W</v>
      </c>
      <c r="AD52" s="1">
        <f t="shared" si="48"/>
        <v>8</v>
      </c>
      <c r="AE52" s="1">
        <f t="shared" si="49"/>
        <v>2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E53" s="1">
        <v>3</v>
      </c>
      <c r="F53" s="1">
        <v>6</v>
      </c>
      <c r="G53" s="1" t="s">
        <v>83</v>
      </c>
      <c r="H53" s="1" t="s">
        <v>83</v>
      </c>
      <c r="I53" s="1">
        <f t="shared" si="29"/>
        <v>24</v>
      </c>
      <c r="J53" s="1">
        <f t="shared" si="30"/>
        <v>21</v>
      </c>
      <c r="K53" s="1">
        <f t="shared" si="31"/>
        <v>6</v>
      </c>
      <c r="L53" s="1">
        <f t="shared" si="32"/>
        <v>7</v>
      </c>
      <c r="M53" s="1">
        <f t="shared" si="33"/>
        <v>2</v>
      </c>
      <c r="N53" s="1">
        <f t="shared" si="34"/>
        <v>1</v>
      </c>
      <c r="O53" s="1">
        <f t="shared" si="35"/>
        <v>12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10</v>
      </c>
      <c r="T53" s="1">
        <f t="shared" si="40"/>
        <v>5</v>
      </c>
      <c r="U53" s="1">
        <f t="shared" si="41"/>
        <v>7</v>
      </c>
      <c r="V53" s="1">
        <f t="shared" si="42"/>
        <v>4</v>
      </c>
      <c r="W53" s="1">
        <f t="shared" si="43"/>
        <v>2</v>
      </c>
      <c r="X53" s="1">
        <f t="shared" si="44"/>
        <v>15</v>
      </c>
      <c r="Y53" s="1">
        <f t="shared" si="45"/>
        <v>14</v>
      </c>
      <c r="Z53" s="1">
        <f t="shared" si="46"/>
        <v>3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7</v>
      </c>
      <c r="AE53" s="1">
        <f t="shared" si="49"/>
        <v>3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25</v>
      </c>
      <c r="J54" s="1">
        <f t="shared" si="30"/>
        <v>21</v>
      </c>
      <c r="K54" s="1">
        <f t="shared" si="31"/>
        <v>6</v>
      </c>
      <c r="L54" s="1">
        <f t="shared" si="32"/>
        <v>7</v>
      </c>
      <c r="M54" s="1">
        <f t="shared" si="33"/>
        <v>2</v>
      </c>
      <c r="N54" s="1">
        <f t="shared" si="34"/>
        <v>1</v>
      </c>
      <c r="O54" s="1">
        <f t="shared" si="35"/>
        <v>13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10</v>
      </c>
      <c r="T54" s="1">
        <f t="shared" si="40"/>
        <v>5</v>
      </c>
      <c r="U54" s="1">
        <f t="shared" si="41"/>
        <v>7</v>
      </c>
      <c r="V54" s="1">
        <f t="shared" si="42"/>
        <v>4</v>
      </c>
      <c r="W54" s="1">
        <f t="shared" si="43"/>
        <v>2</v>
      </c>
      <c r="X54" s="1">
        <f t="shared" si="44"/>
        <v>15</v>
      </c>
      <c r="Y54" s="1">
        <f t="shared" si="45"/>
        <v>14</v>
      </c>
      <c r="Z54" s="1">
        <f t="shared" si="46"/>
        <v>3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8</v>
      </c>
      <c r="AE54" s="1">
        <f t="shared" si="49"/>
        <v>2</v>
      </c>
      <c r="AF54" s="1">
        <f t="shared" si="50"/>
        <v>0</v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25</v>
      </c>
      <c r="J55" s="1">
        <f t="shared" si="30"/>
        <v>22</v>
      </c>
      <c r="K55" s="1">
        <f t="shared" si="31"/>
        <v>6</v>
      </c>
      <c r="L55" s="1">
        <f t="shared" si="32"/>
        <v>7</v>
      </c>
      <c r="M55" s="1">
        <f t="shared" si="33"/>
        <v>2</v>
      </c>
      <c r="N55" s="1">
        <f t="shared" si="34"/>
        <v>1</v>
      </c>
      <c r="O55" s="1">
        <f t="shared" si="35"/>
        <v>13</v>
      </c>
      <c r="P55" s="1">
        <f t="shared" si="36"/>
        <v>11</v>
      </c>
      <c r="Q55" s="1">
        <f t="shared" si="37"/>
        <v>2</v>
      </c>
      <c r="R55" s="1">
        <f t="shared" si="38"/>
        <v>12</v>
      </c>
      <c r="S55" s="1">
        <f t="shared" si="39"/>
        <v>11</v>
      </c>
      <c r="T55" s="1">
        <f t="shared" si="40"/>
        <v>5</v>
      </c>
      <c r="U55" s="1">
        <f t="shared" si="41"/>
        <v>7</v>
      </c>
      <c r="V55" s="1">
        <f t="shared" si="42"/>
        <v>4</v>
      </c>
      <c r="W55" s="1">
        <f t="shared" si="43"/>
        <v>2</v>
      </c>
      <c r="X55" s="1">
        <f t="shared" si="44"/>
        <v>15</v>
      </c>
      <c r="Y55" s="1">
        <f t="shared" si="45"/>
        <v>14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8</v>
      </c>
      <c r="AE55" s="1">
        <f t="shared" si="49"/>
        <v>2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E56" s="1">
        <v>3</v>
      </c>
      <c r="F56" s="1">
        <v>6</v>
      </c>
      <c r="G56" s="1" t="s">
        <v>83</v>
      </c>
      <c r="H56" s="1" t="s">
        <v>83</v>
      </c>
      <c r="I56" s="1">
        <f t="shared" si="29"/>
        <v>25</v>
      </c>
      <c r="J56" s="1">
        <f t="shared" si="30"/>
        <v>23</v>
      </c>
      <c r="K56" s="1">
        <f t="shared" si="31"/>
        <v>6</v>
      </c>
      <c r="L56" s="1">
        <f t="shared" si="32"/>
        <v>7</v>
      </c>
      <c r="M56" s="1">
        <f t="shared" si="33"/>
        <v>2</v>
      </c>
      <c r="N56" s="1">
        <f t="shared" si="34"/>
        <v>1</v>
      </c>
      <c r="O56" s="1">
        <f t="shared" si="35"/>
        <v>13</v>
      </c>
      <c r="P56" s="1">
        <f t="shared" si="36"/>
        <v>11</v>
      </c>
      <c r="Q56" s="1">
        <f t="shared" si="37"/>
        <v>2</v>
      </c>
      <c r="R56" s="1">
        <f t="shared" si="38"/>
        <v>12</v>
      </c>
      <c r="S56" s="1">
        <f t="shared" si="39"/>
        <v>12</v>
      </c>
      <c r="T56" s="1">
        <f t="shared" si="40"/>
        <v>5</v>
      </c>
      <c r="U56" s="1">
        <f t="shared" si="41"/>
        <v>7</v>
      </c>
      <c r="V56" s="1">
        <f t="shared" si="42"/>
        <v>4</v>
      </c>
      <c r="W56" s="1">
        <f t="shared" si="43"/>
        <v>2</v>
      </c>
      <c r="X56" s="1">
        <f t="shared" si="44"/>
        <v>15</v>
      </c>
      <c r="Y56" s="1">
        <f t="shared" si="45"/>
        <v>14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7</v>
      </c>
      <c r="AE56" s="1">
        <f t="shared" si="49"/>
        <v>3</v>
      </c>
      <c r="AF56" s="1">
        <f t="shared" si="50"/>
        <v>0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25</v>
      </c>
      <c r="J57" s="1">
        <f t="shared" si="30"/>
        <v>24</v>
      </c>
      <c r="K57" s="1">
        <f t="shared" si="31"/>
        <v>6</v>
      </c>
      <c r="L57" s="1">
        <f t="shared" si="32"/>
        <v>7</v>
      </c>
      <c r="M57" s="1">
        <f t="shared" si="33"/>
        <v>2</v>
      </c>
      <c r="N57" s="1">
        <f t="shared" si="34"/>
        <v>1</v>
      </c>
      <c r="O57" s="1">
        <f t="shared" si="35"/>
        <v>13</v>
      </c>
      <c r="P57" s="1">
        <f t="shared" si="36"/>
        <v>12</v>
      </c>
      <c r="Q57" s="1">
        <f t="shared" si="37"/>
        <v>2</v>
      </c>
      <c r="R57" s="1">
        <f t="shared" si="38"/>
        <v>12</v>
      </c>
      <c r="S57" s="1">
        <f t="shared" si="39"/>
        <v>12</v>
      </c>
      <c r="T57" s="1">
        <f t="shared" si="40"/>
        <v>5</v>
      </c>
      <c r="U57" s="1">
        <f t="shared" si="41"/>
        <v>7</v>
      </c>
      <c r="V57" s="1">
        <f t="shared" si="42"/>
        <v>4</v>
      </c>
      <c r="W57" s="1">
        <f t="shared" si="43"/>
        <v>2</v>
      </c>
      <c r="X57" s="1">
        <f t="shared" si="44"/>
        <v>15</v>
      </c>
      <c r="Y57" s="1">
        <f t="shared" si="45"/>
        <v>14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E58" s="1">
        <v>1</v>
      </c>
      <c r="F58" s="1">
        <v>5</v>
      </c>
      <c r="G58" s="1" t="s">
        <v>83</v>
      </c>
      <c r="H58" s="1" t="s">
        <v>83</v>
      </c>
      <c r="I58" s="1">
        <f t="shared" si="29"/>
        <v>25</v>
      </c>
      <c r="J58" s="1">
        <f t="shared" si="30"/>
        <v>25</v>
      </c>
      <c r="K58" s="1">
        <f t="shared" si="31"/>
        <v>6</v>
      </c>
      <c r="L58" s="1">
        <f t="shared" si="32"/>
        <v>7</v>
      </c>
      <c r="M58" s="1">
        <f t="shared" si="33"/>
        <v>2</v>
      </c>
      <c r="N58" s="1">
        <f t="shared" si="34"/>
        <v>1</v>
      </c>
      <c r="O58" s="1">
        <f t="shared" si="35"/>
        <v>13</v>
      </c>
      <c r="P58" s="1">
        <f t="shared" si="36"/>
        <v>13</v>
      </c>
      <c r="Q58" s="1">
        <f t="shared" si="37"/>
        <v>2</v>
      </c>
      <c r="R58" s="1">
        <f t="shared" si="38"/>
        <v>12</v>
      </c>
      <c r="S58" s="1">
        <f t="shared" si="39"/>
        <v>12</v>
      </c>
      <c r="T58" s="1">
        <f t="shared" si="40"/>
        <v>5</v>
      </c>
      <c r="U58" s="1">
        <f t="shared" si="41"/>
        <v>7</v>
      </c>
      <c r="V58" s="1">
        <f t="shared" si="42"/>
        <v>5</v>
      </c>
      <c r="W58" s="1">
        <f t="shared" si="43"/>
        <v>2</v>
      </c>
      <c r="X58" s="1">
        <f t="shared" si="44"/>
        <v>15</v>
      </c>
      <c r="Y58" s="1">
        <f t="shared" si="45"/>
        <v>15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25</v>
      </c>
      <c r="K59" s="1">
        <f t="shared" si="31"/>
        <v>6</v>
      </c>
      <c r="L59" s="1">
        <f t="shared" si="32"/>
        <v>7</v>
      </c>
      <c r="M59" s="1">
        <f t="shared" si="33"/>
        <v>2</v>
      </c>
      <c r="N59" s="1">
        <f t="shared" si="34"/>
        <v>1</v>
      </c>
      <c r="O59" s="1">
        <f t="shared" si="35"/>
        <v>13</v>
      </c>
      <c r="P59" s="1">
        <f t="shared" si="36"/>
        <v>13</v>
      </c>
      <c r="Q59" s="1">
        <f t="shared" si="37"/>
        <v>2</v>
      </c>
      <c r="R59" s="1">
        <f t="shared" si="38"/>
        <v>13</v>
      </c>
      <c r="S59" s="1">
        <f t="shared" si="39"/>
        <v>12</v>
      </c>
      <c r="T59" s="1">
        <f t="shared" si="40"/>
        <v>5</v>
      </c>
      <c r="U59" s="1">
        <f t="shared" si="41"/>
        <v>7</v>
      </c>
      <c r="V59" s="1">
        <f t="shared" si="42"/>
        <v>5</v>
      </c>
      <c r="W59" s="1">
        <f t="shared" si="43"/>
        <v>2</v>
      </c>
      <c r="X59" s="1">
        <f t="shared" si="44"/>
        <v>16</v>
      </c>
      <c r="Y59" s="1">
        <f t="shared" si="45"/>
        <v>15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E60" s="1">
        <v>7</v>
      </c>
      <c r="F60" s="1">
        <v>4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25</v>
      </c>
      <c r="K60" s="1">
        <f t="shared" si="31"/>
        <v>6</v>
      </c>
      <c r="L60" s="1">
        <f t="shared" si="32"/>
        <v>7</v>
      </c>
      <c r="M60" s="1">
        <f t="shared" si="33"/>
        <v>2</v>
      </c>
      <c r="N60" s="1">
        <f t="shared" si="34"/>
        <v>1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13</v>
      </c>
      <c r="S60" s="1">
        <f t="shared" si="39"/>
        <v>12</v>
      </c>
      <c r="T60" s="1">
        <f t="shared" si="40"/>
        <v>5</v>
      </c>
      <c r="U60" s="1">
        <f t="shared" si="41"/>
        <v>7</v>
      </c>
      <c r="V60" s="1">
        <f t="shared" si="42"/>
        <v>5</v>
      </c>
      <c r="W60" s="1">
        <f t="shared" si="43"/>
        <v>2</v>
      </c>
      <c r="X60" s="1">
        <f t="shared" si="44"/>
        <v>16</v>
      </c>
      <c r="Y60" s="1">
        <f t="shared" si="45"/>
        <v>15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E61" s="1">
        <v>0</v>
      </c>
      <c r="F61" s="1">
        <v>4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26</v>
      </c>
      <c r="K61" s="1">
        <f t="shared" si="31"/>
        <v>6</v>
      </c>
      <c r="L61" s="1">
        <f t="shared" si="32"/>
        <v>7</v>
      </c>
      <c r="M61" s="1">
        <f t="shared" si="33"/>
        <v>2</v>
      </c>
      <c r="N61" s="1">
        <f t="shared" si="34"/>
        <v>1</v>
      </c>
      <c r="O61" s="1">
        <f t="shared" si="35"/>
        <v>14</v>
      </c>
      <c r="P61" s="1">
        <f t="shared" si="36"/>
        <v>13</v>
      </c>
      <c r="Q61" s="1">
        <f t="shared" si="37"/>
        <v>2</v>
      </c>
      <c r="R61" s="1">
        <f t="shared" si="38"/>
        <v>13</v>
      </c>
      <c r="S61" s="1">
        <f t="shared" si="39"/>
        <v>13</v>
      </c>
      <c r="T61" s="1">
        <f t="shared" si="40"/>
        <v>5</v>
      </c>
      <c r="U61" s="1">
        <f t="shared" si="41"/>
        <v>7</v>
      </c>
      <c r="V61" s="1">
        <f t="shared" si="42"/>
        <v>6</v>
      </c>
      <c r="W61" s="1">
        <f t="shared" si="43"/>
        <v>2</v>
      </c>
      <c r="X61" s="1">
        <f t="shared" si="44"/>
        <v>16</v>
      </c>
      <c r="Y61" s="1">
        <f t="shared" si="45"/>
        <v>16</v>
      </c>
      <c r="Z61" s="1">
        <f t="shared" si="46"/>
        <v>3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4</v>
      </c>
      <c r="AE61" s="1">
        <f t="shared" si="49"/>
        <v>6</v>
      </c>
      <c r="AF61" s="1">
        <f t="shared" si="50"/>
        <v>0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26</v>
      </c>
      <c r="K62" s="1">
        <f t="shared" si="31"/>
        <v>6</v>
      </c>
      <c r="L62" s="1">
        <f t="shared" si="32"/>
        <v>7</v>
      </c>
      <c r="M62" s="1">
        <f t="shared" si="33"/>
        <v>2</v>
      </c>
      <c r="N62" s="1">
        <f t="shared" si="34"/>
        <v>1</v>
      </c>
      <c r="O62" s="1">
        <f t="shared" si="35"/>
        <v>15</v>
      </c>
      <c r="P62" s="1">
        <f t="shared" si="36"/>
        <v>13</v>
      </c>
      <c r="Q62" s="1">
        <f t="shared" si="37"/>
        <v>2</v>
      </c>
      <c r="R62" s="1">
        <f t="shared" si="38"/>
        <v>13</v>
      </c>
      <c r="S62" s="1">
        <f t="shared" si="39"/>
        <v>13</v>
      </c>
      <c r="T62" s="1">
        <f t="shared" si="40"/>
        <v>5</v>
      </c>
      <c r="U62" s="1">
        <f t="shared" si="41"/>
        <v>7</v>
      </c>
      <c r="V62" s="1">
        <f t="shared" si="42"/>
        <v>6</v>
      </c>
      <c r="W62" s="1">
        <f t="shared" si="43"/>
        <v>2</v>
      </c>
      <c r="X62" s="1">
        <f t="shared" si="44"/>
        <v>16</v>
      </c>
      <c r="Y62" s="1">
        <f t="shared" si="45"/>
        <v>16</v>
      </c>
      <c r="Z62" s="1">
        <f t="shared" si="46"/>
        <v>3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6</v>
      </c>
      <c r="AF62" s="1">
        <f t="shared" si="50"/>
        <v>0</v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26</v>
      </c>
      <c r="K63" s="1">
        <f t="shared" si="31"/>
        <v>6</v>
      </c>
      <c r="L63" s="1">
        <f t="shared" si="32"/>
        <v>7</v>
      </c>
      <c r="M63" s="1">
        <f t="shared" si="33"/>
        <v>2</v>
      </c>
      <c r="N63" s="1">
        <f t="shared" si="34"/>
        <v>1</v>
      </c>
      <c r="O63" s="1">
        <f t="shared" si="35"/>
        <v>15</v>
      </c>
      <c r="P63" s="1">
        <f t="shared" si="36"/>
        <v>13</v>
      </c>
      <c r="Q63" s="1">
        <f t="shared" si="37"/>
        <v>2</v>
      </c>
      <c r="R63" s="1">
        <f t="shared" si="38"/>
        <v>14</v>
      </c>
      <c r="S63" s="1">
        <f t="shared" si="39"/>
        <v>13</v>
      </c>
      <c r="T63" s="1">
        <f t="shared" si="40"/>
        <v>5</v>
      </c>
      <c r="U63" s="1">
        <f t="shared" si="41"/>
        <v>7</v>
      </c>
      <c r="V63" s="1">
        <f t="shared" si="42"/>
        <v>6</v>
      </c>
      <c r="W63" s="1">
        <f t="shared" si="43"/>
        <v>2</v>
      </c>
      <c r="X63" s="1">
        <f t="shared" si="44"/>
        <v>16</v>
      </c>
      <c r="Y63" s="1">
        <f t="shared" si="45"/>
        <v>16</v>
      </c>
      <c r="Z63" s="1">
        <f t="shared" si="46"/>
        <v>3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5</v>
      </c>
      <c r="AE63" s="1">
        <f t="shared" si="49"/>
        <v>5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27</v>
      </c>
      <c r="K64" s="1">
        <f t="shared" si="31"/>
        <v>6</v>
      </c>
      <c r="L64" s="1">
        <f t="shared" si="32"/>
        <v>7</v>
      </c>
      <c r="M64" s="1">
        <f t="shared" si="33"/>
        <v>2</v>
      </c>
      <c r="N64" s="1">
        <f t="shared" si="34"/>
        <v>1</v>
      </c>
      <c r="O64" s="1">
        <f t="shared" si="35"/>
        <v>15</v>
      </c>
      <c r="P64" s="1">
        <f t="shared" si="36"/>
        <v>13</v>
      </c>
      <c r="Q64" s="1">
        <f t="shared" si="37"/>
        <v>2</v>
      </c>
      <c r="R64" s="1">
        <f t="shared" si="38"/>
        <v>14</v>
      </c>
      <c r="S64" s="1">
        <f t="shared" si="39"/>
        <v>14</v>
      </c>
      <c r="T64" s="1">
        <f t="shared" si="40"/>
        <v>5</v>
      </c>
      <c r="U64" s="1">
        <f t="shared" si="41"/>
        <v>7</v>
      </c>
      <c r="V64" s="1">
        <f t="shared" si="42"/>
        <v>6</v>
      </c>
      <c r="W64" s="1">
        <f t="shared" si="43"/>
        <v>2</v>
      </c>
      <c r="X64" s="1">
        <f t="shared" si="44"/>
        <v>16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4</v>
      </c>
      <c r="AE64" s="1">
        <f t="shared" si="49"/>
        <v>6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28</v>
      </c>
      <c r="K65" s="1">
        <f t="shared" si="31"/>
        <v>6</v>
      </c>
      <c r="L65" s="1">
        <f t="shared" si="32"/>
        <v>7</v>
      </c>
      <c r="M65" s="1">
        <f t="shared" si="33"/>
        <v>2</v>
      </c>
      <c r="N65" s="1">
        <f t="shared" si="34"/>
        <v>1</v>
      </c>
      <c r="O65" s="1">
        <f t="shared" si="35"/>
        <v>15</v>
      </c>
      <c r="P65" s="1">
        <f t="shared" si="36"/>
        <v>13</v>
      </c>
      <c r="Q65" s="1">
        <f t="shared" si="37"/>
        <v>2</v>
      </c>
      <c r="R65" s="1">
        <f t="shared" si="38"/>
        <v>14</v>
      </c>
      <c r="S65" s="1">
        <f t="shared" si="39"/>
        <v>15</v>
      </c>
      <c r="T65" s="1">
        <f t="shared" si="40"/>
        <v>5</v>
      </c>
      <c r="U65" s="1">
        <f t="shared" si="41"/>
        <v>7</v>
      </c>
      <c r="V65" s="1">
        <f t="shared" si="42"/>
        <v>6</v>
      </c>
      <c r="W65" s="1">
        <f t="shared" si="43"/>
        <v>2</v>
      </c>
      <c r="X65" s="1">
        <f t="shared" si="44"/>
        <v>16</v>
      </c>
      <c r="Y65" s="1">
        <f t="shared" si="45"/>
        <v>16</v>
      </c>
      <c r="Z65" s="1">
        <f t="shared" si="46"/>
        <v>3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29</v>
      </c>
      <c r="J66" s="1">
        <f t="shared" si="30"/>
        <v>28</v>
      </c>
      <c r="K66" s="1">
        <f t="shared" si="31"/>
        <v>6</v>
      </c>
      <c r="L66" s="1">
        <f t="shared" si="32"/>
        <v>8</v>
      </c>
      <c r="M66" s="1">
        <f t="shared" si="33"/>
        <v>2</v>
      </c>
      <c r="N66" s="1">
        <f t="shared" si="34"/>
        <v>1</v>
      </c>
      <c r="O66" s="1">
        <f t="shared" si="35"/>
        <v>15</v>
      </c>
      <c r="P66" s="1">
        <f t="shared" si="36"/>
        <v>13</v>
      </c>
      <c r="Q66" s="1">
        <f t="shared" si="37"/>
        <v>3</v>
      </c>
      <c r="R66" s="1">
        <f t="shared" si="38"/>
        <v>14</v>
      </c>
      <c r="S66" s="1">
        <f t="shared" si="39"/>
        <v>15</v>
      </c>
      <c r="T66" s="1">
        <f t="shared" si="40"/>
        <v>5</v>
      </c>
      <c r="U66" s="1">
        <f t="shared" si="41"/>
        <v>7</v>
      </c>
      <c r="V66" s="1">
        <f t="shared" si="42"/>
        <v>6</v>
      </c>
      <c r="W66" s="1">
        <f t="shared" si="43"/>
        <v>2</v>
      </c>
      <c r="X66" s="1">
        <f t="shared" si="44"/>
        <v>16</v>
      </c>
      <c r="Y66" s="1">
        <f t="shared" si="45"/>
        <v>16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30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14</v>
      </c>
      <c r="S67" s="1">
        <f t="shared" ref="S67:S83" si="63">IF(E67="","",IF(AND(C67=$AL$2,F67&gt;E67,G67=$AK$2,H67=$AK$2),S66+1,S66))</f>
        <v>15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7</v>
      </c>
      <c r="V67" s="1">
        <f t="shared" ref="V67:V83" si="66">IF(E67="","",IF(AND(E67&lt;F67,G67=$AK$2,H67=$AK$2,COUNTIF($AO$1:$AO$7,D67)=1),V66+1,V66))</f>
        <v>6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16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28</v>
      </c>
      <c r="K68" s="1">
        <f t="shared" si="55"/>
        <v>6</v>
      </c>
      <c r="L68" s="1">
        <f t="shared" si="56"/>
        <v>8</v>
      </c>
      <c r="M68" s="1">
        <f t="shared" si="57"/>
        <v>2</v>
      </c>
      <c r="N68" s="1">
        <f t="shared" si="58"/>
        <v>1</v>
      </c>
      <c r="O68" s="1">
        <f t="shared" si="59"/>
        <v>16</v>
      </c>
      <c r="P68" s="1">
        <f t="shared" si="60"/>
        <v>13</v>
      </c>
      <c r="Q68" s="1">
        <f t="shared" si="61"/>
        <v>3</v>
      </c>
      <c r="R68" s="1">
        <f t="shared" si="62"/>
        <v>15</v>
      </c>
      <c r="S68" s="1">
        <f t="shared" si="63"/>
        <v>15</v>
      </c>
      <c r="T68" s="1">
        <f t="shared" si="64"/>
        <v>5</v>
      </c>
      <c r="U68" s="1">
        <f t="shared" si="65"/>
        <v>8</v>
      </c>
      <c r="V68" s="1">
        <f t="shared" si="66"/>
        <v>6</v>
      </c>
      <c r="W68" s="1">
        <f t="shared" si="67"/>
        <v>2</v>
      </c>
      <c r="X68" s="1">
        <f t="shared" si="68"/>
        <v>18</v>
      </c>
      <c r="Y68" s="1">
        <f t="shared" si="69"/>
        <v>16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E69" s="1">
        <v>4</v>
      </c>
      <c r="F69" s="1">
        <v>3</v>
      </c>
      <c r="G69" s="1" t="s">
        <v>84</v>
      </c>
      <c r="H69" s="1" t="s">
        <v>83</v>
      </c>
      <c r="I69" s="1">
        <f t="shared" si="53"/>
        <v>32</v>
      </c>
      <c r="J69" s="1">
        <f t="shared" si="54"/>
        <v>28</v>
      </c>
      <c r="K69" s="1">
        <f t="shared" si="55"/>
        <v>7</v>
      </c>
      <c r="L69" s="1">
        <f t="shared" si="56"/>
        <v>8</v>
      </c>
      <c r="M69" s="1">
        <f t="shared" si="57"/>
        <v>2</v>
      </c>
      <c r="N69" s="1">
        <f t="shared" si="58"/>
        <v>1</v>
      </c>
      <c r="O69" s="1">
        <f t="shared" si="59"/>
        <v>17</v>
      </c>
      <c r="P69" s="1">
        <f t="shared" si="60"/>
        <v>13</v>
      </c>
      <c r="Q69" s="1">
        <f t="shared" si="61"/>
        <v>3</v>
      </c>
      <c r="R69" s="1">
        <f t="shared" si="62"/>
        <v>15</v>
      </c>
      <c r="S69" s="1">
        <f t="shared" si="63"/>
        <v>15</v>
      </c>
      <c r="T69" s="1">
        <f t="shared" si="64"/>
        <v>5</v>
      </c>
      <c r="U69" s="1">
        <f t="shared" si="65"/>
        <v>8</v>
      </c>
      <c r="V69" s="1">
        <f t="shared" si="66"/>
        <v>6</v>
      </c>
      <c r="W69" s="1">
        <f t="shared" si="67"/>
        <v>2</v>
      </c>
      <c r="X69" s="1">
        <f t="shared" si="68"/>
        <v>19</v>
      </c>
      <c r="Y69" s="1">
        <f t="shared" si="69"/>
        <v>16</v>
      </c>
      <c r="Z69" s="1">
        <f t="shared" si="70"/>
        <v>3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28</v>
      </c>
      <c r="K70" s="1">
        <f t="shared" si="55"/>
        <v>7</v>
      </c>
      <c r="L70" s="1">
        <f t="shared" si="56"/>
        <v>9</v>
      </c>
      <c r="M70" s="1">
        <f t="shared" si="57"/>
        <v>2</v>
      </c>
      <c r="N70" s="1">
        <f t="shared" si="58"/>
        <v>1</v>
      </c>
      <c r="O70" s="1">
        <f t="shared" si="59"/>
        <v>17</v>
      </c>
      <c r="P70" s="1">
        <f t="shared" si="60"/>
        <v>13</v>
      </c>
      <c r="Q70" s="1">
        <f t="shared" si="61"/>
        <v>4</v>
      </c>
      <c r="R70" s="1">
        <f t="shared" si="62"/>
        <v>15</v>
      </c>
      <c r="S70" s="1">
        <f t="shared" si="63"/>
        <v>15</v>
      </c>
      <c r="T70" s="1">
        <f t="shared" si="64"/>
        <v>5</v>
      </c>
      <c r="U70" s="1">
        <f t="shared" si="65"/>
        <v>8</v>
      </c>
      <c r="V70" s="1">
        <f t="shared" si="66"/>
        <v>6</v>
      </c>
      <c r="W70" s="1">
        <f t="shared" si="67"/>
        <v>2</v>
      </c>
      <c r="X70" s="1">
        <f t="shared" si="68"/>
        <v>19</v>
      </c>
      <c r="Y70" s="1">
        <f t="shared" si="69"/>
        <v>16</v>
      </c>
      <c r="Z70" s="1">
        <f t="shared" si="70"/>
        <v>3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E71" s="1">
        <v>3</v>
      </c>
      <c r="F71" s="1">
        <v>4</v>
      </c>
      <c r="G71" s="1" t="s">
        <v>84</v>
      </c>
      <c r="H71" s="1" t="s">
        <v>84</v>
      </c>
      <c r="I71" s="1">
        <f t="shared" si="53"/>
        <v>32</v>
      </c>
      <c r="J71" s="1">
        <f t="shared" si="54"/>
        <v>28</v>
      </c>
      <c r="K71" s="1">
        <f t="shared" si="55"/>
        <v>7</v>
      </c>
      <c r="L71" s="1">
        <f t="shared" si="56"/>
        <v>10</v>
      </c>
      <c r="M71" s="1">
        <f t="shared" si="57"/>
        <v>2</v>
      </c>
      <c r="N71" s="1">
        <f t="shared" si="58"/>
        <v>2</v>
      </c>
      <c r="O71" s="1">
        <f t="shared" si="59"/>
        <v>17</v>
      </c>
      <c r="P71" s="1">
        <f t="shared" si="60"/>
        <v>13</v>
      </c>
      <c r="Q71" s="1">
        <f t="shared" si="61"/>
        <v>5</v>
      </c>
      <c r="R71" s="1">
        <f t="shared" si="62"/>
        <v>15</v>
      </c>
      <c r="S71" s="1">
        <f t="shared" si="63"/>
        <v>15</v>
      </c>
      <c r="T71" s="1">
        <f t="shared" si="64"/>
        <v>5</v>
      </c>
      <c r="U71" s="1">
        <f t="shared" si="65"/>
        <v>8</v>
      </c>
      <c r="V71" s="1">
        <f t="shared" si="66"/>
        <v>6</v>
      </c>
      <c r="W71" s="1">
        <f t="shared" si="67"/>
        <v>3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2</v>
      </c>
      <c r="AC71" s="1" t="str">
        <f t="shared" si="52"/>
        <v>OTL</v>
      </c>
      <c r="AD71" s="1">
        <f t="shared" si="48"/>
        <v>5</v>
      </c>
      <c r="AE71" s="1">
        <f t="shared" si="49"/>
        <v>2</v>
      </c>
      <c r="AF71" s="1">
        <f t="shared" si="50"/>
        <v>3</v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E72" s="1">
        <v>2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29</v>
      </c>
      <c r="K72" s="1">
        <f t="shared" si="55"/>
        <v>7</v>
      </c>
      <c r="L72" s="1">
        <f t="shared" si="56"/>
        <v>10</v>
      </c>
      <c r="M72" s="1">
        <f t="shared" si="57"/>
        <v>2</v>
      </c>
      <c r="N72" s="1">
        <f t="shared" si="58"/>
        <v>2</v>
      </c>
      <c r="O72" s="1">
        <f t="shared" si="59"/>
        <v>17</v>
      </c>
      <c r="P72" s="1">
        <f t="shared" si="60"/>
        <v>14</v>
      </c>
      <c r="Q72" s="1">
        <f t="shared" si="61"/>
        <v>5</v>
      </c>
      <c r="R72" s="1">
        <f t="shared" si="62"/>
        <v>15</v>
      </c>
      <c r="S72" s="1">
        <f t="shared" si="63"/>
        <v>15</v>
      </c>
      <c r="T72" s="1">
        <f t="shared" si="64"/>
        <v>5</v>
      </c>
      <c r="U72" s="1">
        <f t="shared" si="65"/>
        <v>8</v>
      </c>
      <c r="V72" s="1">
        <f t="shared" si="66"/>
        <v>6</v>
      </c>
      <c r="W72" s="1">
        <f t="shared" si="67"/>
        <v>3</v>
      </c>
      <c r="X72" s="1">
        <f t="shared" si="68"/>
        <v>19</v>
      </c>
      <c r="Y72" s="1">
        <f t="shared" si="69"/>
        <v>16</v>
      </c>
      <c r="Z72" s="1">
        <f t="shared" si="70"/>
        <v>4</v>
      </c>
      <c r="AA72" s="1" t="str">
        <f t="shared" si="51"/>
        <v>L</v>
      </c>
      <c r="AB72" s="1">
        <f t="shared" si="71"/>
        <v>3</v>
      </c>
      <c r="AC72" s="1" t="str">
        <f t="shared" si="52"/>
        <v>L</v>
      </c>
      <c r="AD72" s="1">
        <f t="shared" si="48"/>
        <v>4</v>
      </c>
      <c r="AE72" s="1">
        <f t="shared" si="49"/>
        <v>3</v>
      </c>
      <c r="AF72" s="1">
        <f t="shared" si="50"/>
        <v>3</v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E73" s="1">
        <v>3</v>
      </c>
      <c r="F73" s="1">
        <v>5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30</v>
      </c>
      <c r="K73" s="1">
        <f t="shared" si="55"/>
        <v>7</v>
      </c>
      <c r="L73" s="1">
        <f t="shared" si="56"/>
        <v>10</v>
      </c>
      <c r="M73" s="1">
        <f t="shared" si="57"/>
        <v>2</v>
      </c>
      <c r="N73" s="1">
        <f t="shared" si="58"/>
        <v>2</v>
      </c>
      <c r="O73" s="1">
        <f t="shared" si="59"/>
        <v>17</v>
      </c>
      <c r="P73" s="1">
        <f t="shared" si="60"/>
        <v>14</v>
      </c>
      <c r="Q73" s="1">
        <f t="shared" si="61"/>
        <v>5</v>
      </c>
      <c r="R73" s="1">
        <f t="shared" si="62"/>
        <v>15</v>
      </c>
      <c r="S73" s="1">
        <f t="shared" si="63"/>
        <v>16</v>
      </c>
      <c r="T73" s="1">
        <f t="shared" si="64"/>
        <v>5</v>
      </c>
      <c r="U73" s="1">
        <f t="shared" si="65"/>
        <v>8</v>
      </c>
      <c r="V73" s="1">
        <f t="shared" si="66"/>
        <v>6</v>
      </c>
      <c r="W73" s="1">
        <f t="shared" si="67"/>
        <v>3</v>
      </c>
      <c r="X73" s="1">
        <f t="shared" si="68"/>
        <v>19</v>
      </c>
      <c r="Y73" s="1">
        <f t="shared" si="69"/>
        <v>17</v>
      </c>
      <c r="Z73" s="1">
        <f t="shared" si="70"/>
        <v>4</v>
      </c>
      <c r="AA73" s="1" t="str">
        <f t="shared" si="51"/>
        <v>L</v>
      </c>
      <c r="AB73" s="1">
        <f t="shared" si="71"/>
        <v>4</v>
      </c>
      <c r="AC73" s="1" t="str">
        <f t="shared" si="52"/>
        <v>L</v>
      </c>
      <c r="AD73" s="1">
        <f t="shared" si="48"/>
        <v>3</v>
      </c>
      <c r="AE73" s="1">
        <f t="shared" si="49"/>
        <v>4</v>
      </c>
      <c r="AF73" s="1">
        <f t="shared" si="50"/>
        <v>3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E74" s="1">
        <v>4</v>
      </c>
      <c r="F74" s="1">
        <v>6</v>
      </c>
      <c r="G74" s="1" t="s">
        <v>83</v>
      </c>
      <c r="H74" s="1" t="s">
        <v>83</v>
      </c>
      <c r="I74" s="1">
        <f t="shared" si="53"/>
        <v>32</v>
      </c>
      <c r="J74" s="1">
        <f t="shared" si="54"/>
        <v>31</v>
      </c>
      <c r="K74" s="1">
        <f t="shared" si="55"/>
        <v>7</v>
      </c>
      <c r="L74" s="1">
        <f t="shared" si="56"/>
        <v>10</v>
      </c>
      <c r="M74" s="1">
        <f t="shared" si="57"/>
        <v>2</v>
      </c>
      <c r="N74" s="1">
        <f t="shared" si="58"/>
        <v>2</v>
      </c>
      <c r="O74" s="1">
        <f t="shared" si="59"/>
        <v>17</v>
      </c>
      <c r="P74" s="1">
        <f t="shared" si="60"/>
        <v>14</v>
      </c>
      <c r="Q74" s="1">
        <f t="shared" si="61"/>
        <v>5</v>
      </c>
      <c r="R74" s="1">
        <f t="shared" si="62"/>
        <v>15</v>
      </c>
      <c r="S74" s="1">
        <f t="shared" si="63"/>
        <v>17</v>
      </c>
      <c r="T74" s="1">
        <f t="shared" si="64"/>
        <v>5</v>
      </c>
      <c r="U74" s="1">
        <f t="shared" si="65"/>
        <v>8</v>
      </c>
      <c r="V74" s="1">
        <f t="shared" si="66"/>
        <v>7</v>
      </c>
      <c r="W74" s="1">
        <f t="shared" si="67"/>
        <v>3</v>
      </c>
      <c r="X74" s="1">
        <f t="shared" si="68"/>
        <v>19</v>
      </c>
      <c r="Y74" s="1">
        <f t="shared" si="69"/>
        <v>18</v>
      </c>
      <c r="Z74" s="1">
        <f t="shared" si="70"/>
        <v>4</v>
      </c>
      <c r="AA74" s="1" t="str">
        <f t="shared" si="51"/>
        <v>L</v>
      </c>
      <c r="AB74" s="1">
        <f t="shared" si="71"/>
        <v>5</v>
      </c>
      <c r="AC74" s="1" t="str">
        <f t="shared" si="52"/>
        <v>L</v>
      </c>
      <c r="AD74" s="1">
        <f t="shared" si="48"/>
        <v>3</v>
      </c>
      <c r="AE74" s="1">
        <f t="shared" si="49"/>
        <v>4</v>
      </c>
      <c r="AF74" s="1">
        <f t="shared" si="50"/>
        <v>3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E75" s="1">
        <v>1</v>
      </c>
      <c r="F75" s="1">
        <v>4</v>
      </c>
      <c r="G75" s="1" t="s">
        <v>83</v>
      </c>
      <c r="H75" s="1" t="s">
        <v>83</v>
      </c>
      <c r="I75" s="1">
        <f t="shared" si="53"/>
        <v>32</v>
      </c>
      <c r="J75" s="1">
        <f t="shared" si="54"/>
        <v>32</v>
      </c>
      <c r="K75" s="1">
        <f t="shared" si="55"/>
        <v>7</v>
      </c>
      <c r="L75" s="1">
        <f t="shared" si="56"/>
        <v>10</v>
      </c>
      <c r="M75" s="1">
        <f t="shared" si="57"/>
        <v>2</v>
      </c>
      <c r="N75" s="1">
        <f t="shared" si="58"/>
        <v>2</v>
      </c>
      <c r="O75" s="1">
        <f t="shared" si="59"/>
        <v>17</v>
      </c>
      <c r="P75" s="1">
        <f t="shared" si="60"/>
        <v>15</v>
      </c>
      <c r="Q75" s="1">
        <f t="shared" si="61"/>
        <v>5</v>
      </c>
      <c r="R75" s="1">
        <f t="shared" si="62"/>
        <v>15</v>
      </c>
      <c r="S75" s="1">
        <f t="shared" si="63"/>
        <v>17</v>
      </c>
      <c r="T75" s="1">
        <f t="shared" si="64"/>
        <v>5</v>
      </c>
      <c r="U75" s="1">
        <f t="shared" si="65"/>
        <v>8</v>
      </c>
      <c r="V75" s="1">
        <f t="shared" si="66"/>
        <v>7</v>
      </c>
      <c r="W75" s="1">
        <f t="shared" si="67"/>
        <v>3</v>
      </c>
      <c r="X75" s="1">
        <f t="shared" si="68"/>
        <v>19</v>
      </c>
      <c r="Y75" s="1">
        <f t="shared" si="69"/>
        <v>19</v>
      </c>
      <c r="Z75" s="1">
        <f t="shared" si="70"/>
        <v>4</v>
      </c>
      <c r="AA75" s="1" t="str">
        <f t="shared" si="51"/>
        <v>L</v>
      </c>
      <c r="AB75" s="1">
        <f t="shared" si="71"/>
        <v>6</v>
      </c>
      <c r="AC75" s="1" t="str">
        <f t="shared" si="52"/>
        <v>L</v>
      </c>
      <c r="AD75" s="1">
        <f t="shared" si="48"/>
        <v>3</v>
      </c>
      <c r="AE75" s="1">
        <f t="shared" si="49"/>
        <v>4</v>
      </c>
      <c r="AF75" s="1">
        <f t="shared" si="50"/>
        <v>3</v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33</v>
      </c>
      <c r="J76" s="1">
        <f t="shared" si="54"/>
        <v>32</v>
      </c>
      <c r="K76" s="1">
        <f t="shared" si="55"/>
        <v>7</v>
      </c>
      <c r="L76" s="1">
        <f t="shared" si="56"/>
        <v>10</v>
      </c>
      <c r="M76" s="1">
        <f t="shared" si="57"/>
        <v>2</v>
      </c>
      <c r="N76" s="1">
        <f t="shared" si="58"/>
        <v>2</v>
      </c>
      <c r="O76" s="1">
        <f t="shared" si="59"/>
        <v>18</v>
      </c>
      <c r="P76" s="1">
        <f t="shared" si="60"/>
        <v>15</v>
      </c>
      <c r="Q76" s="1">
        <f t="shared" si="61"/>
        <v>5</v>
      </c>
      <c r="R76" s="1">
        <f t="shared" si="62"/>
        <v>15</v>
      </c>
      <c r="S76" s="1">
        <f t="shared" si="63"/>
        <v>17</v>
      </c>
      <c r="T76" s="1">
        <f t="shared" si="64"/>
        <v>5</v>
      </c>
      <c r="U76" s="1">
        <f t="shared" si="65"/>
        <v>8</v>
      </c>
      <c r="V76" s="1">
        <f t="shared" si="66"/>
        <v>7</v>
      </c>
      <c r="W76" s="1">
        <f t="shared" si="67"/>
        <v>3</v>
      </c>
      <c r="X76" s="1">
        <f t="shared" si="68"/>
        <v>19</v>
      </c>
      <c r="Y76" s="1">
        <f t="shared" si="69"/>
        <v>19</v>
      </c>
      <c r="Z76" s="1">
        <f t="shared" si="70"/>
        <v>4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E77" s="1">
        <v>4</v>
      </c>
      <c r="F77" s="1">
        <v>1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32</v>
      </c>
      <c r="K77" s="1">
        <f t="shared" si="55"/>
        <v>7</v>
      </c>
      <c r="L77" s="1">
        <f t="shared" si="56"/>
        <v>10</v>
      </c>
      <c r="M77" s="1">
        <f t="shared" si="57"/>
        <v>2</v>
      </c>
      <c r="N77" s="1">
        <f t="shared" si="58"/>
        <v>2</v>
      </c>
      <c r="O77" s="1">
        <f t="shared" si="59"/>
        <v>19</v>
      </c>
      <c r="P77" s="1">
        <f t="shared" si="60"/>
        <v>15</v>
      </c>
      <c r="Q77" s="1">
        <f t="shared" si="61"/>
        <v>5</v>
      </c>
      <c r="R77" s="1">
        <f t="shared" si="62"/>
        <v>15</v>
      </c>
      <c r="S77" s="1">
        <f t="shared" si="63"/>
        <v>17</v>
      </c>
      <c r="T77" s="1">
        <f t="shared" si="64"/>
        <v>5</v>
      </c>
      <c r="U77" s="1">
        <f t="shared" si="65"/>
        <v>9</v>
      </c>
      <c r="V77" s="1">
        <f t="shared" si="66"/>
        <v>7</v>
      </c>
      <c r="W77" s="1">
        <f t="shared" si="67"/>
        <v>3</v>
      </c>
      <c r="X77" s="1">
        <f t="shared" si="68"/>
        <v>20</v>
      </c>
      <c r="Y77" s="1">
        <f t="shared" si="69"/>
        <v>19</v>
      </c>
      <c r="Z77" s="1">
        <f t="shared" si="70"/>
        <v>4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34</v>
      </c>
      <c r="J84" s="1">
        <f t="shared" si="75"/>
        <v>32</v>
      </c>
      <c r="K84" s="1">
        <f t="shared" si="75"/>
        <v>7</v>
      </c>
      <c r="L84" s="1">
        <f t="shared" si="75"/>
        <v>10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15</v>
      </c>
      <c r="Q84" s="1">
        <f t="shared" si="76"/>
        <v>5</v>
      </c>
      <c r="R84" s="1">
        <f t="shared" si="76"/>
        <v>15</v>
      </c>
      <c r="S84" s="1">
        <f t="shared" si="76"/>
        <v>17</v>
      </c>
      <c r="T84" s="1">
        <f t="shared" si="76"/>
        <v>5</v>
      </c>
      <c r="U84" s="1">
        <f t="shared" si="76"/>
        <v>9</v>
      </c>
      <c r="V84" s="1">
        <f t="shared" si="76"/>
        <v>7</v>
      </c>
      <c r="W84" s="1">
        <f t="shared" si="76"/>
        <v>3</v>
      </c>
      <c r="X84" s="1">
        <f t="shared" si="76"/>
        <v>20</v>
      </c>
      <c r="Y84" s="1">
        <f t="shared" si="76"/>
        <v>19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210</v>
      </c>
      <c r="F85" s="1">
        <f>SUM(F2:F83)</f>
        <v>231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19-15-5</v>
      </c>
      <c r="R85" s="1" t="str">
        <f>IF(R84="","0-0-0",CONCATENATE(R84,"-",S84,"-",T84))</f>
        <v>15-17-5</v>
      </c>
      <c r="U85" s="1" t="str">
        <f>IF(U84="","0-0-0",CONCATENATE(U84,"-",V84,"-",W84))</f>
        <v>9-7-3</v>
      </c>
      <c r="X85" s="1" t="str">
        <f>IF(X84="","0-0-0",CONCATENATE(X84,"-",Y84,"-",Z84))</f>
        <v>20-19-4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400-000000000000}">
      <formula1>$AK$1:$AK$2</formula1>
    </dataValidation>
    <dataValidation type="list" allowBlank="1" showInputMessage="1" showErrorMessage="1" sqref="C2:C83" xr:uid="{00000000-0002-0000-A400-000001000000}">
      <formula1>$AL$1:$AL$2</formula1>
    </dataValidation>
    <dataValidation type="list" allowBlank="1" showInputMessage="1" showErrorMessage="1" sqref="D2:D83" xr:uid="{00000000-0002-0000-A400-000002000000}">
      <formula1>$AM$1:$AM$31</formula1>
    </dataValidation>
  </dataValidations>
  <hyperlinks>
    <hyperlink ref="AG1" location="Index!A1" display="Home" xr:uid="{00000000-0004-0000-A400-000000000000}"/>
  </hyperlink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E51" s="1">
        <v>0</v>
      </c>
      <c r="F51" s="1">
        <v>4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22</v>
      </c>
      <c r="K51" s="1">
        <f t="shared" si="31"/>
        <v>2</v>
      </c>
      <c r="L51" s="1">
        <f t="shared" si="32"/>
        <v>4</v>
      </c>
      <c r="M51" s="1">
        <f t="shared" si="33"/>
        <v>1</v>
      </c>
      <c r="N51" s="1">
        <f t="shared" si="34"/>
        <v>0</v>
      </c>
      <c r="O51" s="1">
        <f t="shared" si="35"/>
        <v>12</v>
      </c>
      <c r="P51" s="1">
        <f t="shared" si="36"/>
        <v>11</v>
      </c>
      <c r="Q51" s="1">
        <f t="shared" si="37"/>
        <v>2</v>
      </c>
      <c r="R51" s="1">
        <f t="shared" si="38"/>
        <v>12</v>
      </c>
      <c r="S51" s="1">
        <f t="shared" si="39"/>
        <v>11</v>
      </c>
      <c r="T51" s="1">
        <f t="shared" si="40"/>
        <v>2</v>
      </c>
      <c r="U51" s="1">
        <f t="shared" si="41"/>
        <v>6</v>
      </c>
      <c r="V51" s="1">
        <f t="shared" si="42"/>
        <v>8</v>
      </c>
      <c r="W51" s="1">
        <f t="shared" si="43"/>
        <v>0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E52" s="1">
        <v>3</v>
      </c>
      <c r="F52" s="1">
        <v>6</v>
      </c>
      <c r="G52" s="1" t="s">
        <v>83</v>
      </c>
      <c r="H52" s="1" t="s">
        <v>83</v>
      </c>
      <c r="I52" s="1">
        <f t="shared" si="29"/>
        <v>24</v>
      </c>
      <c r="J52" s="1">
        <f t="shared" si="30"/>
        <v>23</v>
      </c>
      <c r="K52" s="1">
        <f t="shared" si="31"/>
        <v>2</v>
      </c>
      <c r="L52" s="1">
        <f t="shared" si="32"/>
        <v>4</v>
      </c>
      <c r="M52" s="1">
        <f t="shared" si="33"/>
        <v>1</v>
      </c>
      <c r="N52" s="1">
        <f t="shared" si="34"/>
        <v>0</v>
      </c>
      <c r="O52" s="1">
        <f t="shared" si="35"/>
        <v>12</v>
      </c>
      <c r="P52" s="1">
        <f t="shared" si="36"/>
        <v>11</v>
      </c>
      <c r="Q52" s="1">
        <f t="shared" si="37"/>
        <v>2</v>
      </c>
      <c r="R52" s="1">
        <f t="shared" si="38"/>
        <v>12</v>
      </c>
      <c r="S52" s="1">
        <f t="shared" si="39"/>
        <v>12</v>
      </c>
      <c r="T52" s="1">
        <f t="shared" si="40"/>
        <v>2</v>
      </c>
      <c r="U52" s="1">
        <f t="shared" si="41"/>
        <v>6</v>
      </c>
      <c r="V52" s="1">
        <f t="shared" si="42"/>
        <v>8</v>
      </c>
      <c r="W52" s="1">
        <f t="shared" si="43"/>
        <v>0</v>
      </c>
      <c r="X52" s="1">
        <f t="shared" si="44"/>
        <v>16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E53" s="1">
        <v>4</v>
      </c>
      <c r="F53" s="1">
        <v>2</v>
      </c>
      <c r="G53" s="1" t="s">
        <v>83</v>
      </c>
      <c r="H53" s="1" t="s">
        <v>83</v>
      </c>
      <c r="I53" s="1">
        <f t="shared" si="29"/>
        <v>25</v>
      </c>
      <c r="J53" s="1">
        <f t="shared" si="30"/>
        <v>23</v>
      </c>
      <c r="K53" s="1">
        <f t="shared" si="31"/>
        <v>2</v>
      </c>
      <c r="L53" s="1">
        <f t="shared" si="32"/>
        <v>4</v>
      </c>
      <c r="M53" s="1">
        <f t="shared" si="33"/>
        <v>1</v>
      </c>
      <c r="N53" s="1">
        <f t="shared" si="34"/>
        <v>0</v>
      </c>
      <c r="O53" s="1">
        <f t="shared" si="35"/>
        <v>13</v>
      </c>
      <c r="P53" s="1">
        <f t="shared" si="36"/>
        <v>11</v>
      </c>
      <c r="Q53" s="1">
        <f t="shared" si="37"/>
        <v>2</v>
      </c>
      <c r="R53" s="1">
        <f t="shared" si="38"/>
        <v>12</v>
      </c>
      <c r="S53" s="1">
        <f t="shared" si="39"/>
        <v>12</v>
      </c>
      <c r="T53" s="1">
        <f t="shared" si="40"/>
        <v>2</v>
      </c>
      <c r="U53" s="1">
        <f t="shared" si="41"/>
        <v>6</v>
      </c>
      <c r="V53" s="1">
        <f t="shared" si="42"/>
        <v>8</v>
      </c>
      <c r="W53" s="1">
        <f t="shared" si="43"/>
        <v>0</v>
      </c>
      <c r="X53" s="1">
        <f t="shared" si="44"/>
        <v>16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3</v>
      </c>
      <c r="AF53" s="1">
        <f t="shared" si="50"/>
        <v>2</v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E54" s="1">
        <v>3</v>
      </c>
      <c r="F54" s="1">
        <v>2</v>
      </c>
      <c r="G54" s="1" t="s">
        <v>83</v>
      </c>
      <c r="H54" s="1" t="s">
        <v>83</v>
      </c>
      <c r="I54" s="1">
        <f t="shared" si="29"/>
        <v>26</v>
      </c>
      <c r="J54" s="1">
        <f t="shared" si="30"/>
        <v>23</v>
      </c>
      <c r="K54" s="1">
        <f t="shared" si="31"/>
        <v>2</v>
      </c>
      <c r="L54" s="1">
        <f t="shared" si="32"/>
        <v>4</v>
      </c>
      <c r="M54" s="1">
        <f t="shared" si="33"/>
        <v>1</v>
      </c>
      <c r="N54" s="1">
        <f t="shared" si="34"/>
        <v>0</v>
      </c>
      <c r="O54" s="1">
        <f t="shared" si="35"/>
        <v>14</v>
      </c>
      <c r="P54" s="1">
        <f t="shared" si="36"/>
        <v>11</v>
      </c>
      <c r="Q54" s="1">
        <f t="shared" si="37"/>
        <v>2</v>
      </c>
      <c r="R54" s="1">
        <f t="shared" si="38"/>
        <v>12</v>
      </c>
      <c r="S54" s="1">
        <f t="shared" si="39"/>
        <v>12</v>
      </c>
      <c r="T54" s="1">
        <f t="shared" si="40"/>
        <v>2</v>
      </c>
      <c r="U54" s="1">
        <f t="shared" si="41"/>
        <v>6</v>
      </c>
      <c r="V54" s="1">
        <f t="shared" si="42"/>
        <v>8</v>
      </c>
      <c r="W54" s="1">
        <f t="shared" si="43"/>
        <v>0</v>
      </c>
      <c r="X54" s="1">
        <f t="shared" si="44"/>
        <v>17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6</v>
      </c>
      <c r="AE54" s="1">
        <f t="shared" si="49"/>
        <v>3</v>
      </c>
      <c r="AF54" s="1">
        <f t="shared" si="50"/>
        <v>1</v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26</v>
      </c>
      <c r="J55" s="1">
        <f t="shared" si="30"/>
        <v>24</v>
      </c>
      <c r="K55" s="1">
        <f t="shared" si="31"/>
        <v>2</v>
      </c>
      <c r="L55" s="1">
        <f t="shared" si="32"/>
        <v>4</v>
      </c>
      <c r="M55" s="1">
        <f t="shared" si="33"/>
        <v>1</v>
      </c>
      <c r="N55" s="1">
        <f t="shared" si="34"/>
        <v>0</v>
      </c>
      <c r="O55" s="1">
        <f t="shared" si="35"/>
        <v>14</v>
      </c>
      <c r="P55" s="1">
        <f t="shared" si="36"/>
        <v>12</v>
      </c>
      <c r="Q55" s="1">
        <f t="shared" si="37"/>
        <v>2</v>
      </c>
      <c r="R55" s="1">
        <f t="shared" si="38"/>
        <v>12</v>
      </c>
      <c r="S55" s="1">
        <f t="shared" si="39"/>
        <v>12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17</v>
      </c>
      <c r="Y55" s="1">
        <f t="shared" si="45"/>
        <v>14</v>
      </c>
      <c r="Z55" s="1">
        <f t="shared" si="46"/>
        <v>1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E56" s="1">
        <v>4</v>
      </c>
      <c r="F56" s="1">
        <v>3</v>
      </c>
      <c r="G56" s="1" t="s">
        <v>83</v>
      </c>
      <c r="H56" s="1" t="s">
        <v>83</v>
      </c>
      <c r="I56" s="1">
        <f t="shared" si="29"/>
        <v>27</v>
      </c>
      <c r="J56" s="1">
        <f t="shared" si="30"/>
        <v>24</v>
      </c>
      <c r="K56" s="1">
        <f t="shared" si="31"/>
        <v>2</v>
      </c>
      <c r="L56" s="1">
        <f t="shared" si="32"/>
        <v>4</v>
      </c>
      <c r="M56" s="1">
        <f t="shared" si="33"/>
        <v>1</v>
      </c>
      <c r="N56" s="1">
        <f t="shared" si="34"/>
        <v>0</v>
      </c>
      <c r="O56" s="1">
        <f t="shared" si="35"/>
        <v>14</v>
      </c>
      <c r="P56" s="1">
        <f t="shared" si="36"/>
        <v>12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18</v>
      </c>
      <c r="Y56" s="1">
        <f t="shared" si="45"/>
        <v>14</v>
      </c>
      <c r="Z56" s="1">
        <f t="shared" si="46"/>
        <v>1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5</v>
      </c>
      <c r="AE56" s="1">
        <f t="shared" si="49"/>
        <v>4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E57" s="1">
        <v>2</v>
      </c>
      <c r="F57" s="1">
        <v>8</v>
      </c>
      <c r="G57" s="1" t="s">
        <v>83</v>
      </c>
      <c r="H57" s="1" t="s">
        <v>83</v>
      </c>
      <c r="I57" s="1">
        <f t="shared" si="29"/>
        <v>27</v>
      </c>
      <c r="J57" s="1">
        <f t="shared" si="30"/>
        <v>25</v>
      </c>
      <c r="K57" s="1">
        <f t="shared" si="31"/>
        <v>2</v>
      </c>
      <c r="L57" s="1">
        <f t="shared" si="32"/>
        <v>4</v>
      </c>
      <c r="M57" s="1">
        <f t="shared" si="33"/>
        <v>1</v>
      </c>
      <c r="N57" s="1">
        <f t="shared" si="34"/>
        <v>0</v>
      </c>
      <c r="O57" s="1">
        <f t="shared" si="35"/>
        <v>14</v>
      </c>
      <c r="P57" s="1">
        <f t="shared" si="36"/>
        <v>12</v>
      </c>
      <c r="Q57" s="1">
        <f t="shared" si="37"/>
        <v>2</v>
      </c>
      <c r="R57" s="1">
        <f t="shared" si="38"/>
        <v>13</v>
      </c>
      <c r="S57" s="1">
        <f t="shared" si="39"/>
        <v>13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18</v>
      </c>
      <c r="Y57" s="1">
        <f t="shared" si="45"/>
        <v>15</v>
      </c>
      <c r="Z57" s="1">
        <f t="shared" si="46"/>
        <v>1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E58" s="1">
        <v>5</v>
      </c>
      <c r="F58" s="1">
        <v>3</v>
      </c>
      <c r="G58" s="1" t="s">
        <v>83</v>
      </c>
      <c r="H58" s="1" t="s">
        <v>83</v>
      </c>
      <c r="I58" s="1">
        <f t="shared" si="29"/>
        <v>28</v>
      </c>
      <c r="J58" s="1">
        <f t="shared" si="30"/>
        <v>25</v>
      </c>
      <c r="K58" s="1">
        <f t="shared" si="31"/>
        <v>2</v>
      </c>
      <c r="L58" s="1">
        <f t="shared" si="32"/>
        <v>4</v>
      </c>
      <c r="M58" s="1">
        <f t="shared" si="33"/>
        <v>1</v>
      </c>
      <c r="N58" s="1">
        <f t="shared" si="34"/>
        <v>0</v>
      </c>
      <c r="O58" s="1">
        <f t="shared" si="35"/>
        <v>14</v>
      </c>
      <c r="P58" s="1">
        <f t="shared" si="36"/>
        <v>12</v>
      </c>
      <c r="Q58" s="1">
        <f t="shared" si="37"/>
        <v>2</v>
      </c>
      <c r="R58" s="1">
        <f t="shared" si="38"/>
        <v>14</v>
      </c>
      <c r="S58" s="1">
        <f t="shared" si="39"/>
        <v>13</v>
      </c>
      <c r="T58" s="1">
        <f t="shared" si="40"/>
        <v>2</v>
      </c>
      <c r="U58" s="1">
        <f t="shared" si="41"/>
        <v>8</v>
      </c>
      <c r="V58" s="1">
        <f t="shared" si="42"/>
        <v>9</v>
      </c>
      <c r="W58" s="1">
        <f t="shared" si="43"/>
        <v>0</v>
      </c>
      <c r="X58" s="1">
        <f t="shared" si="44"/>
        <v>19</v>
      </c>
      <c r="Y58" s="1">
        <f t="shared" si="45"/>
        <v>15</v>
      </c>
      <c r="Z58" s="1">
        <f t="shared" si="46"/>
        <v>1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E59" s="1">
        <v>5</v>
      </c>
      <c r="F59" s="1">
        <v>1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2</v>
      </c>
      <c r="L59" s="1">
        <f t="shared" si="32"/>
        <v>4</v>
      </c>
      <c r="M59" s="1">
        <f t="shared" si="33"/>
        <v>1</v>
      </c>
      <c r="N59" s="1">
        <f t="shared" si="34"/>
        <v>0</v>
      </c>
      <c r="O59" s="1">
        <f t="shared" si="35"/>
        <v>14</v>
      </c>
      <c r="P59" s="1">
        <f t="shared" si="36"/>
        <v>12</v>
      </c>
      <c r="Q59" s="1">
        <f t="shared" si="37"/>
        <v>2</v>
      </c>
      <c r="R59" s="1">
        <f t="shared" si="38"/>
        <v>15</v>
      </c>
      <c r="S59" s="1">
        <f t="shared" si="39"/>
        <v>13</v>
      </c>
      <c r="T59" s="1">
        <f t="shared" si="40"/>
        <v>2</v>
      </c>
      <c r="U59" s="1">
        <f t="shared" si="41"/>
        <v>9</v>
      </c>
      <c r="V59" s="1">
        <f t="shared" si="42"/>
        <v>9</v>
      </c>
      <c r="W59" s="1">
        <f t="shared" si="43"/>
        <v>0</v>
      </c>
      <c r="X59" s="1">
        <f t="shared" si="44"/>
        <v>20</v>
      </c>
      <c r="Y59" s="1">
        <f t="shared" si="45"/>
        <v>15</v>
      </c>
      <c r="Z59" s="1">
        <f t="shared" si="46"/>
        <v>1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E60" s="1">
        <v>2</v>
      </c>
      <c r="F60" s="1">
        <v>3</v>
      </c>
      <c r="G60" s="1" t="s">
        <v>83</v>
      </c>
      <c r="H60" s="1" t="s">
        <v>83</v>
      </c>
      <c r="I60" s="1">
        <f t="shared" si="29"/>
        <v>29</v>
      </c>
      <c r="J60" s="1">
        <f t="shared" si="30"/>
        <v>26</v>
      </c>
      <c r="K60" s="1">
        <f t="shared" si="31"/>
        <v>2</v>
      </c>
      <c r="L60" s="1">
        <f t="shared" si="32"/>
        <v>4</v>
      </c>
      <c r="M60" s="1">
        <f t="shared" si="33"/>
        <v>1</v>
      </c>
      <c r="N60" s="1">
        <f t="shared" si="34"/>
        <v>0</v>
      </c>
      <c r="O60" s="1">
        <f t="shared" si="35"/>
        <v>14</v>
      </c>
      <c r="P60" s="1">
        <f t="shared" si="36"/>
        <v>13</v>
      </c>
      <c r="Q60" s="1">
        <f t="shared" si="37"/>
        <v>2</v>
      </c>
      <c r="R60" s="1">
        <f t="shared" si="38"/>
        <v>15</v>
      </c>
      <c r="S60" s="1">
        <f t="shared" si="39"/>
        <v>13</v>
      </c>
      <c r="T60" s="1">
        <f t="shared" si="40"/>
        <v>2</v>
      </c>
      <c r="U60" s="1">
        <f t="shared" si="41"/>
        <v>9</v>
      </c>
      <c r="V60" s="1">
        <f t="shared" si="42"/>
        <v>9</v>
      </c>
      <c r="W60" s="1">
        <f t="shared" si="43"/>
        <v>0</v>
      </c>
      <c r="X60" s="1">
        <f t="shared" si="44"/>
        <v>20</v>
      </c>
      <c r="Y60" s="1">
        <f t="shared" si="45"/>
        <v>16</v>
      </c>
      <c r="Z60" s="1">
        <f t="shared" si="46"/>
        <v>1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E61" s="1">
        <v>4</v>
      </c>
      <c r="F61" s="1">
        <v>0</v>
      </c>
      <c r="G61" s="1" t="s">
        <v>83</v>
      </c>
      <c r="H61" s="1" t="s">
        <v>83</v>
      </c>
      <c r="I61" s="1">
        <f t="shared" si="29"/>
        <v>30</v>
      </c>
      <c r="J61" s="1">
        <f t="shared" si="30"/>
        <v>26</v>
      </c>
      <c r="K61" s="1">
        <f t="shared" si="31"/>
        <v>2</v>
      </c>
      <c r="L61" s="1">
        <f t="shared" si="32"/>
        <v>4</v>
      </c>
      <c r="M61" s="1">
        <f t="shared" si="33"/>
        <v>1</v>
      </c>
      <c r="N61" s="1">
        <f t="shared" si="34"/>
        <v>0</v>
      </c>
      <c r="O61" s="1">
        <f t="shared" si="35"/>
        <v>15</v>
      </c>
      <c r="P61" s="1">
        <f t="shared" si="36"/>
        <v>13</v>
      </c>
      <c r="Q61" s="1">
        <f t="shared" si="37"/>
        <v>2</v>
      </c>
      <c r="R61" s="1">
        <f t="shared" si="38"/>
        <v>15</v>
      </c>
      <c r="S61" s="1">
        <f t="shared" si="39"/>
        <v>13</v>
      </c>
      <c r="T61" s="1">
        <f t="shared" si="40"/>
        <v>2</v>
      </c>
      <c r="U61" s="1">
        <f t="shared" si="41"/>
        <v>9</v>
      </c>
      <c r="V61" s="1">
        <f t="shared" si="42"/>
        <v>9</v>
      </c>
      <c r="W61" s="1">
        <f t="shared" si="43"/>
        <v>0</v>
      </c>
      <c r="X61" s="1">
        <f t="shared" si="44"/>
        <v>20</v>
      </c>
      <c r="Y61" s="1">
        <f t="shared" si="45"/>
        <v>16</v>
      </c>
      <c r="Z61" s="1">
        <f t="shared" si="46"/>
        <v>1</v>
      </c>
      <c r="AA61" s="1" t="str">
        <f t="shared" si="27"/>
        <v>W</v>
      </c>
      <c r="AB61" s="1">
        <f t="shared" si="47"/>
        <v>1</v>
      </c>
      <c r="AC61" s="1" t="str">
        <f t="shared" si="28"/>
        <v>W</v>
      </c>
      <c r="AD61" s="1">
        <f t="shared" si="48"/>
        <v>6</v>
      </c>
      <c r="AE61" s="1">
        <f t="shared" si="49"/>
        <v>4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E62" s="1">
        <v>4</v>
      </c>
      <c r="F62" s="1">
        <v>0</v>
      </c>
      <c r="G62" s="1" t="s">
        <v>83</v>
      </c>
      <c r="H62" s="1" t="s">
        <v>83</v>
      </c>
      <c r="I62" s="1">
        <f t="shared" si="29"/>
        <v>31</v>
      </c>
      <c r="J62" s="1">
        <f t="shared" si="30"/>
        <v>26</v>
      </c>
      <c r="K62" s="1">
        <f t="shared" si="31"/>
        <v>2</v>
      </c>
      <c r="L62" s="1">
        <f t="shared" si="32"/>
        <v>4</v>
      </c>
      <c r="M62" s="1">
        <f t="shared" si="33"/>
        <v>1</v>
      </c>
      <c r="N62" s="1">
        <f t="shared" si="34"/>
        <v>0</v>
      </c>
      <c r="O62" s="1">
        <f t="shared" si="35"/>
        <v>16</v>
      </c>
      <c r="P62" s="1">
        <f t="shared" si="36"/>
        <v>13</v>
      </c>
      <c r="Q62" s="1">
        <f t="shared" si="37"/>
        <v>2</v>
      </c>
      <c r="R62" s="1">
        <f t="shared" si="38"/>
        <v>15</v>
      </c>
      <c r="S62" s="1">
        <f t="shared" si="39"/>
        <v>13</v>
      </c>
      <c r="T62" s="1">
        <f t="shared" si="40"/>
        <v>2</v>
      </c>
      <c r="U62" s="1">
        <f t="shared" si="41"/>
        <v>10</v>
      </c>
      <c r="V62" s="1">
        <f t="shared" si="42"/>
        <v>9</v>
      </c>
      <c r="W62" s="1">
        <f t="shared" si="43"/>
        <v>0</v>
      </c>
      <c r="X62" s="1">
        <f t="shared" si="44"/>
        <v>21</v>
      </c>
      <c r="Y62" s="1">
        <f t="shared" si="45"/>
        <v>16</v>
      </c>
      <c r="Z62" s="1">
        <f t="shared" si="46"/>
        <v>1</v>
      </c>
      <c r="AA62" s="1" t="str">
        <f t="shared" si="27"/>
        <v>W</v>
      </c>
      <c r="AB62" s="1">
        <f t="shared" si="47"/>
        <v>2</v>
      </c>
      <c r="AC62" s="1" t="str">
        <f t="shared" si="28"/>
        <v>W</v>
      </c>
      <c r="AD62" s="1">
        <f t="shared" si="48"/>
        <v>7</v>
      </c>
      <c r="AE62" s="1">
        <f t="shared" si="49"/>
        <v>3</v>
      </c>
      <c r="AF62" s="1">
        <f t="shared" si="50"/>
        <v>0</v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E63" s="1">
        <v>2</v>
      </c>
      <c r="F63" s="1">
        <v>3</v>
      </c>
      <c r="G63" s="1" t="s">
        <v>84</v>
      </c>
      <c r="H63" s="1" t="s">
        <v>83</v>
      </c>
      <c r="I63" s="1">
        <f t="shared" si="29"/>
        <v>31</v>
      </c>
      <c r="J63" s="1">
        <f t="shared" si="30"/>
        <v>26</v>
      </c>
      <c r="K63" s="1">
        <f t="shared" si="31"/>
        <v>2</v>
      </c>
      <c r="L63" s="1">
        <f t="shared" si="32"/>
        <v>5</v>
      </c>
      <c r="M63" s="1">
        <f t="shared" si="33"/>
        <v>1</v>
      </c>
      <c r="N63" s="1">
        <f t="shared" si="34"/>
        <v>0</v>
      </c>
      <c r="O63" s="1">
        <f t="shared" si="35"/>
        <v>16</v>
      </c>
      <c r="P63" s="1">
        <f t="shared" si="36"/>
        <v>13</v>
      </c>
      <c r="Q63" s="1">
        <f t="shared" si="37"/>
        <v>3</v>
      </c>
      <c r="R63" s="1">
        <f t="shared" si="38"/>
        <v>15</v>
      </c>
      <c r="S63" s="1">
        <f t="shared" si="39"/>
        <v>13</v>
      </c>
      <c r="T63" s="1">
        <f t="shared" si="40"/>
        <v>2</v>
      </c>
      <c r="U63" s="1">
        <f t="shared" si="41"/>
        <v>10</v>
      </c>
      <c r="V63" s="1">
        <f t="shared" si="42"/>
        <v>9</v>
      </c>
      <c r="W63" s="1">
        <f t="shared" si="43"/>
        <v>1</v>
      </c>
      <c r="X63" s="1">
        <f t="shared" si="44"/>
        <v>21</v>
      </c>
      <c r="Y63" s="1">
        <f t="shared" si="45"/>
        <v>16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OTL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31</v>
      </c>
      <c r="J64" s="1">
        <f t="shared" si="30"/>
        <v>26</v>
      </c>
      <c r="K64" s="1">
        <f t="shared" si="31"/>
        <v>2</v>
      </c>
      <c r="L64" s="1">
        <f t="shared" si="32"/>
        <v>6</v>
      </c>
      <c r="M64" s="1">
        <f t="shared" si="33"/>
        <v>1</v>
      </c>
      <c r="N64" s="1">
        <f t="shared" si="34"/>
        <v>0</v>
      </c>
      <c r="O64" s="1">
        <f t="shared" si="35"/>
        <v>16</v>
      </c>
      <c r="P64" s="1">
        <f t="shared" si="36"/>
        <v>13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10</v>
      </c>
      <c r="V64" s="1">
        <f t="shared" si="42"/>
        <v>9</v>
      </c>
      <c r="W64" s="1">
        <f t="shared" si="43"/>
        <v>1</v>
      </c>
      <c r="X64" s="1">
        <f t="shared" si="44"/>
        <v>21</v>
      </c>
      <c r="Y64" s="1">
        <f t="shared" si="45"/>
        <v>16</v>
      </c>
      <c r="Z64" s="1">
        <f t="shared" si="46"/>
        <v>3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5</v>
      </c>
      <c r="AE64" s="1">
        <f t="shared" si="49"/>
        <v>3</v>
      </c>
      <c r="AF64" s="1">
        <f t="shared" si="50"/>
        <v>2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2</v>
      </c>
      <c r="L65" s="1">
        <f t="shared" si="32"/>
        <v>6</v>
      </c>
      <c r="M65" s="1">
        <f t="shared" si="33"/>
        <v>1</v>
      </c>
      <c r="N65" s="1">
        <f t="shared" si="34"/>
        <v>0</v>
      </c>
      <c r="O65" s="1">
        <f t="shared" si="35"/>
        <v>16</v>
      </c>
      <c r="P65" s="1">
        <f t="shared" si="36"/>
        <v>14</v>
      </c>
      <c r="Q65" s="1">
        <f t="shared" si="37"/>
        <v>3</v>
      </c>
      <c r="R65" s="1">
        <f t="shared" si="38"/>
        <v>15</v>
      </c>
      <c r="S65" s="1">
        <f t="shared" si="39"/>
        <v>13</v>
      </c>
      <c r="T65" s="1">
        <f t="shared" si="40"/>
        <v>3</v>
      </c>
      <c r="U65" s="1">
        <f t="shared" si="41"/>
        <v>10</v>
      </c>
      <c r="V65" s="1">
        <f t="shared" si="42"/>
        <v>10</v>
      </c>
      <c r="W65" s="1">
        <f t="shared" si="43"/>
        <v>1</v>
      </c>
      <c r="X65" s="1">
        <f t="shared" si="44"/>
        <v>21</v>
      </c>
      <c r="Y65" s="1">
        <f t="shared" si="45"/>
        <v>17</v>
      </c>
      <c r="Z65" s="1">
        <f t="shared" si="46"/>
        <v>3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E66" s="1">
        <v>1</v>
      </c>
      <c r="F66" s="1">
        <v>2</v>
      </c>
      <c r="G66" s="1" t="s">
        <v>83</v>
      </c>
      <c r="H66" s="1" t="s">
        <v>83</v>
      </c>
      <c r="I66" s="1">
        <f t="shared" si="29"/>
        <v>31</v>
      </c>
      <c r="J66" s="1">
        <f t="shared" si="30"/>
        <v>28</v>
      </c>
      <c r="K66" s="1">
        <f t="shared" si="31"/>
        <v>2</v>
      </c>
      <c r="L66" s="1">
        <f t="shared" si="32"/>
        <v>6</v>
      </c>
      <c r="M66" s="1">
        <f t="shared" si="33"/>
        <v>1</v>
      </c>
      <c r="N66" s="1">
        <f t="shared" si="34"/>
        <v>0</v>
      </c>
      <c r="O66" s="1">
        <f t="shared" si="35"/>
        <v>16</v>
      </c>
      <c r="P66" s="1">
        <f t="shared" si="36"/>
        <v>14</v>
      </c>
      <c r="Q66" s="1">
        <f t="shared" si="37"/>
        <v>3</v>
      </c>
      <c r="R66" s="1">
        <f t="shared" si="38"/>
        <v>15</v>
      </c>
      <c r="S66" s="1">
        <f t="shared" si="39"/>
        <v>14</v>
      </c>
      <c r="T66" s="1">
        <f t="shared" si="40"/>
        <v>3</v>
      </c>
      <c r="U66" s="1">
        <f t="shared" si="41"/>
        <v>10</v>
      </c>
      <c r="V66" s="1">
        <f t="shared" si="42"/>
        <v>10</v>
      </c>
      <c r="W66" s="1">
        <f t="shared" si="43"/>
        <v>1</v>
      </c>
      <c r="X66" s="1">
        <f t="shared" si="44"/>
        <v>21</v>
      </c>
      <c r="Y66" s="1">
        <f t="shared" si="45"/>
        <v>17</v>
      </c>
      <c r="Z66" s="1">
        <f t="shared" si="46"/>
        <v>3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4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E67" s="1">
        <v>3</v>
      </c>
      <c r="F67" s="1">
        <v>2</v>
      </c>
      <c r="G67" s="1" t="s">
        <v>84</v>
      </c>
      <c r="H67" s="1" t="s">
        <v>83</v>
      </c>
      <c r="I67" s="1">
        <f t="shared" ref="I67:I83" si="53">IF(E67="","",IF(E67&gt;F67,I66+1,I66))</f>
        <v>32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6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0</v>
      </c>
      <c r="O67" s="1">
        <f t="shared" ref="O67:O83" si="59">IF(E67="","",IF(AND(C67=$AL$1,E67&gt;F67),O66+1,O66))</f>
        <v>16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10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21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3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E68" s="1">
        <v>4</v>
      </c>
      <c r="F68" s="1">
        <v>0</v>
      </c>
      <c r="G68" s="1" t="s">
        <v>83</v>
      </c>
      <c r="H68" s="1" t="s">
        <v>83</v>
      </c>
      <c r="I68" s="1">
        <f t="shared" si="53"/>
        <v>33</v>
      </c>
      <c r="J68" s="1">
        <f t="shared" si="54"/>
        <v>28</v>
      </c>
      <c r="K68" s="1">
        <f t="shared" si="55"/>
        <v>3</v>
      </c>
      <c r="L68" s="1">
        <f t="shared" si="56"/>
        <v>6</v>
      </c>
      <c r="M68" s="1">
        <f t="shared" si="57"/>
        <v>1</v>
      </c>
      <c r="N68" s="1">
        <f t="shared" si="58"/>
        <v>0</v>
      </c>
      <c r="O68" s="1">
        <f t="shared" si="59"/>
        <v>16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3</v>
      </c>
      <c r="U68" s="1">
        <f t="shared" si="65"/>
        <v>11</v>
      </c>
      <c r="V68" s="1">
        <f t="shared" si="66"/>
        <v>10</v>
      </c>
      <c r="W68" s="1">
        <f t="shared" si="67"/>
        <v>1</v>
      </c>
      <c r="X68" s="1">
        <f t="shared" si="68"/>
        <v>22</v>
      </c>
      <c r="Y68" s="1">
        <f t="shared" si="69"/>
        <v>17</v>
      </c>
      <c r="Z68" s="1">
        <f t="shared" si="70"/>
        <v>3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E69" s="1">
        <v>1</v>
      </c>
      <c r="F69" s="1">
        <v>3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29</v>
      </c>
      <c r="K69" s="1">
        <f t="shared" si="55"/>
        <v>3</v>
      </c>
      <c r="L69" s="1">
        <f t="shared" si="56"/>
        <v>6</v>
      </c>
      <c r="M69" s="1">
        <f t="shared" si="57"/>
        <v>1</v>
      </c>
      <c r="N69" s="1">
        <f t="shared" si="58"/>
        <v>0</v>
      </c>
      <c r="O69" s="1">
        <f t="shared" si="59"/>
        <v>16</v>
      </c>
      <c r="P69" s="1">
        <f t="shared" si="60"/>
        <v>15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3</v>
      </c>
      <c r="U69" s="1">
        <f t="shared" si="65"/>
        <v>11</v>
      </c>
      <c r="V69" s="1">
        <f t="shared" si="66"/>
        <v>10</v>
      </c>
      <c r="W69" s="1">
        <f t="shared" si="67"/>
        <v>1</v>
      </c>
      <c r="X69" s="1">
        <f t="shared" si="68"/>
        <v>22</v>
      </c>
      <c r="Y69" s="1">
        <f t="shared" si="69"/>
        <v>17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4</v>
      </c>
      <c r="AE69" s="1">
        <f t="shared" si="49"/>
        <v>4</v>
      </c>
      <c r="AF69" s="1">
        <f t="shared" si="50"/>
        <v>2</v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E70" s="1">
        <v>1</v>
      </c>
      <c r="F70" s="1">
        <v>2</v>
      </c>
      <c r="G70" s="1" t="s">
        <v>83</v>
      </c>
      <c r="H70" s="1" t="s">
        <v>83</v>
      </c>
      <c r="I70" s="1">
        <f t="shared" si="53"/>
        <v>33</v>
      </c>
      <c r="J70" s="1">
        <f t="shared" si="54"/>
        <v>30</v>
      </c>
      <c r="K70" s="1">
        <f t="shared" si="55"/>
        <v>3</v>
      </c>
      <c r="L70" s="1">
        <f t="shared" si="56"/>
        <v>6</v>
      </c>
      <c r="M70" s="1">
        <f t="shared" si="57"/>
        <v>1</v>
      </c>
      <c r="N70" s="1">
        <f t="shared" si="58"/>
        <v>0</v>
      </c>
      <c r="O70" s="1">
        <f t="shared" si="59"/>
        <v>16</v>
      </c>
      <c r="P70" s="1">
        <f t="shared" si="60"/>
        <v>16</v>
      </c>
      <c r="Q70" s="1">
        <f t="shared" si="61"/>
        <v>3</v>
      </c>
      <c r="R70" s="1">
        <f t="shared" si="62"/>
        <v>17</v>
      </c>
      <c r="S70" s="1">
        <f t="shared" si="63"/>
        <v>14</v>
      </c>
      <c r="T70" s="1">
        <f t="shared" si="64"/>
        <v>3</v>
      </c>
      <c r="U70" s="1">
        <f t="shared" si="65"/>
        <v>11</v>
      </c>
      <c r="V70" s="1">
        <f t="shared" si="66"/>
        <v>10</v>
      </c>
      <c r="W70" s="1">
        <f t="shared" si="67"/>
        <v>1</v>
      </c>
      <c r="X70" s="1">
        <f t="shared" si="68"/>
        <v>22</v>
      </c>
      <c r="Y70" s="1">
        <f t="shared" si="69"/>
        <v>17</v>
      </c>
      <c r="Z70" s="1">
        <f t="shared" si="70"/>
        <v>3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4</v>
      </c>
      <c r="AE70" s="1">
        <f t="shared" si="49"/>
        <v>4</v>
      </c>
      <c r="AF70" s="1">
        <f t="shared" si="50"/>
        <v>2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E71" s="1">
        <v>3</v>
      </c>
      <c r="F71" s="1">
        <v>4</v>
      </c>
      <c r="G71" s="1" t="s">
        <v>83</v>
      </c>
      <c r="H71" s="1" t="s">
        <v>83</v>
      </c>
      <c r="I71" s="1">
        <f t="shared" si="53"/>
        <v>33</v>
      </c>
      <c r="J71" s="1">
        <f t="shared" si="54"/>
        <v>31</v>
      </c>
      <c r="K71" s="1">
        <f t="shared" si="55"/>
        <v>3</v>
      </c>
      <c r="L71" s="1">
        <f t="shared" si="56"/>
        <v>6</v>
      </c>
      <c r="M71" s="1">
        <f t="shared" si="57"/>
        <v>1</v>
      </c>
      <c r="N71" s="1">
        <f t="shared" si="58"/>
        <v>0</v>
      </c>
      <c r="O71" s="1">
        <f t="shared" si="59"/>
        <v>16</v>
      </c>
      <c r="P71" s="1">
        <f t="shared" si="60"/>
        <v>17</v>
      </c>
      <c r="Q71" s="1">
        <f t="shared" si="61"/>
        <v>3</v>
      </c>
      <c r="R71" s="1">
        <f t="shared" si="62"/>
        <v>17</v>
      </c>
      <c r="S71" s="1">
        <f t="shared" si="63"/>
        <v>14</v>
      </c>
      <c r="T71" s="1">
        <f t="shared" si="64"/>
        <v>3</v>
      </c>
      <c r="U71" s="1">
        <f t="shared" si="65"/>
        <v>11</v>
      </c>
      <c r="V71" s="1">
        <f t="shared" si="66"/>
        <v>10</v>
      </c>
      <c r="W71" s="1">
        <f t="shared" si="67"/>
        <v>1</v>
      </c>
      <c r="X71" s="1">
        <f t="shared" si="68"/>
        <v>22</v>
      </c>
      <c r="Y71" s="1">
        <f t="shared" si="69"/>
        <v>18</v>
      </c>
      <c r="Z71" s="1">
        <f t="shared" si="70"/>
        <v>3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3</v>
      </c>
      <c r="AE71" s="1">
        <f t="shared" si="49"/>
        <v>5</v>
      </c>
      <c r="AF71" s="1">
        <f t="shared" si="50"/>
        <v>2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E72" s="1">
        <v>5</v>
      </c>
      <c r="F72" s="1">
        <v>3</v>
      </c>
      <c r="G72" s="1" t="s">
        <v>83</v>
      </c>
      <c r="H72" s="1" t="s">
        <v>83</v>
      </c>
      <c r="I72" s="1">
        <f t="shared" si="53"/>
        <v>34</v>
      </c>
      <c r="J72" s="1">
        <f t="shared" si="54"/>
        <v>31</v>
      </c>
      <c r="K72" s="1">
        <f t="shared" si="55"/>
        <v>3</v>
      </c>
      <c r="L72" s="1">
        <f t="shared" si="56"/>
        <v>6</v>
      </c>
      <c r="M72" s="1">
        <f t="shared" si="57"/>
        <v>1</v>
      </c>
      <c r="N72" s="1">
        <f t="shared" si="58"/>
        <v>0</v>
      </c>
      <c r="O72" s="1">
        <f t="shared" si="59"/>
        <v>17</v>
      </c>
      <c r="P72" s="1">
        <f t="shared" si="60"/>
        <v>17</v>
      </c>
      <c r="Q72" s="1">
        <f t="shared" si="61"/>
        <v>3</v>
      </c>
      <c r="R72" s="1">
        <f t="shared" si="62"/>
        <v>17</v>
      </c>
      <c r="S72" s="1">
        <f t="shared" si="63"/>
        <v>14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22</v>
      </c>
      <c r="Y72" s="1">
        <f t="shared" si="69"/>
        <v>18</v>
      </c>
      <c r="Z72" s="1">
        <f t="shared" si="70"/>
        <v>3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3</v>
      </c>
      <c r="AE72" s="1">
        <f t="shared" si="49"/>
        <v>5</v>
      </c>
      <c r="AF72" s="1">
        <f t="shared" si="50"/>
        <v>2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E73" s="1">
        <v>1</v>
      </c>
      <c r="F73" s="1">
        <v>3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32</v>
      </c>
      <c r="K73" s="1">
        <f t="shared" si="55"/>
        <v>3</v>
      </c>
      <c r="L73" s="1">
        <f t="shared" si="56"/>
        <v>6</v>
      </c>
      <c r="M73" s="1">
        <f t="shared" si="57"/>
        <v>1</v>
      </c>
      <c r="N73" s="1">
        <f t="shared" si="58"/>
        <v>0</v>
      </c>
      <c r="O73" s="1">
        <f t="shared" si="59"/>
        <v>17</v>
      </c>
      <c r="P73" s="1">
        <f t="shared" si="60"/>
        <v>17</v>
      </c>
      <c r="Q73" s="1">
        <f t="shared" si="61"/>
        <v>3</v>
      </c>
      <c r="R73" s="1">
        <f t="shared" si="62"/>
        <v>17</v>
      </c>
      <c r="S73" s="1">
        <f t="shared" si="63"/>
        <v>15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22</v>
      </c>
      <c r="Y73" s="1">
        <f t="shared" si="69"/>
        <v>18</v>
      </c>
      <c r="Z73" s="1">
        <f t="shared" si="70"/>
        <v>3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3</v>
      </c>
      <c r="AE73" s="1">
        <f t="shared" si="49"/>
        <v>6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E74" s="1">
        <v>4</v>
      </c>
      <c r="F74" s="1">
        <v>5</v>
      </c>
      <c r="G74" s="1" t="s">
        <v>84</v>
      </c>
      <c r="H74" s="1" t="s">
        <v>83</v>
      </c>
      <c r="I74" s="1">
        <f t="shared" si="53"/>
        <v>34</v>
      </c>
      <c r="J74" s="1">
        <f t="shared" si="54"/>
        <v>32</v>
      </c>
      <c r="K74" s="1">
        <f t="shared" si="55"/>
        <v>3</v>
      </c>
      <c r="L74" s="1">
        <f t="shared" si="56"/>
        <v>7</v>
      </c>
      <c r="M74" s="1">
        <f t="shared" si="57"/>
        <v>1</v>
      </c>
      <c r="N74" s="1">
        <f t="shared" si="58"/>
        <v>0</v>
      </c>
      <c r="O74" s="1">
        <f t="shared" si="59"/>
        <v>17</v>
      </c>
      <c r="P74" s="1">
        <f t="shared" si="60"/>
        <v>17</v>
      </c>
      <c r="Q74" s="1">
        <f t="shared" si="61"/>
        <v>3</v>
      </c>
      <c r="R74" s="1">
        <f t="shared" si="62"/>
        <v>17</v>
      </c>
      <c r="S74" s="1">
        <f t="shared" si="63"/>
        <v>15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22</v>
      </c>
      <c r="Y74" s="1">
        <f t="shared" si="69"/>
        <v>18</v>
      </c>
      <c r="Z74" s="1">
        <f t="shared" si="70"/>
        <v>3</v>
      </c>
      <c r="AA74" s="1" t="str">
        <f t="shared" si="51"/>
        <v>L</v>
      </c>
      <c r="AB74" s="1">
        <f t="shared" si="71"/>
        <v>2</v>
      </c>
      <c r="AC74" s="1" t="str">
        <f t="shared" si="52"/>
        <v>OTL</v>
      </c>
      <c r="AD74" s="1">
        <f t="shared" si="48"/>
        <v>3</v>
      </c>
      <c r="AE74" s="1">
        <f t="shared" si="49"/>
        <v>6</v>
      </c>
      <c r="AF74" s="1">
        <f t="shared" si="50"/>
        <v>1</v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E75" s="1">
        <v>6</v>
      </c>
      <c r="F75" s="1">
        <v>1</v>
      </c>
      <c r="G75" s="1" t="s">
        <v>83</v>
      </c>
      <c r="H75" s="1" t="s">
        <v>83</v>
      </c>
      <c r="I75" s="1">
        <f t="shared" si="53"/>
        <v>35</v>
      </c>
      <c r="J75" s="1">
        <f t="shared" si="54"/>
        <v>32</v>
      </c>
      <c r="K75" s="1">
        <f t="shared" si="55"/>
        <v>3</v>
      </c>
      <c r="L75" s="1">
        <f t="shared" si="56"/>
        <v>7</v>
      </c>
      <c r="M75" s="1">
        <f t="shared" si="57"/>
        <v>1</v>
      </c>
      <c r="N75" s="1">
        <f t="shared" si="58"/>
        <v>0</v>
      </c>
      <c r="O75" s="1">
        <f t="shared" si="59"/>
        <v>17</v>
      </c>
      <c r="P75" s="1">
        <f t="shared" si="60"/>
        <v>17</v>
      </c>
      <c r="Q75" s="1">
        <f t="shared" si="61"/>
        <v>3</v>
      </c>
      <c r="R75" s="1">
        <f t="shared" si="62"/>
        <v>18</v>
      </c>
      <c r="S75" s="1">
        <f t="shared" si="63"/>
        <v>15</v>
      </c>
      <c r="T75" s="1">
        <f t="shared" si="64"/>
        <v>4</v>
      </c>
      <c r="U75" s="1">
        <f t="shared" si="65"/>
        <v>11</v>
      </c>
      <c r="V75" s="1">
        <f t="shared" si="66"/>
        <v>10</v>
      </c>
      <c r="W75" s="1">
        <f t="shared" si="67"/>
        <v>1</v>
      </c>
      <c r="X75" s="1">
        <f t="shared" si="68"/>
        <v>22</v>
      </c>
      <c r="Y75" s="1">
        <f t="shared" si="69"/>
        <v>18</v>
      </c>
      <c r="Z75" s="1">
        <f t="shared" si="70"/>
        <v>3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4</v>
      </c>
      <c r="AE75" s="1">
        <f t="shared" si="49"/>
        <v>5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E76" s="1">
        <v>5</v>
      </c>
      <c r="F76" s="1">
        <v>4</v>
      </c>
      <c r="G76" s="1" t="s">
        <v>84</v>
      </c>
      <c r="H76" s="1" t="s">
        <v>83</v>
      </c>
      <c r="I76" s="1">
        <f t="shared" si="53"/>
        <v>36</v>
      </c>
      <c r="J76" s="1">
        <f t="shared" si="54"/>
        <v>32</v>
      </c>
      <c r="K76" s="1">
        <f t="shared" si="55"/>
        <v>4</v>
      </c>
      <c r="L76" s="1">
        <f t="shared" si="56"/>
        <v>7</v>
      </c>
      <c r="M76" s="1">
        <f t="shared" si="57"/>
        <v>1</v>
      </c>
      <c r="N76" s="1">
        <f t="shared" si="58"/>
        <v>0</v>
      </c>
      <c r="O76" s="1">
        <f t="shared" si="59"/>
        <v>18</v>
      </c>
      <c r="P76" s="1">
        <f t="shared" si="60"/>
        <v>17</v>
      </c>
      <c r="Q76" s="1">
        <f t="shared" si="61"/>
        <v>3</v>
      </c>
      <c r="R76" s="1">
        <f t="shared" si="62"/>
        <v>18</v>
      </c>
      <c r="S76" s="1">
        <f t="shared" si="63"/>
        <v>15</v>
      </c>
      <c r="T76" s="1">
        <f t="shared" si="64"/>
        <v>4</v>
      </c>
      <c r="U76" s="1">
        <f t="shared" si="65"/>
        <v>11</v>
      </c>
      <c r="V76" s="1">
        <f t="shared" si="66"/>
        <v>10</v>
      </c>
      <c r="W76" s="1">
        <f t="shared" si="67"/>
        <v>1</v>
      </c>
      <c r="X76" s="1">
        <f t="shared" si="68"/>
        <v>22</v>
      </c>
      <c r="Y76" s="1">
        <f t="shared" si="69"/>
        <v>18</v>
      </c>
      <c r="Z76" s="1">
        <f t="shared" si="70"/>
        <v>3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E77" s="1">
        <v>0</v>
      </c>
      <c r="F77" s="1">
        <v>4</v>
      </c>
      <c r="G77" s="1" t="s">
        <v>83</v>
      </c>
      <c r="H77" s="1" t="s">
        <v>83</v>
      </c>
      <c r="I77" s="1">
        <f t="shared" si="53"/>
        <v>36</v>
      </c>
      <c r="J77" s="1">
        <f t="shared" si="54"/>
        <v>33</v>
      </c>
      <c r="K77" s="1">
        <f t="shared" si="55"/>
        <v>4</v>
      </c>
      <c r="L77" s="1">
        <f t="shared" si="56"/>
        <v>7</v>
      </c>
      <c r="M77" s="1">
        <f t="shared" si="57"/>
        <v>1</v>
      </c>
      <c r="N77" s="1">
        <f t="shared" si="58"/>
        <v>0</v>
      </c>
      <c r="O77" s="1">
        <f t="shared" si="59"/>
        <v>18</v>
      </c>
      <c r="P77" s="1">
        <f t="shared" si="60"/>
        <v>17</v>
      </c>
      <c r="Q77" s="1">
        <f t="shared" si="61"/>
        <v>3</v>
      </c>
      <c r="R77" s="1">
        <f t="shared" si="62"/>
        <v>18</v>
      </c>
      <c r="S77" s="1">
        <f t="shared" si="63"/>
        <v>16</v>
      </c>
      <c r="T77" s="1">
        <f t="shared" si="64"/>
        <v>4</v>
      </c>
      <c r="U77" s="1">
        <f t="shared" si="65"/>
        <v>11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19</v>
      </c>
      <c r="Z77" s="1">
        <f t="shared" si="70"/>
        <v>3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36</v>
      </c>
      <c r="J84" s="1">
        <f t="shared" si="75"/>
        <v>33</v>
      </c>
      <c r="K84" s="1">
        <f t="shared" si="75"/>
        <v>4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17</v>
      </c>
      <c r="Q84" s="1">
        <f t="shared" si="76"/>
        <v>3</v>
      </c>
      <c r="R84" s="1">
        <f t="shared" si="76"/>
        <v>18</v>
      </c>
      <c r="S84" s="1">
        <f t="shared" si="76"/>
        <v>16</v>
      </c>
      <c r="T84" s="1">
        <f t="shared" si="76"/>
        <v>4</v>
      </c>
      <c r="U84" s="1">
        <f t="shared" si="76"/>
        <v>11</v>
      </c>
      <c r="V84" s="1">
        <f t="shared" si="76"/>
        <v>11</v>
      </c>
      <c r="W84" s="1">
        <f t="shared" si="76"/>
        <v>1</v>
      </c>
      <c r="X84" s="1">
        <f t="shared" si="76"/>
        <v>22</v>
      </c>
      <c r="Y84" s="1">
        <f t="shared" si="76"/>
        <v>19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229</v>
      </c>
      <c r="F85" s="1">
        <f>SUM(F2:F83)</f>
        <v>230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18-17-3</v>
      </c>
      <c r="R85" s="1" t="str">
        <f>IF(R84="","0-0-0",CONCATENATE(R84,"-",S84,"-",T84))</f>
        <v>18-16-4</v>
      </c>
      <c r="U85" s="1" t="str">
        <f>IF(U84="","0-0-0",CONCATENATE(U84,"-",V84,"-",W84))</f>
        <v>11-11-1</v>
      </c>
      <c r="X85" s="1" t="str">
        <f>IF(X84="","0-0-0",CONCATENATE(X84,"-",Y84,"-",Z84))</f>
        <v>22-19-3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500-000000000000}">
      <formula1>$AK$1:$AK$2</formula1>
    </dataValidation>
    <dataValidation type="list" allowBlank="1" showInputMessage="1" showErrorMessage="1" sqref="C2:C83" xr:uid="{00000000-0002-0000-A500-000001000000}">
      <formula1>$AL$1:$AL$2</formula1>
    </dataValidation>
    <dataValidation type="list" allowBlank="1" showInputMessage="1" showErrorMessage="1" sqref="D2:D83" xr:uid="{00000000-0002-0000-A500-000002000000}">
      <formula1>$AM$1:$AM$31</formula1>
    </dataValidation>
  </dataValidations>
  <hyperlinks>
    <hyperlink ref="AG1" location="Index!A1" display="Home" xr:uid="{00000000-0004-0000-A500-000000000000}"/>
  </hyperlink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E52" s="1">
        <v>5</v>
      </c>
      <c r="F52" s="1">
        <v>4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7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15</v>
      </c>
      <c r="P52" s="1">
        <f t="shared" si="36"/>
        <v>7</v>
      </c>
      <c r="Q52" s="1">
        <f t="shared" si="37"/>
        <v>2</v>
      </c>
      <c r="R52" s="1">
        <f t="shared" si="38"/>
        <v>12</v>
      </c>
      <c r="S52" s="1">
        <f t="shared" si="39"/>
        <v>13</v>
      </c>
      <c r="T52" s="1">
        <f t="shared" si="40"/>
        <v>2</v>
      </c>
      <c r="U52" s="1">
        <f t="shared" si="41"/>
        <v>7</v>
      </c>
      <c r="V52" s="1">
        <f t="shared" si="42"/>
        <v>4</v>
      </c>
      <c r="W52" s="1">
        <f t="shared" si="43"/>
        <v>1</v>
      </c>
      <c r="X52" s="1">
        <f t="shared" si="44"/>
        <v>13</v>
      </c>
      <c r="Y52" s="1">
        <f t="shared" si="45"/>
        <v>10</v>
      </c>
      <c r="Z52" s="1">
        <f t="shared" si="46"/>
        <v>3</v>
      </c>
      <c r="AA52" s="1" t="str">
        <f t="shared" si="27"/>
        <v>W</v>
      </c>
      <c r="AB52" s="1">
        <f t="shared" si="47"/>
        <v>3</v>
      </c>
      <c r="AC52" s="1" t="str">
        <f t="shared" si="28"/>
        <v>W</v>
      </c>
      <c r="AD52" s="1">
        <f t="shared" si="48"/>
        <v>7</v>
      </c>
      <c r="AE52" s="1">
        <f t="shared" si="49"/>
        <v>2</v>
      </c>
      <c r="AF52" s="1">
        <f t="shared" si="50"/>
        <v>1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E53" s="1">
        <v>6</v>
      </c>
      <c r="F53" s="1">
        <v>0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7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16</v>
      </c>
      <c r="P53" s="1">
        <f t="shared" si="36"/>
        <v>7</v>
      </c>
      <c r="Q53" s="1">
        <f t="shared" si="37"/>
        <v>2</v>
      </c>
      <c r="R53" s="1">
        <f t="shared" si="38"/>
        <v>12</v>
      </c>
      <c r="S53" s="1">
        <f t="shared" si="39"/>
        <v>13</v>
      </c>
      <c r="T53" s="1">
        <f t="shared" si="40"/>
        <v>2</v>
      </c>
      <c r="U53" s="1">
        <f t="shared" si="41"/>
        <v>7</v>
      </c>
      <c r="V53" s="1">
        <f t="shared" si="42"/>
        <v>4</v>
      </c>
      <c r="W53" s="1">
        <f t="shared" si="43"/>
        <v>1</v>
      </c>
      <c r="X53" s="1">
        <f t="shared" si="44"/>
        <v>13</v>
      </c>
      <c r="Y53" s="1">
        <f t="shared" si="45"/>
        <v>10</v>
      </c>
      <c r="Z53" s="1">
        <f t="shared" si="46"/>
        <v>3</v>
      </c>
      <c r="AA53" s="1" t="str">
        <f t="shared" si="27"/>
        <v>W</v>
      </c>
      <c r="AB53" s="1">
        <f t="shared" si="47"/>
        <v>4</v>
      </c>
      <c r="AC53" s="1" t="str">
        <f t="shared" si="28"/>
        <v>W</v>
      </c>
      <c r="AD53" s="1">
        <f t="shared" si="48"/>
        <v>7</v>
      </c>
      <c r="AE53" s="1">
        <f t="shared" si="49"/>
        <v>2</v>
      </c>
      <c r="AF53" s="1">
        <f t="shared" si="50"/>
        <v>1</v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E54" s="1">
        <v>5</v>
      </c>
      <c r="F54" s="1">
        <v>2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7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16</v>
      </c>
      <c r="P54" s="1">
        <f t="shared" si="36"/>
        <v>7</v>
      </c>
      <c r="Q54" s="1">
        <f t="shared" si="37"/>
        <v>2</v>
      </c>
      <c r="R54" s="1">
        <f t="shared" si="38"/>
        <v>13</v>
      </c>
      <c r="S54" s="1">
        <f t="shared" si="39"/>
        <v>13</v>
      </c>
      <c r="T54" s="1">
        <f t="shared" si="40"/>
        <v>2</v>
      </c>
      <c r="U54" s="1">
        <f t="shared" si="41"/>
        <v>7</v>
      </c>
      <c r="V54" s="1">
        <f t="shared" si="42"/>
        <v>4</v>
      </c>
      <c r="W54" s="1">
        <f t="shared" si="43"/>
        <v>1</v>
      </c>
      <c r="X54" s="1">
        <f t="shared" si="44"/>
        <v>13</v>
      </c>
      <c r="Y54" s="1">
        <f t="shared" si="45"/>
        <v>10</v>
      </c>
      <c r="Z54" s="1">
        <f t="shared" si="46"/>
        <v>3</v>
      </c>
      <c r="AA54" s="1" t="str">
        <f t="shared" si="27"/>
        <v>W</v>
      </c>
      <c r="AB54" s="1">
        <f t="shared" si="47"/>
        <v>5</v>
      </c>
      <c r="AC54" s="1" t="str">
        <f t="shared" si="28"/>
        <v>W</v>
      </c>
      <c r="AD54" s="1">
        <f t="shared" si="48"/>
        <v>7</v>
      </c>
      <c r="AE54" s="1">
        <f t="shared" si="49"/>
        <v>2</v>
      </c>
      <c r="AF54" s="1">
        <f t="shared" si="50"/>
        <v>1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E55" s="1">
        <v>3</v>
      </c>
      <c r="F55" s="1">
        <v>4</v>
      </c>
      <c r="G55" s="1" t="s">
        <v>83</v>
      </c>
      <c r="H55" s="1" t="s">
        <v>83</v>
      </c>
      <c r="I55" s="1">
        <f t="shared" si="29"/>
        <v>29</v>
      </c>
      <c r="J55" s="1">
        <f t="shared" si="30"/>
        <v>21</v>
      </c>
      <c r="K55" s="1">
        <f t="shared" si="31"/>
        <v>7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16</v>
      </c>
      <c r="P55" s="1">
        <f t="shared" si="36"/>
        <v>7</v>
      </c>
      <c r="Q55" s="1">
        <f t="shared" si="37"/>
        <v>2</v>
      </c>
      <c r="R55" s="1">
        <f t="shared" si="38"/>
        <v>13</v>
      </c>
      <c r="S55" s="1">
        <f t="shared" si="39"/>
        <v>14</v>
      </c>
      <c r="T55" s="1">
        <f t="shared" si="40"/>
        <v>2</v>
      </c>
      <c r="U55" s="1">
        <f t="shared" si="41"/>
        <v>7</v>
      </c>
      <c r="V55" s="1">
        <f t="shared" si="42"/>
        <v>5</v>
      </c>
      <c r="W55" s="1">
        <f t="shared" si="43"/>
        <v>1</v>
      </c>
      <c r="X55" s="1">
        <f t="shared" si="44"/>
        <v>13</v>
      </c>
      <c r="Y55" s="1">
        <f t="shared" si="45"/>
        <v>11</v>
      </c>
      <c r="Z55" s="1">
        <f t="shared" si="46"/>
        <v>3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7</v>
      </c>
      <c r="AE55" s="1">
        <f t="shared" si="49"/>
        <v>3</v>
      </c>
      <c r="AF55" s="1">
        <f t="shared" si="50"/>
        <v>0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E56" s="1">
        <v>1</v>
      </c>
      <c r="F56" s="1">
        <v>5</v>
      </c>
      <c r="G56" s="1" t="s">
        <v>83</v>
      </c>
      <c r="H56" s="1" t="s">
        <v>83</v>
      </c>
      <c r="I56" s="1">
        <f t="shared" si="29"/>
        <v>29</v>
      </c>
      <c r="J56" s="1">
        <f t="shared" si="30"/>
        <v>22</v>
      </c>
      <c r="K56" s="1">
        <f t="shared" si="31"/>
        <v>7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7</v>
      </c>
      <c r="Q56" s="1">
        <f t="shared" si="37"/>
        <v>2</v>
      </c>
      <c r="R56" s="1">
        <f t="shared" si="38"/>
        <v>13</v>
      </c>
      <c r="S56" s="1">
        <f t="shared" si="39"/>
        <v>15</v>
      </c>
      <c r="T56" s="1">
        <f t="shared" si="40"/>
        <v>2</v>
      </c>
      <c r="U56" s="1">
        <f t="shared" si="41"/>
        <v>7</v>
      </c>
      <c r="V56" s="1">
        <f t="shared" si="42"/>
        <v>6</v>
      </c>
      <c r="W56" s="1">
        <f t="shared" si="43"/>
        <v>1</v>
      </c>
      <c r="X56" s="1">
        <f t="shared" si="44"/>
        <v>13</v>
      </c>
      <c r="Y56" s="1">
        <f t="shared" si="45"/>
        <v>12</v>
      </c>
      <c r="Z56" s="1">
        <f t="shared" si="46"/>
        <v>3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E57" s="1">
        <v>1</v>
      </c>
      <c r="F57" s="1">
        <v>5</v>
      </c>
      <c r="G57" s="1" t="s">
        <v>83</v>
      </c>
      <c r="H57" s="1" t="s">
        <v>83</v>
      </c>
      <c r="I57" s="1">
        <f t="shared" si="29"/>
        <v>29</v>
      </c>
      <c r="J57" s="1">
        <f t="shared" si="30"/>
        <v>23</v>
      </c>
      <c r="K57" s="1">
        <f t="shared" si="31"/>
        <v>7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16</v>
      </c>
      <c r="P57" s="1">
        <f t="shared" si="36"/>
        <v>7</v>
      </c>
      <c r="Q57" s="1">
        <f t="shared" si="37"/>
        <v>2</v>
      </c>
      <c r="R57" s="1">
        <f t="shared" si="38"/>
        <v>13</v>
      </c>
      <c r="S57" s="1">
        <f t="shared" si="39"/>
        <v>16</v>
      </c>
      <c r="T57" s="1">
        <f t="shared" si="40"/>
        <v>2</v>
      </c>
      <c r="U57" s="1">
        <f t="shared" si="41"/>
        <v>7</v>
      </c>
      <c r="V57" s="1">
        <f t="shared" si="42"/>
        <v>7</v>
      </c>
      <c r="W57" s="1">
        <f t="shared" si="43"/>
        <v>1</v>
      </c>
      <c r="X57" s="1">
        <f t="shared" si="44"/>
        <v>13</v>
      </c>
      <c r="Y57" s="1">
        <f t="shared" si="45"/>
        <v>13</v>
      </c>
      <c r="Z57" s="1">
        <f t="shared" si="46"/>
        <v>3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5</v>
      </c>
      <c r="AE57" s="1">
        <f t="shared" si="49"/>
        <v>5</v>
      </c>
      <c r="AF57" s="1">
        <f t="shared" si="50"/>
        <v>0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E58" s="1">
        <v>2</v>
      </c>
      <c r="F58" s="1">
        <v>5</v>
      </c>
      <c r="G58" s="1" t="s">
        <v>83</v>
      </c>
      <c r="H58" s="1" t="s">
        <v>83</v>
      </c>
      <c r="I58" s="1">
        <f t="shared" si="29"/>
        <v>29</v>
      </c>
      <c r="J58" s="1">
        <f t="shared" si="30"/>
        <v>24</v>
      </c>
      <c r="K58" s="1">
        <f t="shared" si="31"/>
        <v>7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16</v>
      </c>
      <c r="P58" s="1">
        <f t="shared" si="36"/>
        <v>8</v>
      </c>
      <c r="Q58" s="1">
        <f t="shared" si="37"/>
        <v>2</v>
      </c>
      <c r="R58" s="1">
        <f t="shared" si="38"/>
        <v>13</v>
      </c>
      <c r="S58" s="1">
        <f t="shared" si="39"/>
        <v>16</v>
      </c>
      <c r="T58" s="1">
        <f t="shared" si="40"/>
        <v>2</v>
      </c>
      <c r="U58" s="1">
        <f t="shared" si="41"/>
        <v>7</v>
      </c>
      <c r="V58" s="1">
        <f t="shared" si="42"/>
        <v>8</v>
      </c>
      <c r="W58" s="1">
        <f t="shared" si="43"/>
        <v>1</v>
      </c>
      <c r="X58" s="1">
        <f t="shared" si="44"/>
        <v>13</v>
      </c>
      <c r="Y58" s="1">
        <f t="shared" si="45"/>
        <v>14</v>
      </c>
      <c r="Z58" s="1">
        <f t="shared" si="46"/>
        <v>3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5</v>
      </c>
      <c r="AE58" s="1">
        <f t="shared" si="49"/>
        <v>5</v>
      </c>
      <c r="AF58" s="1">
        <f t="shared" si="50"/>
        <v>0</v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E59" s="1">
        <v>1</v>
      </c>
      <c r="F59" s="1">
        <v>4</v>
      </c>
      <c r="G59" s="1" t="s">
        <v>83</v>
      </c>
      <c r="H59" s="1" t="s">
        <v>83</v>
      </c>
      <c r="I59" s="1">
        <f t="shared" si="29"/>
        <v>29</v>
      </c>
      <c r="J59" s="1">
        <f t="shared" si="30"/>
        <v>25</v>
      </c>
      <c r="K59" s="1">
        <f t="shared" si="31"/>
        <v>7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16</v>
      </c>
      <c r="P59" s="1">
        <f t="shared" si="36"/>
        <v>9</v>
      </c>
      <c r="Q59" s="1">
        <f t="shared" si="37"/>
        <v>2</v>
      </c>
      <c r="R59" s="1">
        <f t="shared" si="38"/>
        <v>13</v>
      </c>
      <c r="S59" s="1">
        <f t="shared" si="39"/>
        <v>16</v>
      </c>
      <c r="T59" s="1">
        <f t="shared" si="40"/>
        <v>2</v>
      </c>
      <c r="U59" s="1">
        <f t="shared" si="41"/>
        <v>7</v>
      </c>
      <c r="V59" s="1">
        <f t="shared" si="42"/>
        <v>8</v>
      </c>
      <c r="W59" s="1">
        <f t="shared" si="43"/>
        <v>1</v>
      </c>
      <c r="X59" s="1">
        <f t="shared" si="44"/>
        <v>13</v>
      </c>
      <c r="Y59" s="1">
        <f t="shared" si="45"/>
        <v>14</v>
      </c>
      <c r="Z59" s="1">
        <f t="shared" si="46"/>
        <v>3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5</v>
      </c>
      <c r="AE59" s="1">
        <f t="shared" si="49"/>
        <v>5</v>
      </c>
      <c r="AF59" s="1">
        <f t="shared" si="50"/>
        <v>0</v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E60" s="1">
        <v>5</v>
      </c>
      <c r="F60" s="1">
        <v>3</v>
      </c>
      <c r="G60" s="1" t="s">
        <v>83</v>
      </c>
      <c r="H60" s="1" t="s">
        <v>83</v>
      </c>
      <c r="I60" s="1">
        <f t="shared" si="29"/>
        <v>30</v>
      </c>
      <c r="J60" s="1">
        <f t="shared" si="30"/>
        <v>25</v>
      </c>
      <c r="K60" s="1">
        <f t="shared" si="31"/>
        <v>7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17</v>
      </c>
      <c r="P60" s="1">
        <f t="shared" si="36"/>
        <v>9</v>
      </c>
      <c r="Q60" s="1">
        <f t="shared" si="37"/>
        <v>2</v>
      </c>
      <c r="R60" s="1">
        <f t="shared" si="38"/>
        <v>13</v>
      </c>
      <c r="S60" s="1">
        <f t="shared" si="39"/>
        <v>16</v>
      </c>
      <c r="T60" s="1">
        <f t="shared" si="40"/>
        <v>2</v>
      </c>
      <c r="U60" s="1">
        <f t="shared" si="41"/>
        <v>7</v>
      </c>
      <c r="V60" s="1">
        <f t="shared" si="42"/>
        <v>8</v>
      </c>
      <c r="W60" s="1">
        <f t="shared" si="43"/>
        <v>1</v>
      </c>
      <c r="X60" s="1">
        <f t="shared" si="44"/>
        <v>13</v>
      </c>
      <c r="Y60" s="1">
        <f t="shared" si="45"/>
        <v>14</v>
      </c>
      <c r="Z60" s="1">
        <f t="shared" si="46"/>
        <v>3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5</v>
      </c>
      <c r="AF60" s="1">
        <f t="shared" si="50"/>
        <v>0</v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E61" s="1">
        <v>4</v>
      </c>
      <c r="F61" s="1">
        <v>5</v>
      </c>
      <c r="G61" s="1" t="s">
        <v>84</v>
      </c>
      <c r="H61" s="1" t="s">
        <v>84</v>
      </c>
      <c r="I61" s="1">
        <f t="shared" si="29"/>
        <v>30</v>
      </c>
      <c r="J61" s="1">
        <f t="shared" si="30"/>
        <v>25</v>
      </c>
      <c r="K61" s="1">
        <f t="shared" si="31"/>
        <v>7</v>
      </c>
      <c r="L61" s="1">
        <f t="shared" si="32"/>
        <v>5</v>
      </c>
      <c r="M61" s="1">
        <f t="shared" si="33"/>
        <v>1</v>
      </c>
      <c r="N61" s="1">
        <f t="shared" si="34"/>
        <v>2</v>
      </c>
      <c r="O61" s="1">
        <f t="shared" si="35"/>
        <v>17</v>
      </c>
      <c r="P61" s="1">
        <f t="shared" si="36"/>
        <v>9</v>
      </c>
      <c r="Q61" s="1">
        <f t="shared" si="37"/>
        <v>2</v>
      </c>
      <c r="R61" s="1">
        <f t="shared" si="38"/>
        <v>13</v>
      </c>
      <c r="S61" s="1">
        <f t="shared" si="39"/>
        <v>16</v>
      </c>
      <c r="T61" s="1">
        <f t="shared" si="40"/>
        <v>3</v>
      </c>
      <c r="U61" s="1">
        <f t="shared" si="41"/>
        <v>7</v>
      </c>
      <c r="V61" s="1">
        <f t="shared" si="42"/>
        <v>8</v>
      </c>
      <c r="W61" s="1">
        <f t="shared" si="43"/>
        <v>1</v>
      </c>
      <c r="X61" s="1">
        <f t="shared" si="44"/>
        <v>13</v>
      </c>
      <c r="Y61" s="1">
        <f t="shared" si="45"/>
        <v>14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E62" s="1">
        <v>4</v>
      </c>
      <c r="F62" s="1">
        <v>3</v>
      </c>
      <c r="G62" s="1" t="s">
        <v>84</v>
      </c>
      <c r="H62" s="1" t="s">
        <v>83</v>
      </c>
      <c r="I62" s="1">
        <f t="shared" si="29"/>
        <v>31</v>
      </c>
      <c r="J62" s="1">
        <f t="shared" si="30"/>
        <v>25</v>
      </c>
      <c r="K62" s="1">
        <f t="shared" si="31"/>
        <v>8</v>
      </c>
      <c r="L62" s="1">
        <f t="shared" si="32"/>
        <v>5</v>
      </c>
      <c r="M62" s="1">
        <f t="shared" si="33"/>
        <v>1</v>
      </c>
      <c r="N62" s="1">
        <f t="shared" si="34"/>
        <v>2</v>
      </c>
      <c r="O62" s="1">
        <f t="shared" si="35"/>
        <v>17</v>
      </c>
      <c r="P62" s="1">
        <f t="shared" si="36"/>
        <v>9</v>
      </c>
      <c r="Q62" s="1">
        <f t="shared" si="37"/>
        <v>2</v>
      </c>
      <c r="R62" s="1">
        <f t="shared" si="38"/>
        <v>14</v>
      </c>
      <c r="S62" s="1">
        <f t="shared" si="39"/>
        <v>16</v>
      </c>
      <c r="T62" s="1">
        <f t="shared" si="40"/>
        <v>3</v>
      </c>
      <c r="U62" s="1">
        <f t="shared" si="41"/>
        <v>7</v>
      </c>
      <c r="V62" s="1">
        <f t="shared" si="42"/>
        <v>8</v>
      </c>
      <c r="W62" s="1">
        <f t="shared" si="43"/>
        <v>1</v>
      </c>
      <c r="X62" s="1">
        <f t="shared" si="44"/>
        <v>13</v>
      </c>
      <c r="Y62" s="1">
        <f t="shared" si="45"/>
        <v>14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E63" s="1">
        <v>4</v>
      </c>
      <c r="F63" s="1">
        <v>3</v>
      </c>
      <c r="G63" s="1" t="s">
        <v>84</v>
      </c>
      <c r="H63" s="1" t="s">
        <v>83</v>
      </c>
      <c r="I63" s="1">
        <f t="shared" si="29"/>
        <v>32</v>
      </c>
      <c r="J63" s="1">
        <f t="shared" si="30"/>
        <v>25</v>
      </c>
      <c r="K63" s="1">
        <f t="shared" si="31"/>
        <v>9</v>
      </c>
      <c r="L63" s="1">
        <f t="shared" si="32"/>
        <v>5</v>
      </c>
      <c r="M63" s="1">
        <f t="shared" si="33"/>
        <v>1</v>
      </c>
      <c r="N63" s="1">
        <f t="shared" si="34"/>
        <v>2</v>
      </c>
      <c r="O63" s="1">
        <f t="shared" si="35"/>
        <v>18</v>
      </c>
      <c r="P63" s="1">
        <f t="shared" si="36"/>
        <v>9</v>
      </c>
      <c r="Q63" s="1">
        <f t="shared" si="37"/>
        <v>2</v>
      </c>
      <c r="R63" s="1">
        <f t="shared" si="38"/>
        <v>14</v>
      </c>
      <c r="S63" s="1">
        <f t="shared" si="39"/>
        <v>16</v>
      </c>
      <c r="T63" s="1">
        <f t="shared" si="40"/>
        <v>3</v>
      </c>
      <c r="U63" s="1">
        <f t="shared" si="41"/>
        <v>7</v>
      </c>
      <c r="V63" s="1">
        <f t="shared" si="42"/>
        <v>8</v>
      </c>
      <c r="W63" s="1">
        <f t="shared" si="43"/>
        <v>1</v>
      </c>
      <c r="X63" s="1">
        <f t="shared" si="44"/>
        <v>14</v>
      </c>
      <c r="Y63" s="1">
        <f t="shared" si="45"/>
        <v>14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E64" s="1">
        <v>2</v>
      </c>
      <c r="F64" s="1">
        <v>1</v>
      </c>
      <c r="G64" s="1" t="s">
        <v>83</v>
      </c>
      <c r="H64" s="1" t="s">
        <v>83</v>
      </c>
      <c r="I64" s="1">
        <f t="shared" si="29"/>
        <v>33</v>
      </c>
      <c r="J64" s="1">
        <f t="shared" si="30"/>
        <v>25</v>
      </c>
      <c r="K64" s="1">
        <f t="shared" si="31"/>
        <v>9</v>
      </c>
      <c r="L64" s="1">
        <f t="shared" si="32"/>
        <v>5</v>
      </c>
      <c r="M64" s="1">
        <f t="shared" si="33"/>
        <v>1</v>
      </c>
      <c r="N64" s="1">
        <f t="shared" si="34"/>
        <v>2</v>
      </c>
      <c r="O64" s="1">
        <f t="shared" si="35"/>
        <v>19</v>
      </c>
      <c r="P64" s="1">
        <f t="shared" si="36"/>
        <v>9</v>
      </c>
      <c r="Q64" s="1">
        <f t="shared" si="37"/>
        <v>2</v>
      </c>
      <c r="R64" s="1">
        <f t="shared" si="38"/>
        <v>14</v>
      </c>
      <c r="S64" s="1">
        <f t="shared" si="39"/>
        <v>16</v>
      </c>
      <c r="T64" s="1">
        <f t="shared" si="40"/>
        <v>3</v>
      </c>
      <c r="U64" s="1">
        <f t="shared" si="41"/>
        <v>8</v>
      </c>
      <c r="V64" s="1">
        <f t="shared" si="42"/>
        <v>8</v>
      </c>
      <c r="W64" s="1">
        <f t="shared" si="43"/>
        <v>1</v>
      </c>
      <c r="X64" s="1">
        <f t="shared" si="44"/>
        <v>15</v>
      </c>
      <c r="Y64" s="1">
        <f t="shared" si="45"/>
        <v>14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4</v>
      </c>
      <c r="AE64" s="1">
        <f t="shared" si="49"/>
        <v>5</v>
      </c>
      <c r="AF64" s="1">
        <f t="shared" si="50"/>
        <v>1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E65" s="1">
        <v>5</v>
      </c>
      <c r="F65" s="1">
        <v>2</v>
      </c>
      <c r="G65" s="1" t="s">
        <v>83</v>
      </c>
      <c r="H65" s="1" t="s">
        <v>83</v>
      </c>
      <c r="I65" s="1">
        <f t="shared" si="29"/>
        <v>34</v>
      </c>
      <c r="J65" s="1">
        <f t="shared" si="30"/>
        <v>25</v>
      </c>
      <c r="K65" s="1">
        <f t="shared" si="31"/>
        <v>9</v>
      </c>
      <c r="L65" s="1">
        <f t="shared" si="32"/>
        <v>5</v>
      </c>
      <c r="M65" s="1">
        <f t="shared" si="33"/>
        <v>1</v>
      </c>
      <c r="N65" s="1">
        <f t="shared" si="34"/>
        <v>2</v>
      </c>
      <c r="O65" s="1">
        <f t="shared" si="35"/>
        <v>19</v>
      </c>
      <c r="P65" s="1">
        <f t="shared" si="36"/>
        <v>9</v>
      </c>
      <c r="Q65" s="1">
        <f t="shared" si="37"/>
        <v>2</v>
      </c>
      <c r="R65" s="1">
        <f t="shared" si="38"/>
        <v>15</v>
      </c>
      <c r="S65" s="1">
        <f t="shared" si="39"/>
        <v>16</v>
      </c>
      <c r="T65" s="1">
        <f t="shared" si="40"/>
        <v>3</v>
      </c>
      <c r="U65" s="1">
        <f t="shared" si="41"/>
        <v>8</v>
      </c>
      <c r="V65" s="1">
        <f t="shared" si="42"/>
        <v>8</v>
      </c>
      <c r="W65" s="1">
        <f t="shared" si="43"/>
        <v>1</v>
      </c>
      <c r="X65" s="1">
        <f t="shared" si="44"/>
        <v>16</v>
      </c>
      <c r="Y65" s="1">
        <f t="shared" si="45"/>
        <v>14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5</v>
      </c>
      <c r="AE65" s="1">
        <f t="shared" si="49"/>
        <v>4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E66" s="1">
        <v>6</v>
      </c>
      <c r="F66" s="1">
        <v>3</v>
      </c>
      <c r="G66" s="1" t="s">
        <v>83</v>
      </c>
      <c r="H66" s="1" t="s">
        <v>83</v>
      </c>
      <c r="I66" s="1">
        <f t="shared" si="29"/>
        <v>35</v>
      </c>
      <c r="J66" s="1">
        <f t="shared" si="30"/>
        <v>25</v>
      </c>
      <c r="K66" s="1">
        <f t="shared" si="31"/>
        <v>9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9</v>
      </c>
      <c r="Q66" s="1">
        <f t="shared" si="37"/>
        <v>2</v>
      </c>
      <c r="R66" s="1">
        <f t="shared" si="38"/>
        <v>15</v>
      </c>
      <c r="S66" s="1">
        <f t="shared" si="39"/>
        <v>16</v>
      </c>
      <c r="T66" s="1">
        <f t="shared" si="40"/>
        <v>3</v>
      </c>
      <c r="U66" s="1">
        <f t="shared" si="41"/>
        <v>9</v>
      </c>
      <c r="V66" s="1">
        <f t="shared" si="42"/>
        <v>8</v>
      </c>
      <c r="W66" s="1">
        <f t="shared" si="43"/>
        <v>1</v>
      </c>
      <c r="X66" s="1">
        <f t="shared" si="44"/>
        <v>17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E67" s="1">
        <v>4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36</v>
      </c>
      <c r="J67" s="1">
        <f t="shared" ref="J67:J83" si="54">IF(E67="","",IF(AND(F67&gt;E67,G67=$AK$2,H67=$AK$2),J66+1,J66))</f>
        <v>25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9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16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10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18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W</v>
      </c>
      <c r="AB67" s="1">
        <f t="shared" ref="AB67:AB83" si="71">IF(AA67="","",IF(AA67=AA66,AB66+1,1))</f>
        <v>6</v>
      </c>
      <c r="AC67" s="1" t="str">
        <f t="shared" si="52"/>
        <v>W</v>
      </c>
      <c r="AD67" s="1">
        <f t="shared" si="48"/>
        <v>7</v>
      </c>
      <c r="AE67" s="1">
        <f t="shared" si="49"/>
        <v>2</v>
      </c>
      <c r="AF67" s="1">
        <f t="shared" si="50"/>
        <v>1</v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E68" s="1">
        <v>3</v>
      </c>
      <c r="F68" s="1">
        <v>6</v>
      </c>
      <c r="G68" s="1" t="s">
        <v>83</v>
      </c>
      <c r="H68" s="1" t="s">
        <v>83</v>
      </c>
      <c r="I68" s="1">
        <f t="shared" si="53"/>
        <v>36</v>
      </c>
      <c r="J68" s="1">
        <f t="shared" si="54"/>
        <v>26</v>
      </c>
      <c r="K68" s="1">
        <f t="shared" si="55"/>
        <v>9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20</v>
      </c>
      <c r="P68" s="1">
        <f t="shared" si="60"/>
        <v>9</v>
      </c>
      <c r="Q68" s="1">
        <f t="shared" si="61"/>
        <v>2</v>
      </c>
      <c r="R68" s="1">
        <f t="shared" si="62"/>
        <v>16</v>
      </c>
      <c r="S68" s="1">
        <f t="shared" si="63"/>
        <v>17</v>
      </c>
      <c r="T68" s="1">
        <f t="shared" si="64"/>
        <v>3</v>
      </c>
      <c r="U68" s="1">
        <f t="shared" si="65"/>
        <v>10</v>
      </c>
      <c r="V68" s="1">
        <f t="shared" si="66"/>
        <v>9</v>
      </c>
      <c r="W68" s="1">
        <f t="shared" si="67"/>
        <v>1</v>
      </c>
      <c r="X68" s="1">
        <f t="shared" si="68"/>
        <v>18</v>
      </c>
      <c r="Y68" s="1">
        <f t="shared" si="69"/>
        <v>15</v>
      </c>
      <c r="Z68" s="1">
        <f t="shared" si="70"/>
        <v>4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36</v>
      </c>
      <c r="J69" s="1">
        <f t="shared" si="54"/>
        <v>27</v>
      </c>
      <c r="K69" s="1">
        <f t="shared" si="55"/>
        <v>9</v>
      </c>
      <c r="L69" s="1">
        <f t="shared" si="56"/>
        <v>5</v>
      </c>
      <c r="M69" s="1">
        <f t="shared" si="57"/>
        <v>1</v>
      </c>
      <c r="N69" s="1">
        <f t="shared" si="58"/>
        <v>2</v>
      </c>
      <c r="O69" s="1">
        <f t="shared" si="59"/>
        <v>20</v>
      </c>
      <c r="P69" s="1">
        <f t="shared" si="60"/>
        <v>10</v>
      </c>
      <c r="Q69" s="1">
        <f t="shared" si="61"/>
        <v>2</v>
      </c>
      <c r="R69" s="1">
        <f t="shared" si="62"/>
        <v>16</v>
      </c>
      <c r="S69" s="1">
        <f t="shared" si="63"/>
        <v>17</v>
      </c>
      <c r="T69" s="1">
        <f t="shared" si="64"/>
        <v>3</v>
      </c>
      <c r="U69" s="1">
        <f t="shared" si="65"/>
        <v>10</v>
      </c>
      <c r="V69" s="1">
        <f t="shared" si="66"/>
        <v>9</v>
      </c>
      <c r="W69" s="1">
        <f t="shared" si="67"/>
        <v>1</v>
      </c>
      <c r="X69" s="1">
        <f t="shared" si="68"/>
        <v>18</v>
      </c>
      <c r="Y69" s="1">
        <f t="shared" si="69"/>
        <v>15</v>
      </c>
      <c r="Z69" s="1">
        <f t="shared" si="70"/>
        <v>4</v>
      </c>
      <c r="AA69" s="1" t="str">
        <f t="shared" si="51"/>
        <v>L</v>
      </c>
      <c r="AB69" s="1">
        <f t="shared" si="71"/>
        <v>2</v>
      </c>
      <c r="AC69" s="1" t="str">
        <f t="shared" si="52"/>
        <v>L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37</v>
      </c>
      <c r="J70" s="1">
        <f t="shared" si="54"/>
        <v>27</v>
      </c>
      <c r="K70" s="1">
        <f t="shared" si="55"/>
        <v>9</v>
      </c>
      <c r="L70" s="1">
        <f t="shared" si="56"/>
        <v>5</v>
      </c>
      <c r="M70" s="1">
        <f t="shared" si="57"/>
        <v>1</v>
      </c>
      <c r="N70" s="1">
        <f t="shared" si="58"/>
        <v>2</v>
      </c>
      <c r="O70" s="1">
        <f t="shared" si="59"/>
        <v>20</v>
      </c>
      <c r="P70" s="1">
        <f t="shared" si="60"/>
        <v>10</v>
      </c>
      <c r="Q70" s="1">
        <f t="shared" si="61"/>
        <v>2</v>
      </c>
      <c r="R70" s="1">
        <f t="shared" si="62"/>
        <v>17</v>
      </c>
      <c r="S70" s="1">
        <f t="shared" si="63"/>
        <v>17</v>
      </c>
      <c r="T70" s="1">
        <f t="shared" si="64"/>
        <v>3</v>
      </c>
      <c r="U70" s="1">
        <f t="shared" si="65"/>
        <v>10</v>
      </c>
      <c r="V70" s="1">
        <f t="shared" si="66"/>
        <v>9</v>
      </c>
      <c r="W70" s="1">
        <f t="shared" si="67"/>
        <v>1</v>
      </c>
      <c r="X70" s="1">
        <f t="shared" si="68"/>
        <v>19</v>
      </c>
      <c r="Y70" s="1">
        <f t="shared" si="69"/>
        <v>15</v>
      </c>
      <c r="Z70" s="1">
        <f t="shared" si="70"/>
        <v>4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37</v>
      </c>
      <c r="J71" s="1">
        <f t="shared" si="54"/>
        <v>28</v>
      </c>
      <c r="K71" s="1">
        <f t="shared" si="55"/>
        <v>9</v>
      </c>
      <c r="L71" s="1">
        <f t="shared" si="56"/>
        <v>5</v>
      </c>
      <c r="M71" s="1">
        <f t="shared" si="57"/>
        <v>1</v>
      </c>
      <c r="N71" s="1">
        <f t="shared" si="58"/>
        <v>2</v>
      </c>
      <c r="O71" s="1">
        <f t="shared" si="59"/>
        <v>20</v>
      </c>
      <c r="P71" s="1">
        <f t="shared" si="60"/>
        <v>10</v>
      </c>
      <c r="Q71" s="1">
        <f t="shared" si="61"/>
        <v>2</v>
      </c>
      <c r="R71" s="1">
        <f t="shared" si="62"/>
        <v>17</v>
      </c>
      <c r="S71" s="1">
        <f t="shared" si="63"/>
        <v>18</v>
      </c>
      <c r="T71" s="1">
        <f t="shared" si="64"/>
        <v>3</v>
      </c>
      <c r="U71" s="1">
        <f t="shared" si="65"/>
        <v>10</v>
      </c>
      <c r="V71" s="1">
        <f t="shared" si="66"/>
        <v>10</v>
      </c>
      <c r="W71" s="1">
        <f t="shared" si="67"/>
        <v>1</v>
      </c>
      <c r="X71" s="1">
        <f t="shared" si="68"/>
        <v>19</v>
      </c>
      <c r="Y71" s="1">
        <f t="shared" si="69"/>
        <v>16</v>
      </c>
      <c r="Z71" s="1">
        <f t="shared" si="70"/>
        <v>4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7</v>
      </c>
      <c r="AE71" s="1">
        <f t="shared" si="49"/>
        <v>3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E72" s="1">
        <v>4</v>
      </c>
      <c r="F72" s="1">
        <v>3</v>
      </c>
      <c r="G72" s="1" t="s">
        <v>83</v>
      </c>
      <c r="H72" s="1" t="s">
        <v>83</v>
      </c>
      <c r="I72" s="1">
        <f t="shared" si="53"/>
        <v>38</v>
      </c>
      <c r="J72" s="1">
        <f t="shared" si="54"/>
        <v>28</v>
      </c>
      <c r="K72" s="1">
        <f t="shared" si="55"/>
        <v>9</v>
      </c>
      <c r="L72" s="1">
        <f t="shared" si="56"/>
        <v>5</v>
      </c>
      <c r="M72" s="1">
        <f t="shared" si="57"/>
        <v>1</v>
      </c>
      <c r="N72" s="1">
        <f t="shared" si="58"/>
        <v>2</v>
      </c>
      <c r="O72" s="1">
        <f t="shared" si="59"/>
        <v>20</v>
      </c>
      <c r="P72" s="1">
        <f t="shared" si="60"/>
        <v>10</v>
      </c>
      <c r="Q72" s="1">
        <f t="shared" si="61"/>
        <v>2</v>
      </c>
      <c r="R72" s="1">
        <f t="shared" si="62"/>
        <v>18</v>
      </c>
      <c r="S72" s="1">
        <f t="shared" si="63"/>
        <v>18</v>
      </c>
      <c r="T72" s="1">
        <f t="shared" si="64"/>
        <v>3</v>
      </c>
      <c r="U72" s="1">
        <f t="shared" si="65"/>
        <v>11</v>
      </c>
      <c r="V72" s="1">
        <f t="shared" si="66"/>
        <v>10</v>
      </c>
      <c r="W72" s="1">
        <f t="shared" si="67"/>
        <v>1</v>
      </c>
      <c r="X72" s="1">
        <f t="shared" si="68"/>
        <v>20</v>
      </c>
      <c r="Y72" s="1">
        <f t="shared" si="69"/>
        <v>16</v>
      </c>
      <c r="Z72" s="1">
        <f t="shared" si="70"/>
        <v>4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7</v>
      </c>
      <c r="AE72" s="1">
        <f t="shared" si="49"/>
        <v>3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E73" s="1">
        <v>3</v>
      </c>
      <c r="F73" s="1">
        <v>2</v>
      </c>
      <c r="G73" s="1" t="s">
        <v>83</v>
      </c>
      <c r="H73" s="1" t="s">
        <v>83</v>
      </c>
      <c r="I73" s="1">
        <f t="shared" si="53"/>
        <v>39</v>
      </c>
      <c r="J73" s="1">
        <f t="shared" si="54"/>
        <v>28</v>
      </c>
      <c r="K73" s="1">
        <f t="shared" si="55"/>
        <v>9</v>
      </c>
      <c r="L73" s="1">
        <f t="shared" si="56"/>
        <v>5</v>
      </c>
      <c r="M73" s="1">
        <f t="shared" si="57"/>
        <v>1</v>
      </c>
      <c r="N73" s="1">
        <f t="shared" si="58"/>
        <v>2</v>
      </c>
      <c r="O73" s="1">
        <f t="shared" si="59"/>
        <v>21</v>
      </c>
      <c r="P73" s="1">
        <f t="shared" si="60"/>
        <v>10</v>
      </c>
      <c r="Q73" s="1">
        <f t="shared" si="61"/>
        <v>2</v>
      </c>
      <c r="R73" s="1">
        <f t="shared" si="62"/>
        <v>18</v>
      </c>
      <c r="S73" s="1">
        <f t="shared" si="63"/>
        <v>18</v>
      </c>
      <c r="T73" s="1">
        <f t="shared" si="64"/>
        <v>3</v>
      </c>
      <c r="U73" s="1">
        <f t="shared" si="65"/>
        <v>11</v>
      </c>
      <c r="V73" s="1">
        <f t="shared" si="66"/>
        <v>10</v>
      </c>
      <c r="W73" s="1">
        <f t="shared" si="67"/>
        <v>1</v>
      </c>
      <c r="X73" s="1">
        <f t="shared" si="68"/>
        <v>20</v>
      </c>
      <c r="Y73" s="1">
        <f t="shared" si="69"/>
        <v>16</v>
      </c>
      <c r="Z73" s="1">
        <f t="shared" si="70"/>
        <v>4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7</v>
      </c>
      <c r="AE73" s="1">
        <f t="shared" si="49"/>
        <v>3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E74" s="1">
        <v>0</v>
      </c>
      <c r="F74" s="1">
        <v>1</v>
      </c>
      <c r="G74" s="1" t="s">
        <v>84</v>
      </c>
      <c r="H74" s="1" t="s">
        <v>83</v>
      </c>
      <c r="I74" s="1">
        <f t="shared" si="53"/>
        <v>39</v>
      </c>
      <c r="J74" s="1">
        <f t="shared" si="54"/>
        <v>28</v>
      </c>
      <c r="K74" s="1">
        <f t="shared" si="55"/>
        <v>9</v>
      </c>
      <c r="L74" s="1">
        <f t="shared" si="56"/>
        <v>6</v>
      </c>
      <c r="M74" s="1">
        <f t="shared" si="57"/>
        <v>1</v>
      </c>
      <c r="N74" s="1">
        <f t="shared" si="58"/>
        <v>2</v>
      </c>
      <c r="O74" s="1">
        <f t="shared" si="59"/>
        <v>21</v>
      </c>
      <c r="P74" s="1">
        <f t="shared" si="60"/>
        <v>10</v>
      </c>
      <c r="Q74" s="1">
        <f t="shared" si="61"/>
        <v>2</v>
      </c>
      <c r="R74" s="1">
        <f t="shared" si="62"/>
        <v>18</v>
      </c>
      <c r="S74" s="1">
        <f t="shared" si="63"/>
        <v>18</v>
      </c>
      <c r="T74" s="1">
        <f t="shared" si="64"/>
        <v>4</v>
      </c>
      <c r="U74" s="1">
        <f t="shared" si="65"/>
        <v>11</v>
      </c>
      <c r="V74" s="1">
        <f t="shared" si="66"/>
        <v>10</v>
      </c>
      <c r="W74" s="1">
        <f t="shared" si="67"/>
        <v>1</v>
      </c>
      <c r="X74" s="1">
        <f t="shared" si="68"/>
        <v>20</v>
      </c>
      <c r="Y74" s="1">
        <f t="shared" si="69"/>
        <v>16</v>
      </c>
      <c r="Z74" s="1">
        <f t="shared" si="70"/>
        <v>5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E75" s="1">
        <v>2</v>
      </c>
      <c r="F75" s="1">
        <v>5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29</v>
      </c>
      <c r="K75" s="1">
        <f t="shared" si="55"/>
        <v>9</v>
      </c>
      <c r="L75" s="1">
        <f t="shared" si="56"/>
        <v>6</v>
      </c>
      <c r="M75" s="1">
        <f t="shared" si="57"/>
        <v>1</v>
      </c>
      <c r="N75" s="1">
        <f t="shared" si="58"/>
        <v>2</v>
      </c>
      <c r="O75" s="1">
        <f t="shared" si="59"/>
        <v>21</v>
      </c>
      <c r="P75" s="1">
        <f t="shared" si="60"/>
        <v>11</v>
      </c>
      <c r="Q75" s="1">
        <f t="shared" si="61"/>
        <v>2</v>
      </c>
      <c r="R75" s="1">
        <f t="shared" si="62"/>
        <v>18</v>
      </c>
      <c r="S75" s="1">
        <f t="shared" si="63"/>
        <v>18</v>
      </c>
      <c r="T75" s="1">
        <f t="shared" si="64"/>
        <v>4</v>
      </c>
      <c r="U75" s="1">
        <f t="shared" si="65"/>
        <v>11</v>
      </c>
      <c r="V75" s="1">
        <f t="shared" si="66"/>
        <v>11</v>
      </c>
      <c r="W75" s="1">
        <f t="shared" si="67"/>
        <v>1</v>
      </c>
      <c r="X75" s="1">
        <f t="shared" si="68"/>
        <v>20</v>
      </c>
      <c r="Y75" s="1">
        <f t="shared" si="69"/>
        <v>17</v>
      </c>
      <c r="Z75" s="1">
        <f t="shared" si="70"/>
        <v>5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29</v>
      </c>
      <c r="K76" s="1">
        <f t="shared" si="55"/>
        <v>9</v>
      </c>
      <c r="L76" s="1">
        <f t="shared" si="56"/>
        <v>6</v>
      </c>
      <c r="M76" s="1">
        <f t="shared" si="57"/>
        <v>1</v>
      </c>
      <c r="N76" s="1">
        <f t="shared" si="58"/>
        <v>2</v>
      </c>
      <c r="O76" s="1">
        <f t="shared" si="59"/>
        <v>22</v>
      </c>
      <c r="P76" s="1">
        <f t="shared" si="60"/>
        <v>11</v>
      </c>
      <c r="Q76" s="1">
        <f t="shared" si="61"/>
        <v>2</v>
      </c>
      <c r="R76" s="1">
        <f t="shared" si="62"/>
        <v>18</v>
      </c>
      <c r="S76" s="1">
        <f t="shared" si="63"/>
        <v>18</v>
      </c>
      <c r="T76" s="1">
        <f t="shared" si="64"/>
        <v>4</v>
      </c>
      <c r="U76" s="1">
        <f t="shared" si="65"/>
        <v>12</v>
      </c>
      <c r="V76" s="1">
        <f t="shared" si="66"/>
        <v>11</v>
      </c>
      <c r="W76" s="1">
        <f t="shared" si="67"/>
        <v>1</v>
      </c>
      <c r="X76" s="1">
        <f t="shared" si="68"/>
        <v>21</v>
      </c>
      <c r="Y76" s="1">
        <f t="shared" si="69"/>
        <v>17</v>
      </c>
      <c r="Z76" s="1">
        <f t="shared" si="70"/>
        <v>5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E77" s="1">
        <v>3</v>
      </c>
      <c r="F77" s="1">
        <v>0</v>
      </c>
      <c r="G77" s="1" t="s">
        <v>83</v>
      </c>
      <c r="H77" s="1" t="s">
        <v>83</v>
      </c>
      <c r="I77" s="1">
        <f t="shared" si="53"/>
        <v>41</v>
      </c>
      <c r="J77" s="1">
        <f t="shared" si="54"/>
        <v>29</v>
      </c>
      <c r="K77" s="1">
        <f t="shared" si="55"/>
        <v>9</v>
      </c>
      <c r="L77" s="1">
        <f t="shared" si="56"/>
        <v>6</v>
      </c>
      <c r="M77" s="1">
        <f t="shared" si="57"/>
        <v>1</v>
      </c>
      <c r="N77" s="1">
        <f t="shared" si="58"/>
        <v>2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18</v>
      </c>
      <c r="S77" s="1">
        <f t="shared" si="63"/>
        <v>18</v>
      </c>
      <c r="T77" s="1">
        <f t="shared" si="64"/>
        <v>4</v>
      </c>
      <c r="U77" s="1">
        <f t="shared" si="65"/>
        <v>13</v>
      </c>
      <c r="V77" s="1">
        <f t="shared" si="66"/>
        <v>11</v>
      </c>
      <c r="W77" s="1">
        <f t="shared" si="67"/>
        <v>1</v>
      </c>
      <c r="X77" s="1">
        <f t="shared" si="68"/>
        <v>22</v>
      </c>
      <c r="Y77" s="1">
        <f t="shared" si="69"/>
        <v>17</v>
      </c>
      <c r="Z77" s="1">
        <f t="shared" si="70"/>
        <v>5</v>
      </c>
      <c r="AA77" s="1" t="str">
        <f t="shared" si="51"/>
        <v>W</v>
      </c>
      <c r="AB77" s="1">
        <f t="shared" si="71"/>
        <v>2</v>
      </c>
      <c r="AC77" s="1" t="str">
        <f t="shared" si="52"/>
        <v>W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E78" s="1">
        <v>4</v>
      </c>
      <c r="F78" s="1">
        <v>0</v>
      </c>
      <c r="G78" s="1" t="s">
        <v>83</v>
      </c>
      <c r="H78" s="1" t="s">
        <v>83</v>
      </c>
      <c r="I78" s="1">
        <f t="shared" si="53"/>
        <v>42</v>
      </c>
      <c r="J78" s="1">
        <f t="shared" si="54"/>
        <v>29</v>
      </c>
      <c r="K78" s="1">
        <f t="shared" si="55"/>
        <v>9</v>
      </c>
      <c r="L78" s="1">
        <f t="shared" si="56"/>
        <v>6</v>
      </c>
      <c r="M78" s="1">
        <f t="shared" si="57"/>
        <v>1</v>
      </c>
      <c r="N78" s="1">
        <f t="shared" si="58"/>
        <v>2</v>
      </c>
      <c r="O78" s="1">
        <f t="shared" si="59"/>
        <v>24</v>
      </c>
      <c r="P78" s="1">
        <f t="shared" si="60"/>
        <v>11</v>
      </c>
      <c r="Q78" s="1">
        <f t="shared" si="61"/>
        <v>2</v>
      </c>
      <c r="R78" s="1">
        <f t="shared" si="62"/>
        <v>18</v>
      </c>
      <c r="S78" s="1">
        <f t="shared" si="63"/>
        <v>18</v>
      </c>
      <c r="T78" s="1">
        <f t="shared" si="64"/>
        <v>4</v>
      </c>
      <c r="U78" s="1">
        <f t="shared" si="65"/>
        <v>13</v>
      </c>
      <c r="V78" s="1">
        <f t="shared" si="66"/>
        <v>11</v>
      </c>
      <c r="W78" s="1">
        <f t="shared" si="67"/>
        <v>1</v>
      </c>
      <c r="X78" s="1">
        <f t="shared" si="68"/>
        <v>23</v>
      </c>
      <c r="Y78" s="1">
        <f t="shared" si="69"/>
        <v>17</v>
      </c>
      <c r="Z78" s="1">
        <f t="shared" si="70"/>
        <v>5</v>
      </c>
      <c r="AA78" s="1" t="str">
        <f t="shared" si="51"/>
        <v>W</v>
      </c>
      <c r="AB78" s="1">
        <f t="shared" si="71"/>
        <v>3</v>
      </c>
      <c r="AC78" s="1" t="str">
        <f t="shared" si="52"/>
        <v>W</v>
      </c>
      <c r="AD78" s="1">
        <f t="shared" si="72"/>
        <v>6</v>
      </c>
      <c r="AE78" s="1">
        <f t="shared" si="73"/>
        <v>3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42</v>
      </c>
      <c r="J84" s="1">
        <f t="shared" si="75"/>
        <v>29</v>
      </c>
      <c r="K84" s="1">
        <f t="shared" si="75"/>
        <v>9</v>
      </c>
      <c r="L84" s="1">
        <f t="shared" si="75"/>
        <v>6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24</v>
      </c>
      <c r="P84" s="1">
        <f t="shared" si="76"/>
        <v>11</v>
      </c>
      <c r="Q84" s="1">
        <f t="shared" si="76"/>
        <v>2</v>
      </c>
      <c r="R84" s="1">
        <f t="shared" si="76"/>
        <v>18</v>
      </c>
      <c r="S84" s="1">
        <f t="shared" si="76"/>
        <v>18</v>
      </c>
      <c r="T84" s="1">
        <f t="shared" si="76"/>
        <v>4</v>
      </c>
      <c r="U84" s="1">
        <f t="shared" si="76"/>
        <v>13</v>
      </c>
      <c r="V84" s="1">
        <f t="shared" si="76"/>
        <v>11</v>
      </c>
      <c r="W84" s="1">
        <f t="shared" si="76"/>
        <v>1</v>
      </c>
      <c r="X84" s="1">
        <f t="shared" si="76"/>
        <v>23</v>
      </c>
      <c r="Y84" s="1">
        <f t="shared" si="76"/>
        <v>17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222</v>
      </c>
      <c r="F85" s="1">
        <f>SUM(F2:F83)</f>
        <v>215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24-11-2</v>
      </c>
      <c r="R85" s="1" t="str">
        <f>IF(R84="","0-0-0",CONCATENATE(R84,"-",S84,"-",T84))</f>
        <v>18-18-4</v>
      </c>
      <c r="U85" s="1" t="str">
        <f>IF(U84="","0-0-0",CONCATENATE(U84,"-",V84,"-",W84))</f>
        <v>13-11-1</v>
      </c>
      <c r="X85" s="1" t="str">
        <f>IF(X84="","0-0-0",CONCATENATE(X84,"-",Y84,"-",Z84))</f>
        <v>23-17-5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600-000000000000}">
      <formula1>$AK$1:$AK$2</formula1>
    </dataValidation>
    <dataValidation type="list" allowBlank="1" showInputMessage="1" showErrorMessage="1" sqref="C2:C83" xr:uid="{00000000-0002-0000-A600-000001000000}">
      <formula1>$AL$1:$AL$2</formula1>
    </dataValidation>
    <dataValidation type="list" allowBlank="1" showInputMessage="1" showErrorMessage="1" sqref="D2:D83" xr:uid="{00000000-0002-0000-A600-000002000000}">
      <formula1>$AM$1:$AM$31</formula1>
    </dataValidation>
  </dataValidations>
  <hyperlinks>
    <hyperlink ref="AG1" location="Index!A1" display="Home" xr:uid="{00000000-0004-0000-A600-000000000000}"/>
  </hyperlink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23</v>
      </c>
      <c r="K53" s="1">
        <f t="shared" si="31"/>
        <v>9</v>
      </c>
      <c r="L53" s="1">
        <f t="shared" si="32"/>
        <v>6</v>
      </c>
      <c r="M53" s="1">
        <f t="shared" si="33"/>
        <v>3</v>
      </c>
      <c r="N53" s="1">
        <f t="shared" si="34"/>
        <v>3</v>
      </c>
      <c r="O53" s="1">
        <f t="shared" si="35"/>
        <v>12</v>
      </c>
      <c r="P53" s="1">
        <f t="shared" si="36"/>
        <v>11</v>
      </c>
      <c r="Q53" s="1">
        <f t="shared" si="37"/>
        <v>1</v>
      </c>
      <c r="R53" s="1">
        <f t="shared" si="38"/>
        <v>11</v>
      </c>
      <c r="S53" s="1">
        <f t="shared" si="39"/>
        <v>12</v>
      </c>
      <c r="T53" s="1">
        <f t="shared" si="40"/>
        <v>5</v>
      </c>
      <c r="U53" s="1">
        <f t="shared" si="41"/>
        <v>6</v>
      </c>
      <c r="V53" s="1">
        <f t="shared" si="42"/>
        <v>8</v>
      </c>
      <c r="W53" s="1">
        <f t="shared" si="43"/>
        <v>1</v>
      </c>
      <c r="X53" s="1">
        <f t="shared" si="44"/>
        <v>13</v>
      </c>
      <c r="Y53" s="1">
        <f t="shared" si="45"/>
        <v>13</v>
      </c>
      <c r="Z53" s="1">
        <f t="shared" si="46"/>
        <v>4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6</v>
      </c>
      <c r="AE53" s="1">
        <f t="shared" si="49"/>
        <v>3</v>
      </c>
      <c r="AF53" s="1">
        <f t="shared" si="50"/>
        <v>1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E54" s="1">
        <v>0</v>
      </c>
      <c r="F54" s="1">
        <v>3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24</v>
      </c>
      <c r="K54" s="1">
        <f t="shared" si="31"/>
        <v>9</v>
      </c>
      <c r="L54" s="1">
        <f t="shared" si="32"/>
        <v>6</v>
      </c>
      <c r="M54" s="1">
        <f t="shared" si="33"/>
        <v>3</v>
      </c>
      <c r="N54" s="1">
        <f t="shared" si="34"/>
        <v>3</v>
      </c>
      <c r="O54" s="1">
        <f t="shared" si="35"/>
        <v>12</v>
      </c>
      <c r="P54" s="1">
        <f t="shared" si="36"/>
        <v>12</v>
      </c>
      <c r="Q54" s="1">
        <f t="shared" si="37"/>
        <v>1</v>
      </c>
      <c r="R54" s="1">
        <f t="shared" si="38"/>
        <v>11</v>
      </c>
      <c r="S54" s="1">
        <f t="shared" si="39"/>
        <v>12</v>
      </c>
      <c r="T54" s="1">
        <f t="shared" si="40"/>
        <v>5</v>
      </c>
      <c r="U54" s="1">
        <f t="shared" si="41"/>
        <v>6</v>
      </c>
      <c r="V54" s="1">
        <f t="shared" si="42"/>
        <v>9</v>
      </c>
      <c r="W54" s="1">
        <f t="shared" si="43"/>
        <v>1</v>
      </c>
      <c r="X54" s="1">
        <f t="shared" si="44"/>
        <v>13</v>
      </c>
      <c r="Y54" s="1">
        <f t="shared" si="45"/>
        <v>14</v>
      </c>
      <c r="Z54" s="1">
        <f t="shared" si="46"/>
        <v>4</v>
      </c>
      <c r="AA54" s="1" t="str">
        <f t="shared" si="27"/>
        <v>L</v>
      </c>
      <c r="AB54" s="1">
        <f t="shared" si="47"/>
        <v>2</v>
      </c>
      <c r="AC54" s="1" t="str">
        <f t="shared" si="28"/>
        <v>L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E55" s="1">
        <v>0</v>
      </c>
      <c r="F55" s="1">
        <v>2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25</v>
      </c>
      <c r="K55" s="1">
        <f t="shared" si="31"/>
        <v>9</v>
      </c>
      <c r="L55" s="1">
        <f t="shared" si="32"/>
        <v>6</v>
      </c>
      <c r="M55" s="1">
        <f t="shared" si="33"/>
        <v>3</v>
      </c>
      <c r="N55" s="1">
        <f t="shared" si="34"/>
        <v>3</v>
      </c>
      <c r="O55" s="1">
        <f t="shared" si="35"/>
        <v>12</v>
      </c>
      <c r="P55" s="1">
        <f t="shared" si="36"/>
        <v>12</v>
      </c>
      <c r="Q55" s="1">
        <f t="shared" si="37"/>
        <v>1</v>
      </c>
      <c r="R55" s="1">
        <f t="shared" si="38"/>
        <v>11</v>
      </c>
      <c r="S55" s="1">
        <f t="shared" si="39"/>
        <v>13</v>
      </c>
      <c r="T55" s="1">
        <f t="shared" si="40"/>
        <v>5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13</v>
      </c>
      <c r="Y55" s="1">
        <f t="shared" si="45"/>
        <v>14</v>
      </c>
      <c r="Z55" s="1">
        <f t="shared" si="46"/>
        <v>4</v>
      </c>
      <c r="AA55" s="1" t="str">
        <f t="shared" si="27"/>
        <v>L</v>
      </c>
      <c r="AB55" s="1">
        <f t="shared" si="47"/>
        <v>3</v>
      </c>
      <c r="AC55" s="1" t="str">
        <f t="shared" si="28"/>
        <v>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E56" s="1">
        <v>2</v>
      </c>
      <c r="F56" s="1">
        <v>3</v>
      </c>
      <c r="G56" s="1" t="s">
        <v>84</v>
      </c>
      <c r="H56" s="1" t="s">
        <v>83</v>
      </c>
      <c r="I56" s="1">
        <f t="shared" si="29"/>
        <v>23</v>
      </c>
      <c r="J56" s="1">
        <f t="shared" si="30"/>
        <v>25</v>
      </c>
      <c r="K56" s="1">
        <f t="shared" si="31"/>
        <v>9</v>
      </c>
      <c r="L56" s="1">
        <f t="shared" si="32"/>
        <v>7</v>
      </c>
      <c r="M56" s="1">
        <f t="shared" si="33"/>
        <v>3</v>
      </c>
      <c r="N56" s="1">
        <f t="shared" si="34"/>
        <v>3</v>
      </c>
      <c r="O56" s="1">
        <f t="shared" si="35"/>
        <v>12</v>
      </c>
      <c r="P56" s="1">
        <f t="shared" si="36"/>
        <v>12</v>
      </c>
      <c r="Q56" s="1">
        <f t="shared" si="37"/>
        <v>1</v>
      </c>
      <c r="R56" s="1">
        <f t="shared" si="38"/>
        <v>11</v>
      </c>
      <c r="S56" s="1">
        <f t="shared" si="39"/>
        <v>13</v>
      </c>
      <c r="T56" s="1">
        <f t="shared" si="40"/>
        <v>6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13</v>
      </c>
      <c r="Y56" s="1">
        <f t="shared" si="45"/>
        <v>14</v>
      </c>
      <c r="Z56" s="1">
        <f t="shared" si="46"/>
        <v>4</v>
      </c>
      <c r="AA56" s="1" t="str">
        <f t="shared" si="27"/>
        <v>L</v>
      </c>
      <c r="AB56" s="1">
        <f t="shared" si="47"/>
        <v>4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E57" s="1">
        <v>3</v>
      </c>
      <c r="F57" s="1">
        <v>4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26</v>
      </c>
      <c r="K57" s="1">
        <f t="shared" si="31"/>
        <v>9</v>
      </c>
      <c r="L57" s="1">
        <f t="shared" si="32"/>
        <v>7</v>
      </c>
      <c r="M57" s="1">
        <f t="shared" si="33"/>
        <v>3</v>
      </c>
      <c r="N57" s="1">
        <f t="shared" si="34"/>
        <v>3</v>
      </c>
      <c r="O57" s="1">
        <f t="shared" si="35"/>
        <v>12</v>
      </c>
      <c r="P57" s="1">
        <f t="shared" si="36"/>
        <v>13</v>
      </c>
      <c r="Q57" s="1">
        <f t="shared" si="37"/>
        <v>1</v>
      </c>
      <c r="R57" s="1">
        <f t="shared" si="38"/>
        <v>11</v>
      </c>
      <c r="S57" s="1">
        <f t="shared" si="39"/>
        <v>13</v>
      </c>
      <c r="T57" s="1">
        <f t="shared" si="40"/>
        <v>6</v>
      </c>
      <c r="U57" s="1">
        <f t="shared" si="41"/>
        <v>6</v>
      </c>
      <c r="V57" s="1">
        <f t="shared" si="42"/>
        <v>10</v>
      </c>
      <c r="W57" s="1">
        <f t="shared" si="43"/>
        <v>1</v>
      </c>
      <c r="X57" s="1">
        <f t="shared" si="44"/>
        <v>13</v>
      </c>
      <c r="Y57" s="1">
        <f t="shared" si="45"/>
        <v>15</v>
      </c>
      <c r="Z57" s="1">
        <f t="shared" si="46"/>
        <v>4</v>
      </c>
      <c r="AA57" s="1" t="str">
        <f t="shared" si="27"/>
        <v>L</v>
      </c>
      <c r="AB57" s="1">
        <f t="shared" si="47"/>
        <v>5</v>
      </c>
      <c r="AC57" s="1" t="str">
        <f t="shared" si="28"/>
        <v>L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E58" s="1">
        <v>3</v>
      </c>
      <c r="F58" s="1">
        <v>2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26</v>
      </c>
      <c r="K58" s="1">
        <f t="shared" si="31"/>
        <v>9</v>
      </c>
      <c r="L58" s="1">
        <f t="shared" si="32"/>
        <v>7</v>
      </c>
      <c r="M58" s="1">
        <f t="shared" si="33"/>
        <v>3</v>
      </c>
      <c r="N58" s="1">
        <f t="shared" si="34"/>
        <v>3</v>
      </c>
      <c r="O58" s="1">
        <f t="shared" si="35"/>
        <v>13</v>
      </c>
      <c r="P58" s="1">
        <f t="shared" si="36"/>
        <v>13</v>
      </c>
      <c r="Q58" s="1">
        <f t="shared" si="37"/>
        <v>1</v>
      </c>
      <c r="R58" s="1">
        <f t="shared" si="38"/>
        <v>11</v>
      </c>
      <c r="S58" s="1">
        <f t="shared" si="39"/>
        <v>13</v>
      </c>
      <c r="T58" s="1">
        <f t="shared" si="40"/>
        <v>6</v>
      </c>
      <c r="U58" s="1">
        <f t="shared" si="41"/>
        <v>7</v>
      </c>
      <c r="V58" s="1">
        <f t="shared" si="42"/>
        <v>10</v>
      </c>
      <c r="W58" s="1">
        <f t="shared" si="43"/>
        <v>1</v>
      </c>
      <c r="X58" s="1">
        <f t="shared" si="44"/>
        <v>14</v>
      </c>
      <c r="Y58" s="1">
        <f t="shared" si="45"/>
        <v>15</v>
      </c>
      <c r="Z58" s="1">
        <f t="shared" si="46"/>
        <v>4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3</v>
      </c>
      <c r="AE58" s="1">
        <f t="shared" si="49"/>
        <v>6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E59" s="1">
        <v>6</v>
      </c>
      <c r="F59" s="1">
        <v>3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26</v>
      </c>
      <c r="K59" s="1">
        <f t="shared" si="31"/>
        <v>9</v>
      </c>
      <c r="L59" s="1">
        <f t="shared" si="32"/>
        <v>7</v>
      </c>
      <c r="M59" s="1">
        <f t="shared" si="33"/>
        <v>3</v>
      </c>
      <c r="N59" s="1">
        <f t="shared" si="34"/>
        <v>3</v>
      </c>
      <c r="O59" s="1">
        <f t="shared" si="35"/>
        <v>14</v>
      </c>
      <c r="P59" s="1">
        <f t="shared" si="36"/>
        <v>13</v>
      </c>
      <c r="Q59" s="1">
        <f t="shared" si="37"/>
        <v>1</v>
      </c>
      <c r="R59" s="1">
        <f t="shared" si="38"/>
        <v>11</v>
      </c>
      <c r="S59" s="1">
        <f t="shared" si="39"/>
        <v>13</v>
      </c>
      <c r="T59" s="1">
        <f t="shared" si="40"/>
        <v>6</v>
      </c>
      <c r="U59" s="1">
        <f t="shared" si="41"/>
        <v>7</v>
      </c>
      <c r="V59" s="1">
        <f t="shared" si="42"/>
        <v>10</v>
      </c>
      <c r="W59" s="1">
        <f t="shared" si="43"/>
        <v>1</v>
      </c>
      <c r="X59" s="1">
        <f t="shared" si="44"/>
        <v>14</v>
      </c>
      <c r="Y59" s="1">
        <f t="shared" si="45"/>
        <v>15</v>
      </c>
      <c r="Z59" s="1">
        <f t="shared" si="46"/>
        <v>4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3</v>
      </c>
      <c r="AE59" s="1">
        <f t="shared" si="49"/>
        <v>6</v>
      </c>
      <c r="AF59" s="1">
        <f t="shared" si="50"/>
        <v>1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E60" s="1">
        <v>6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26</v>
      </c>
      <c r="K60" s="1">
        <f t="shared" si="31"/>
        <v>9</v>
      </c>
      <c r="L60" s="1">
        <f t="shared" si="32"/>
        <v>7</v>
      </c>
      <c r="M60" s="1">
        <f t="shared" si="33"/>
        <v>3</v>
      </c>
      <c r="N60" s="1">
        <f t="shared" si="34"/>
        <v>3</v>
      </c>
      <c r="O60" s="1">
        <f t="shared" si="35"/>
        <v>15</v>
      </c>
      <c r="P60" s="1">
        <f t="shared" si="36"/>
        <v>13</v>
      </c>
      <c r="Q60" s="1">
        <f t="shared" si="37"/>
        <v>1</v>
      </c>
      <c r="R60" s="1">
        <f t="shared" si="38"/>
        <v>11</v>
      </c>
      <c r="S60" s="1">
        <f t="shared" si="39"/>
        <v>13</v>
      </c>
      <c r="T60" s="1">
        <f t="shared" si="40"/>
        <v>6</v>
      </c>
      <c r="U60" s="1">
        <f t="shared" si="41"/>
        <v>8</v>
      </c>
      <c r="V60" s="1">
        <f t="shared" si="42"/>
        <v>10</v>
      </c>
      <c r="W60" s="1">
        <f t="shared" si="43"/>
        <v>1</v>
      </c>
      <c r="X60" s="1">
        <f t="shared" si="44"/>
        <v>15</v>
      </c>
      <c r="Y60" s="1">
        <f t="shared" si="45"/>
        <v>15</v>
      </c>
      <c r="Z60" s="1">
        <f t="shared" si="46"/>
        <v>4</v>
      </c>
      <c r="AA60" s="1" t="str">
        <f t="shared" si="27"/>
        <v>W</v>
      </c>
      <c r="AB60" s="1">
        <f t="shared" si="47"/>
        <v>3</v>
      </c>
      <c r="AC60" s="1" t="str">
        <f t="shared" si="28"/>
        <v>W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E61" s="1">
        <v>4</v>
      </c>
      <c r="F61" s="1">
        <v>5</v>
      </c>
      <c r="G61" s="1" t="s">
        <v>84</v>
      </c>
      <c r="H61" s="1" t="s">
        <v>83</v>
      </c>
      <c r="I61" s="1">
        <f t="shared" si="29"/>
        <v>26</v>
      </c>
      <c r="J61" s="1">
        <f t="shared" si="30"/>
        <v>26</v>
      </c>
      <c r="K61" s="1">
        <f t="shared" si="31"/>
        <v>9</v>
      </c>
      <c r="L61" s="1">
        <f t="shared" si="32"/>
        <v>8</v>
      </c>
      <c r="M61" s="1">
        <f t="shared" si="33"/>
        <v>3</v>
      </c>
      <c r="N61" s="1">
        <f t="shared" si="34"/>
        <v>3</v>
      </c>
      <c r="O61" s="1">
        <f t="shared" si="35"/>
        <v>15</v>
      </c>
      <c r="P61" s="1">
        <f t="shared" si="36"/>
        <v>13</v>
      </c>
      <c r="Q61" s="1">
        <f t="shared" si="37"/>
        <v>1</v>
      </c>
      <c r="R61" s="1">
        <f t="shared" si="38"/>
        <v>11</v>
      </c>
      <c r="S61" s="1">
        <f t="shared" si="39"/>
        <v>13</v>
      </c>
      <c r="T61" s="1">
        <f t="shared" si="40"/>
        <v>7</v>
      </c>
      <c r="U61" s="1">
        <f t="shared" si="41"/>
        <v>8</v>
      </c>
      <c r="V61" s="1">
        <f t="shared" si="42"/>
        <v>10</v>
      </c>
      <c r="W61" s="1">
        <f t="shared" si="43"/>
        <v>2</v>
      </c>
      <c r="X61" s="1">
        <f t="shared" si="44"/>
        <v>15</v>
      </c>
      <c r="Y61" s="1">
        <f t="shared" si="45"/>
        <v>15</v>
      </c>
      <c r="Z61" s="1">
        <f t="shared" si="46"/>
        <v>5</v>
      </c>
      <c r="AA61" s="1" t="str">
        <f t="shared" si="27"/>
        <v>L</v>
      </c>
      <c r="AB61" s="1">
        <f t="shared" si="47"/>
        <v>1</v>
      </c>
      <c r="AC61" s="1" t="str">
        <f t="shared" si="28"/>
        <v>OTL</v>
      </c>
      <c r="AD61" s="1">
        <f t="shared" si="48"/>
        <v>4</v>
      </c>
      <c r="AE61" s="1">
        <f t="shared" si="49"/>
        <v>4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E62" s="1">
        <v>2</v>
      </c>
      <c r="F62" s="1">
        <v>1</v>
      </c>
      <c r="G62" s="1" t="s">
        <v>84</v>
      </c>
      <c r="H62" s="1" t="s">
        <v>84</v>
      </c>
      <c r="I62" s="1">
        <f t="shared" si="29"/>
        <v>27</v>
      </c>
      <c r="J62" s="1">
        <f t="shared" si="30"/>
        <v>26</v>
      </c>
      <c r="K62" s="1">
        <f t="shared" si="31"/>
        <v>10</v>
      </c>
      <c r="L62" s="1">
        <f t="shared" si="32"/>
        <v>8</v>
      </c>
      <c r="M62" s="1">
        <f t="shared" si="33"/>
        <v>4</v>
      </c>
      <c r="N62" s="1">
        <f t="shared" si="34"/>
        <v>3</v>
      </c>
      <c r="O62" s="1">
        <f t="shared" si="35"/>
        <v>15</v>
      </c>
      <c r="P62" s="1">
        <f t="shared" si="36"/>
        <v>13</v>
      </c>
      <c r="Q62" s="1">
        <f t="shared" si="37"/>
        <v>1</v>
      </c>
      <c r="R62" s="1">
        <f t="shared" si="38"/>
        <v>12</v>
      </c>
      <c r="S62" s="1">
        <f t="shared" si="39"/>
        <v>13</v>
      </c>
      <c r="T62" s="1">
        <f t="shared" si="40"/>
        <v>7</v>
      </c>
      <c r="U62" s="1">
        <f t="shared" si="41"/>
        <v>8</v>
      </c>
      <c r="V62" s="1">
        <f t="shared" si="42"/>
        <v>10</v>
      </c>
      <c r="W62" s="1">
        <f t="shared" si="43"/>
        <v>2</v>
      </c>
      <c r="X62" s="1">
        <f t="shared" si="44"/>
        <v>15</v>
      </c>
      <c r="Y62" s="1">
        <f t="shared" si="45"/>
        <v>15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4</v>
      </c>
      <c r="AF62" s="1">
        <f t="shared" si="50"/>
        <v>2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27</v>
      </c>
      <c r="J63" s="1">
        <f t="shared" si="30"/>
        <v>27</v>
      </c>
      <c r="K63" s="1">
        <f t="shared" si="31"/>
        <v>10</v>
      </c>
      <c r="L63" s="1">
        <f t="shared" si="32"/>
        <v>8</v>
      </c>
      <c r="M63" s="1">
        <f t="shared" si="33"/>
        <v>4</v>
      </c>
      <c r="N63" s="1">
        <f t="shared" si="34"/>
        <v>3</v>
      </c>
      <c r="O63" s="1">
        <f t="shared" si="35"/>
        <v>15</v>
      </c>
      <c r="P63" s="1">
        <f t="shared" si="36"/>
        <v>14</v>
      </c>
      <c r="Q63" s="1">
        <f t="shared" si="37"/>
        <v>1</v>
      </c>
      <c r="R63" s="1">
        <f t="shared" si="38"/>
        <v>12</v>
      </c>
      <c r="S63" s="1">
        <f t="shared" si="39"/>
        <v>13</v>
      </c>
      <c r="T63" s="1">
        <f t="shared" si="40"/>
        <v>7</v>
      </c>
      <c r="U63" s="1">
        <f t="shared" si="41"/>
        <v>8</v>
      </c>
      <c r="V63" s="1">
        <f t="shared" si="42"/>
        <v>10</v>
      </c>
      <c r="W63" s="1">
        <f t="shared" si="43"/>
        <v>2</v>
      </c>
      <c r="X63" s="1">
        <f t="shared" si="44"/>
        <v>15</v>
      </c>
      <c r="Y63" s="1">
        <f t="shared" si="45"/>
        <v>15</v>
      </c>
      <c r="Z63" s="1">
        <f t="shared" si="46"/>
        <v>5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4</v>
      </c>
      <c r="AF63" s="1">
        <f t="shared" si="50"/>
        <v>2</v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27</v>
      </c>
      <c r="J64" s="1">
        <f t="shared" si="30"/>
        <v>28</v>
      </c>
      <c r="K64" s="1">
        <f t="shared" si="31"/>
        <v>10</v>
      </c>
      <c r="L64" s="1">
        <f t="shared" si="32"/>
        <v>8</v>
      </c>
      <c r="M64" s="1">
        <f t="shared" si="33"/>
        <v>4</v>
      </c>
      <c r="N64" s="1">
        <f t="shared" si="34"/>
        <v>3</v>
      </c>
      <c r="O64" s="1">
        <f t="shared" si="35"/>
        <v>15</v>
      </c>
      <c r="P64" s="1">
        <f t="shared" si="36"/>
        <v>15</v>
      </c>
      <c r="Q64" s="1">
        <f t="shared" si="37"/>
        <v>1</v>
      </c>
      <c r="R64" s="1">
        <f t="shared" si="38"/>
        <v>12</v>
      </c>
      <c r="S64" s="1">
        <f t="shared" si="39"/>
        <v>13</v>
      </c>
      <c r="T64" s="1">
        <f t="shared" si="40"/>
        <v>7</v>
      </c>
      <c r="U64" s="1">
        <f t="shared" si="41"/>
        <v>8</v>
      </c>
      <c r="V64" s="1">
        <f t="shared" si="42"/>
        <v>10</v>
      </c>
      <c r="W64" s="1">
        <f t="shared" si="43"/>
        <v>2</v>
      </c>
      <c r="X64" s="1">
        <f t="shared" si="44"/>
        <v>15</v>
      </c>
      <c r="Y64" s="1">
        <f t="shared" si="45"/>
        <v>15</v>
      </c>
      <c r="Z64" s="1">
        <f t="shared" si="46"/>
        <v>5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4</v>
      </c>
      <c r="AE64" s="1">
        <f t="shared" si="49"/>
        <v>4</v>
      </c>
      <c r="AF64" s="1">
        <f t="shared" si="50"/>
        <v>2</v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29</v>
      </c>
      <c r="K65" s="1">
        <f t="shared" si="31"/>
        <v>10</v>
      </c>
      <c r="L65" s="1">
        <f t="shared" si="32"/>
        <v>8</v>
      </c>
      <c r="M65" s="1">
        <f t="shared" si="33"/>
        <v>4</v>
      </c>
      <c r="N65" s="1">
        <f t="shared" si="34"/>
        <v>3</v>
      </c>
      <c r="O65" s="1">
        <f t="shared" si="35"/>
        <v>15</v>
      </c>
      <c r="P65" s="1">
        <f t="shared" si="36"/>
        <v>16</v>
      </c>
      <c r="Q65" s="1">
        <f t="shared" si="37"/>
        <v>1</v>
      </c>
      <c r="R65" s="1">
        <f t="shared" si="38"/>
        <v>12</v>
      </c>
      <c r="S65" s="1">
        <f t="shared" si="39"/>
        <v>13</v>
      </c>
      <c r="T65" s="1">
        <f t="shared" si="40"/>
        <v>7</v>
      </c>
      <c r="U65" s="1">
        <f t="shared" si="41"/>
        <v>8</v>
      </c>
      <c r="V65" s="1">
        <f t="shared" si="42"/>
        <v>10</v>
      </c>
      <c r="W65" s="1">
        <f t="shared" si="43"/>
        <v>2</v>
      </c>
      <c r="X65" s="1">
        <f t="shared" si="44"/>
        <v>15</v>
      </c>
      <c r="Y65" s="1">
        <f t="shared" si="45"/>
        <v>15</v>
      </c>
      <c r="Z65" s="1">
        <f t="shared" si="46"/>
        <v>5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4</v>
      </c>
      <c r="AE65" s="1">
        <f t="shared" si="49"/>
        <v>4</v>
      </c>
      <c r="AF65" s="1">
        <f t="shared" si="50"/>
        <v>2</v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E66" s="1">
        <v>1</v>
      </c>
      <c r="F66" s="1">
        <v>3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30</v>
      </c>
      <c r="K66" s="1">
        <f t="shared" si="31"/>
        <v>10</v>
      </c>
      <c r="L66" s="1">
        <f t="shared" si="32"/>
        <v>8</v>
      </c>
      <c r="M66" s="1">
        <f t="shared" si="33"/>
        <v>4</v>
      </c>
      <c r="N66" s="1">
        <f t="shared" si="34"/>
        <v>3</v>
      </c>
      <c r="O66" s="1">
        <f t="shared" si="35"/>
        <v>15</v>
      </c>
      <c r="P66" s="1">
        <f t="shared" si="36"/>
        <v>17</v>
      </c>
      <c r="Q66" s="1">
        <f t="shared" si="37"/>
        <v>1</v>
      </c>
      <c r="R66" s="1">
        <f t="shared" si="38"/>
        <v>12</v>
      </c>
      <c r="S66" s="1">
        <f t="shared" si="39"/>
        <v>13</v>
      </c>
      <c r="T66" s="1">
        <f t="shared" si="40"/>
        <v>7</v>
      </c>
      <c r="U66" s="1">
        <f t="shared" si="41"/>
        <v>8</v>
      </c>
      <c r="V66" s="1">
        <f t="shared" si="42"/>
        <v>11</v>
      </c>
      <c r="W66" s="1">
        <f t="shared" si="43"/>
        <v>2</v>
      </c>
      <c r="X66" s="1">
        <f t="shared" si="44"/>
        <v>15</v>
      </c>
      <c r="Y66" s="1">
        <f t="shared" si="45"/>
        <v>16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5</v>
      </c>
      <c r="AF66" s="1">
        <f t="shared" si="50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E67" s="1">
        <v>2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27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10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18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12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15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L</v>
      </c>
      <c r="AB67" s="1">
        <f t="shared" ref="AB67:AB83" si="71">IF(AA67="","",IF(AA67=AA66,AB66+1,1))</f>
        <v>5</v>
      </c>
      <c r="AC67" s="1" t="str">
        <f t="shared" si="52"/>
        <v>L</v>
      </c>
      <c r="AD67" s="1">
        <f t="shared" si="48"/>
        <v>4</v>
      </c>
      <c r="AE67" s="1">
        <f t="shared" si="49"/>
        <v>5</v>
      </c>
      <c r="AF67" s="1">
        <f t="shared" si="50"/>
        <v>1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E68" s="1">
        <v>4</v>
      </c>
      <c r="F68" s="1">
        <v>3</v>
      </c>
      <c r="G68" s="1" t="s">
        <v>84</v>
      </c>
      <c r="H68" s="1" t="s">
        <v>84</v>
      </c>
      <c r="I68" s="1">
        <f t="shared" si="53"/>
        <v>28</v>
      </c>
      <c r="J68" s="1">
        <f t="shared" si="54"/>
        <v>31</v>
      </c>
      <c r="K68" s="1">
        <f t="shared" si="55"/>
        <v>11</v>
      </c>
      <c r="L68" s="1">
        <f t="shared" si="56"/>
        <v>8</v>
      </c>
      <c r="M68" s="1">
        <f t="shared" si="57"/>
        <v>5</v>
      </c>
      <c r="N68" s="1">
        <f t="shared" si="58"/>
        <v>3</v>
      </c>
      <c r="O68" s="1">
        <f t="shared" si="59"/>
        <v>16</v>
      </c>
      <c r="P68" s="1">
        <f t="shared" si="60"/>
        <v>18</v>
      </c>
      <c r="Q68" s="1">
        <f t="shared" si="61"/>
        <v>1</v>
      </c>
      <c r="R68" s="1">
        <f t="shared" si="62"/>
        <v>12</v>
      </c>
      <c r="S68" s="1">
        <f t="shared" si="63"/>
        <v>13</v>
      </c>
      <c r="T68" s="1">
        <f t="shared" si="64"/>
        <v>7</v>
      </c>
      <c r="U68" s="1">
        <f t="shared" si="65"/>
        <v>8</v>
      </c>
      <c r="V68" s="1">
        <f t="shared" si="66"/>
        <v>11</v>
      </c>
      <c r="W68" s="1">
        <f t="shared" si="67"/>
        <v>2</v>
      </c>
      <c r="X68" s="1">
        <f t="shared" si="68"/>
        <v>16</v>
      </c>
      <c r="Y68" s="1">
        <f t="shared" si="69"/>
        <v>17</v>
      </c>
      <c r="Z68" s="1">
        <f t="shared" si="70"/>
        <v>5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4</v>
      </c>
      <c r="AE68" s="1">
        <f t="shared" si="49"/>
        <v>5</v>
      </c>
      <c r="AF68" s="1">
        <f t="shared" si="50"/>
        <v>1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E69" s="1">
        <v>0</v>
      </c>
      <c r="F69" s="1">
        <v>5</v>
      </c>
      <c r="G69" s="1" t="s">
        <v>83</v>
      </c>
      <c r="H69" s="1" t="s">
        <v>83</v>
      </c>
      <c r="I69" s="1">
        <f t="shared" si="53"/>
        <v>28</v>
      </c>
      <c r="J69" s="1">
        <f t="shared" si="54"/>
        <v>32</v>
      </c>
      <c r="K69" s="1">
        <f t="shared" si="55"/>
        <v>11</v>
      </c>
      <c r="L69" s="1">
        <f t="shared" si="56"/>
        <v>8</v>
      </c>
      <c r="M69" s="1">
        <f t="shared" si="57"/>
        <v>5</v>
      </c>
      <c r="N69" s="1">
        <f t="shared" si="58"/>
        <v>3</v>
      </c>
      <c r="O69" s="1">
        <f t="shared" si="59"/>
        <v>16</v>
      </c>
      <c r="P69" s="1">
        <f t="shared" si="60"/>
        <v>19</v>
      </c>
      <c r="Q69" s="1">
        <f t="shared" si="61"/>
        <v>1</v>
      </c>
      <c r="R69" s="1">
        <f t="shared" si="62"/>
        <v>12</v>
      </c>
      <c r="S69" s="1">
        <f t="shared" si="63"/>
        <v>13</v>
      </c>
      <c r="T69" s="1">
        <f t="shared" si="64"/>
        <v>7</v>
      </c>
      <c r="U69" s="1">
        <f t="shared" si="65"/>
        <v>8</v>
      </c>
      <c r="V69" s="1">
        <f t="shared" si="66"/>
        <v>12</v>
      </c>
      <c r="W69" s="1">
        <f t="shared" si="67"/>
        <v>2</v>
      </c>
      <c r="X69" s="1">
        <f t="shared" si="68"/>
        <v>16</v>
      </c>
      <c r="Y69" s="1">
        <f t="shared" si="69"/>
        <v>18</v>
      </c>
      <c r="Z69" s="1">
        <f t="shared" si="70"/>
        <v>5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6</v>
      </c>
      <c r="AF69" s="1">
        <f t="shared" si="50"/>
        <v>1</v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E70" s="1">
        <v>0</v>
      </c>
      <c r="F70" s="1">
        <v>2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33</v>
      </c>
      <c r="K70" s="1">
        <f t="shared" si="55"/>
        <v>11</v>
      </c>
      <c r="L70" s="1">
        <f t="shared" si="56"/>
        <v>8</v>
      </c>
      <c r="M70" s="1">
        <f t="shared" si="57"/>
        <v>5</v>
      </c>
      <c r="N70" s="1">
        <f t="shared" si="58"/>
        <v>3</v>
      </c>
      <c r="O70" s="1">
        <f t="shared" si="59"/>
        <v>16</v>
      </c>
      <c r="P70" s="1">
        <f t="shared" si="60"/>
        <v>19</v>
      </c>
      <c r="Q70" s="1">
        <f t="shared" si="61"/>
        <v>1</v>
      </c>
      <c r="R70" s="1">
        <f t="shared" si="62"/>
        <v>12</v>
      </c>
      <c r="S70" s="1">
        <f t="shared" si="63"/>
        <v>14</v>
      </c>
      <c r="T70" s="1">
        <f t="shared" si="64"/>
        <v>7</v>
      </c>
      <c r="U70" s="1">
        <f t="shared" si="65"/>
        <v>8</v>
      </c>
      <c r="V70" s="1">
        <f t="shared" si="66"/>
        <v>12</v>
      </c>
      <c r="W70" s="1">
        <f t="shared" si="67"/>
        <v>2</v>
      </c>
      <c r="X70" s="1">
        <f t="shared" si="68"/>
        <v>16</v>
      </c>
      <c r="Y70" s="1">
        <f t="shared" si="69"/>
        <v>19</v>
      </c>
      <c r="Z70" s="1">
        <f t="shared" si="70"/>
        <v>5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2</v>
      </c>
      <c r="AE70" s="1">
        <f t="shared" si="49"/>
        <v>7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E71" s="1">
        <v>2</v>
      </c>
      <c r="F71" s="1">
        <v>3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34</v>
      </c>
      <c r="K71" s="1">
        <f t="shared" si="55"/>
        <v>11</v>
      </c>
      <c r="L71" s="1">
        <f t="shared" si="56"/>
        <v>8</v>
      </c>
      <c r="M71" s="1">
        <f t="shared" si="57"/>
        <v>5</v>
      </c>
      <c r="N71" s="1">
        <f t="shared" si="58"/>
        <v>3</v>
      </c>
      <c r="O71" s="1">
        <f t="shared" si="59"/>
        <v>16</v>
      </c>
      <c r="P71" s="1">
        <f t="shared" si="60"/>
        <v>19</v>
      </c>
      <c r="Q71" s="1">
        <f t="shared" si="61"/>
        <v>1</v>
      </c>
      <c r="R71" s="1">
        <f t="shared" si="62"/>
        <v>12</v>
      </c>
      <c r="S71" s="1">
        <f t="shared" si="63"/>
        <v>15</v>
      </c>
      <c r="T71" s="1">
        <f t="shared" si="64"/>
        <v>7</v>
      </c>
      <c r="U71" s="1">
        <f t="shared" si="65"/>
        <v>8</v>
      </c>
      <c r="V71" s="1">
        <f t="shared" si="66"/>
        <v>13</v>
      </c>
      <c r="W71" s="1">
        <f t="shared" si="67"/>
        <v>2</v>
      </c>
      <c r="X71" s="1">
        <f t="shared" si="68"/>
        <v>16</v>
      </c>
      <c r="Y71" s="1">
        <f t="shared" si="69"/>
        <v>20</v>
      </c>
      <c r="Z71" s="1">
        <f t="shared" si="70"/>
        <v>5</v>
      </c>
      <c r="AA71" s="1" t="str">
        <f t="shared" si="51"/>
        <v>L</v>
      </c>
      <c r="AB71" s="1">
        <f t="shared" si="71"/>
        <v>3</v>
      </c>
      <c r="AC71" s="1" t="str">
        <f t="shared" si="52"/>
        <v>L</v>
      </c>
      <c r="AD71" s="1">
        <f t="shared" si="48"/>
        <v>2</v>
      </c>
      <c r="AE71" s="1">
        <f t="shared" si="49"/>
        <v>8</v>
      </c>
      <c r="AF71" s="1">
        <f t="shared" si="50"/>
        <v>0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28</v>
      </c>
      <c r="J72" s="1">
        <f t="shared" si="54"/>
        <v>34</v>
      </c>
      <c r="K72" s="1">
        <f t="shared" si="55"/>
        <v>11</v>
      </c>
      <c r="L72" s="1">
        <f t="shared" si="56"/>
        <v>9</v>
      </c>
      <c r="M72" s="1">
        <f t="shared" si="57"/>
        <v>5</v>
      </c>
      <c r="N72" s="1">
        <f t="shared" si="58"/>
        <v>3</v>
      </c>
      <c r="O72" s="1">
        <f t="shared" si="59"/>
        <v>16</v>
      </c>
      <c r="P72" s="1">
        <f t="shared" si="60"/>
        <v>19</v>
      </c>
      <c r="Q72" s="1">
        <f t="shared" si="61"/>
        <v>1</v>
      </c>
      <c r="R72" s="1">
        <f t="shared" si="62"/>
        <v>12</v>
      </c>
      <c r="S72" s="1">
        <f t="shared" si="63"/>
        <v>15</v>
      </c>
      <c r="T72" s="1">
        <f t="shared" si="64"/>
        <v>8</v>
      </c>
      <c r="U72" s="1">
        <f t="shared" si="65"/>
        <v>8</v>
      </c>
      <c r="V72" s="1">
        <f t="shared" si="66"/>
        <v>13</v>
      </c>
      <c r="W72" s="1">
        <f t="shared" si="67"/>
        <v>2</v>
      </c>
      <c r="X72" s="1">
        <f t="shared" si="68"/>
        <v>16</v>
      </c>
      <c r="Y72" s="1">
        <f t="shared" si="69"/>
        <v>20</v>
      </c>
      <c r="Z72" s="1">
        <f t="shared" si="70"/>
        <v>5</v>
      </c>
      <c r="AA72" s="1" t="str">
        <f t="shared" si="51"/>
        <v>L</v>
      </c>
      <c r="AB72" s="1">
        <f t="shared" si="71"/>
        <v>4</v>
      </c>
      <c r="AC72" s="1" t="str">
        <f t="shared" si="52"/>
        <v>OTL</v>
      </c>
      <c r="AD72" s="1">
        <f t="shared" si="48"/>
        <v>1</v>
      </c>
      <c r="AE72" s="1">
        <f t="shared" si="49"/>
        <v>8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E73" s="1">
        <v>4</v>
      </c>
      <c r="F73" s="1">
        <v>7</v>
      </c>
      <c r="G73" s="1" t="s">
        <v>83</v>
      </c>
      <c r="H73" s="1" t="s">
        <v>83</v>
      </c>
      <c r="I73" s="1">
        <f t="shared" si="53"/>
        <v>28</v>
      </c>
      <c r="J73" s="1">
        <f t="shared" si="54"/>
        <v>35</v>
      </c>
      <c r="K73" s="1">
        <f t="shared" si="55"/>
        <v>11</v>
      </c>
      <c r="L73" s="1">
        <f t="shared" si="56"/>
        <v>9</v>
      </c>
      <c r="M73" s="1">
        <f t="shared" si="57"/>
        <v>5</v>
      </c>
      <c r="N73" s="1">
        <f t="shared" si="58"/>
        <v>3</v>
      </c>
      <c r="O73" s="1">
        <f t="shared" si="59"/>
        <v>16</v>
      </c>
      <c r="P73" s="1">
        <f t="shared" si="60"/>
        <v>19</v>
      </c>
      <c r="Q73" s="1">
        <f t="shared" si="61"/>
        <v>1</v>
      </c>
      <c r="R73" s="1">
        <f t="shared" si="62"/>
        <v>12</v>
      </c>
      <c r="S73" s="1">
        <f t="shared" si="63"/>
        <v>16</v>
      </c>
      <c r="T73" s="1">
        <f t="shared" si="64"/>
        <v>8</v>
      </c>
      <c r="U73" s="1">
        <f t="shared" si="65"/>
        <v>8</v>
      </c>
      <c r="V73" s="1">
        <f t="shared" si="66"/>
        <v>13</v>
      </c>
      <c r="W73" s="1">
        <f t="shared" si="67"/>
        <v>2</v>
      </c>
      <c r="X73" s="1">
        <f t="shared" si="68"/>
        <v>16</v>
      </c>
      <c r="Y73" s="1">
        <f t="shared" si="69"/>
        <v>20</v>
      </c>
      <c r="Z73" s="1">
        <f t="shared" si="70"/>
        <v>5</v>
      </c>
      <c r="AA73" s="1" t="str">
        <f t="shared" si="51"/>
        <v>L</v>
      </c>
      <c r="AB73" s="1">
        <f t="shared" si="71"/>
        <v>5</v>
      </c>
      <c r="AC73" s="1" t="str">
        <f t="shared" si="52"/>
        <v>L</v>
      </c>
      <c r="AD73" s="1">
        <f t="shared" si="48"/>
        <v>1</v>
      </c>
      <c r="AE73" s="1">
        <f t="shared" si="49"/>
        <v>8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E74" s="1">
        <v>2</v>
      </c>
      <c r="F74" s="1">
        <v>7</v>
      </c>
      <c r="G74" s="1" t="s">
        <v>83</v>
      </c>
      <c r="H74" s="1" t="s">
        <v>83</v>
      </c>
      <c r="I74" s="1">
        <f t="shared" si="53"/>
        <v>28</v>
      </c>
      <c r="J74" s="1">
        <f t="shared" si="54"/>
        <v>36</v>
      </c>
      <c r="K74" s="1">
        <f t="shared" si="55"/>
        <v>11</v>
      </c>
      <c r="L74" s="1">
        <f t="shared" si="56"/>
        <v>9</v>
      </c>
      <c r="M74" s="1">
        <f t="shared" si="57"/>
        <v>5</v>
      </c>
      <c r="N74" s="1">
        <f t="shared" si="58"/>
        <v>3</v>
      </c>
      <c r="O74" s="1">
        <f t="shared" si="59"/>
        <v>16</v>
      </c>
      <c r="P74" s="1">
        <f t="shared" si="60"/>
        <v>19</v>
      </c>
      <c r="Q74" s="1">
        <f t="shared" si="61"/>
        <v>1</v>
      </c>
      <c r="R74" s="1">
        <f t="shared" si="62"/>
        <v>12</v>
      </c>
      <c r="S74" s="1">
        <f t="shared" si="63"/>
        <v>17</v>
      </c>
      <c r="T74" s="1">
        <f t="shared" si="64"/>
        <v>8</v>
      </c>
      <c r="U74" s="1">
        <f t="shared" si="65"/>
        <v>8</v>
      </c>
      <c r="V74" s="1">
        <f t="shared" si="66"/>
        <v>13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5</v>
      </c>
      <c r="AA74" s="1" t="str">
        <f t="shared" si="51"/>
        <v>L</v>
      </c>
      <c r="AB74" s="1">
        <f t="shared" si="71"/>
        <v>6</v>
      </c>
      <c r="AC74" s="1" t="str">
        <f t="shared" si="52"/>
        <v>L</v>
      </c>
      <c r="AD74" s="1">
        <f t="shared" si="48"/>
        <v>1</v>
      </c>
      <c r="AE74" s="1">
        <f t="shared" si="49"/>
        <v>8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E75" s="1">
        <v>6</v>
      </c>
      <c r="F75" s="1">
        <v>4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36</v>
      </c>
      <c r="K75" s="1">
        <f t="shared" si="55"/>
        <v>11</v>
      </c>
      <c r="L75" s="1">
        <f t="shared" si="56"/>
        <v>9</v>
      </c>
      <c r="M75" s="1">
        <f t="shared" si="57"/>
        <v>5</v>
      </c>
      <c r="N75" s="1">
        <f t="shared" si="58"/>
        <v>3</v>
      </c>
      <c r="O75" s="1">
        <f t="shared" si="59"/>
        <v>17</v>
      </c>
      <c r="P75" s="1">
        <f t="shared" si="60"/>
        <v>19</v>
      </c>
      <c r="Q75" s="1">
        <f t="shared" si="61"/>
        <v>1</v>
      </c>
      <c r="R75" s="1">
        <f t="shared" si="62"/>
        <v>12</v>
      </c>
      <c r="S75" s="1">
        <f t="shared" si="63"/>
        <v>17</v>
      </c>
      <c r="T75" s="1">
        <f t="shared" si="64"/>
        <v>8</v>
      </c>
      <c r="U75" s="1">
        <f t="shared" si="65"/>
        <v>8</v>
      </c>
      <c r="V75" s="1">
        <f t="shared" si="66"/>
        <v>13</v>
      </c>
      <c r="W75" s="1">
        <f t="shared" si="67"/>
        <v>2</v>
      </c>
      <c r="X75" s="1">
        <f t="shared" si="68"/>
        <v>17</v>
      </c>
      <c r="Y75" s="1">
        <f t="shared" si="69"/>
        <v>21</v>
      </c>
      <c r="Z75" s="1">
        <f t="shared" si="70"/>
        <v>5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2</v>
      </c>
      <c r="AE75" s="1">
        <f t="shared" si="49"/>
        <v>7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E76" s="1">
        <v>7</v>
      </c>
      <c r="F76" s="1">
        <v>4</v>
      </c>
      <c r="G76" s="1" t="s">
        <v>83</v>
      </c>
      <c r="H76" s="1" t="s">
        <v>83</v>
      </c>
      <c r="I76" s="1">
        <f t="shared" si="53"/>
        <v>30</v>
      </c>
      <c r="J76" s="1">
        <f t="shared" si="54"/>
        <v>36</v>
      </c>
      <c r="K76" s="1">
        <f t="shared" si="55"/>
        <v>11</v>
      </c>
      <c r="L76" s="1">
        <f t="shared" si="56"/>
        <v>9</v>
      </c>
      <c r="M76" s="1">
        <f t="shared" si="57"/>
        <v>5</v>
      </c>
      <c r="N76" s="1">
        <f t="shared" si="58"/>
        <v>3</v>
      </c>
      <c r="O76" s="1">
        <f t="shared" si="59"/>
        <v>18</v>
      </c>
      <c r="P76" s="1">
        <f t="shared" si="60"/>
        <v>19</v>
      </c>
      <c r="Q76" s="1">
        <f t="shared" si="61"/>
        <v>1</v>
      </c>
      <c r="R76" s="1">
        <f t="shared" si="62"/>
        <v>12</v>
      </c>
      <c r="S76" s="1">
        <f t="shared" si="63"/>
        <v>17</v>
      </c>
      <c r="T76" s="1">
        <f t="shared" si="64"/>
        <v>8</v>
      </c>
      <c r="U76" s="1">
        <f t="shared" si="65"/>
        <v>8</v>
      </c>
      <c r="V76" s="1">
        <f t="shared" si="66"/>
        <v>13</v>
      </c>
      <c r="W76" s="1">
        <f t="shared" si="67"/>
        <v>2</v>
      </c>
      <c r="X76" s="1">
        <f t="shared" si="68"/>
        <v>18</v>
      </c>
      <c r="Y76" s="1">
        <f t="shared" si="69"/>
        <v>21</v>
      </c>
      <c r="Z76" s="1">
        <f t="shared" si="70"/>
        <v>5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E77" s="1">
        <v>2</v>
      </c>
      <c r="F77" s="1">
        <v>1</v>
      </c>
      <c r="G77" s="1" t="s">
        <v>83</v>
      </c>
      <c r="H77" s="1" t="s">
        <v>83</v>
      </c>
      <c r="I77" s="1">
        <f t="shared" si="53"/>
        <v>31</v>
      </c>
      <c r="J77" s="1">
        <f t="shared" si="54"/>
        <v>36</v>
      </c>
      <c r="K77" s="1">
        <f t="shared" si="55"/>
        <v>11</v>
      </c>
      <c r="L77" s="1">
        <f t="shared" si="56"/>
        <v>9</v>
      </c>
      <c r="M77" s="1">
        <f t="shared" si="57"/>
        <v>5</v>
      </c>
      <c r="N77" s="1">
        <f t="shared" si="58"/>
        <v>3</v>
      </c>
      <c r="O77" s="1">
        <f t="shared" si="59"/>
        <v>19</v>
      </c>
      <c r="P77" s="1">
        <f t="shared" si="60"/>
        <v>19</v>
      </c>
      <c r="Q77" s="1">
        <f t="shared" si="61"/>
        <v>1</v>
      </c>
      <c r="R77" s="1">
        <f t="shared" si="62"/>
        <v>12</v>
      </c>
      <c r="S77" s="1">
        <f t="shared" si="63"/>
        <v>17</v>
      </c>
      <c r="T77" s="1">
        <f t="shared" si="64"/>
        <v>8</v>
      </c>
      <c r="U77" s="1">
        <f t="shared" si="65"/>
        <v>8</v>
      </c>
      <c r="V77" s="1">
        <f t="shared" si="66"/>
        <v>13</v>
      </c>
      <c r="W77" s="1">
        <f t="shared" si="67"/>
        <v>2</v>
      </c>
      <c r="X77" s="1">
        <f t="shared" si="68"/>
        <v>18</v>
      </c>
      <c r="Y77" s="1">
        <f t="shared" si="69"/>
        <v>21</v>
      </c>
      <c r="Z77" s="1">
        <f t="shared" si="70"/>
        <v>5</v>
      </c>
      <c r="AA77" s="1" t="str">
        <f t="shared" si="51"/>
        <v>W</v>
      </c>
      <c r="AB77" s="1">
        <f t="shared" si="71"/>
        <v>3</v>
      </c>
      <c r="AC77" s="1" t="str">
        <f t="shared" si="52"/>
        <v>W</v>
      </c>
      <c r="AD77" s="1">
        <f t="shared" si="72"/>
        <v>4</v>
      </c>
      <c r="AE77" s="1">
        <f t="shared" si="73"/>
        <v>5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E78" s="1">
        <v>2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37</v>
      </c>
      <c r="K78" s="1">
        <f t="shared" si="55"/>
        <v>11</v>
      </c>
      <c r="L78" s="1">
        <f t="shared" si="56"/>
        <v>9</v>
      </c>
      <c r="M78" s="1">
        <f t="shared" si="57"/>
        <v>5</v>
      </c>
      <c r="N78" s="1">
        <f t="shared" si="58"/>
        <v>3</v>
      </c>
      <c r="O78" s="1">
        <f t="shared" si="59"/>
        <v>19</v>
      </c>
      <c r="P78" s="1">
        <f t="shared" si="60"/>
        <v>19</v>
      </c>
      <c r="Q78" s="1">
        <f t="shared" si="61"/>
        <v>1</v>
      </c>
      <c r="R78" s="1">
        <f t="shared" si="62"/>
        <v>12</v>
      </c>
      <c r="S78" s="1">
        <f t="shared" si="63"/>
        <v>18</v>
      </c>
      <c r="T78" s="1">
        <f t="shared" si="64"/>
        <v>8</v>
      </c>
      <c r="U78" s="1">
        <f t="shared" si="65"/>
        <v>8</v>
      </c>
      <c r="V78" s="1">
        <f t="shared" si="66"/>
        <v>13</v>
      </c>
      <c r="W78" s="1">
        <f t="shared" si="67"/>
        <v>2</v>
      </c>
      <c r="X78" s="1">
        <f t="shared" si="68"/>
        <v>18</v>
      </c>
      <c r="Y78" s="1">
        <f t="shared" si="69"/>
        <v>22</v>
      </c>
      <c r="Z78" s="1">
        <f t="shared" si="70"/>
        <v>5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3</v>
      </c>
      <c r="AE78" s="1">
        <f t="shared" si="73"/>
        <v>6</v>
      </c>
      <c r="AF78" s="1">
        <f t="shared" si="74"/>
        <v>1</v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37</v>
      </c>
      <c r="K84" s="1">
        <f t="shared" si="75"/>
        <v>11</v>
      </c>
      <c r="L84" s="1">
        <f t="shared" si="75"/>
        <v>9</v>
      </c>
      <c r="M84" s="1">
        <f t="shared" si="75"/>
        <v>5</v>
      </c>
      <c r="N84" s="1">
        <f t="shared" si="75"/>
        <v>3</v>
      </c>
      <c r="O84" s="1">
        <f t="shared" ref="O84:Z84" si="76">IF(O2="","",MAX(O2:O83))</f>
        <v>19</v>
      </c>
      <c r="P84" s="1">
        <f t="shared" si="76"/>
        <v>19</v>
      </c>
      <c r="Q84" s="1">
        <f t="shared" si="76"/>
        <v>1</v>
      </c>
      <c r="R84" s="1">
        <f t="shared" si="76"/>
        <v>12</v>
      </c>
      <c r="S84" s="1">
        <f t="shared" si="76"/>
        <v>18</v>
      </c>
      <c r="T84" s="1">
        <f t="shared" si="76"/>
        <v>8</v>
      </c>
      <c r="U84" s="1">
        <f t="shared" si="76"/>
        <v>8</v>
      </c>
      <c r="V84" s="1">
        <f t="shared" si="76"/>
        <v>13</v>
      </c>
      <c r="W84" s="1">
        <f t="shared" si="76"/>
        <v>2</v>
      </c>
      <c r="X84" s="1">
        <f t="shared" si="76"/>
        <v>18</v>
      </c>
      <c r="Y84" s="1">
        <f t="shared" si="76"/>
        <v>22</v>
      </c>
      <c r="Z84" s="1">
        <f t="shared" si="76"/>
        <v>5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266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19-19-1</v>
      </c>
      <c r="R85" s="1" t="str">
        <f>IF(R84="","0-0-0",CONCATENATE(R84,"-",S84,"-",T84))</f>
        <v>12-18-8</v>
      </c>
      <c r="U85" s="1" t="str">
        <f>IF(U84="","0-0-0",CONCATENATE(U84,"-",V84,"-",W84))</f>
        <v>8-13-2</v>
      </c>
      <c r="X85" s="1" t="str">
        <f>IF(X84="","0-0-0",CONCATENATE(X84,"-",Y84,"-",Z84))</f>
        <v>18-22-5</v>
      </c>
      <c r="AA85" s="1" t="str">
        <f>IF(AA84="","0-0",CONCATENATE(AA84,AB84))</f>
        <v>L1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700-000000000000}">
      <formula1>$AK$1:$AK$2</formula1>
    </dataValidation>
    <dataValidation type="list" allowBlank="1" showInputMessage="1" showErrorMessage="1" sqref="C2:C83" xr:uid="{00000000-0002-0000-A700-000001000000}">
      <formula1>$AL$1:$AL$2</formula1>
    </dataValidation>
    <dataValidation type="list" allowBlank="1" showInputMessage="1" showErrorMessage="1" sqref="D2:D83" xr:uid="{00000000-0002-0000-A700-000002000000}">
      <formula1>$AM$1:$AM$31</formula1>
    </dataValidation>
  </dataValidations>
  <hyperlinks>
    <hyperlink ref="AG1" location="Index!A1" display="Home" xr:uid="{00000000-0004-0000-A700-000000000000}"/>
  </hyperlink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21</v>
      </c>
      <c r="J54" s="1">
        <f t="shared" si="30"/>
        <v>24</v>
      </c>
      <c r="K54" s="1">
        <f t="shared" si="31"/>
        <v>7</v>
      </c>
      <c r="L54" s="1">
        <f t="shared" si="32"/>
        <v>8</v>
      </c>
      <c r="M54" s="1">
        <f t="shared" si="33"/>
        <v>1</v>
      </c>
      <c r="N54" s="1">
        <f t="shared" si="34"/>
        <v>4</v>
      </c>
      <c r="O54" s="1">
        <f t="shared" si="35"/>
        <v>12</v>
      </c>
      <c r="P54" s="1">
        <f t="shared" si="36"/>
        <v>10</v>
      </c>
      <c r="Q54" s="1">
        <f t="shared" si="37"/>
        <v>3</v>
      </c>
      <c r="R54" s="1">
        <f t="shared" si="38"/>
        <v>9</v>
      </c>
      <c r="S54" s="1">
        <f t="shared" si="39"/>
        <v>14</v>
      </c>
      <c r="T54" s="1">
        <f t="shared" si="40"/>
        <v>5</v>
      </c>
      <c r="U54" s="1">
        <f t="shared" si="41"/>
        <v>3</v>
      </c>
      <c r="V54" s="1">
        <f t="shared" si="42"/>
        <v>8</v>
      </c>
      <c r="W54" s="1">
        <f t="shared" si="43"/>
        <v>3</v>
      </c>
      <c r="X54" s="1">
        <f t="shared" si="44"/>
        <v>12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3</v>
      </c>
      <c r="AE54" s="1">
        <f t="shared" si="49"/>
        <v>7</v>
      </c>
      <c r="AF54" s="1">
        <f t="shared" si="50"/>
        <v>0</v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E55" s="1">
        <v>3</v>
      </c>
      <c r="F55" s="1">
        <v>0</v>
      </c>
      <c r="G55" s="1" t="s">
        <v>83</v>
      </c>
      <c r="H55" s="1" t="s">
        <v>83</v>
      </c>
      <c r="I55" s="1">
        <f t="shared" si="29"/>
        <v>22</v>
      </c>
      <c r="J55" s="1">
        <f t="shared" si="30"/>
        <v>24</v>
      </c>
      <c r="K55" s="1">
        <f t="shared" si="31"/>
        <v>7</v>
      </c>
      <c r="L55" s="1">
        <f t="shared" si="32"/>
        <v>8</v>
      </c>
      <c r="M55" s="1">
        <f t="shared" si="33"/>
        <v>1</v>
      </c>
      <c r="N55" s="1">
        <f t="shared" si="34"/>
        <v>4</v>
      </c>
      <c r="O55" s="1">
        <f t="shared" si="35"/>
        <v>13</v>
      </c>
      <c r="P55" s="1">
        <f t="shared" si="36"/>
        <v>10</v>
      </c>
      <c r="Q55" s="1">
        <f t="shared" si="37"/>
        <v>3</v>
      </c>
      <c r="R55" s="1">
        <f t="shared" si="38"/>
        <v>9</v>
      </c>
      <c r="S55" s="1">
        <f t="shared" si="39"/>
        <v>14</v>
      </c>
      <c r="T55" s="1">
        <f t="shared" si="40"/>
        <v>5</v>
      </c>
      <c r="U55" s="1">
        <f t="shared" si="41"/>
        <v>3</v>
      </c>
      <c r="V55" s="1">
        <f t="shared" si="42"/>
        <v>8</v>
      </c>
      <c r="W55" s="1">
        <f t="shared" si="43"/>
        <v>3</v>
      </c>
      <c r="X55" s="1">
        <f t="shared" si="44"/>
        <v>12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4</v>
      </c>
      <c r="AE55" s="1">
        <f t="shared" si="49"/>
        <v>6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E56" s="1">
        <v>2</v>
      </c>
      <c r="F56" s="1">
        <v>3</v>
      </c>
      <c r="G56" s="1" t="s">
        <v>84</v>
      </c>
      <c r="H56" s="1" t="s">
        <v>84</v>
      </c>
      <c r="I56" s="1">
        <f t="shared" si="29"/>
        <v>22</v>
      </c>
      <c r="J56" s="1">
        <f t="shared" si="30"/>
        <v>24</v>
      </c>
      <c r="K56" s="1">
        <f t="shared" si="31"/>
        <v>7</v>
      </c>
      <c r="L56" s="1">
        <f t="shared" si="32"/>
        <v>9</v>
      </c>
      <c r="M56" s="1">
        <f t="shared" si="33"/>
        <v>1</v>
      </c>
      <c r="N56" s="1">
        <f t="shared" si="34"/>
        <v>5</v>
      </c>
      <c r="O56" s="1">
        <f t="shared" si="35"/>
        <v>13</v>
      </c>
      <c r="P56" s="1">
        <f t="shared" si="36"/>
        <v>10</v>
      </c>
      <c r="Q56" s="1">
        <f t="shared" si="37"/>
        <v>4</v>
      </c>
      <c r="R56" s="1">
        <f t="shared" si="38"/>
        <v>9</v>
      </c>
      <c r="S56" s="1">
        <f t="shared" si="39"/>
        <v>14</v>
      </c>
      <c r="T56" s="1">
        <f t="shared" si="40"/>
        <v>5</v>
      </c>
      <c r="U56" s="1">
        <f t="shared" si="41"/>
        <v>3</v>
      </c>
      <c r="V56" s="1">
        <f t="shared" si="42"/>
        <v>8</v>
      </c>
      <c r="W56" s="1">
        <f t="shared" si="43"/>
        <v>4</v>
      </c>
      <c r="X56" s="1">
        <f t="shared" si="44"/>
        <v>12</v>
      </c>
      <c r="Y56" s="1">
        <f t="shared" si="45"/>
        <v>12</v>
      </c>
      <c r="Z56" s="1">
        <f t="shared" si="46"/>
        <v>8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E57" s="1">
        <v>3</v>
      </c>
      <c r="F57" s="1">
        <v>2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24</v>
      </c>
      <c r="K57" s="1">
        <f t="shared" si="31"/>
        <v>7</v>
      </c>
      <c r="L57" s="1">
        <f t="shared" si="32"/>
        <v>9</v>
      </c>
      <c r="M57" s="1">
        <f t="shared" si="33"/>
        <v>1</v>
      </c>
      <c r="N57" s="1">
        <f t="shared" si="34"/>
        <v>5</v>
      </c>
      <c r="O57" s="1">
        <f t="shared" si="35"/>
        <v>13</v>
      </c>
      <c r="P57" s="1">
        <f t="shared" si="36"/>
        <v>10</v>
      </c>
      <c r="Q57" s="1">
        <f t="shared" si="37"/>
        <v>4</v>
      </c>
      <c r="R57" s="1">
        <f t="shared" si="38"/>
        <v>10</v>
      </c>
      <c r="S57" s="1">
        <f t="shared" si="39"/>
        <v>14</v>
      </c>
      <c r="T57" s="1">
        <f t="shared" si="40"/>
        <v>5</v>
      </c>
      <c r="U57" s="1">
        <f t="shared" si="41"/>
        <v>4</v>
      </c>
      <c r="V57" s="1">
        <f t="shared" si="42"/>
        <v>8</v>
      </c>
      <c r="W57" s="1">
        <f t="shared" si="43"/>
        <v>4</v>
      </c>
      <c r="X57" s="1">
        <f t="shared" si="44"/>
        <v>13</v>
      </c>
      <c r="Y57" s="1">
        <f t="shared" si="45"/>
        <v>12</v>
      </c>
      <c r="Z57" s="1">
        <f t="shared" si="46"/>
        <v>8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5</v>
      </c>
      <c r="AE57" s="1">
        <f t="shared" si="49"/>
        <v>4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E58" s="1">
        <v>2</v>
      </c>
      <c r="F58" s="1">
        <v>3</v>
      </c>
      <c r="G58" s="1" t="s">
        <v>83</v>
      </c>
      <c r="H58" s="1" t="s">
        <v>83</v>
      </c>
      <c r="I58" s="1">
        <f t="shared" si="29"/>
        <v>23</v>
      </c>
      <c r="J58" s="1">
        <f t="shared" si="30"/>
        <v>25</v>
      </c>
      <c r="K58" s="1">
        <f t="shared" si="31"/>
        <v>7</v>
      </c>
      <c r="L58" s="1">
        <f t="shared" si="32"/>
        <v>9</v>
      </c>
      <c r="M58" s="1">
        <f t="shared" si="33"/>
        <v>1</v>
      </c>
      <c r="N58" s="1">
        <f t="shared" si="34"/>
        <v>5</v>
      </c>
      <c r="O58" s="1">
        <f t="shared" si="35"/>
        <v>13</v>
      </c>
      <c r="P58" s="1">
        <f t="shared" si="36"/>
        <v>10</v>
      </c>
      <c r="Q58" s="1">
        <f t="shared" si="37"/>
        <v>4</v>
      </c>
      <c r="R58" s="1">
        <f t="shared" si="38"/>
        <v>10</v>
      </c>
      <c r="S58" s="1">
        <f t="shared" si="39"/>
        <v>15</v>
      </c>
      <c r="T58" s="1">
        <f t="shared" si="40"/>
        <v>5</v>
      </c>
      <c r="U58" s="1">
        <f t="shared" si="41"/>
        <v>4</v>
      </c>
      <c r="V58" s="1">
        <f t="shared" si="42"/>
        <v>9</v>
      </c>
      <c r="W58" s="1">
        <f t="shared" si="43"/>
        <v>4</v>
      </c>
      <c r="X58" s="1">
        <f t="shared" si="44"/>
        <v>13</v>
      </c>
      <c r="Y58" s="1">
        <f t="shared" si="45"/>
        <v>13</v>
      </c>
      <c r="Z58" s="1">
        <f t="shared" si="46"/>
        <v>8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E59" s="1">
        <v>3</v>
      </c>
      <c r="F59" s="1">
        <v>8</v>
      </c>
      <c r="G59" s="1" t="s">
        <v>83</v>
      </c>
      <c r="H59" s="1" t="s">
        <v>83</v>
      </c>
      <c r="I59" s="1">
        <f t="shared" si="29"/>
        <v>23</v>
      </c>
      <c r="J59" s="1">
        <f t="shared" si="30"/>
        <v>26</v>
      </c>
      <c r="K59" s="1">
        <f t="shared" si="31"/>
        <v>7</v>
      </c>
      <c r="L59" s="1">
        <f t="shared" si="32"/>
        <v>9</v>
      </c>
      <c r="M59" s="1">
        <f t="shared" si="33"/>
        <v>1</v>
      </c>
      <c r="N59" s="1">
        <f t="shared" si="34"/>
        <v>5</v>
      </c>
      <c r="O59" s="1">
        <f t="shared" si="35"/>
        <v>13</v>
      </c>
      <c r="P59" s="1">
        <f t="shared" si="36"/>
        <v>11</v>
      </c>
      <c r="Q59" s="1">
        <f t="shared" si="37"/>
        <v>4</v>
      </c>
      <c r="R59" s="1">
        <f t="shared" si="38"/>
        <v>10</v>
      </c>
      <c r="S59" s="1">
        <f t="shared" si="39"/>
        <v>15</v>
      </c>
      <c r="T59" s="1">
        <f t="shared" si="40"/>
        <v>5</v>
      </c>
      <c r="U59" s="1">
        <f t="shared" si="41"/>
        <v>4</v>
      </c>
      <c r="V59" s="1">
        <f t="shared" si="42"/>
        <v>10</v>
      </c>
      <c r="W59" s="1">
        <f t="shared" si="43"/>
        <v>4</v>
      </c>
      <c r="X59" s="1">
        <f t="shared" si="44"/>
        <v>13</v>
      </c>
      <c r="Y59" s="1">
        <f t="shared" si="45"/>
        <v>14</v>
      </c>
      <c r="Z59" s="1">
        <f t="shared" si="46"/>
        <v>8</v>
      </c>
      <c r="AA59" s="1" t="str">
        <f t="shared" si="27"/>
        <v>L</v>
      </c>
      <c r="AB59" s="1">
        <f t="shared" si="47"/>
        <v>2</v>
      </c>
      <c r="AC59" s="1" t="str">
        <f t="shared" si="28"/>
        <v>L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E60" s="1">
        <v>3</v>
      </c>
      <c r="F60" s="1">
        <v>5</v>
      </c>
      <c r="G60" s="1" t="s">
        <v>83</v>
      </c>
      <c r="H60" s="1" t="s">
        <v>83</v>
      </c>
      <c r="I60" s="1">
        <f t="shared" si="29"/>
        <v>23</v>
      </c>
      <c r="J60" s="1">
        <f t="shared" si="30"/>
        <v>27</v>
      </c>
      <c r="K60" s="1">
        <f t="shared" si="31"/>
        <v>7</v>
      </c>
      <c r="L60" s="1">
        <f t="shared" si="32"/>
        <v>9</v>
      </c>
      <c r="M60" s="1">
        <f t="shared" si="33"/>
        <v>1</v>
      </c>
      <c r="N60" s="1">
        <f t="shared" si="34"/>
        <v>5</v>
      </c>
      <c r="O60" s="1">
        <f t="shared" si="35"/>
        <v>13</v>
      </c>
      <c r="P60" s="1">
        <f t="shared" si="36"/>
        <v>12</v>
      </c>
      <c r="Q60" s="1">
        <f t="shared" si="37"/>
        <v>4</v>
      </c>
      <c r="R60" s="1">
        <f t="shared" si="38"/>
        <v>10</v>
      </c>
      <c r="S60" s="1">
        <f t="shared" si="39"/>
        <v>15</v>
      </c>
      <c r="T60" s="1">
        <f t="shared" si="40"/>
        <v>5</v>
      </c>
      <c r="U60" s="1">
        <f t="shared" si="41"/>
        <v>4</v>
      </c>
      <c r="V60" s="1">
        <f t="shared" si="42"/>
        <v>11</v>
      </c>
      <c r="W60" s="1">
        <f t="shared" si="43"/>
        <v>4</v>
      </c>
      <c r="X60" s="1">
        <f t="shared" si="44"/>
        <v>13</v>
      </c>
      <c r="Y60" s="1">
        <f t="shared" si="45"/>
        <v>15</v>
      </c>
      <c r="Z60" s="1">
        <f t="shared" si="46"/>
        <v>8</v>
      </c>
      <c r="AA60" s="1" t="str">
        <f t="shared" si="27"/>
        <v>L</v>
      </c>
      <c r="AB60" s="1">
        <f t="shared" si="47"/>
        <v>3</v>
      </c>
      <c r="AC60" s="1" t="str">
        <f t="shared" si="28"/>
        <v>L</v>
      </c>
      <c r="AD60" s="1">
        <f t="shared" si="48"/>
        <v>3</v>
      </c>
      <c r="AE60" s="1">
        <f t="shared" si="49"/>
        <v>6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E61" s="1">
        <v>1</v>
      </c>
      <c r="F61" s="1">
        <v>6</v>
      </c>
      <c r="G61" s="1" t="s">
        <v>83</v>
      </c>
      <c r="H61" s="1" t="s">
        <v>83</v>
      </c>
      <c r="I61" s="1">
        <f t="shared" si="29"/>
        <v>23</v>
      </c>
      <c r="J61" s="1">
        <f t="shared" si="30"/>
        <v>28</v>
      </c>
      <c r="K61" s="1">
        <f t="shared" si="31"/>
        <v>7</v>
      </c>
      <c r="L61" s="1">
        <f t="shared" si="32"/>
        <v>9</v>
      </c>
      <c r="M61" s="1">
        <f t="shared" si="33"/>
        <v>1</v>
      </c>
      <c r="N61" s="1">
        <f t="shared" si="34"/>
        <v>5</v>
      </c>
      <c r="O61" s="1">
        <f t="shared" si="35"/>
        <v>13</v>
      </c>
      <c r="P61" s="1">
        <f t="shared" si="36"/>
        <v>12</v>
      </c>
      <c r="Q61" s="1">
        <f t="shared" si="37"/>
        <v>4</v>
      </c>
      <c r="R61" s="1">
        <f t="shared" si="38"/>
        <v>10</v>
      </c>
      <c r="S61" s="1">
        <f t="shared" si="39"/>
        <v>16</v>
      </c>
      <c r="T61" s="1">
        <f t="shared" si="40"/>
        <v>5</v>
      </c>
      <c r="U61" s="1">
        <f t="shared" si="41"/>
        <v>4</v>
      </c>
      <c r="V61" s="1">
        <f t="shared" si="42"/>
        <v>12</v>
      </c>
      <c r="W61" s="1">
        <f t="shared" si="43"/>
        <v>4</v>
      </c>
      <c r="X61" s="1">
        <f t="shared" si="44"/>
        <v>13</v>
      </c>
      <c r="Y61" s="1">
        <f t="shared" si="45"/>
        <v>16</v>
      </c>
      <c r="Z61" s="1">
        <f t="shared" si="46"/>
        <v>8</v>
      </c>
      <c r="AA61" s="1" t="str">
        <f t="shared" si="27"/>
        <v>L</v>
      </c>
      <c r="AB61" s="1">
        <f t="shared" si="47"/>
        <v>4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E62" s="1">
        <v>5</v>
      </c>
      <c r="F62" s="1">
        <v>4</v>
      </c>
      <c r="G62" s="1" t="s">
        <v>83</v>
      </c>
      <c r="H62" s="1" t="s">
        <v>83</v>
      </c>
      <c r="I62" s="1">
        <f t="shared" si="29"/>
        <v>24</v>
      </c>
      <c r="J62" s="1">
        <f t="shared" si="30"/>
        <v>28</v>
      </c>
      <c r="K62" s="1">
        <f t="shared" si="31"/>
        <v>7</v>
      </c>
      <c r="L62" s="1">
        <f t="shared" si="32"/>
        <v>9</v>
      </c>
      <c r="M62" s="1">
        <f t="shared" si="33"/>
        <v>1</v>
      </c>
      <c r="N62" s="1">
        <f t="shared" si="34"/>
        <v>5</v>
      </c>
      <c r="O62" s="1">
        <f t="shared" si="35"/>
        <v>14</v>
      </c>
      <c r="P62" s="1">
        <f t="shared" si="36"/>
        <v>12</v>
      </c>
      <c r="Q62" s="1">
        <f t="shared" si="37"/>
        <v>4</v>
      </c>
      <c r="R62" s="1">
        <f t="shared" si="38"/>
        <v>10</v>
      </c>
      <c r="S62" s="1">
        <f t="shared" si="39"/>
        <v>16</v>
      </c>
      <c r="T62" s="1">
        <f t="shared" si="40"/>
        <v>5</v>
      </c>
      <c r="U62" s="1">
        <f t="shared" si="41"/>
        <v>5</v>
      </c>
      <c r="V62" s="1">
        <f t="shared" si="42"/>
        <v>12</v>
      </c>
      <c r="W62" s="1">
        <f t="shared" si="43"/>
        <v>4</v>
      </c>
      <c r="X62" s="1">
        <f t="shared" si="44"/>
        <v>14</v>
      </c>
      <c r="Y62" s="1">
        <f t="shared" si="45"/>
        <v>16</v>
      </c>
      <c r="Z62" s="1">
        <f t="shared" si="46"/>
        <v>8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24</v>
      </c>
      <c r="J63" s="1">
        <f t="shared" si="30"/>
        <v>29</v>
      </c>
      <c r="K63" s="1">
        <f t="shared" si="31"/>
        <v>7</v>
      </c>
      <c r="L63" s="1">
        <f t="shared" si="32"/>
        <v>9</v>
      </c>
      <c r="M63" s="1">
        <f t="shared" si="33"/>
        <v>1</v>
      </c>
      <c r="N63" s="1">
        <f t="shared" si="34"/>
        <v>5</v>
      </c>
      <c r="O63" s="1">
        <f t="shared" si="35"/>
        <v>14</v>
      </c>
      <c r="P63" s="1">
        <f t="shared" si="36"/>
        <v>13</v>
      </c>
      <c r="Q63" s="1">
        <f t="shared" si="37"/>
        <v>4</v>
      </c>
      <c r="R63" s="1">
        <f t="shared" si="38"/>
        <v>10</v>
      </c>
      <c r="S63" s="1">
        <f t="shared" si="39"/>
        <v>16</v>
      </c>
      <c r="T63" s="1">
        <f t="shared" si="40"/>
        <v>5</v>
      </c>
      <c r="U63" s="1">
        <f t="shared" si="41"/>
        <v>5</v>
      </c>
      <c r="V63" s="1">
        <f t="shared" si="42"/>
        <v>12</v>
      </c>
      <c r="W63" s="1">
        <f t="shared" si="43"/>
        <v>4</v>
      </c>
      <c r="X63" s="1">
        <f t="shared" si="44"/>
        <v>14</v>
      </c>
      <c r="Y63" s="1">
        <f t="shared" si="45"/>
        <v>17</v>
      </c>
      <c r="Z63" s="1">
        <f t="shared" si="46"/>
        <v>8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E64" s="1">
        <v>5</v>
      </c>
      <c r="F64" s="1">
        <v>6</v>
      </c>
      <c r="G64" s="1" t="s">
        <v>84</v>
      </c>
      <c r="H64" s="1" t="s">
        <v>83</v>
      </c>
      <c r="I64" s="1">
        <f t="shared" si="29"/>
        <v>24</v>
      </c>
      <c r="J64" s="1">
        <f t="shared" si="30"/>
        <v>29</v>
      </c>
      <c r="K64" s="1">
        <f t="shared" si="31"/>
        <v>7</v>
      </c>
      <c r="L64" s="1">
        <f t="shared" si="32"/>
        <v>10</v>
      </c>
      <c r="M64" s="1">
        <f t="shared" si="33"/>
        <v>1</v>
      </c>
      <c r="N64" s="1">
        <f t="shared" si="34"/>
        <v>5</v>
      </c>
      <c r="O64" s="1">
        <f t="shared" si="35"/>
        <v>14</v>
      </c>
      <c r="P64" s="1">
        <f t="shared" si="36"/>
        <v>13</v>
      </c>
      <c r="Q64" s="1">
        <f t="shared" si="37"/>
        <v>5</v>
      </c>
      <c r="R64" s="1">
        <f t="shared" si="38"/>
        <v>10</v>
      </c>
      <c r="S64" s="1">
        <f t="shared" si="39"/>
        <v>16</v>
      </c>
      <c r="T64" s="1">
        <f t="shared" si="40"/>
        <v>5</v>
      </c>
      <c r="U64" s="1">
        <f t="shared" si="41"/>
        <v>5</v>
      </c>
      <c r="V64" s="1">
        <f t="shared" si="42"/>
        <v>12</v>
      </c>
      <c r="W64" s="1">
        <f t="shared" si="43"/>
        <v>4</v>
      </c>
      <c r="X64" s="1">
        <f t="shared" si="44"/>
        <v>14</v>
      </c>
      <c r="Y64" s="1">
        <f t="shared" si="45"/>
        <v>17</v>
      </c>
      <c r="Z64" s="1">
        <f t="shared" si="46"/>
        <v>9</v>
      </c>
      <c r="AA64" s="1" t="str">
        <f t="shared" si="27"/>
        <v>L</v>
      </c>
      <c r="AB64" s="1">
        <f t="shared" si="47"/>
        <v>2</v>
      </c>
      <c r="AC64" s="1" t="str">
        <f t="shared" si="28"/>
        <v>OTL</v>
      </c>
      <c r="AD64" s="1">
        <f t="shared" si="48"/>
        <v>3</v>
      </c>
      <c r="AE64" s="1">
        <f t="shared" si="49"/>
        <v>5</v>
      </c>
      <c r="AF64" s="1">
        <f t="shared" si="50"/>
        <v>2</v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24</v>
      </c>
      <c r="J65" s="1">
        <f t="shared" si="30"/>
        <v>30</v>
      </c>
      <c r="K65" s="1">
        <f t="shared" si="31"/>
        <v>7</v>
      </c>
      <c r="L65" s="1">
        <f t="shared" si="32"/>
        <v>10</v>
      </c>
      <c r="M65" s="1">
        <f t="shared" si="33"/>
        <v>1</v>
      </c>
      <c r="N65" s="1">
        <f t="shared" si="34"/>
        <v>5</v>
      </c>
      <c r="O65" s="1">
        <f t="shared" si="35"/>
        <v>14</v>
      </c>
      <c r="P65" s="1">
        <f t="shared" si="36"/>
        <v>13</v>
      </c>
      <c r="Q65" s="1">
        <f t="shared" si="37"/>
        <v>5</v>
      </c>
      <c r="R65" s="1">
        <f t="shared" si="38"/>
        <v>10</v>
      </c>
      <c r="S65" s="1">
        <f t="shared" si="39"/>
        <v>17</v>
      </c>
      <c r="T65" s="1">
        <f t="shared" si="40"/>
        <v>5</v>
      </c>
      <c r="U65" s="1">
        <f t="shared" si="41"/>
        <v>5</v>
      </c>
      <c r="V65" s="1">
        <f t="shared" si="42"/>
        <v>12</v>
      </c>
      <c r="W65" s="1">
        <f t="shared" si="43"/>
        <v>4</v>
      </c>
      <c r="X65" s="1">
        <f t="shared" si="44"/>
        <v>14</v>
      </c>
      <c r="Y65" s="1">
        <f t="shared" si="45"/>
        <v>17</v>
      </c>
      <c r="Z65" s="1">
        <f t="shared" si="46"/>
        <v>9</v>
      </c>
      <c r="AA65" s="1" t="str">
        <f t="shared" si="27"/>
        <v>L</v>
      </c>
      <c r="AB65" s="1">
        <f t="shared" si="47"/>
        <v>3</v>
      </c>
      <c r="AC65" s="1" t="str">
        <f t="shared" si="28"/>
        <v>L</v>
      </c>
      <c r="AD65" s="1">
        <f t="shared" si="48"/>
        <v>2</v>
      </c>
      <c r="AE65" s="1">
        <f t="shared" si="49"/>
        <v>6</v>
      </c>
      <c r="AF65" s="1">
        <f t="shared" si="50"/>
        <v>2</v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E66" s="1">
        <v>0</v>
      </c>
      <c r="F66" s="1">
        <v>4</v>
      </c>
      <c r="G66" s="1" t="s">
        <v>83</v>
      </c>
      <c r="H66" s="1" t="s">
        <v>83</v>
      </c>
      <c r="I66" s="1">
        <f t="shared" si="29"/>
        <v>24</v>
      </c>
      <c r="J66" s="1">
        <f t="shared" si="30"/>
        <v>31</v>
      </c>
      <c r="K66" s="1">
        <f t="shared" si="31"/>
        <v>7</v>
      </c>
      <c r="L66" s="1">
        <f t="shared" si="32"/>
        <v>10</v>
      </c>
      <c r="M66" s="1">
        <f t="shared" si="33"/>
        <v>1</v>
      </c>
      <c r="N66" s="1">
        <f t="shared" si="34"/>
        <v>5</v>
      </c>
      <c r="O66" s="1">
        <f t="shared" si="35"/>
        <v>14</v>
      </c>
      <c r="P66" s="1">
        <f t="shared" si="36"/>
        <v>13</v>
      </c>
      <c r="Q66" s="1">
        <f t="shared" si="37"/>
        <v>5</v>
      </c>
      <c r="R66" s="1">
        <f t="shared" si="38"/>
        <v>10</v>
      </c>
      <c r="S66" s="1">
        <f t="shared" si="39"/>
        <v>18</v>
      </c>
      <c r="T66" s="1">
        <f t="shared" si="40"/>
        <v>5</v>
      </c>
      <c r="U66" s="1">
        <f t="shared" si="41"/>
        <v>5</v>
      </c>
      <c r="V66" s="1">
        <f t="shared" si="42"/>
        <v>12</v>
      </c>
      <c r="W66" s="1">
        <f t="shared" si="43"/>
        <v>4</v>
      </c>
      <c r="X66" s="1">
        <f t="shared" si="44"/>
        <v>14</v>
      </c>
      <c r="Y66" s="1">
        <f t="shared" si="45"/>
        <v>17</v>
      </c>
      <c r="Z66" s="1">
        <f t="shared" si="46"/>
        <v>9</v>
      </c>
      <c r="AA66" s="1" t="str">
        <f t="shared" ref="AA66:AA83" si="51">IF(E66="","",IF(E66&gt;F66,"W","L"))</f>
        <v>L</v>
      </c>
      <c r="AB66" s="1">
        <f t="shared" si="47"/>
        <v>4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7</v>
      </c>
      <c r="AF66" s="1">
        <f t="shared" si="50"/>
        <v>1</v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E67" s="1">
        <v>3</v>
      </c>
      <c r="F67" s="1">
        <v>1</v>
      </c>
      <c r="G67" s="1" t="s">
        <v>83</v>
      </c>
      <c r="H67" s="1" t="s">
        <v>83</v>
      </c>
      <c r="I67" s="1">
        <f t="shared" ref="I67:I83" si="53">IF(E67="","",IF(E67&gt;F67,I66+1,I66))</f>
        <v>25</v>
      </c>
      <c r="J67" s="1">
        <f t="shared" ref="J67:J83" si="54">IF(E67="","",IF(AND(F67&gt;E67,G67=$AK$2,H67=$AK$2),J66+1,J66))</f>
        <v>31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10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5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5</v>
      </c>
      <c r="R67" s="1">
        <f t="shared" ref="R67:R83" si="62">IF(E67="","",IF(AND(C67=$AL$2,E67&gt;F67),R66+1,R66))</f>
        <v>11</v>
      </c>
      <c r="S67" s="1">
        <f t="shared" ref="S67:S83" si="63">IF(E67="","",IF(AND(C67=$AL$2,F67&gt;E67,G67=$AK$2,H67=$AK$2),S66+1,S66))</f>
        <v>18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5</v>
      </c>
      <c r="V67" s="1">
        <f t="shared" ref="V67:V83" si="66">IF(E67="","",IF(AND(E67&lt;F67,G67=$AK$2,H67=$AK$2,COUNTIF($AO$1:$AO$7,D67)=1),V66+1,V66))</f>
        <v>12</v>
      </c>
      <c r="W67" s="1">
        <f t="shared" ref="W67:W83" si="67">IF(E67="","",IF(AND(E67&lt;F67,COUNTIF($AO$1:$AO$7,D67)=1,OR(G67=$AK$1,H67=$AK$1)), W66+1, W66))</f>
        <v>4</v>
      </c>
      <c r="X67" s="1">
        <f t="shared" ref="X67:X83" si="68">IF(E67="","",IF(AND(E67&gt;F67,COUNTIF($AN$1:$AN$15,D67)=1),X66+1,X66))</f>
        <v>14</v>
      </c>
      <c r="Y67" s="1">
        <f t="shared" ref="Y67:Y83" si="69">IF(E67="","",IF(AND(E67&lt;F67,G67=$AK$2,H67=$AK$2,COUNTIF($AN$1:$AN$15,D67)=1),Y66+1,Y66))</f>
        <v>17</v>
      </c>
      <c r="Z67" s="1">
        <f t="shared" ref="Z67:Z83" si="70">IF(E67="","",IF(AND(E67&lt;F67,COUNTIF($AN$1:$AN$15,D67)=1,OR(G67=$AK$1,H67=$AK$1)), Z66+1, Z66))</f>
        <v>9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2</v>
      </c>
      <c r="AE67" s="1">
        <f t="shared" si="49"/>
        <v>7</v>
      </c>
      <c r="AF67" s="1">
        <f t="shared" si="50"/>
        <v>1</v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E68" s="1">
        <v>3</v>
      </c>
      <c r="F68" s="1">
        <v>2</v>
      </c>
      <c r="G68" s="1" t="s">
        <v>84</v>
      </c>
      <c r="H68" s="1" t="s">
        <v>83</v>
      </c>
      <c r="I68" s="1">
        <f t="shared" si="53"/>
        <v>26</v>
      </c>
      <c r="J68" s="1">
        <f t="shared" si="54"/>
        <v>31</v>
      </c>
      <c r="K68" s="1">
        <f t="shared" si="55"/>
        <v>8</v>
      </c>
      <c r="L68" s="1">
        <f t="shared" si="56"/>
        <v>10</v>
      </c>
      <c r="M68" s="1">
        <f t="shared" si="57"/>
        <v>1</v>
      </c>
      <c r="N68" s="1">
        <f t="shared" si="58"/>
        <v>5</v>
      </c>
      <c r="O68" s="1">
        <f t="shared" si="59"/>
        <v>15</v>
      </c>
      <c r="P68" s="1">
        <f t="shared" si="60"/>
        <v>13</v>
      </c>
      <c r="Q68" s="1">
        <f t="shared" si="61"/>
        <v>5</v>
      </c>
      <c r="R68" s="1">
        <f t="shared" si="62"/>
        <v>11</v>
      </c>
      <c r="S68" s="1">
        <f t="shared" si="63"/>
        <v>18</v>
      </c>
      <c r="T68" s="1">
        <f t="shared" si="64"/>
        <v>5</v>
      </c>
      <c r="U68" s="1">
        <f t="shared" si="65"/>
        <v>5</v>
      </c>
      <c r="V68" s="1">
        <f t="shared" si="66"/>
        <v>12</v>
      </c>
      <c r="W68" s="1">
        <f t="shared" si="67"/>
        <v>4</v>
      </c>
      <c r="X68" s="1">
        <f t="shared" si="68"/>
        <v>14</v>
      </c>
      <c r="Y68" s="1">
        <f t="shared" si="69"/>
        <v>17</v>
      </c>
      <c r="Z68" s="1">
        <f t="shared" si="70"/>
        <v>9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3</v>
      </c>
      <c r="AE68" s="1">
        <f t="shared" si="49"/>
        <v>6</v>
      </c>
      <c r="AF68" s="1">
        <f t="shared" si="50"/>
        <v>1</v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E69" s="1">
        <v>5</v>
      </c>
      <c r="F69" s="1">
        <v>3</v>
      </c>
      <c r="G69" s="1" t="s">
        <v>83</v>
      </c>
      <c r="H69" s="1" t="s">
        <v>83</v>
      </c>
      <c r="I69" s="1">
        <f t="shared" si="53"/>
        <v>27</v>
      </c>
      <c r="J69" s="1">
        <f t="shared" si="54"/>
        <v>31</v>
      </c>
      <c r="K69" s="1">
        <f t="shared" si="55"/>
        <v>8</v>
      </c>
      <c r="L69" s="1">
        <f t="shared" si="56"/>
        <v>10</v>
      </c>
      <c r="M69" s="1">
        <f t="shared" si="57"/>
        <v>1</v>
      </c>
      <c r="N69" s="1">
        <f t="shared" si="58"/>
        <v>5</v>
      </c>
      <c r="O69" s="1">
        <f t="shared" si="59"/>
        <v>16</v>
      </c>
      <c r="P69" s="1">
        <f t="shared" si="60"/>
        <v>13</v>
      </c>
      <c r="Q69" s="1">
        <f t="shared" si="61"/>
        <v>5</v>
      </c>
      <c r="R69" s="1">
        <f t="shared" si="62"/>
        <v>11</v>
      </c>
      <c r="S69" s="1">
        <f t="shared" si="63"/>
        <v>18</v>
      </c>
      <c r="T69" s="1">
        <f t="shared" si="64"/>
        <v>5</v>
      </c>
      <c r="U69" s="1">
        <f t="shared" si="65"/>
        <v>5</v>
      </c>
      <c r="V69" s="1">
        <f t="shared" si="66"/>
        <v>12</v>
      </c>
      <c r="W69" s="1">
        <f t="shared" si="67"/>
        <v>4</v>
      </c>
      <c r="X69" s="1">
        <f t="shared" si="68"/>
        <v>14</v>
      </c>
      <c r="Y69" s="1">
        <f t="shared" si="69"/>
        <v>17</v>
      </c>
      <c r="Z69" s="1">
        <f t="shared" si="70"/>
        <v>9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E70" s="1">
        <v>7</v>
      </c>
      <c r="F70" s="1">
        <v>3</v>
      </c>
      <c r="G70" s="1" t="s">
        <v>83</v>
      </c>
      <c r="H70" s="1" t="s">
        <v>83</v>
      </c>
      <c r="I70" s="1">
        <f t="shared" si="53"/>
        <v>28</v>
      </c>
      <c r="J70" s="1">
        <f t="shared" si="54"/>
        <v>31</v>
      </c>
      <c r="K70" s="1">
        <f t="shared" si="55"/>
        <v>8</v>
      </c>
      <c r="L70" s="1">
        <f t="shared" si="56"/>
        <v>10</v>
      </c>
      <c r="M70" s="1">
        <f t="shared" si="57"/>
        <v>1</v>
      </c>
      <c r="N70" s="1">
        <f t="shared" si="58"/>
        <v>5</v>
      </c>
      <c r="O70" s="1">
        <f t="shared" si="59"/>
        <v>17</v>
      </c>
      <c r="P70" s="1">
        <f t="shared" si="60"/>
        <v>13</v>
      </c>
      <c r="Q70" s="1">
        <f t="shared" si="61"/>
        <v>5</v>
      </c>
      <c r="R70" s="1">
        <f t="shared" si="62"/>
        <v>11</v>
      </c>
      <c r="S70" s="1">
        <f t="shared" si="63"/>
        <v>18</v>
      </c>
      <c r="T70" s="1">
        <f t="shared" si="64"/>
        <v>5</v>
      </c>
      <c r="U70" s="1">
        <f t="shared" si="65"/>
        <v>6</v>
      </c>
      <c r="V70" s="1">
        <f t="shared" si="66"/>
        <v>12</v>
      </c>
      <c r="W70" s="1">
        <f t="shared" si="67"/>
        <v>4</v>
      </c>
      <c r="X70" s="1">
        <f t="shared" si="68"/>
        <v>15</v>
      </c>
      <c r="Y70" s="1">
        <f t="shared" si="69"/>
        <v>17</v>
      </c>
      <c r="Z70" s="1">
        <f t="shared" si="70"/>
        <v>9</v>
      </c>
      <c r="AA70" s="1" t="str">
        <f t="shared" si="51"/>
        <v>W</v>
      </c>
      <c r="AB70" s="1">
        <f t="shared" si="71"/>
        <v>4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28</v>
      </c>
      <c r="J71" s="1">
        <f t="shared" si="54"/>
        <v>32</v>
      </c>
      <c r="K71" s="1">
        <f t="shared" si="55"/>
        <v>8</v>
      </c>
      <c r="L71" s="1">
        <f t="shared" si="56"/>
        <v>10</v>
      </c>
      <c r="M71" s="1">
        <f t="shared" si="57"/>
        <v>1</v>
      </c>
      <c r="N71" s="1">
        <f t="shared" si="58"/>
        <v>5</v>
      </c>
      <c r="O71" s="1">
        <f t="shared" si="59"/>
        <v>17</v>
      </c>
      <c r="P71" s="1">
        <f t="shared" si="60"/>
        <v>14</v>
      </c>
      <c r="Q71" s="1">
        <f t="shared" si="61"/>
        <v>5</v>
      </c>
      <c r="R71" s="1">
        <f t="shared" si="62"/>
        <v>11</v>
      </c>
      <c r="S71" s="1">
        <f t="shared" si="63"/>
        <v>18</v>
      </c>
      <c r="T71" s="1">
        <f t="shared" si="64"/>
        <v>5</v>
      </c>
      <c r="U71" s="1">
        <f t="shared" si="65"/>
        <v>6</v>
      </c>
      <c r="V71" s="1">
        <f t="shared" si="66"/>
        <v>13</v>
      </c>
      <c r="W71" s="1">
        <f t="shared" si="67"/>
        <v>4</v>
      </c>
      <c r="X71" s="1">
        <f t="shared" si="68"/>
        <v>15</v>
      </c>
      <c r="Y71" s="1">
        <f t="shared" si="69"/>
        <v>18</v>
      </c>
      <c r="Z71" s="1">
        <f t="shared" si="70"/>
        <v>9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E72" s="1">
        <v>6</v>
      </c>
      <c r="F72" s="1">
        <v>3</v>
      </c>
      <c r="G72" s="1" t="s">
        <v>83</v>
      </c>
      <c r="H72" s="1" t="s">
        <v>83</v>
      </c>
      <c r="I72" s="1">
        <f t="shared" si="53"/>
        <v>29</v>
      </c>
      <c r="J72" s="1">
        <f t="shared" si="54"/>
        <v>32</v>
      </c>
      <c r="K72" s="1">
        <f t="shared" si="55"/>
        <v>8</v>
      </c>
      <c r="L72" s="1">
        <f t="shared" si="56"/>
        <v>10</v>
      </c>
      <c r="M72" s="1">
        <f t="shared" si="57"/>
        <v>1</v>
      </c>
      <c r="N72" s="1">
        <f t="shared" si="58"/>
        <v>5</v>
      </c>
      <c r="O72" s="1">
        <f t="shared" si="59"/>
        <v>18</v>
      </c>
      <c r="P72" s="1">
        <f t="shared" si="60"/>
        <v>14</v>
      </c>
      <c r="Q72" s="1">
        <f t="shared" si="61"/>
        <v>5</v>
      </c>
      <c r="R72" s="1">
        <f t="shared" si="62"/>
        <v>11</v>
      </c>
      <c r="S72" s="1">
        <f t="shared" si="63"/>
        <v>18</v>
      </c>
      <c r="T72" s="1">
        <f t="shared" si="64"/>
        <v>5</v>
      </c>
      <c r="U72" s="1">
        <f t="shared" si="65"/>
        <v>7</v>
      </c>
      <c r="V72" s="1">
        <f t="shared" si="66"/>
        <v>13</v>
      </c>
      <c r="W72" s="1">
        <f t="shared" si="67"/>
        <v>4</v>
      </c>
      <c r="X72" s="1">
        <f t="shared" si="68"/>
        <v>16</v>
      </c>
      <c r="Y72" s="1">
        <f t="shared" si="69"/>
        <v>18</v>
      </c>
      <c r="Z72" s="1">
        <f t="shared" si="70"/>
        <v>9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E73" s="1">
        <v>3</v>
      </c>
      <c r="F73" s="1">
        <v>4</v>
      </c>
      <c r="G73" s="1" t="s">
        <v>84</v>
      </c>
      <c r="H73" s="1" t="s">
        <v>84</v>
      </c>
      <c r="I73" s="1">
        <f t="shared" si="53"/>
        <v>29</v>
      </c>
      <c r="J73" s="1">
        <f t="shared" si="54"/>
        <v>32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6</v>
      </c>
      <c r="O73" s="1">
        <f t="shared" si="59"/>
        <v>18</v>
      </c>
      <c r="P73" s="1">
        <f t="shared" si="60"/>
        <v>14</v>
      </c>
      <c r="Q73" s="1">
        <f t="shared" si="61"/>
        <v>5</v>
      </c>
      <c r="R73" s="1">
        <f t="shared" si="62"/>
        <v>11</v>
      </c>
      <c r="S73" s="1">
        <f t="shared" si="63"/>
        <v>18</v>
      </c>
      <c r="T73" s="1">
        <f t="shared" si="64"/>
        <v>6</v>
      </c>
      <c r="U73" s="1">
        <f t="shared" si="65"/>
        <v>7</v>
      </c>
      <c r="V73" s="1">
        <f t="shared" si="66"/>
        <v>13</v>
      </c>
      <c r="W73" s="1">
        <f t="shared" si="67"/>
        <v>4</v>
      </c>
      <c r="X73" s="1">
        <f t="shared" si="68"/>
        <v>16</v>
      </c>
      <c r="Y73" s="1">
        <f t="shared" si="69"/>
        <v>18</v>
      </c>
      <c r="Z73" s="1">
        <f t="shared" si="70"/>
        <v>10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3</v>
      </c>
      <c r="AF73" s="1">
        <f t="shared" si="50"/>
        <v>2</v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E74" s="1">
        <v>1</v>
      </c>
      <c r="F74" s="1">
        <v>6</v>
      </c>
      <c r="G74" s="1" t="s">
        <v>83</v>
      </c>
      <c r="H74" s="1" t="s">
        <v>83</v>
      </c>
      <c r="I74" s="1">
        <f t="shared" si="53"/>
        <v>29</v>
      </c>
      <c r="J74" s="1">
        <f t="shared" si="54"/>
        <v>33</v>
      </c>
      <c r="K74" s="1">
        <f t="shared" si="55"/>
        <v>8</v>
      </c>
      <c r="L74" s="1">
        <f t="shared" si="56"/>
        <v>11</v>
      </c>
      <c r="M74" s="1">
        <f t="shared" si="57"/>
        <v>1</v>
      </c>
      <c r="N74" s="1">
        <f t="shared" si="58"/>
        <v>6</v>
      </c>
      <c r="O74" s="1">
        <f t="shared" si="59"/>
        <v>18</v>
      </c>
      <c r="P74" s="1">
        <f t="shared" si="60"/>
        <v>14</v>
      </c>
      <c r="Q74" s="1">
        <f t="shared" si="61"/>
        <v>5</v>
      </c>
      <c r="R74" s="1">
        <f t="shared" si="62"/>
        <v>11</v>
      </c>
      <c r="S74" s="1">
        <f t="shared" si="63"/>
        <v>19</v>
      </c>
      <c r="T74" s="1">
        <f t="shared" si="64"/>
        <v>6</v>
      </c>
      <c r="U74" s="1">
        <f t="shared" si="65"/>
        <v>7</v>
      </c>
      <c r="V74" s="1">
        <f t="shared" si="66"/>
        <v>13</v>
      </c>
      <c r="W74" s="1">
        <f t="shared" si="67"/>
        <v>4</v>
      </c>
      <c r="X74" s="1">
        <f t="shared" si="68"/>
        <v>16</v>
      </c>
      <c r="Y74" s="1">
        <f t="shared" si="69"/>
        <v>19</v>
      </c>
      <c r="Z74" s="1">
        <f t="shared" si="70"/>
        <v>10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5</v>
      </c>
      <c r="AE74" s="1">
        <f t="shared" si="49"/>
        <v>4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E75" s="1">
        <v>3</v>
      </c>
      <c r="F75" s="1">
        <v>7</v>
      </c>
      <c r="G75" s="1" t="s">
        <v>83</v>
      </c>
      <c r="H75" s="1" t="s">
        <v>83</v>
      </c>
      <c r="I75" s="1">
        <f t="shared" si="53"/>
        <v>29</v>
      </c>
      <c r="J75" s="1">
        <f t="shared" si="54"/>
        <v>34</v>
      </c>
      <c r="K75" s="1">
        <f t="shared" si="55"/>
        <v>8</v>
      </c>
      <c r="L75" s="1">
        <f t="shared" si="56"/>
        <v>11</v>
      </c>
      <c r="M75" s="1">
        <f t="shared" si="57"/>
        <v>1</v>
      </c>
      <c r="N75" s="1">
        <f t="shared" si="58"/>
        <v>6</v>
      </c>
      <c r="O75" s="1">
        <f t="shared" si="59"/>
        <v>18</v>
      </c>
      <c r="P75" s="1">
        <f t="shared" si="60"/>
        <v>14</v>
      </c>
      <c r="Q75" s="1">
        <f t="shared" si="61"/>
        <v>5</v>
      </c>
      <c r="R75" s="1">
        <f t="shared" si="62"/>
        <v>11</v>
      </c>
      <c r="S75" s="1">
        <f t="shared" si="63"/>
        <v>20</v>
      </c>
      <c r="T75" s="1">
        <f t="shared" si="64"/>
        <v>6</v>
      </c>
      <c r="U75" s="1">
        <f t="shared" si="65"/>
        <v>7</v>
      </c>
      <c r="V75" s="1">
        <f t="shared" si="66"/>
        <v>13</v>
      </c>
      <c r="W75" s="1">
        <f t="shared" si="67"/>
        <v>4</v>
      </c>
      <c r="X75" s="1">
        <f t="shared" si="68"/>
        <v>16</v>
      </c>
      <c r="Y75" s="1">
        <f t="shared" si="69"/>
        <v>20</v>
      </c>
      <c r="Z75" s="1">
        <f t="shared" si="70"/>
        <v>10</v>
      </c>
      <c r="AA75" s="1" t="str">
        <f t="shared" si="51"/>
        <v>L</v>
      </c>
      <c r="AB75" s="1">
        <f t="shared" si="71"/>
        <v>3</v>
      </c>
      <c r="AC75" s="1" t="str">
        <f t="shared" si="52"/>
        <v>L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E76" s="1">
        <v>1</v>
      </c>
      <c r="F76" s="1">
        <v>0</v>
      </c>
      <c r="G76" s="1" t="s">
        <v>84</v>
      </c>
      <c r="H76" s="1" t="s">
        <v>83</v>
      </c>
      <c r="I76" s="1">
        <f t="shared" si="53"/>
        <v>30</v>
      </c>
      <c r="J76" s="1">
        <f t="shared" si="54"/>
        <v>34</v>
      </c>
      <c r="K76" s="1">
        <f t="shared" si="55"/>
        <v>9</v>
      </c>
      <c r="L76" s="1">
        <f t="shared" si="56"/>
        <v>11</v>
      </c>
      <c r="M76" s="1">
        <f t="shared" si="57"/>
        <v>1</v>
      </c>
      <c r="N76" s="1">
        <f t="shared" si="58"/>
        <v>6</v>
      </c>
      <c r="O76" s="1">
        <f t="shared" si="59"/>
        <v>19</v>
      </c>
      <c r="P76" s="1">
        <f t="shared" si="60"/>
        <v>14</v>
      </c>
      <c r="Q76" s="1">
        <f t="shared" si="61"/>
        <v>5</v>
      </c>
      <c r="R76" s="1">
        <f t="shared" si="62"/>
        <v>11</v>
      </c>
      <c r="S76" s="1">
        <f t="shared" si="63"/>
        <v>20</v>
      </c>
      <c r="T76" s="1">
        <f t="shared" si="64"/>
        <v>6</v>
      </c>
      <c r="U76" s="1">
        <f t="shared" si="65"/>
        <v>7</v>
      </c>
      <c r="V76" s="1">
        <f t="shared" si="66"/>
        <v>13</v>
      </c>
      <c r="W76" s="1">
        <f t="shared" si="67"/>
        <v>4</v>
      </c>
      <c r="X76" s="1">
        <f t="shared" si="68"/>
        <v>17</v>
      </c>
      <c r="Y76" s="1">
        <f t="shared" si="69"/>
        <v>20</v>
      </c>
      <c r="Z76" s="1">
        <f t="shared" si="70"/>
        <v>10</v>
      </c>
      <c r="AA76" s="1" t="str">
        <f t="shared" si="51"/>
        <v>W</v>
      </c>
      <c r="AB76" s="1">
        <f t="shared" si="71"/>
        <v>1</v>
      </c>
      <c r="AC76" s="1" t="str">
        <f t="shared" si="52"/>
        <v>W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E77" s="1">
        <v>4</v>
      </c>
      <c r="F77" s="1">
        <v>5</v>
      </c>
      <c r="G77" s="1" t="s">
        <v>84</v>
      </c>
      <c r="H77" s="1" t="s">
        <v>83</v>
      </c>
      <c r="I77" s="1">
        <f t="shared" si="53"/>
        <v>30</v>
      </c>
      <c r="J77" s="1">
        <f t="shared" si="54"/>
        <v>34</v>
      </c>
      <c r="K77" s="1">
        <f t="shared" si="55"/>
        <v>9</v>
      </c>
      <c r="L77" s="1">
        <f t="shared" si="56"/>
        <v>12</v>
      </c>
      <c r="M77" s="1">
        <f t="shared" si="57"/>
        <v>1</v>
      </c>
      <c r="N77" s="1">
        <f t="shared" si="58"/>
        <v>6</v>
      </c>
      <c r="O77" s="1">
        <f t="shared" si="59"/>
        <v>19</v>
      </c>
      <c r="P77" s="1">
        <f t="shared" si="60"/>
        <v>14</v>
      </c>
      <c r="Q77" s="1">
        <f t="shared" si="61"/>
        <v>5</v>
      </c>
      <c r="R77" s="1">
        <f t="shared" si="62"/>
        <v>11</v>
      </c>
      <c r="S77" s="1">
        <f t="shared" si="63"/>
        <v>20</v>
      </c>
      <c r="T77" s="1">
        <f t="shared" si="64"/>
        <v>7</v>
      </c>
      <c r="U77" s="1">
        <f t="shared" si="65"/>
        <v>7</v>
      </c>
      <c r="V77" s="1">
        <f t="shared" si="66"/>
        <v>13</v>
      </c>
      <c r="W77" s="1">
        <f t="shared" si="67"/>
        <v>4</v>
      </c>
      <c r="X77" s="1">
        <f t="shared" si="68"/>
        <v>17</v>
      </c>
      <c r="Y77" s="1">
        <f t="shared" si="69"/>
        <v>20</v>
      </c>
      <c r="Z77" s="1">
        <f t="shared" si="70"/>
        <v>10</v>
      </c>
      <c r="AA77" s="1" t="str">
        <f t="shared" si="51"/>
        <v>L</v>
      </c>
      <c r="AB77" s="1">
        <f t="shared" si="71"/>
        <v>1</v>
      </c>
      <c r="AC77" s="1" t="str">
        <f t="shared" si="52"/>
        <v>OTL</v>
      </c>
      <c r="AD77" s="1">
        <f t="shared" si="72"/>
        <v>5</v>
      </c>
      <c r="AE77" s="1">
        <f t="shared" si="73"/>
        <v>3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E78" s="1">
        <v>5</v>
      </c>
      <c r="F78" s="1">
        <v>3</v>
      </c>
      <c r="G78" s="1" t="s">
        <v>83</v>
      </c>
      <c r="H78" s="1" t="s">
        <v>83</v>
      </c>
      <c r="I78" s="1">
        <f t="shared" si="53"/>
        <v>31</v>
      </c>
      <c r="J78" s="1">
        <f t="shared" si="54"/>
        <v>34</v>
      </c>
      <c r="K78" s="1">
        <f t="shared" si="55"/>
        <v>9</v>
      </c>
      <c r="L78" s="1">
        <f t="shared" si="56"/>
        <v>12</v>
      </c>
      <c r="M78" s="1">
        <f t="shared" si="57"/>
        <v>1</v>
      </c>
      <c r="N78" s="1">
        <f t="shared" si="58"/>
        <v>6</v>
      </c>
      <c r="O78" s="1">
        <f t="shared" si="59"/>
        <v>19</v>
      </c>
      <c r="P78" s="1">
        <f t="shared" si="60"/>
        <v>14</v>
      </c>
      <c r="Q78" s="1">
        <f t="shared" si="61"/>
        <v>5</v>
      </c>
      <c r="R78" s="1">
        <f t="shared" si="62"/>
        <v>12</v>
      </c>
      <c r="S78" s="1">
        <f t="shared" si="63"/>
        <v>20</v>
      </c>
      <c r="T78" s="1">
        <f t="shared" si="64"/>
        <v>7</v>
      </c>
      <c r="U78" s="1">
        <f t="shared" si="65"/>
        <v>7</v>
      </c>
      <c r="V78" s="1">
        <f t="shared" si="66"/>
        <v>13</v>
      </c>
      <c r="W78" s="1">
        <f t="shared" si="67"/>
        <v>4</v>
      </c>
      <c r="X78" s="1">
        <f t="shared" si="68"/>
        <v>17</v>
      </c>
      <c r="Y78" s="1">
        <f t="shared" si="69"/>
        <v>20</v>
      </c>
      <c r="Z78" s="1">
        <f t="shared" si="70"/>
        <v>10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3</v>
      </c>
      <c r="AF78" s="1">
        <f t="shared" si="74"/>
        <v>2</v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E79" s="1">
        <v>1</v>
      </c>
      <c r="F79" s="1">
        <v>3</v>
      </c>
      <c r="G79" s="1" t="s">
        <v>83</v>
      </c>
      <c r="H79" s="1" t="s">
        <v>83</v>
      </c>
      <c r="I79" s="1">
        <f t="shared" si="53"/>
        <v>31</v>
      </c>
      <c r="J79" s="1">
        <f t="shared" si="54"/>
        <v>35</v>
      </c>
      <c r="K79" s="1">
        <f t="shared" si="55"/>
        <v>9</v>
      </c>
      <c r="L79" s="1">
        <f t="shared" si="56"/>
        <v>12</v>
      </c>
      <c r="M79" s="1">
        <f t="shared" si="57"/>
        <v>1</v>
      </c>
      <c r="N79" s="1">
        <f t="shared" si="58"/>
        <v>6</v>
      </c>
      <c r="O79" s="1">
        <f t="shared" si="59"/>
        <v>19</v>
      </c>
      <c r="P79" s="1">
        <f t="shared" si="60"/>
        <v>14</v>
      </c>
      <c r="Q79" s="1">
        <f t="shared" si="61"/>
        <v>5</v>
      </c>
      <c r="R79" s="1">
        <f t="shared" si="62"/>
        <v>12</v>
      </c>
      <c r="S79" s="1">
        <f t="shared" si="63"/>
        <v>21</v>
      </c>
      <c r="T79" s="1">
        <f t="shared" si="64"/>
        <v>7</v>
      </c>
      <c r="U79" s="1">
        <f t="shared" si="65"/>
        <v>7</v>
      </c>
      <c r="V79" s="1">
        <f t="shared" si="66"/>
        <v>13</v>
      </c>
      <c r="W79" s="1">
        <f t="shared" si="67"/>
        <v>4</v>
      </c>
      <c r="X79" s="1">
        <f t="shared" si="68"/>
        <v>17</v>
      </c>
      <c r="Y79" s="1">
        <f t="shared" si="69"/>
        <v>20</v>
      </c>
      <c r="Z79" s="1">
        <f t="shared" si="70"/>
        <v>10</v>
      </c>
      <c r="AA79" s="1" t="str">
        <f t="shared" si="51"/>
        <v>L</v>
      </c>
      <c r="AB79" s="1">
        <f t="shared" si="71"/>
        <v>1</v>
      </c>
      <c r="AC79" s="1" t="str">
        <f t="shared" si="52"/>
        <v>L</v>
      </c>
      <c r="AD79" s="1">
        <f t="shared" si="72"/>
        <v>4</v>
      </c>
      <c r="AE79" s="1">
        <f t="shared" si="73"/>
        <v>4</v>
      </c>
      <c r="AF79" s="1">
        <f t="shared" si="74"/>
        <v>2</v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31</v>
      </c>
      <c r="J84" s="1">
        <f t="shared" si="75"/>
        <v>35</v>
      </c>
      <c r="K84" s="1">
        <f t="shared" si="75"/>
        <v>9</v>
      </c>
      <c r="L84" s="1">
        <f t="shared" si="75"/>
        <v>12</v>
      </c>
      <c r="M84" s="1">
        <f t="shared" si="75"/>
        <v>1</v>
      </c>
      <c r="N84" s="1">
        <f t="shared" si="75"/>
        <v>6</v>
      </c>
      <c r="O84" s="1">
        <f t="shared" ref="O84:Z84" si="76">IF(O2="","",MAX(O2:O83))</f>
        <v>19</v>
      </c>
      <c r="P84" s="1">
        <f t="shared" si="76"/>
        <v>14</v>
      </c>
      <c r="Q84" s="1">
        <f t="shared" si="76"/>
        <v>5</v>
      </c>
      <c r="R84" s="1">
        <f t="shared" si="76"/>
        <v>12</v>
      </c>
      <c r="S84" s="1">
        <f t="shared" si="76"/>
        <v>21</v>
      </c>
      <c r="T84" s="1">
        <f t="shared" si="76"/>
        <v>7</v>
      </c>
      <c r="U84" s="1">
        <f t="shared" si="76"/>
        <v>7</v>
      </c>
      <c r="V84" s="1">
        <f t="shared" si="76"/>
        <v>13</v>
      </c>
      <c r="W84" s="1">
        <f t="shared" si="76"/>
        <v>4</v>
      </c>
      <c r="X84" s="1">
        <f t="shared" si="76"/>
        <v>17</v>
      </c>
      <c r="Y84" s="1">
        <f t="shared" si="76"/>
        <v>20</v>
      </c>
      <c r="Z84" s="1">
        <f t="shared" si="76"/>
        <v>10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228</v>
      </c>
      <c r="F85" s="1">
        <f>SUM(F2:F83)</f>
        <v>285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19-14-5</v>
      </c>
      <c r="R85" s="1" t="str">
        <f>IF(R84="","0-0-0",CONCATENATE(R84,"-",S84,"-",T84))</f>
        <v>12-21-7</v>
      </c>
      <c r="U85" s="1" t="str">
        <f>IF(U84="","0-0-0",CONCATENATE(U84,"-",V84,"-",W84))</f>
        <v>7-13-4</v>
      </c>
      <c r="X85" s="1" t="str">
        <f>IF(X84="","0-0-0",CONCATENATE(X84,"-",Y84,"-",Z84))</f>
        <v>17-20-10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800-000000000000}">
      <formula1>$AK$1:$AK$2</formula1>
    </dataValidation>
    <dataValidation type="list" allowBlank="1" showInputMessage="1" showErrorMessage="1" sqref="C2:C83" xr:uid="{00000000-0002-0000-A800-000001000000}">
      <formula1>$AL$1:$AL$2</formula1>
    </dataValidation>
    <dataValidation type="list" allowBlank="1" showInputMessage="1" showErrorMessage="1" sqref="D2:D83" xr:uid="{00000000-0002-0000-A800-000002000000}">
      <formula1>$AM$1:$AM$31</formula1>
    </dataValidation>
  </dataValidations>
  <hyperlinks>
    <hyperlink ref="AG1" location="Index!A1" display="Home" xr:uid="{00000000-0004-0000-A800-000000000000}"/>
  </hyperlink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E55" s="1">
        <v>2</v>
      </c>
      <c r="F55" s="1">
        <v>6</v>
      </c>
      <c r="G55" s="1" t="s">
        <v>83</v>
      </c>
      <c r="H55" s="1" t="s">
        <v>83</v>
      </c>
      <c r="I55" s="1">
        <f t="shared" si="29"/>
        <v>15</v>
      </c>
      <c r="J55" s="1">
        <f t="shared" si="30"/>
        <v>33</v>
      </c>
      <c r="K55" s="1">
        <f t="shared" si="31"/>
        <v>4</v>
      </c>
      <c r="L55" s="1">
        <f t="shared" si="32"/>
        <v>6</v>
      </c>
      <c r="M55" s="1">
        <f t="shared" si="33"/>
        <v>0</v>
      </c>
      <c r="N55" s="1">
        <f t="shared" si="34"/>
        <v>4</v>
      </c>
      <c r="O55" s="1">
        <f t="shared" si="35"/>
        <v>9</v>
      </c>
      <c r="P55" s="1">
        <f t="shared" si="36"/>
        <v>16</v>
      </c>
      <c r="Q55" s="1">
        <f t="shared" si="37"/>
        <v>1</v>
      </c>
      <c r="R55" s="1">
        <f t="shared" si="38"/>
        <v>6</v>
      </c>
      <c r="S55" s="1">
        <f t="shared" si="39"/>
        <v>17</v>
      </c>
      <c r="T55" s="1">
        <f t="shared" si="40"/>
        <v>5</v>
      </c>
      <c r="U55" s="1">
        <f t="shared" si="41"/>
        <v>4</v>
      </c>
      <c r="V55" s="1">
        <f t="shared" si="42"/>
        <v>10</v>
      </c>
      <c r="W55" s="1">
        <f t="shared" si="43"/>
        <v>1</v>
      </c>
      <c r="X55" s="1">
        <f t="shared" si="44"/>
        <v>7</v>
      </c>
      <c r="Y55" s="1">
        <f t="shared" si="45"/>
        <v>22</v>
      </c>
      <c r="Z55" s="1">
        <f t="shared" si="46"/>
        <v>4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2</v>
      </c>
      <c r="AE55" s="1">
        <f t="shared" si="49"/>
        <v>8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E56" s="1">
        <v>3</v>
      </c>
      <c r="F56" s="1">
        <v>4</v>
      </c>
      <c r="G56" s="1" t="s">
        <v>83</v>
      </c>
      <c r="H56" s="1" t="s">
        <v>83</v>
      </c>
      <c r="I56" s="1">
        <f t="shared" si="29"/>
        <v>15</v>
      </c>
      <c r="J56" s="1">
        <f t="shared" si="30"/>
        <v>34</v>
      </c>
      <c r="K56" s="1">
        <f t="shared" si="31"/>
        <v>4</v>
      </c>
      <c r="L56" s="1">
        <f t="shared" si="32"/>
        <v>6</v>
      </c>
      <c r="M56" s="1">
        <f t="shared" si="33"/>
        <v>0</v>
      </c>
      <c r="N56" s="1">
        <f t="shared" si="34"/>
        <v>4</v>
      </c>
      <c r="O56" s="1">
        <f t="shared" si="35"/>
        <v>9</v>
      </c>
      <c r="P56" s="1">
        <f t="shared" si="36"/>
        <v>17</v>
      </c>
      <c r="Q56" s="1">
        <f t="shared" si="37"/>
        <v>1</v>
      </c>
      <c r="R56" s="1">
        <f t="shared" si="38"/>
        <v>6</v>
      </c>
      <c r="S56" s="1">
        <f t="shared" si="39"/>
        <v>17</v>
      </c>
      <c r="T56" s="1">
        <f t="shared" si="40"/>
        <v>5</v>
      </c>
      <c r="U56" s="1">
        <f t="shared" si="41"/>
        <v>4</v>
      </c>
      <c r="V56" s="1">
        <f t="shared" si="42"/>
        <v>10</v>
      </c>
      <c r="W56" s="1">
        <f t="shared" si="43"/>
        <v>1</v>
      </c>
      <c r="X56" s="1">
        <f t="shared" si="44"/>
        <v>7</v>
      </c>
      <c r="Y56" s="1">
        <f t="shared" si="45"/>
        <v>22</v>
      </c>
      <c r="Z56" s="1">
        <f t="shared" si="46"/>
        <v>4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2</v>
      </c>
      <c r="AE56" s="1">
        <f t="shared" si="49"/>
        <v>8</v>
      </c>
      <c r="AF56" s="1">
        <f t="shared" si="50"/>
        <v>0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E57" s="1">
        <v>1</v>
      </c>
      <c r="F57" s="1">
        <v>2</v>
      </c>
      <c r="G57" s="1" t="s">
        <v>84</v>
      </c>
      <c r="H57" s="1" t="s">
        <v>83</v>
      </c>
      <c r="I57" s="1">
        <f t="shared" si="29"/>
        <v>15</v>
      </c>
      <c r="J57" s="1">
        <f t="shared" si="30"/>
        <v>34</v>
      </c>
      <c r="K57" s="1">
        <f t="shared" si="31"/>
        <v>4</v>
      </c>
      <c r="L57" s="1">
        <f t="shared" si="32"/>
        <v>7</v>
      </c>
      <c r="M57" s="1">
        <f t="shared" si="33"/>
        <v>0</v>
      </c>
      <c r="N57" s="1">
        <f t="shared" si="34"/>
        <v>4</v>
      </c>
      <c r="O57" s="1">
        <f t="shared" si="35"/>
        <v>9</v>
      </c>
      <c r="P57" s="1">
        <f t="shared" si="36"/>
        <v>17</v>
      </c>
      <c r="Q57" s="1">
        <f t="shared" si="37"/>
        <v>2</v>
      </c>
      <c r="R57" s="1">
        <f t="shared" si="38"/>
        <v>6</v>
      </c>
      <c r="S57" s="1">
        <f t="shared" si="39"/>
        <v>17</v>
      </c>
      <c r="T57" s="1">
        <f t="shared" si="40"/>
        <v>5</v>
      </c>
      <c r="U57" s="1">
        <f t="shared" si="41"/>
        <v>4</v>
      </c>
      <c r="V57" s="1">
        <f t="shared" si="42"/>
        <v>10</v>
      </c>
      <c r="W57" s="1">
        <f t="shared" si="43"/>
        <v>2</v>
      </c>
      <c r="X57" s="1">
        <f t="shared" si="44"/>
        <v>7</v>
      </c>
      <c r="Y57" s="1">
        <f t="shared" si="45"/>
        <v>22</v>
      </c>
      <c r="Z57" s="1">
        <f t="shared" si="46"/>
        <v>5</v>
      </c>
      <c r="AA57" s="1" t="str">
        <f t="shared" si="27"/>
        <v>L</v>
      </c>
      <c r="AB57" s="1">
        <f t="shared" si="47"/>
        <v>3</v>
      </c>
      <c r="AC57" s="1" t="str">
        <f t="shared" si="28"/>
        <v>OTL</v>
      </c>
      <c r="AD57" s="1">
        <f t="shared" si="48"/>
        <v>1</v>
      </c>
      <c r="AE57" s="1">
        <f t="shared" si="49"/>
        <v>8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E58" s="1">
        <v>3</v>
      </c>
      <c r="F58" s="1">
        <v>8</v>
      </c>
      <c r="G58" s="1" t="s">
        <v>83</v>
      </c>
      <c r="H58" s="1" t="s">
        <v>83</v>
      </c>
      <c r="I58" s="1">
        <f t="shared" si="29"/>
        <v>15</v>
      </c>
      <c r="J58" s="1">
        <f t="shared" si="30"/>
        <v>35</v>
      </c>
      <c r="K58" s="1">
        <f t="shared" si="31"/>
        <v>4</v>
      </c>
      <c r="L58" s="1">
        <f t="shared" si="32"/>
        <v>7</v>
      </c>
      <c r="M58" s="1">
        <f t="shared" si="33"/>
        <v>0</v>
      </c>
      <c r="N58" s="1">
        <f t="shared" si="34"/>
        <v>4</v>
      </c>
      <c r="O58" s="1">
        <f t="shared" si="35"/>
        <v>9</v>
      </c>
      <c r="P58" s="1">
        <f t="shared" si="36"/>
        <v>18</v>
      </c>
      <c r="Q58" s="1">
        <f t="shared" si="37"/>
        <v>2</v>
      </c>
      <c r="R58" s="1">
        <f t="shared" si="38"/>
        <v>6</v>
      </c>
      <c r="S58" s="1">
        <f t="shared" si="39"/>
        <v>17</v>
      </c>
      <c r="T58" s="1">
        <f t="shared" si="40"/>
        <v>5</v>
      </c>
      <c r="U58" s="1">
        <f t="shared" si="41"/>
        <v>4</v>
      </c>
      <c r="V58" s="1">
        <f t="shared" si="42"/>
        <v>10</v>
      </c>
      <c r="W58" s="1">
        <f t="shared" si="43"/>
        <v>2</v>
      </c>
      <c r="X58" s="1">
        <f t="shared" si="44"/>
        <v>7</v>
      </c>
      <c r="Y58" s="1">
        <f t="shared" si="45"/>
        <v>23</v>
      </c>
      <c r="Z58" s="1">
        <f t="shared" si="46"/>
        <v>5</v>
      </c>
      <c r="AA58" s="1" t="str">
        <f t="shared" si="27"/>
        <v>L</v>
      </c>
      <c r="AB58" s="1">
        <f t="shared" si="47"/>
        <v>4</v>
      </c>
      <c r="AC58" s="1" t="str">
        <f t="shared" si="28"/>
        <v>L</v>
      </c>
      <c r="AD58" s="1">
        <f t="shared" si="48"/>
        <v>1</v>
      </c>
      <c r="AE58" s="1">
        <f t="shared" si="49"/>
        <v>8</v>
      </c>
      <c r="AF58" s="1">
        <f t="shared" si="50"/>
        <v>1</v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E59" s="1">
        <v>2</v>
      </c>
      <c r="F59" s="1">
        <v>3</v>
      </c>
      <c r="G59" s="1" t="s">
        <v>83</v>
      </c>
      <c r="H59" s="1" t="s">
        <v>83</v>
      </c>
      <c r="I59" s="1">
        <f t="shared" si="29"/>
        <v>15</v>
      </c>
      <c r="J59" s="1">
        <f t="shared" si="30"/>
        <v>36</v>
      </c>
      <c r="K59" s="1">
        <f t="shared" si="31"/>
        <v>4</v>
      </c>
      <c r="L59" s="1">
        <f t="shared" si="32"/>
        <v>7</v>
      </c>
      <c r="M59" s="1">
        <f t="shared" si="33"/>
        <v>0</v>
      </c>
      <c r="N59" s="1">
        <f t="shared" si="34"/>
        <v>4</v>
      </c>
      <c r="O59" s="1">
        <f t="shared" si="35"/>
        <v>9</v>
      </c>
      <c r="P59" s="1">
        <f t="shared" si="36"/>
        <v>18</v>
      </c>
      <c r="Q59" s="1">
        <f t="shared" si="37"/>
        <v>2</v>
      </c>
      <c r="R59" s="1">
        <f t="shared" si="38"/>
        <v>6</v>
      </c>
      <c r="S59" s="1">
        <f t="shared" si="39"/>
        <v>18</v>
      </c>
      <c r="T59" s="1">
        <f t="shared" si="40"/>
        <v>5</v>
      </c>
      <c r="U59" s="1">
        <f t="shared" si="41"/>
        <v>4</v>
      </c>
      <c r="V59" s="1">
        <f t="shared" si="42"/>
        <v>11</v>
      </c>
      <c r="W59" s="1">
        <f t="shared" si="43"/>
        <v>2</v>
      </c>
      <c r="X59" s="1">
        <f t="shared" si="44"/>
        <v>7</v>
      </c>
      <c r="Y59" s="1">
        <f t="shared" si="45"/>
        <v>24</v>
      </c>
      <c r="Z59" s="1">
        <f t="shared" si="46"/>
        <v>5</v>
      </c>
      <c r="AA59" s="1" t="str">
        <f t="shared" si="27"/>
        <v>L</v>
      </c>
      <c r="AB59" s="1">
        <f t="shared" si="47"/>
        <v>5</v>
      </c>
      <c r="AC59" s="1" t="str">
        <f t="shared" si="28"/>
        <v>L</v>
      </c>
      <c r="AD59" s="1">
        <f t="shared" si="48"/>
        <v>1</v>
      </c>
      <c r="AE59" s="1">
        <f t="shared" si="49"/>
        <v>8</v>
      </c>
      <c r="AF59" s="1">
        <f t="shared" si="50"/>
        <v>1</v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E60" s="1">
        <v>1</v>
      </c>
      <c r="F60" s="1">
        <v>2</v>
      </c>
      <c r="G60" s="1" t="s">
        <v>84</v>
      </c>
      <c r="H60" s="1" t="s">
        <v>83</v>
      </c>
      <c r="I60" s="1">
        <f t="shared" si="29"/>
        <v>15</v>
      </c>
      <c r="J60" s="1">
        <f t="shared" si="30"/>
        <v>36</v>
      </c>
      <c r="K60" s="1">
        <f t="shared" si="31"/>
        <v>4</v>
      </c>
      <c r="L60" s="1">
        <f t="shared" si="32"/>
        <v>8</v>
      </c>
      <c r="M60" s="1">
        <f t="shared" si="33"/>
        <v>0</v>
      </c>
      <c r="N60" s="1">
        <f t="shared" si="34"/>
        <v>4</v>
      </c>
      <c r="O60" s="1">
        <f t="shared" si="35"/>
        <v>9</v>
      </c>
      <c r="P60" s="1">
        <f t="shared" si="36"/>
        <v>18</v>
      </c>
      <c r="Q60" s="1">
        <f t="shared" si="37"/>
        <v>2</v>
      </c>
      <c r="R60" s="1">
        <f t="shared" si="38"/>
        <v>6</v>
      </c>
      <c r="S60" s="1">
        <f t="shared" si="39"/>
        <v>18</v>
      </c>
      <c r="T60" s="1">
        <f t="shared" si="40"/>
        <v>6</v>
      </c>
      <c r="U60" s="1">
        <f t="shared" si="41"/>
        <v>4</v>
      </c>
      <c r="V60" s="1">
        <f t="shared" si="42"/>
        <v>11</v>
      </c>
      <c r="W60" s="1">
        <f t="shared" si="43"/>
        <v>2</v>
      </c>
      <c r="X60" s="1">
        <f t="shared" si="44"/>
        <v>7</v>
      </c>
      <c r="Y60" s="1">
        <f t="shared" si="45"/>
        <v>24</v>
      </c>
      <c r="Z60" s="1">
        <f t="shared" si="46"/>
        <v>6</v>
      </c>
      <c r="AA60" s="1" t="str">
        <f t="shared" si="27"/>
        <v>L</v>
      </c>
      <c r="AB60" s="1">
        <f t="shared" si="47"/>
        <v>6</v>
      </c>
      <c r="AC60" s="1" t="str">
        <f t="shared" si="28"/>
        <v>OTL</v>
      </c>
      <c r="AD60" s="1">
        <f t="shared" si="48"/>
        <v>1</v>
      </c>
      <c r="AE60" s="1">
        <f t="shared" si="49"/>
        <v>7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E61" s="1">
        <v>3</v>
      </c>
      <c r="F61" s="1">
        <v>4</v>
      </c>
      <c r="G61" s="1" t="s">
        <v>84</v>
      </c>
      <c r="H61" s="1" t="s">
        <v>83</v>
      </c>
      <c r="I61" s="1">
        <f t="shared" si="29"/>
        <v>15</v>
      </c>
      <c r="J61" s="1">
        <f t="shared" si="30"/>
        <v>36</v>
      </c>
      <c r="K61" s="1">
        <f t="shared" si="31"/>
        <v>4</v>
      </c>
      <c r="L61" s="1">
        <f t="shared" si="32"/>
        <v>9</v>
      </c>
      <c r="M61" s="1">
        <f t="shared" si="33"/>
        <v>0</v>
      </c>
      <c r="N61" s="1">
        <f t="shared" si="34"/>
        <v>4</v>
      </c>
      <c r="O61" s="1">
        <f t="shared" si="35"/>
        <v>9</v>
      </c>
      <c r="P61" s="1">
        <f t="shared" si="36"/>
        <v>18</v>
      </c>
      <c r="Q61" s="1">
        <f t="shared" si="37"/>
        <v>2</v>
      </c>
      <c r="R61" s="1">
        <f t="shared" si="38"/>
        <v>6</v>
      </c>
      <c r="S61" s="1">
        <f t="shared" si="39"/>
        <v>18</v>
      </c>
      <c r="T61" s="1">
        <f t="shared" si="40"/>
        <v>7</v>
      </c>
      <c r="U61" s="1">
        <f t="shared" si="41"/>
        <v>4</v>
      </c>
      <c r="V61" s="1">
        <f t="shared" si="42"/>
        <v>11</v>
      </c>
      <c r="W61" s="1">
        <f t="shared" si="43"/>
        <v>2</v>
      </c>
      <c r="X61" s="1">
        <f t="shared" si="44"/>
        <v>7</v>
      </c>
      <c r="Y61" s="1">
        <f t="shared" si="45"/>
        <v>24</v>
      </c>
      <c r="Z61" s="1">
        <f t="shared" si="46"/>
        <v>6</v>
      </c>
      <c r="AA61" s="1" t="str">
        <f t="shared" si="27"/>
        <v>L</v>
      </c>
      <c r="AB61" s="1">
        <f t="shared" si="47"/>
        <v>7</v>
      </c>
      <c r="AC61" s="1" t="str">
        <f t="shared" si="28"/>
        <v>OTL</v>
      </c>
      <c r="AD61" s="1">
        <f t="shared" si="48"/>
        <v>1</v>
      </c>
      <c r="AE61" s="1">
        <f t="shared" si="49"/>
        <v>6</v>
      </c>
      <c r="AF61" s="1">
        <f t="shared" si="50"/>
        <v>3</v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E62" s="1">
        <v>3</v>
      </c>
      <c r="F62" s="1">
        <v>5</v>
      </c>
      <c r="G62" s="1" t="s">
        <v>83</v>
      </c>
      <c r="H62" s="1" t="s">
        <v>83</v>
      </c>
      <c r="I62" s="1">
        <f t="shared" si="29"/>
        <v>15</v>
      </c>
      <c r="J62" s="1">
        <f t="shared" si="30"/>
        <v>37</v>
      </c>
      <c r="K62" s="1">
        <f t="shared" si="31"/>
        <v>4</v>
      </c>
      <c r="L62" s="1">
        <f t="shared" si="32"/>
        <v>9</v>
      </c>
      <c r="M62" s="1">
        <f t="shared" si="33"/>
        <v>0</v>
      </c>
      <c r="N62" s="1">
        <f t="shared" si="34"/>
        <v>4</v>
      </c>
      <c r="O62" s="1">
        <f t="shared" si="35"/>
        <v>9</v>
      </c>
      <c r="P62" s="1">
        <f t="shared" si="36"/>
        <v>18</v>
      </c>
      <c r="Q62" s="1">
        <f t="shared" si="37"/>
        <v>2</v>
      </c>
      <c r="R62" s="1">
        <f t="shared" si="38"/>
        <v>6</v>
      </c>
      <c r="S62" s="1">
        <f t="shared" si="39"/>
        <v>19</v>
      </c>
      <c r="T62" s="1">
        <f t="shared" si="40"/>
        <v>7</v>
      </c>
      <c r="U62" s="1">
        <f t="shared" si="41"/>
        <v>4</v>
      </c>
      <c r="V62" s="1">
        <f t="shared" si="42"/>
        <v>11</v>
      </c>
      <c r="W62" s="1">
        <f t="shared" si="43"/>
        <v>2</v>
      </c>
      <c r="X62" s="1">
        <f t="shared" si="44"/>
        <v>7</v>
      </c>
      <c r="Y62" s="1">
        <f t="shared" si="45"/>
        <v>24</v>
      </c>
      <c r="Z62" s="1">
        <f t="shared" si="46"/>
        <v>6</v>
      </c>
      <c r="AA62" s="1" t="str">
        <f t="shared" si="27"/>
        <v>L</v>
      </c>
      <c r="AB62" s="1">
        <f t="shared" si="47"/>
        <v>8</v>
      </c>
      <c r="AC62" s="1" t="str">
        <f t="shared" si="28"/>
        <v>L</v>
      </c>
      <c r="AD62" s="1">
        <f t="shared" si="48"/>
        <v>1</v>
      </c>
      <c r="AE62" s="1">
        <f t="shared" si="49"/>
        <v>6</v>
      </c>
      <c r="AF62" s="1">
        <f t="shared" si="50"/>
        <v>3</v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E63" s="1">
        <v>3</v>
      </c>
      <c r="F63" s="1">
        <v>2</v>
      </c>
      <c r="G63" s="1" t="s">
        <v>84</v>
      </c>
      <c r="H63" s="1" t="s">
        <v>84</v>
      </c>
      <c r="I63" s="1">
        <f t="shared" si="29"/>
        <v>16</v>
      </c>
      <c r="J63" s="1">
        <f t="shared" si="30"/>
        <v>37</v>
      </c>
      <c r="K63" s="1">
        <f t="shared" si="31"/>
        <v>5</v>
      </c>
      <c r="L63" s="1">
        <f t="shared" si="32"/>
        <v>9</v>
      </c>
      <c r="M63" s="1">
        <f t="shared" si="33"/>
        <v>1</v>
      </c>
      <c r="N63" s="1">
        <f t="shared" si="34"/>
        <v>4</v>
      </c>
      <c r="O63" s="1">
        <f t="shared" si="35"/>
        <v>9</v>
      </c>
      <c r="P63" s="1">
        <f t="shared" si="36"/>
        <v>18</v>
      </c>
      <c r="Q63" s="1">
        <f t="shared" si="37"/>
        <v>2</v>
      </c>
      <c r="R63" s="1">
        <f t="shared" si="38"/>
        <v>7</v>
      </c>
      <c r="S63" s="1">
        <f t="shared" si="39"/>
        <v>19</v>
      </c>
      <c r="T63" s="1">
        <f t="shared" si="40"/>
        <v>7</v>
      </c>
      <c r="U63" s="1">
        <f t="shared" si="41"/>
        <v>4</v>
      </c>
      <c r="V63" s="1">
        <f t="shared" si="42"/>
        <v>11</v>
      </c>
      <c r="W63" s="1">
        <f t="shared" si="43"/>
        <v>2</v>
      </c>
      <c r="X63" s="1">
        <f t="shared" si="44"/>
        <v>7</v>
      </c>
      <c r="Y63" s="1">
        <f t="shared" si="45"/>
        <v>24</v>
      </c>
      <c r="Z63" s="1">
        <f t="shared" si="46"/>
        <v>6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2</v>
      </c>
      <c r="AE63" s="1">
        <f t="shared" si="49"/>
        <v>5</v>
      </c>
      <c r="AF63" s="1">
        <f t="shared" si="50"/>
        <v>3</v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E64" s="1">
        <v>6</v>
      </c>
      <c r="F64" s="1">
        <v>2</v>
      </c>
      <c r="G64" s="1" t="s">
        <v>83</v>
      </c>
      <c r="H64" s="1" t="s">
        <v>83</v>
      </c>
      <c r="I64" s="1">
        <f t="shared" si="29"/>
        <v>17</v>
      </c>
      <c r="J64" s="1">
        <f t="shared" si="30"/>
        <v>37</v>
      </c>
      <c r="K64" s="1">
        <f t="shared" si="31"/>
        <v>5</v>
      </c>
      <c r="L64" s="1">
        <f t="shared" si="32"/>
        <v>9</v>
      </c>
      <c r="M64" s="1">
        <f t="shared" si="33"/>
        <v>1</v>
      </c>
      <c r="N64" s="1">
        <f t="shared" si="34"/>
        <v>4</v>
      </c>
      <c r="O64" s="1">
        <f t="shared" si="35"/>
        <v>9</v>
      </c>
      <c r="P64" s="1">
        <f t="shared" si="36"/>
        <v>18</v>
      </c>
      <c r="Q64" s="1">
        <f t="shared" si="37"/>
        <v>2</v>
      </c>
      <c r="R64" s="1">
        <f t="shared" si="38"/>
        <v>8</v>
      </c>
      <c r="S64" s="1">
        <f t="shared" si="39"/>
        <v>19</v>
      </c>
      <c r="T64" s="1">
        <f t="shared" si="40"/>
        <v>7</v>
      </c>
      <c r="U64" s="1">
        <f t="shared" si="41"/>
        <v>4</v>
      </c>
      <c r="V64" s="1">
        <f t="shared" si="42"/>
        <v>11</v>
      </c>
      <c r="W64" s="1">
        <f t="shared" si="43"/>
        <v>2</v>
      </c>
      <c r="X64" s="1">
        <f t="shared" si="44"/>
        <v>7</v>
      </c>
      <c r="Y64" s="1">
        <f t="shared" si="45"/>
        <v>24</v>
      </c>
      <c r="Z64" s="1">
        <f t="shared" si="46"/>
        <v>6</v>
      </c>
      <c r="AA64" s="1" t="str">
        <f t="shared" si="27"/>
        <v>W</v>
      </c>
      <c r="AB64" s="1">
        <f t="shared" si="47"/>
        <v>2</v>
      </c>
      <c r="AC64" s="1" t="str">
        <f t="shared" si="28"/>
        <v>W</v>
      </c>
      <c r="AD64" s="1">
        <f t="shared" si="48"/>
        <v>2</v>
      </c>
      <c r="AE64" s="1">
        <f t="shared" si="49"/>
        <v>5</v>
      </c>
      <c r="AF64" s="1">
        <f t="shared" si="50"/>
        <v>3</v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E65" s="1">
        <v>3</v>
      </c>
      <c r="F65" s="1">
        <v>7</v>
      </c>
      <c r="G65" s="1" t="s">
        <v>83</v>
      </c>
      <c r="H65" s="1" t="s">
        <v>83</v>
      </c>
      <c r="I65" s="1">
        <f t="shared" si="29"/>
        <v>17</v>
      </c>
      <c r="J65" s="1">
        <f t="shared" si="30"/>
        <v>38</v>
      </c>
      <c r="K65" s="1">
        <f t="shared" si="31"/>
        <v>5</v>
      </c>
      <c r="L65" s="1">
        <f t="shared" si="32"/>
        <v>9</v>
      </c>
      <c r="M65" s="1">
        <f t="shared" si="33"/>
        <v>1</v>
      </c>
      <c r="N65" s="1">
        <f t="shared" si="34"/>
        <v>4</v>
      </c>
      <c r="O65" s="1">
        <f t="shared" si="35"/>
        <v>9</v>
      </c>
      <c r="P65" s="1">
        <f t="shared" si="36"/>
        <v>18</v>
      </c>
      <c r="Q65" s="1">
        <f t="shared" si="37"/>
        <v>2</v>
      </c>
      <c r="R65" s="1">
        <f t="shared" si="38"/>
        <v>8</v>
      </c>
      <c r="S65" s="1">
        <f t="shared" si="39"/>
        <v>20</v>
      </c>
      <c r="T65" s="1">
        <f t="shared" si="40"/>
        <v>7</v>
      </c>
      <c r="U65" s="1">
        <f t="shared" si="41"/>
        <v>4</v>
      </c>
      <c r="V65" s="1">
        <f t="shared" si="42"/>
        <v>11</v>
      </c>
      <c r="W65" s="1">
        <f t="shared" si="43"/>
        <v>2</v>
      </c>
      <c r="X65" s="1">
        <f t="shared" si="44"/>
        <v>7</v>
      </c>
      <c r="Y65" s="1">
        <f t="shared" si="45"/>
        <v>25</v>
      </c>
      <c r="Z65" s="1">
        <f t="shared" si="46"/>
        <v>6</v>
      </c>
      <c r="AA65" s="1" t="str">
        <f t="shared" si="27"/>
        <v>L</v>
      </c>
      <c r="AB65" s="1">
        <f t="shared" si="47"/>
        <v>1</v>
      </c>
      <c r="AC65" s="1" t="str">
        <f t="shared" si="28"/>
        <v>L</v>
      </c>
      <c r="AD65" s="1">
        <f t="shared" si="48"/>
        <v>2</v>
      </c>
      <c r="AE65" s="1">
        <f t="shared" si="49"/>
        <v>5</v>
      </c>
      <c r="AF65" s="1">
        <f t="shared" si="50"/>
        <v>3</v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17</v>
      </c>
      <c r="J66" s="1">
        <f t="shared" si="30"/>
        <v>39</v>
      </c>
      <c r="K66" s="1">
        <f t="shared" si="31"/>
        <v>5</v>
      </c>
      <c r="L66" s="1">
        <f t="shared" si="32"/>
        <v>9</v>
      </c>
      <c r="M66" s="1">
        <f t="shared" si="33"/>
        <v>1</v>
      </c>
      <c r="N66" s="1">
        <f t="shared" si="34"/>
        <v>4</v>
      </c>
      <c r="O66" s="1">
        <f t="shared" si="35"/>
        <v>9</v>
      </c>
      <c r="P66" s="1">
        <f t="shared" si="36"/>
        <v>19</v>
      </c>
      <c r="Q66" s="1">
        <f t="shared" si="37"/>
        <v>2</v>
      </c>
      <c r="R66" s="1">
        <f t="shared" si="38"/>
        <v>8</v>
      </c>
      <c r="S66" s="1">
        <f t="shared" si="39"/>
        <v>20</v>
      </c>
      <c r="T66" s="1">
        <f t="shared" si="40"/>
        <v>7</v>
      </c>
      <c r="U66" s="1">
        <f t="shared" si="41"/>
        <v>4</v>
      </c>
      <c r="V66" s="1">
        <f t="shared" si="42"/>
        <v>11</v>
      </c>
      <c r="W66" s="1">
        <f t="shared" si="43"/>
        <v>2</v>
      </c>
      <c r="X66" s="1">
        <f t="shared" si="44"/>
        <v>7</v>
      </c>
      <c r="Y66" s="1">
        <f t="shared" si="45"/>
        <v>25</v>
      </c>
      <c r="Z66" s="1">
        <f t="shared" si="46"/>
        <v>6</v>
      </c>
      <c r="AA66" s="1" t="str">
        <f t="shared" ref="AA66:AA83" si="51">IF(E66="","",IF(E66&gt;F66,"W","L"))</f>
        <v>L</v>
      </c>
      <c r="AB66" s="1">
        <f t="shared" si="47"/>
        <v>2</v>
      </c>
      <c r="AC66" s="1" t="str">
        <f t="shared" ref="AC66:AC83" si="52">IF(E66="","",IF(E66&gt;F66,"W",IF(AND(E66&lt;F66,G66=$AK$2,H66=$AK$2),"L","OTL")))</f>
        <v>L</v>
      </c>
      <c r="AD66" s="1">
        <f t="shared" si="48"/>
        <v>2</v>
      </c>
      <c r="AE66" s="1">
        <f t="shared" si="49"/>
        <v>5</v>
      </c>
      <c r="AF66" s="1">
        <f t="shared" si="50"/>
        <v>3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E67" s="1">
        <v>2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17</v>
      </c>
      <c r="J67" s="1">
        <f t="shared" ref="J67:J83" si="54">IF(E67="","",IF(AND(F67&gt;E67,G67=$AK$2,H67=$AK$2),J66+1,J66))</f>
        <v>40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9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4</v>
      </c>
      <c r="O67" s="1">
        <f t="shared" ref="O67:O83" si="59">IF(E67="","",IF(AND(C67=$AL$1,E67&gt;F67),O66+1,O66))</f>
        <v>9</v>
      </c>
      <c r="P67" s="1">
        <f t="shared" ref="P67:P83" si="60">IF(E67="","",IF(AND(C67=$AL$1,F67&gt;E67,G67=$AK$2,H67=$AK$2), P66+1, P66))</f>
        <v>20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8</v>
      </c>
      <c r="S67" s="1">
        <f t="shared" ref="S67:S83" si="63">IF(E67="","",IF(AND(C67=$AL$2,F67&gt;E67,G67=$AK$2,H67=$AK$2),S66+1,S66))</f>
        <v>20</v>
      </c>
      <c r="T67" s="1">
        <f t="shared" ref="T67:T83" si="64">IF(E67="","",IF(AND(C67=$AL$2,F67&gt;E67,OR(G67=$AK$1,H67=$AK$1)), T66+1, T66))</f>
        <v>7</v>
      </c>
      <c r="U67" s="1">
        <f t="shared" ref="U67:U83" si="65">IF(E67="","",IF(AND(E67&gt;F67,COUNTIF($AO$1:$AO$7,D67)=1),U66+1,U66))</f>
        <v>4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7</v>
      </c>
      <c r="Y67" s="1">
        <f t="shared" ref="Y67:Y83" si="69">IF(E67="","",IF(AND(E67&lt;F67,G67=$AK$2,H67=$AK$2,COUNTIF($AN$1:$AN$15,D67)=1),Y66+1,Y66))</f>
        <v>26</v>
      </c>
      <c r="Z67" s="1">
        <f t="shared" ref="Z67:Z83" si="70">IF(E67="","",IF(AND(E67&lt;F67,COUNTIF($AN$1:$AN$15,D67)=1,OR(G67=$AK$1,H67=$AK$1)), Z66+1, Z66))</f>
        <v>6</v>
      </c>
      <c r="AA67" s="1" t="str">
        <f t="shared" si="51"/>
        <v>L</v>
      </c>
      <c r="AB67" s="1">
        <f t="shared" ref="AB67:AB83" si="71">IF(AA67="","",IF(AA67=AA66,AB66+1,1))</f>
        <v>3</v>
      </c>
      <c r="AC67" s="1" t="str">
        <f t="shared" si="52"/>
        <v>L</v>
      </c>
      <c r="AD67" s="1">
        <f t="shared" si="48"/>
        <v>2</v>
      </c>
      <c r="AE67" s="1">
        <f t="shared" si="49"/>
        <v>6</v>
      </c>
      <c r="AF67" s="1">
        <f t="shared" si="50"/>
        <v>2</v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18</v>
      </c>
      <c r="J68" s="1">
        <f t="shared" si="54"/>
        <v>40</v>
      </c>
      <c r="K68" s="1">
        <f t="shared" si="55"/>
        <v>5</v>
      </c>
      <c r="L68" s="1">
        <f t="shared" si="56"/>
        <v>9</v>
      </c>
      <c r="M68" s="1">
        <f t="shared" si="57"/>
        <v>1</v>
      </c>
      <c r="N68" s="1">
        <f t="shared" si="58"/>
        <v>4</v>
      </c>
      <c r="O68" s="1">
        <f t="shared" si="59"/>
        <v>10</v>
      </c>
      <c r="P68" s="1">
        <f t="shared" si="60"/>
        <v>20</v>
      </c>
      <c r="Q68" s="1">
        <f t="shared" si="61"/>
        <v>2</v>
      </c>
      <c r="R68" s="1">
        <f t="shared" si="62"/>
        <v>8</v>
      </c>
      <c r="S68" s="1">
        <f t="shared" si="63"/>
        <v>20</v>
      </c>
      <c r="T68" s="1">
        <f t="shared" si="64"/>
        <v>7</v>
      </c>
      <c r="U68" s="1">
        <f t="shared" si="65"/>
        <v>4</v>
      </c>
      <c r="V68" s="1">
        <f t="shared" si="66"/>
        <v>11</v>
      </c>
      <c r="W68" s="1">
        <f t="shared" si="67"/>
        <v>2</v>
      </c>
      <c r="X68" s="1">
        <f t="shared" si="68"/>
        <v>8</v>
      </c>
      <c r="Y68" s="1">
        <f t="shared" si="69"/>
        <v>26</v>
      </c>
      <c r="Z68" s="1">
        <f t="shared" si="70"/>
        <v>6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3</v>
      </c>
      <c r="AE68" s="1">
        <f t="shared" si="49"/>
        <v>5</v>
      </c>
      <c r="AF68" s="1">
        <f t="shared" si="50"/>
        <v>2</v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E69" s="1">
        <v>1</v>
      </c>
      <c r="F69" s="1">
        <v>5</v>
      </c>
      <c r="G69" s="1" t="s">
        <v>83</v>
      </c>
      <c r="H69" s="1" t="s">
        <v>83</v>
      </c>
      <c r="I69" s="1">
        <f t="shared" si="53"/>
        <v>18</v>
      </c>
      <c r="J69" s="1">
        <f t="shared" si="54"/>
        <v>41</v>
      </c>
      <c r="K69" s="1">
        <f t="shared" si="55"/>
        <v>5</v>
      </c>
      <c r="L69" s="1">
        <f t="shared" si="56"/>
        <v>9</v>
      </c>
      <c r="M69" s="1">
        <f t="shared" si="57"/>
        <v>1</v>
      </c>
      <c r="N69" s="1">
        <f t="shared" si="58"/>
        <v>4</v>
      </c>
      <c r="O69" s="1">
        <f t="shared" si="59"/>
        <v>10</v>
      </c>
      <c r="P69" s="1">
        <f t="shared" si="60"/>
        <v>21</v>
      </c>
      <c r="Q69" s="1">
        <f t="shared" si="61"/>
        <v>2</v>
      </c>
      <c r="R69" s="1">
        <f t="shared" si="62"/>
        <v>8</v>
      </c>
      <c r="S69" s="1">
        <f t="shared" si="63"/>
        <v>20</v>
      </c>
      <c r="T69" s="1">
        <f t="shared" si="64"/>
        <v>7</v>
      </c>
      <c r="U69" s="1">
        <f t="shared" si="65"/>
        <v>4</v>
      </c>
      <c r="V69" s="1">
        <f t="shared" si="66"/>
        <v>11</v>
      </c>
      <c r="W69" s="1">
        <f t="shared" si="67"/>
        <v>2</v>
      </c>
      <c r="X69" s="1">
        <f t="shared" si="68"/>
        <v>8</v>
      </c>
      <c r="Y69" s="1">
        <f t="shared" si="69"/>
        <v>26</v>
      </c>
      <c r="Z69" s="1">
        <f t="shared" si="70"/>
        <v>6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3</v>
      </c>
      <c r="AE69" s="1">
        <f t="shared" si="49"/>
        <v>5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E70" s="1">
        <v>1</v>
      </c>
      <c r="F70" s="1">
        <v>3</v>
      </c>
      <c r="G70" s="1" t="s">
        <v>83</v>
      </c>
      <c r="H70" s="1" t="s">
        <v>83</v>
      </c>
      <c r="I70" s="1">
        <f t="shared" si="53"/>
        <v>18</v>
      </c>
      <c r="J70" s="1">
        <f t="shared" si="54"/>
        <v>42</v>
      </c>
      <c r="K70" s="1">
        <f t="shared" si="55"/>
        <v>5</v>
      </c>
      <c r="L70" s="1">
        <f t="shared" si="56"/>
        <v>9</v>
      </c>
      <c r="M70" s="1">
        <f t="shared" si="57"/>
        <v>1</v>
      </c>
      <c r="N70" s="1">
        <f t="shared" si="58"/>
        <v>4</v>
      </c>
      <c r="O70" s="1">
        <f t="shared" si="59"/>
        <v>10</v>
      </c>
      <c r="P70" s="1">
        <f t="shared" si="60"/>
        <v>22</v>
      </c>
      <c r="Q70" s="1">
        <f t="shared" si="61"/>
        <v>2</v>
      </c>
      <c r="R70" s="1">
        <f t="shared" si="62"/>
        <v>8</v>
      </c>
      <c r="S70" s="1">
        <f t="shared" si="63"/>
        <v>20</v>
      </c>
      <c r="T70" s="1">
        <f t="shared" si="64"/>
        <v>7</v>
      </c>
      <c r="U70" s="1">
        <f t="shared" si="65"/>
        <v>4</v>
      </c>
      <c r="V70" s="1">
        <f t="shared" si="66"/>
        <v>11</v>
      </c>
      <c r="W70" s="1">
        <f t="shared" si="67"/>
        <v>2</v>
      </c>
      <c r="X70" s="1">
        <f t="shared" si="68"/>
        <v>8</v>
      </c>
      <c r="Y70" s="1">
        <f t="shared" si="69"/>
        <v>26</v>
      </c>
      <c r="Z70" s="1">
        <f t="shared" si="70"/>
        <v>6</v>
      </c>
      <c r="AA70" s="1" t="str">
        <f t="shared" si="51"/>
        <v>L</v>
      </c>
      <c r="AB70" s="1">
        <f t="shared" si="71"/>
        <v>2</v>
      </c>
      <c r="AC70" s="1" t="str">
        <f t="shared" si="52"/>
        <v>L</v>
      </c>
      <c r="AD70" s="1">
        <f t="shared" si="48"/>
        <v>3</v>
      </c>
      <c r="AE70" s="1">
        <f t="shared" si="49"/>
        <v>6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E71" s="1">
        <v>3</v>
      </c>
      <c r="F71" s="1">
        <v>1</v>
      </c>
      <c r="G71" s="1" t="s">
        <v>83</v>
      </c>
      <c r="H71" s="1" t="s">
        <v>83</v>
      </c>
      <c r="I71" s="1">
        <f t="shared" si="53"/>
        <v>19</v>
      </c>
      <c r="J71" s="1">
        <f t="shared" si="54"/>
        <v>42</v>
      </c>
      <c r="K71" s="1">
        <f t="shared" si="55"/>
        <v>5</v>
      </c>
      <c r="L71" s="1">
        <f t="shared" si="56"/>
        <v>9</v>
      </c>
      <c r="M71" s="1">
        <f t="shared" si="57"/>
        <v>1</v>
      </c>
      <c r="N71" s="1">
        <f t="shared" si="58"/>
        <v>4</v>
      </c>
      <c r="O71" s="1">
        <f t="shared" si="59"/>
        <v>11</v>
      </c>
      <c r="P71" s="1">
        <f t="shared" si="60"/>
        <v>22</v>
      </c>
      <c r="Q71" s="1">
        <f t="shared" si="61"/>
        <v>2</v>
      </c>
      <c r="R71" s="1">
        <f t="shared" si="62"/>
        <v>8</v>
      </c>
      <c r="S71" s="1">
        <f t="shared" si="63"/>
        <v>20</v>
      </c>
      <c r="T71" s="1">
        <f t="shared" si="64"/>
        <v>7</v>
      </c>
      <c r="U71" s="1">
        <f t="shared" si="65"/>
        <v>4</v>
      </c>
      <c r="V71" s="1">
        <f t="shared" si="66"/>
        <v>11</v>
      </c>
      <c r="W71" s="1">
        <f t="shared" si="67"/>
        <v>2</v>
      </c>
      <c r="X71" s="1">
        <f t="shared" si="68"/>
        <v>8</v>
      </c>
      <c r="Y71" s="1">
        <f t="shared" si="69"/>
        <v>26</v>
      </c>
      <c r="Z71" s="1">
        <f t="shared" si="70"/>
        <v>6</v>
      </c>
      <c r="AA71" s="1" t="str">
        <f t="shared" si="51"/>
        <v>W</v>
      </c>
      <c r="AB71" s="1">
        <f t="shared" si="71"/>
        <v>1</v>
      </c>
      <c r="AC71" s="1" t="str">
        <f t="shared" si="52"/>
        <v>W</v>
      </c>
      <c r="AD71" s="1">
        <f t="shared" si="48"/>
        <v>4</v>
      </c>
      <c r="AE71" s="1">
        <f t="shared" si="49"/>
        <v>6</v>
      </c>
      <c r="AF71" s="1">
        <f t="shared" si="50"/>
        <v>0</v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E72" s="1">
        <v>6</v>
      </c>
      <c r="F72" s="1">
        <v>5</v>
      </c>
      <c r="G72" s="1" t="s">
        <v>84</v>
      </c>
      <c r="H72" s="1" t="s">
        <v>84</v>
      </c>
      <c r="I72" s="1">
        <f t="shared" si="53"/>
        <v>20</v>
      </c>
      <c r="J72" s="1">
        <f t="shared" si="54"/>
        <v>42</v>
      </c>
      <c r="K72" s="1">
        <f t="shared" si="55"/>
        <v>6</v>
      </c>
      <c r="L72" s="1">
        <f t="shared" si="56"/>
        <v>9</v>
      </c>
      <c r="M72" s="1">
        <f t="shared" si="57"/>
        <v>2</v>
      </c>
      <c r="N72" s="1">
        <f t="shared" si="58"/>
        <v>4</v>
      </c>
      <c r="O72" s="1">
        <f t="shared" si="59"/>
        <v>12</v>
      </c>
      <c r="P72" s="1">
        <f t="shared" si="60"/>
        <v>22</v>
      </c>
      <c r="Q72" s="1">
        <f t="shared" si="61"/>
        <v>2</v>
      </c>
      <c r="R72" s="1">
        <f t="shared" si="62"/>
        <v>8</v>
      </c>
      <c r="S72" s="1">
        <f t="shared" si="63"/>
        <v>20</v>
      </c>
      <c r="T72" s="1">
        <f t="shared" si="64"/>
        <v>7</v>
      </c>
      <c r="U72" s="1">
        <f t="shared" si="65"/>
        <v>4</v>
      </c>
      <c r="V72" s="1">
        <f t="shared" si="66"/>
        <v>11</v>
      </c>
      <c r="W72" s="1">
        <f t="shared" si="67"/>
        <v>2</v>
      </c>
      <c r="X72" s="1">
        <f t="shared" si="68"/>
        <v>8</v>
      </c>
      <c r="Y72" s="1">
        <f t="shared" si="69"/>
        <v>26</v>
      </c>
      <c r="Z72" s="1">
        <f t="shared" si="70"/>
        <v>6</v>
      </c>
      <c r="AA72" s="1" t="str">
        <f t="shared" si="51"/>
        <v>W</v>
      </c>
      <c r="AB72" s="1">
        <f t="shared" si="71"/>
        <v>2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E73" s="1">
        <v>1</v>
      </c>
      <c r="F73" s="1">
        <v>6</v>
      </c>
      <c r="G73" s="1" t="s">
        <v>83</v>
      </c>
      <c r="H73" s="1" t="s">
        <v>83</v>
      </c>
      <c r="I73" s="1">
        <f t="shared" si="53"/>
        <v>20</v>
      </c>
      <c r="J73" s="1">
        <f t="shared" si="54"/>
        <v>43</v>
      </c>
      <c r="K73" s="1">
        <f t="shared" si="55"/>
        <v>6</v>
      </c>
      <c r="L73" s="1">
        <f t="shared" si="56"/>
        <v>9</v>
      </c>
      <c r="M73" s="1">
        <f t="shared" si="57"/>
        <v>2</v>
      </c>
      <c r="N73" s="1">
        <f t="shared" si="58"/>
        <v>4</v>
      </c>
      <c r="O73" s="1">
        <f t="shared" si="59"/>
        <v>12</v>
      </c>
      <c r="P73" s="1">
        <f t="shared" si="60"/>
        <v>23</v>
      </c>
      <c r="Q73" s="1">
        <f t="shared" si="61"/>
        <v>2</v>
      </c>
      <c r="R73" s="1">
        <f t="shared" si="62"/>
        <v>8</v>
      </c>
      <c r="S73" s="1">
        <f t="shared" si="63"/>
        <v>20</v>
      </c>
      <c r="T73" s="1">
        <f t="shared" si="64"/>
        <v>7</v>
      </c>
      <c r="U73" s="1">
        <f t="shared" si="65"/>
        <v>4</v>
      </c>
      <c r="V73" s="1">
        <f t="shared" si="66"/>
        <v>11</v>
      </c>
      <c r="W73" s="1">
        <f t="shared" si="67"/>
        <v>2</v>
      </c>
      <c r="X73" s="1">
        <f t="shared" si="68"/>
        <v>8</v>
      </c>
      <c r="Y73" s="1">
        <f t="shared" si="69"/>
        <v>26</v>
      </c>
      <c r="Z73" s="1">
        <f t="shared" si="70"/>
        <v>6</v>
      </c>
      <c r="AA73" s="1" t="str">
        <f t="shared" si="51"/>
        <v>L</v>
      </c>
      <c r="AB73" s="1">
        <f t="shared" si="71"/>
        <v>1</v>
      </c>
      <c r="AC73" s="1" t="str">
        <f t="shared" si="52"/>
        <v>L</v>
      </c>
      <c r="AD73" s="1">
        <f t="shared" si="48"/>
        <v>4</v>
      </c>
      <c r="AE73" s="1">
        <f t="shared" si="49"/>
        <v>6</v>
      </c>
      <c r="AF73" s="1">
        <f t="shared" si="50"/>
        <v>0</v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E74" s="1">
        <v>1</v>
      </c>
      <c r="F74" s="1">
        <v>8</v>
      </c>
      <c r="G74" s="1" t="s">
        <v>83</v>
      </c>
      <c r="H74" s="1" t="s">
        <v>83</v>
      </c>
      <c r="I74" s="1">
        <f t="shared" si="53"/>
        <v>20</v>
      </c>
      <c r="J74" s="1">
        <f t="shared" si="54"/>
        <v>44</v>
      </c>
      <c r="K74" s="1">
        <f t="shared" si="55"/>
        <v>6</v>
      </c>
      <c r="L74" s="1">
        <f t="shared" si="56"/>
        <v>9</v>
      </c>
      <c r="M74" s="1">
        <f t="shared" si="57"/>
        <v>2</v>
      </c>
      <c r="N74" s="1">
        <f t="shared" si="58"/>
        <v>4</v>
      </c>
      <c r="O74" s="1">
        <f t="shared" si="59"/>
        <v>12</v>
      </c>
      <c r="P74" s="1">
        <f t="shared" si="60"/>
        <v>23</v>
      </c>
      <c r="Q74" s="1">
        <f t="shared" si="61"/>
        <v>2</v>
      </c>
      <c r="R74" s="1">
        <f t="shared" si="62"/>
        <v>8</v>
      </c>
      <c r="S74" s="1">
        <f t="shared" si="63"/>
        <v>21</v>
      </c>
      <c r="T74" s="1">
        <f t="shared" si="64"/>
        <v>7</v>
      </c>
      <c r="U74" s="1">
        <f t="shared" si="65"/>
        <v>4</v>
      </c>
      <c r="V74" s="1">
        <f t="shared" si="66"/>
        <v>12</v>
      </c>
      <c r="W74" s="1">
        <f t="shared" si="67"/>
        <v>2</v>
      </c>
      <c r="X74" s="1">
        <f t="shared" si="68"/>
        <v>8</v>
      </c>
      <c r="Y74" s="1">
        <f t="shared" si="69"/>
        <v>27</v>
      </c>
      <c r="Z74" s="1">
        <f t="shared" si="70"/>
        <v>6</v>
      </c>
      <c r="AA74" s="1" t="str">
        <f t="shared" si="51"/>
        <v>L</v>
      </c>
      <c r="AB74" s="1">
        <f t="shared" si="71"/>
        <v>2</v>
      </c>
      <c r="AC74" s="1" t="str">
        <f t="shared" si="52"/>
        <v>L</v>
      </c>
      <c r="AD74" s="1">
        <f t="shared" si="48"/>
        <v>3</v>
      </c>
      <c r="AE74" s="1">
        <f t="shared" si="49"/>
        <v>7</v>
      </c>
      <c r="AF74" s="1">
        <f t="shared" si="50"/>
        <v>0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E75" s="1">
        <v>3</v>
      </c>
      <c r="F75" s="1">
        <v>4</v>
      </c>
      <c r="G75" s="1" t="s">
        <v>84</v>
      </c>
      <c r="H75" s="1" t="s">
        <v>84</v>
      </c>
      <c r="I75" s="1">
        <f t="shared" si="53"/>
        <v>20</v>
      </c>
      <c r="J75" s="1">
        <f t="shared" si="54"/>
        <v>44</v>
      </c>
      <c r="K75" s="1">
        <f t="shared" si="55"/>
        <v>6</v>
      </c>
      <c r="L75" s="1">
        <f t="shared" si="56"/>
        <v>10</v>
      </c>
      <c r="M75" s="1">
        <f t="shared" si="57"/>
        <v>2</v>
      </c>
      <c r="N75" s="1">
        <f t="shared" si="58"/>
        <v>5</v>
      </c>
      <c r="O75" s="1">
        <f t="shared" si="59"/>
        <v>12</v>
      </c>
      <c r="P75" s="1">
        <f t="shared" si="60"/>
        <v>23</v>
      </c>
      <c r="Q75" s="1">
        <f t="shared" si="61"/>
        <v>2</v>
      </c>
      <c r="R75" s="1">
        <f t="shared" si="62"/>
        <v>8</v>
      </c>
      <c r="S75" s="1">
        <f t="shared" si="63"/>
        <v>21</v>
      </c>
      <c r="T75" s="1">
        <f t="shared" si="64"/>
        <v>8</v>
      </c>
      <c r="U75" s="1">
        <f t="shared" si="65"/>
        <v>4</v>
      </c>
      <c r="V75" s="1">
        <f t="shared" si="66"/>
        <v>12</v>
      </c>
      <c r="W75" s="1">
        <f t="shared" si="67"/>
        <v>3</v>
      </c>
      <c r="X75" s="1">
        <f t="shared" si="68"/>
        <v>8</v>
      </c>
      <c r="Y75" s="1">
        <f t="shared" si="69"/>
        <v>27</v>
      </c>
      <c r="Z75" s="1">
        <f t="shared" si="70"/>
        <v>7</v>
      </c>
      <c r="AA75" s="1" t="str">
        <f t="shared" si="51"/>
        <v>L</v>
      </c>
      <c r="AB75" s="1">
        <f t="shared" si="71"/>
        <v>3</v>
      </c>
      <c r="AC75" s="1" t="str">
        <f t="shared" si="52"/>
        <v>OTL</v>
      </c>
      <c r="AD75" s="1">
        <f t="shared" si="48"/>
        <v>3</v>
      </c>
      <c r="AE75" s="1">
        <f t="shared" si="49"/>
        <v>6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E76" s="1">
        <v>2</v>
      </c>
      <c r="F76" s="1">
        <v>3</v>
      </c>
      <c r="G76" s="1" t="s">
        <v>83</v>
      </c>
      <c r="H76" s="1" t="s">
        <v>83</v>
      </c>
      <c r="I76" s="1">
        <f t="shared" si="53"/>
        <v>20</v>
      </c>
      <c r="J76" s="1">
        <f t="shared" si="54"/>
        <v>45</v>
      </c>
      <c r="K76" s="1">
        <f t="shared" si="55"/>
        <v>6</v>
      </c>
      <c r="L76" s="1">
        <f t="shared" si="56"/>
        <v>10</v>
      </c>
      <c r="M76" s="1">
        <f t="shared" si="57"/>
        <v>2</v>
      </c>
      <c r="N76" s="1">
        <f t="shared" si="58"/>
        <v>5</v>
      </c>
      <c r="O76" s="1">
        <f t="shared" si="59"/>
        <v>12</v>
      </c>
      <c r="P76" s="1">
        <f t="shared" si="60"/>
        <v>24</v>
      </c>
      <c r="Q76" s="1">
        <f t="shared" si="61"/>
        <v>2</v>
      </c>
      <c r="R76" s="1">
        <f t="shared" si="62"/>
        <v>8</v>
      </c>
      <c r="S76" s="1">
        <f t="shared" si="63"/>
        <v>21</v>
      </c>
      <c r="T76" s="1">
        <f t="shared" si="64"/>
        <v>8</v>
      </c>
      <c r="U76" s="1">
        <f t="shared" si="65"/>
        <v>4</v>
      </c>
      <c r="V76" s="1">
        <f t="shared" si="66"/>
        <v>13</v>
      </c>
      <c r="W76" s="1">
        <f t="shared" si="67"/>
        <v>3</v>
      </c>
      <c r="X76" s="1">
        <f t="shared" si="68"/>
        <v>8</v>
      </c>
      <c r="Y76" s="1">
        <f t="shared" si="69"/>
        <v>28</v>
      </c>
      <c r="Z76" s="1">
        <f t="shared" si="70"/>
        <v>7</v>
      </c>
      <c r="AA76" s="1" t="str">
        <f t="shared" si="51"/>
        <v>L</v>
      </c>
      <c r="AB76" s="1">
        <f t="shared" si="71"/>
        <v>4</v>
      </c>
      <c r="AC76" s="1" t="str">
        <f t="shared" si="52"/>
        <v>L</v>
      </c>
      <c r="AD76" s="1">
        <f t="shared" ref="AD76:AD83" si="72">IF(AC76="","",COUNTIFS(AC67:AC76,"W"))</f>
        <v>3</v>
      </c>
      <c r="AE76" s="1">
        <f t="shared" ref="AE76:AE83" si="73">IF(AC76="","",COUNTIFS(AC67:AC76,"L"))</f>
        <v>6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E77" s="1">
        <v>1</v>
      </c>
      <c r="F77" s="1">
        <v>5</v>
      </c>
      <c r="G77" s="1" t="s">
        <v>83</v>
      </c>
      <c r="H77" s="1" t="s">
        <v>83</v>
      </c>
      <c r="I77" s="1">
        <f t="shared" si="53"/>
        <v>20</v>
      </c>
      <c r="J77" s="1">
        <f t="shared" si="54"/>
        <v>46</v>
      </c>
      <c r="K77" s="1">
        <f t="shared" si="55"/>
        <v>6</v>
      </c>
      <c r="L77" s="1">
        <f t="shared" si="56"/>
        <v>10</v>
      </c>
      <c r="M77" s="1">
        <f t="shared" si="57"/>
        <v>2</v>
      </c>
      <c r="N77" s="1">
        <f t="shared" si="58"/>
        <v>5</v>
      </c>
      <c r="O77" s="1">
        <f t="shared" si="59"/>
        <v>12</v>
      </c>
      <c r="P77" s="1">
        <f t="shared" si="60"/>
        <v>25</v>
      </c>
      <c r="Q77" s="1">
        <f t="shared" si="61"/>
        <v>2</v>
      </c>
      <c r="R77" s="1">
        <f t="shared" si="62"/>
        <v>8</v>
      </c>
      <c r="S77" s="1">
        <f t="shared" si="63"/>
        <v>21</v>
      </c>
      <c r="T77" s="1">
        <f t="shared" si="64"/>
        <v>8</v>
      </c>
      <c r="U77" s="1">
        <f t="shared" si="65"/>
        <v>4</v>
      </c>
      <c r="V77" s="1">
        <f t="shared" si="66"/>
        <v>14</v>
      </c>
      <c r="W77" s="1">
        <f t="shared" si="67"/>
        <v>3</v>
      </c>
      <c r="X77" s="1">
        <f t="shared" si="68"/>
        <v>8</v>
      </c>
      <c r="Y77" s="1">
        <f t="shared" si="69"/>
        <v>29</v>
      </c>
      <c r="Z77" s="1">
        <f t="shared" si="70"/>
        <v>7</v>
      </c>
      <c r="AA77" s="1" t="str">
        <f t="shared" si="51"/>
        <v>L</v>
      </c>
      <c r="AB77" s="1">
        <f t="shared" si="71"/>
        <v>5</v>
      </c>
      <c r="AC77" s="1" t="str">
        <f t="shared" si="52"/>
        <v>L</v>
      </c>
      <c r="AD77" s="1">
        <f t="shared" si="72"/>
        <v>3</v>
      </c>
      <c r="AE77" s="1">
        <f t="shared" si="73"/>
        <v>6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20</v>
      </c>
      <c r="J84" s="1">
        <f t="shared" si="75"/>
        <v>46</v>
      </c>
      <c r="K84" s="1">
        <f t="shared" si="75"/>
        <v>6</v>
      </c>
      <c r="L84" s="1">
        <f t="shared" si="75"/>
        <v>10</v>
      </c>
      <c r="M84" s="1">
        <f t="shared" si="75"/>
        <v>2</v>
      </c>
      <c r="N84" s="1">
        <f t="shared" si="75"/>
        <v>5</v>
      </c>
      <c r="O84" s="1">
        <f t="shared" ref="O84:Z84" si="76">IF(O2="","",MAX(O2:O83))</f>
        <v>12</v>
      </c>
      <c r="P84" s="1">
        <f t="shared" si="76"/>
        <v>25</v>
      </c>
      <c r="Q84" s="1">
        <f t="shared" si="76"/>
        <v>2</v>
      </c>
      <c r="R84" s="1">
        <f t="shared" si="76"/>
        <v>8</v>
      </c>
      <c r="S84" s="1">
        <f t="shared" si="76"/>
        <v>21</v>
      </c>
      <c r="T84" s="1">
        <f t="shared" si="76"/>
        <v>8</v>
      </c>
      <c r="U84" s="1">
        <f t="shared" si="76"/>
        <v>4</v>
      </c>
      <c r="V84" s="1">
        <f t="shared" si="76"/>
        <v>14</v>
      </c>
      <c r="W84" s="1">
        <f t="shared" si="76"/>
        <v>3</v>
      </c>
      <c r="X84" s="1">
        <f t="shared" si="76"/>
        <v>8</v>
      </c>
      <c r="Y84" s="1">
        <f t="shared" si="76"/>
        <v>29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196</v>
      </c>
      <c r="F85" s="1">
        <f>SUM(F2:F83)</f>
        <v>290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12-25-2</v>
      </c>
      <c r="R85" s="1" t="str">
        <f>IF(R84="","0-0-0",CONCATENATE(R84,"-",S84,"-",T84))</f>
        <v>8-21-8</v>
      </c>
      <c r="U85" s="1" t="str">
        <f>IF(U84="","0-0-0",CONCATENATE(U84,"-",V84,"-",W84))</f>
        <v>4-14-3</v>
      </c>
      <c r="X85" s="1" t="str">
        <f>IF(X84="","0-0-0",CONCATENATE(X84,"-",Y84,"-",Z84))</f>
        <v>8-29-7</v>
      </c>
      <c r="AA85" s="1" t="str">
        <f>IF(AA84="","0-0",CONCATENATE(AA84,AB84))</f>
        <v>L5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900-000000000000}">
      <formula1>$AK$1:$AK$2</formula1>
    </dataValidation>
    <dataValidation type="list" allowBlank="1" showInputMessage="1" showErrorMessage="1" sqref="C2:C83" xr:uid="{00000000-0002-0000-A900-000001000000}">
      <formula1>$AL$1:$AL$2</formula1>
    </dataValidation>
    <dataValidation type="list" allowBlank="1" showInputMessage="1" showErrorMessage="1" sqref="D2:D83" xr:uid="{00000000-0002-0000-A900-000002000000}">
      <formula1>$AM$1:$AM$31</formula1>
    </dataValidation>
  </dataValidations>
  <hyperlinks>
    <hyperlink ref="AG1" location="Index!A1" display="Home" xr:uid="{00000000-0004-0000-A900-000000000000}"/>
  </hyperlink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E53" s="1">
        <v>4</v>
      </c>
      <c r="F53" s="1">
        <v>6</v>
      </c>
      <c r="G53" s="1" t="s">
        <v>83</v>
      </c>
      <c r="H53" s="1" t="s">
        <v>83</v>
      </c>
      <c r="I53" s="1">
        <f t="shared" si="29"/>
        <v>22</v>
      </c>
      <c r="J53" s="1">
        <f t="shared" si="30"/>
        <v>27</v>
      </c>
      <c r="K53" s="1">
        <f t="shared" si="31"/>
        <v>4</v>
      </c>
      <c r="L53" s="1">
        <f t="shared" si="32"/>
        <v>3</v>
      </c>
      <c r="M53" s="1">
        <f t="shared" si="33"/>
        <v>1</v>
      </c>
      <c r="N53" s="1">
        <f t="shared" si="34"/>
        <v>2</v>
      </c>
      <c r="O53" s="1">
        <f t="shared" si="35"/>
        <v>12</v>
      </c>
      <c r="P53" s="1">
        <f t="shared" si="36"/>
        <v>12</v>
      </c>
      <c r="Q53" s="1">
        <f t="shared" si="37"/>
        <v>3</v>
      </c>
      <c r="R53" s="1">
        <f t="shared" si="38"/>
        <v>10</v>
      </c>
      <c r="S53" s="1">
        <f t="shared" si="39"/>
        <v>15</v>
      </c>
      <c r="T53" s="1">
        <f t="shared" si="40"/>
        <v>0</v>
      </c>
      <c r="U53" s="1">
        <f t="shared" si="41"/>
        <v>5</v>
      </c>
      <c r="V53" s="1">
        <f t="shared" si="42"/>
        <v>8</v>
      </c>
      <c r="W53" s="1">
        <f t="shared" si="43"/>
        <v>1</v>
      </c>
      <c r="X53" s="1">
        <f t="shared" si="44"/>
        <v>10</v>
      </c>
      <c r="Y53" s="1">
        <f t="shared" si="45"/>
        <v>15</v>
      </c>
      <c r="Z53" s="1">
        <f t="shared" si="46"/>
        <v>2</v>
      </c>
      <c r="AA53" s="1" t="str">
        <f t="shared" si="27"/>
        <v>L</v>
      </c>
      <c r="AB53" s="1">
        <f t="shared" si="47"/>
        <v>2</v>
      </c>
      <c r="AC53" s="1" t="str">
        <f t="shared" si="28"/>
        <v>L</v>
      </c>
      <c r="AD53" s="1">
        <f t="shared" si="48"/>
        <v>5</v>
      </c>
      <c r="AE53" s="1">
        <f t="shared" si="49"/>
        <v>5</v>
      </c>
      <c r="AF53" s="1">
        <f t="shared" si="50"/>
        <v>0</v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23</v>
      </c>
      <c r="J54" s="1">
        <f t="shared" si="30"/>
        <v>27</v>
      </c>
      <c r="K54" s="1">
        <f t="shared" si="31"/>
        <v>4</v>
      </c>
      <c r="L54" s="1">
        <f t="shared" si="32"/>
        <v>3</v>
      </c>
      <c r="M54" s="1">
        <f t="shared" si="33"/>
        <v>1</v>
      </c>
      <c r="N54" s="1">
        <f t="shared" si="34"/>
        <v>2</v>
      </c>
      <c r="O54" s="1">
        <f t="shared" si="35"/>
        <v>13</v>
      </c>
      <c r="P54" s="1">
        <f t="shared" si="36"/>
        <v>12</v>
      </c>
      <c r="Q54" s="1">
        <f t="shared" si="37"/>
        <v>3</v>
      </c>
      <c r="R54" s="1">
        <f t="shared" si="38"/>
        <v>10</v>
      </c>
      <c r="S54" s="1">
        <f t="shared" si="39"/>
        <v>15</v>
      </c>
      <c r="T54" s="1">
        <f t="shared" si="40"/>
        <v>0</v>
      </c>
      <c r="U54" s="1">
        <f t="shared" si="41"/>
        <v>6</v>
      </c>
      <c r="V54" s="1">
        <f t="shared" si="42"/>
        <v>8</v>
      </c>
      <c r="W54" s="1">
        <f t="shared" si="43"/>
        <v>1</v>
      </c>
      <c r="X54" s="1">
        <f t="shared" si="44"/>
        <v>11</v>
      </c>
      <c r="Y54" s="1">
        <f t="shared" si="45"/>
        <v>15</v>
      </c>
      <c r="Z54" s="1">
        <f t="shared" si="46"/>
        <v>2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E55" s="1">
        <v>2</v>
      </c>
      <c r="F55" s="1">
        <v>3</v>
      </c>
      <c r="G55" s="1" t="s">
        <v>83</v>
      </c>
      <c r="H55" s="1" t="s">
        <v>83</v>
      </c>
      <c r="I55" s="1">
        <f t="shared" si="29"/>
        <v>23</v>
      </c>
      <c r="J55" s="1">
        <f t="shared" si="30"/>
        <v>28</v>
      </c>
      <c r="K55" s="1">
        <f t="shared" si="31"/>
        <v>4</v>
      </c>
      <c r="L55" s="1">
        <f t="shared" si="32"/>
        <v>3</v>
      </c>
      <c r="M55" s="1">
        <f t="shared" si="33"/>
        <v>1</v>
      </c>
      <c r="N55" s="1">
        <f t="shared" si="34"/>
        <v>2</v>
      </c>
      <c r="O55" s="1">
        <f t="shared" si="35"/>
        <v>13</v>
      </c>
      <c r="P55" s="1">
        <f t="shared" si="36"/>
        <v>13</v>
      </c>
      <c r="Q55" s="1">
        <f t="shared" si="37"/>
        <v>3</v>
      </c>
      <c r="R55" s="1">
        <f t="shared" si="38"/>
        <v>10</v>
      </c>
      <c r="S55" s="1">
        <f t="shared" si="39"/>
        <v>15</v>
      </c>
      <c r="T55" s="1">
        <f t="shared" si="40"/>
        <v>0</v>
      </c>
      <c r="U55" s="1">
        <f t="shared" si="41"/>
        <v>6</v>
      </c>
      <c r="V55" s="1">
        <f t="shared" si="42"/>
        <v>9</v>
      </c>
      <c r="W55" s="1">
        <f t="shared" si="43"/>
        <v>1</v>
      </c>
      <c r="X55" s="1">
        <f t="shared" si="44"/>
        <v>11</v>
      </c>
      <c r="Y55" s="1">
        <f t="shared" si="45"/>
        <v>16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L</v>
      </c>
      <c r="AD55" s="1">
        <f t="shared" si="48"/>
        <v>5</v>
      </c>
      <c r="AE55" s="1">
        <f t="shared" si="49"/>
        <v>5</v>
      </c>
      <c r="AF55" s="1">
        <f t="shared" si="50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23</v>
      </c>
      <c r="J56" s="1">
        <f t="shared" si="30"/>
        <v>28</v>
      </c>
      <c r="K56" s="1">
        <f t="shared" si="31"/>
        <v>4</v>
      </c>
      <c r="L56" s="1">
        <f t="shared" si="32"/>
        <v>4</v>
      </c>
      <c r="M56" s="1">
        <f t="shared" si="33"/>
        <v>1</v>
      </c>
      <c r="N56" s="1">
        <f t="shared" si="34"/>
        <v>3</v>
      </c>
      <c r="O56" s="1">
        <f t="shared" si="35"/>
        <v>13</v>
      </c>
      <c r="P56" s="1">
        <f t="shared" si="36"/>
        <v>13</v>
      </c>
      <c r="Q56" s="1">
        <f t="shared" si="37"/>
        <v>4</v>
      </c>
      <c r="R56" s="1">
        <f t="shared" si="38"/>
        <v>10</v>
      </c>
      <c r="S56" s="1">
        <f t="shared" si="39"/>
        <v>15</v>
      </c>
      <c r="T56" s="1">
        <f t="shared" si="40"/>
        <v>0</v>
      </c>
      <c r="U56" s="1">
        <f t="shared" si="41"/>
        <v>6</v>
      </c>
      <c r="V56" s="1">
        <f t="shared" si="42"/>
        <v>9</v>
      </c>
      <c r="W56" s="1">
        <f t="shared" si="43"/>
        <v>1</v>
      </c>
      <c r="X56" s="1">
        <f t="shared" si="44"/>
        <v>11</v>
      </c>
      <c r="Y56" s="1">
        <f t="shared" si="45"/>
        <v>16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OTL</v>
      </c>
      <c r="AD56" s="1">
        <f t="shared" si="48"/>
        <v>4</v>
      </c>
      <c r="AE56" s="1">
        <f t="shared" si="49"/>
        <v>5</v>
      </c>
      <c r="AF56" s="1">
        <f t="shared" si="50"/>
        <v>1</v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23</v>
      </c>
      <c r="J57" s="1">
        <f t="shared" si="30"/>
        <v>29</v>
      </c>
      <c r="K57" s="1">
        <f t="shared" si="31"/>
        <v>4</v>
      </c>
      <c r="L57" s="1">
        <f t="shared" si="32"/>
        <v>4</v>
      </c>
      <c r="M57" s="1">
        <f t="shared" si="33"/>
        <v>1</v>
      </c>
      <c r="N57" s="1">
        <f t="shared" si="34"/>
        <v>3</v>
      </c>
      <c r="O57" s="1">
        <f t="shared" si="35"/>
        <v>13</v>
      </c>
      <c r="P57" s="1">
        <f t="shared" si="36"/>
        <v>14</v>
      </c>
      <c r="Q57" s="1">
        <f t="shared" si="37"/>
        <v>4</v>
      </c>
      <c r="R57" s="1">
        <f t="shared" si="38"/>
        <v>10</v>
      </c>
      <c r="S57" s="1">
        <f t="shared" si="39"/>
        <v>15</v>
      </c>
      <c r="T57" s="1">
        <f t="shared" si="40"/>
        <v>0</v>
      </c>
      <c r="U57" s="1">
        <f t="shared" si="41"/>
        <v>6</v>
      </c>
      <c r="V57" s="1">
        <f t="shared" si="42"/>
        <v>9</v>
      </c>
      <c r="W57" s="1">
        <f t="shared" si="43"/>
        <v>1</v>
      </c>
      <c r="X57" s="1">
        <f t="shared" si="44"/>
        <v>11</v>
      </c>
      <c r="Y57" s="1">
        <f t="shared" si="45"/>
        <v>16</v>
      </c>
      <c r="Z57" s="1">
        <f t="shared" si="46"/>
        <v>2</v>
      </c>
      <c r="AA57" s="1" t="str">
        <f t="shared" si="27"/>
        <v>L</v>
      </c>
      <c r="AB57" s="1">
        <f t="shared" si="47"/>
        <v>3</v>
      </c>
      <c r="AC57" s="1" t="str">
        <f t="shared" si="28"/>
        <v>L</v>
      </c>
      <c r="AD57" s="1">
        <f t="shared" si="48"/>
        <v>4</v>
      </c>
      <c r="AE57" s="1">
        <f t="shared" si="49"/>
        <v>5</v>
      </c>
      <c r="AF57" s="1">
        <f t="shared" si="50"/>
        <v>1</v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E58" s="1">
        <v>3</v>
      </c>
      <c r="F58" s="1">
        <v>2</v>
      </c>
      <c r="G58" s="1" t="s">
        <v>84</v>
      </c>
      <c r="H58" s="1" t="s">
        <v>83</v>
      </c>
      <c r="I58" s="1">
        <f t="shared" si="29"/>
        <v>24</v>
      </c>
      <c r="J58" s="1">
        <f t="shared" si="30"/>
        <v>29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3</v>
      </c>
      <c r="O58" s="1">
        <f t="shared" si="35"/>
        <v>13</v>
      </c>
      <c r="P58" s="1">
        <f t="shared" si="36"/>
        <v>14</v>
      </c>
      <c r="Q58" s="1">
        <f t="shared" si="37"/>
        <v>4</v>
      </c>
      <c r="R58" s="1">
        <f t="shared" si="38"/>
        <v>11</v>
      </c>
      <c r="S58" s="1">
        <f t="shared" si="39"/>
        <v>15</v>
      </c>
      <c r="T58" s="1">
        <f t="shared" si="40"/>
        <v>0</v>
      </c>
      <c r="U58" s="1">
        <f t="shared" si="41"/>
        <v>7</v>
      </c>
      <c r="V58" s="1">
        <f t="shared" si="42"/>
        <v>9</v>
      </c>
      <c r="W58" s="1">
        <f t="shared" si="43"/>
        <v>1</v>
      </c>
      <c r="X58" s="1">
        <f t="shared" si="44"/>
        <v>12</v>
      </c>
      <c r="Y58" s="1">
        <f t="shared" si="45"/>
        <v>16</v>
      </c>
      <c r="Z58" s="1">
        <f t="shared" si="46"/>
        <v>2</v>
      </c>
      <c r="AA58" s="1" t="str">
        <f t="shared" si="27"/>
        <v>W</v>
      </c>
      <c r="AB58" s="1">
        <f t="shared" si="47"/>
        <v>1</v>
      </c>
      <c r="AC58" s="1" t="str">
        <f t="shared" si="28"/>
        <v>W</v>
      </c>
      <c r="AD58" s="1">
        <f t="shared" si="48"/>
        <v>4</v>
      </c>
      <c r="AE58" s="1">
        <f t="shared" si="49"/>
        <v>5</v>
      </c>
      <c r="AF58" s="1">
        <f t="shared" si="50"/>
        <v>1</v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29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3</v>
      </c>
      <c r="O59" s="1">
        <f t="shared" si="35"/>
        <v>13</v>
      </c>
      <c r="P59" s="1">
        <f t="shared" si="36"/>
        <v>14</v>
      </c>
      <c r="Q59" s="1">
        <f t="shared" si="37"/>
        <v>4</v>
      </c>
      <c r="R59" s="1">
        <f t="shared" si="38"/>
        <v>12</v>
      </c>
      <c r="S59" s="1">
        <f t="shared" si="39"/>
        <v>15</v>
      </c>
      <c r="T59" s="1">
        <f t="shared" si="40"/>
        <v>0</v>
      </c>
      <c r="U59" s="1">
        <f t="shared" si="41"/>
        <v>7</v>
      </c>
      <c r="V59" s="1">
        <f t="shared" si="42"/>
        <v>9</v>
      </c>
      <c r="W59" s="1">
        <f t="shared" si="43"/>
        <v>1</v>
      </c>
      <c r="X59" s="1">
        <f t="shared" si="44"/>
        <v>12</v>
      </c>
      <c r="Y59" s="1">
        <f t="shared" si="45"/>
        <v>16</v>
      </c>
      <c r="Z59" s="1">
        <f t="shared" si="46"/>
        <v>2</v>
      </c>
      <c r="AA59" s="1" t="str">
        <f t="shared" si="27"/>
        <v>W</v>
      </c>
      <c r="AB59" s="1">
        <f t="shared" si="47"/>
        <v>2</v>
      </c>
      <c r="AC59" s="1" t="str">
        <f t="shared" si="28"/>
        <v>W</v>
      </c>
      <c r="AD59" s="1">
        <f t="shared" si="48"/>
        <v>4</v>
      </c>
      <c r="AE59" s="1">
        <f t="shared" si="49"/>
        <v>5</v>
      </c>
      <c r="AF59" s="1">
        <f t="shared" si="50"/>
        <v>1</v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E60" s="1">
        <v>1</v>
      </c>
      <c r="F60" s="1">
        <v>4</v>
      </c>
      <c r="G60" s="1" t="s">
        <v>83</v>
      </c>
      <c r="H60" s="1" t="s">
        <v>83</v>
      </c>
      <c r="I60" s="1">
        <f t="shared" si="29"/>
        <v>25</v>
      </c>
      <c r="J60" s="1">
        <f t="shared" si="30"/>
        <v>30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3</v>
      </c>
      <c r="O60" s="1">
        <f t="shared" si="35"/>
        <v>13</v>
      </c>
      <c r="P60" s="1">
        <f t="shared" si="36"/>
        <v>14</v>
      </c>
      <c r="Q60" s="1">
        <f t="shared" si="37"/>
        <v>4</v>
      </c>
      <c r="R60" s="1">
        <f t="shared" si="38"/>
        <v>12</v>
      </c>
      <c r="S60" s="1">
        <f t="shared" si="39"/>
        <v>16</v>
      </c>
      <c r="T60" s="1">
        <f t="shared" si="40"/>
        <v>0</v>
      </c>
      <c r="U60" s="1">
        <f t="shared" si="41"/>
        <v>7</v>
      </c>
      <c r="V60" s="1">
        <f t="shared" si="42"/>
        <v>9</v>
      </c>
      <c r="W60" s="1">
        <f t="shared" si="43"/>
        <v>1</v>
      </c>
      <c r="X60" s="1">
        <f t="shared" si="44"/>
        <v>12</v>
      </c>
      <c r="Y60" s="1">
        <f t="shared" si="45"/>
        <v>16</v>
      </c>
      <c r="Z60" s="1">
        <f t="shared" si="46"/>
        <v>2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4</v>
      </c>
      <c r="AE60" s="1">
        <f t="shared" si="49"/>
        <v>5</v>
      </c>
      <c r="AF60" s="1">
        <f t="shared" si="50"/>
        <v>1</v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E61" s="1">
        <v>2</v>
      </c>
      <c r="F61" s="1">
        <v>7</v>
      </c>
      <c r="G61" s="1" t="s">
        <v>83</v>
      </c>
      <c r="H61" s="1" t="s">
        <v>83</v>
      </c>
      <c r="I61" s="1">
        <f t="shared" si="29"/>
        <v>25</v>
      </c>
      <c r="J61" s="1">
        <f t="shared" si="30"/>
        <v>31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3</v>
      </c>
      <c r="O61" s="1">
        <f t="shared" si="35"/>
        <v>13</v>
      </c>
      <c r="P61" s="1">
        <f t="shared" si="36"/>
        <v>14</v>
      </c>
      <c r="Q61" s="1">
        <f t="shared" si="37"/>
        <v>4</v>
      </c>
      <c r="R61" s="1">
        <f t="shared" si="38"/>
        <v>12</v>
      </c>
      <c r="S61" s="1">
        <f t="shared" si="39"/>
        <v>17</v>
      </c>
      <c r="T61" s="1">
        <f t="shared" si="40"/>
        <v>0</v>
      </c>
      <c r="U61" s="1">
        <f t="shared" si="41"/>
        <v>7</v>
      </c>
      <c r="V61" s="1">
        <f t="shared" si="42"/>
        <v>9</v>
      </c>
      <c r="W61" s="1">
        <f t="shared" si="43"/>
        <v>1</v>
      </c>
      <c r="X61" s="1">
        <f t="shared" si="44"/>
        <v>12</v>
      </c>
      <c r="Y61" s="1">
        <f t="shared" si="45"/>
        <v>17</v>
      </c>
      <c r="Z61" s="1">
        <f t="shared" si="46"/>
        <v>2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3</v>
      </c>
      <c r="AE61" s="1">
        <f t="shared" si="49"/>
        <v>6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E62" s="1">
        <v>6</v>
      </c>
      <c r="F62" s="1">
        <v>3</v>
      </c>
      <c r="G62" s="1" t="s">
        <v>83</v>
      </c>
      <c r="H62" s="1" t="s">
        <v>83</v>
      </c>
      <c r="I62" s="1">
        <f t="shared" si="29"/>
        <v>26</v>
      </c>
      <c r="J62" s="1">
        <f t="shared" si="30"/>
        <v>31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3</v>
      </c>
      <c r="O62" s="1">
        <f t="shared" si="35"/>
        <v>14</v>
      </c>
      <c r="P62" s="1">
        <f t="shared" si="36"/>
        <v>14</v>
      </c>
      <c r="Q62" s="1">
        <f t="shared" si="37"/>
        <v>4</v>
      </c>
      <c r="R62" s="1">
        <f t="shared" si="38"/>
        <v>12</v>
      </c>
      <c r="S62" s="1">
        <f t="shared" si="39"/>
        <v>17</v>
      </c>
      <c r="T62" s="1">
        <f t="shared" si="40"/>
        <v>0</v>
      </c>
      <c r="U62" s="1">
        <f t="shared" si="41"/>
        <v>8</v>
      </c>
      <c r="V62" s="1">
        <f t="shared" si="42"/>
        <v>9</v>
      </c>
      <c r="W62" s="1">
        <f t="shared" si="43"/>
        <v>1</v>
      </c>
      <c r="X62" s="1">
        <f t="shared" si="44"/>
        <v>13</v>
      </c>
      <c r="Y62" s="1">
        <f t="shared" si="45"/>
        <v>17</v>
      </c>
      <c r="Z62" s="1">
        <f t="shared" si="46"/>
        <v>2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4</v>
      </c>
      <c r="AE62" s="1">
        <f t="shared" si="49"/>
        <v>5</v>
      </c>
      <c r="AF62" s="1">
        <f t="shared" si="50"/>
        <v>1</v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E63" s="1">
        <v>3</v>
      </c>
      <c r="F63" s="1">
        <v>4</v>
      </c>
      <c r="G63" s="1" t="s">
        <v>83</v>
      </c>
      <c r="H63" s="1" t="s">
        <v>83</v>
      </c>
      <c r="I63" s="1">
        <f t="shared" si="29"/>
        <v>26</v>
      </c>
      <c r="J63" s="1">
        <f t="shared" si="30"/>
        <v>32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3</v>
      </c>
      <c r="O63" s="1">
        <f t="shared" si="35"/>
        <v>14</v>
      </c>
      <c r="P63" s="1">
        <f t="shared" si="36"/>
        <v>15</v>
      </c>
      <c r="Q63" s="1">
        <f t="shared" si="37"/>
        <v>4</v>
      </c>
      <c r="R63" s="1">
        <f t="shared" si="38"/>
        <v>12</v>
      </c>
      <c r="S63" s="1">
        <f t="shared" si="39"/>
        <v>17</v>
      </c>
      <c r="T63" s="1">
        <f t="shared" si="40"/>
        <v>0</v>
      </c>
      <c r="U63" s="1">
        <f t="shared" si="41"/>
        <v>8</v>
      </c>
      <c r="V63" s="1">
        <f t="shared" si="42"/>
        <v>9</v>
      </c>
      <c r="W63" s="1">
        <f t="shared" si="43"/>
        <v>1</v>
      </c>
      <c r="X63" s="1">
        <f t="shared" si="44"/>
        <v>13</v>
      </c>
      <c r="Y63" s="1">
        <f t="shared" si="45"/>
        <v>18</v>
      </c>
      <c r="Z63" s="1">
        <f t="shared" si="46"/>
        <v>2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4</v>
      </c>
      <c r="AE63" s="1">
        <f t="shared" si="49"/>
        <v>5</v>
      </c>
      <c r="AF63" s="1">
        <f t="shared" si="50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E64" s="1">
        <v>3</v>
      </c>
      <c r="F64" s="1">
        <v>5</v>
      </c>
      <c r="G64" s="1" t="s">
        <v>83</v>
      </c>
      <c r="H64" s="1" t="s">
        <v>83</v>
      </c>
      <c r="I64" s="1">
        <f t="shared" si="29"/>
        <v>26</v>
      </c>
      <c r="J64" s="1">
        <f t="shared" si="30"/>
        <v>33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3</v>
      </c>
      <c r="O64" s="1">
        <f t="shared" si="35"/>
        <v>14</v>
      </c>
      <c r="P64" s="1">
        <f t="shared" si="36"/>
        <v>15</v>
      </c>
      <c r="Q64" s="1">
        <f t="shared" si="37"/>
        <v>4</v>
      </c>
      <c r="R64" s="1">
        <f t="shared" si="38"/>
        <v>12</v>
      </c>
      <c r="S64" s="1">
        <f t="shared" si="39"/>
        <v>18</v>
      </c>
      <c r="T64" s="1">
        <f t="shared" si="40"/>
        <v>0</v>
      </c>
      <c r="U64" s="1">
        <f t="shared" si="41"/>
        <v>8</v>
      </c>
      <c r="V64" s="1">
        <f t="shared" si="42"/>
        <v>9</v>
      </c>
      <c r="W64" s="1">
        <f t="shared" si="43"/>
        <v>1</v>
      </c>
      <c r="X64" s="1">
        <f t="shared" si="44"/>
        <v>13</v>
      </c>
      <c r="Y64" s="1">
        <f t="shared" si="45"/>
        <v>19</v>
      </c>
      <c r="Z64" s="1">
        <f t="shared" si="46"/>
        <v>2</v>
      </c>
      <c r="AA64" s="1" t="str">
        <f t="shared" si="27"/>
        <v>L</v>
      </c>
      <c r="AB64" s="1">
        <f t="shared" si="47"/>
        <v>2</v>
      </c>
      <c r="AC64" s="1" t="str">
        <f t="shared" si="28"/>
        <v>L</v>
      </c>
      <c r="AD64" s="1">
        <f t="shared" si="48"/>
        <v>3</v>
      </c>
      <c r="AE64" s="1">
        <f t="shared" si="49"/>
        <v>6</v>
      </c>
      <c r="AF64" s="1">
        <f t="shared" si="50"/>
        <v>1</v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E65" s="1">
        <v>4</v>
      </c>
      <c r="F65" s="1">
        <v>1</v>
      </c>
      <c r="G65" s="1" t="s">
        <v>83</v>
      </c>
      <c r="H65" s="1" t="s">
        <v>83</v>
      </c>
      <c r="I65" s="1">
        <f t="shared" si="29"/>
        <v>27</v>
      </c>
      <c r="J65" s="1">
        <f t="shared" si="30"/>
        <v>33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3</v>
      </c>
      <c r="O65" s="1">
        <f t="shared" si="35"/>
        <v>14</v>
      </c>
      <c r="P65" s="1">
        <f t="shared" si="36"/>
        <v>15</v>
      </c>
      <c r="Q65" s="1">
        <f t="shared" si="37"/>
        <v>4</v>
      </c>
      <c r="R65" s="1">
        <f t="shared" si="38"/>
        <v>13</v>
      </c>
      <c r="S65" s="1">
        <f t="shared" si="39"/>
        <v>18</v>
      </c>
      <c r="T65" s="1">
        <f t="shared" si="40"/>
        <v>0</v>
      </c>
      <c r="U65" s="1">
        <f t="shared" si="41"/>
        <v>8</v>
      </c>
      <c r="V65" s="1">
        <f t="shared" si="42"/>
        <v>9</v>
      </c>
      <c r="W65" s="1">
        <f t="shared" si="43"/>
        <v>1</v>
      </c>
      <c r="X65" s="1">
        <f t="shared" si="44"/>
        <v>13</v>
      </c>
      <c r="Y65" s="1">
        <f t="shared" si="45"/>
        <v>19</v>
      </c>
      <c r="Z65" s="1">
        <f t="shared" si="46"/>
        <v>2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4</v>
      </c>
      <c r="AE65" s="1">
        <f t="shared" si="49"/>
        <v>5</v>
      </c>
      <c r="AF65" s="1">
        <f t="shared" si="50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27</v>
      </c>
      <c r="J66" s="1">
        <f t="shared" si="30"/>
        <v>34</v>
      </c>
      <c r="K66" s="1">
        <f t="shared" si="31"/>
        <v>5</v>
      </c>
      <c r="L66" s="1">
        <f t="shared" si="32"/>
        <v>4</v>
      </c>
      <c r="M66" s="1">
        <f t="shared" si="33"/>
        <v>1</v>
      </c>
      <c r="N66" s="1">
        <f t="shared" si="34"/>
        <v>3</v>
      </c>
      <c r="O66" s="1">
        <f t="shared" si="35"/>
        <v>14</v>
      </c>
      <c r="P66" s="1">
        <f t="shared" si="36"/>
        <v>15</v>
      </c>
      <c r="Q66" s="1">
        <f t="shared" si="37"/>
        <v>4</v>
      </c>
      <c r="R66" s="1">
        <f t="shared" si="38"/>
        <v>13</v>
      </c>
      <c r="S66" s="1">
        <f t="shared" si="39"/>
        <v>19</v>
      </c>
      <c r="T66" s="1">
        <f t="shared" si="40"/>
        <v>0</v>
      </c>
      <c r="U66" s="1">
        <f t="shared" si="41"/>
        <v>8</v>
      </c>
      <c r="V66" s="1">
        <f t="shared" si="42"/>
        <v>9</v>
      </c>
      <c r="W66" s="1">
        <f t="shared" si="43"/>
        <v>1</v>
      </c>
      <c r="X66" s="1">
        <f t="shared" si="44"/>
        <v>13</v>
      </c>
      <c r="Y66" s="1">
        <f t="shared" si="45"/>
        <v>19</v>
      </c>
      <c r="Z66" s="1">
        <f t="shared" si="46"/>
        <v>2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E67" s="1">
        <v>5</v>
      </c>
      <c r="F67" s="1">
        <v>4</v>
      </c>
      <c r="G67" s="1" t="s">
        <v>84</v>
      </c>
      <c r="H67" s="1" t="s">
        <v>83</v>
      </c>
      <c r="I67" s="1">
        <f t="shared" ref="I67:I83" si="53">IF(E67="","",IF(E67&gt;F67,I66+1,I66))</f>
        <v>28</v>
      </c>
      <c r="J67" s="1">
        <f t="shared" ref="J67:J83" si="54">IF(E67="","",IF(AND(F67&gt;E67,G67=$AK$2,H67=$AK$2),J66+1,J66))</f>
        <v>34</v>
      </c>
      <c r="K67" s="1">
        <f t="shared" ref="K67:K83" si="55">IF(E67="","",IF(AND(G67=$AK$1,E67&gt;F67),K66+1,K66))</f>
        <v>6</v>
      </c>
      <c r="L67" s="1">
        <f t="shared" ref="L67:L83" si="56">IF(E67="","",IF(AND(OR(G67=$AK$1,H67=$AK$1),E67&lt;F67),L66+1,L66))</f>
        <v>4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15</v>
      </c>
      <c r="Q67" s="1">
        <f t="shared" ref="Q67:Q83" si="61">IF(E67="","",IF(AND(C67=$AL$1,F67&gt;E67,OR(G67=$AK$1,H67=$AK$1)),Q66+1, Q66))</f>
        <v>4</v>
      </c>
      <c r="R67" s="1">
        <f t="shared" ref="R67:R83" si="62">IF(E67="","",IF(AND(C67=$AL$2,E67&gt;F67),R66+1,R66))</f>
        <v>13</v>
      </c>
      <c r="S67" s="1">
        <f t="shared" ref="S67:S83" si="63">IF(E67="","",IF(AND(C67=$AL$2,F67&gt;E67,G67=$AK$2,H67=$AK$2),S66+1,S66))</f>
        <v>19</v>
      </c>
      <c r="T67" s="1">
        <f t="shared" ref="T67:T83" si="64">IF(E67="","",IF(AND(C67=$AL$2,F67&gt;E67,OR(G67=$AK$1,H67=$AK$1)), T66+1, T66))</f>
        <v>0</v>
      </c>
      <c r="U67" s="1">
        <f t="shared" ref="U67:U83" si="65">IF(E67="","",IF(AND(E67&gt;F67,COUNTIF($AO$1:$AO$7,D67)=1),U66+1,U66))</f>
        <v>8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13</v>
      </c>
      <c r="Y67" s="1">
        <f t="shared" ref="Y67:Y83" si="69">IF(E67="","",IF(AND(E67&lt;F67,G67=$AK$2,H67=$AK$2,COUNTIF($AN$1:$AN$15,D67)=1),Y66+1,Y66))</f>
        <v>19</v>
      </c>
      <c r="Z67" s="1">
        <f t="shared" ref="Z67:Z83" si="70">IF(E67="","",IF(AND(E67&lt;F67,COUNTIF($AN$1:$AN$15,D67)=1,OR(G67=$AK$1,H67=$AK$1)), Z66+1, Z66))</f>
        <v>2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E68" s="1">
        <v>4</v>
      </c>
      <c r="F68" s="1">
        <v>2</v>
      </c>
      <c r="G68" s="1" t="s">
        <v>83</v>
      </c>
      <c r="H68" s="1" t="s">
        <v>83</v>
      </c>
      <c r="I68" s="1">
        <f t="shared" si="53"/>
        <v>29</v>
      </c>
      <c r="J68" s="1">
        <f t="shared" si="54"/>
        <v>34</v>
      </c>
      <c r="K68" s="1">
        <f t="shared" si="55"/>
        <v>6</v>
      </c>
      <c r="L68" s="1">
        <f t="shared" si="56"/>
        <v>4</v>
      </c>
      <c r="M68" s="1">
        <f t="shared" si="57"/>
        <v>1</v>
      </c>
      <c r="N68" s="1">
        <f t="shared" si="58"/>
        <v>3</v>
      </c>
      <c r="O68" s="1">
        <f t="shared" si="59"/>
        <v>16</v>
      </c>
      <c r="P68" s="1">
        <f t="shared" si="60"/>
        <v>15</v>
      </c>
      <c r="Q68" s="1">
        <f t="shared" si="61"/>
        <v>4</v>
      </c>
      <c r="R68" s="1">
        <f t="shared" si="62"/>
        <v>13</v>
      </c>
      <c r="S68" s="1">
        <f t="shared" si="63"/>
        <v>19</v>
      </c>
      <c r="T68" s="1">
        <f t="shared" si="64"/>
        <v>0</v>
      </c>
      <c r="U68" s="1">
        <f t="shared" si="65"/>
        <v>8</v>
      </c>
      <c r="V68" s="1">
        <f t="shared" si="66"/>
        <v>9</v>
      </c>
      <c r="W68" s="1">
        <f t="shared" si="67"/>
        <v>1</v>
      </c>
      <c r="X68" s="1">
        <f t="shared" si="68"/>
        <v>14</v>
      </c>
      <c r="Y68" s="1">
        <f t="shared" si="69"/>
        <v>19</v>
      </c>
      <c r="Z68" s="1">
        <f t="shared" si="70"/>
        <v>2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E69" s="1">
        <v>2</v>
      </c>
      <c r="F69" s="1">
        <v>3</v>
      </c>
      <c r="G69" s="1" t="s">
        <v>84</v>
      </c>
      <c r="H69" s="1" t="s">
        <v>83</v>
      </c>
      <c r="I69" s="1">
        <f t="shared" si="53"/>
        <v>29</v>
      </c>
      <c r="J69" s="1">
        <f t="shared" si="54"/>
        <v>34</v>
      </c>
      <c r="K69" s="1">
        <f t="shared" si="55"/>
        <v>6</v>
      </c>
      <c r="L69" s="1">
        <f t="shared" si="56"/>
        <v>5</v>
      </c>
      <c r="M69" s="1">
        <f t="shared" si="57"/>
        <v>1</v>
      </c>
      <c r="N69" s="1">
        <f t="shared" si="58"/>
        <v>3</v>
      </c>
      <c r="O69" s="1">
        <f t="shared" si="59"/>
        <v>16</v>
      </c>
      <c r="P69" s="1">
        <f t="shared" si="60"/>
        <v>15</v>
      </c>
      <c r="Q69" s="1">
        <f t="shared" si="61"/>
        <v>5</v>
      </c>
      <c r="R69" s="1">
        <f t="shared" si="62"/>
        <v>13</v>
      </c>
      <c r="S69" s="1">
        <f t="shared" si="63"/>
        <v>19</v>
      </c>
      <c r="T69" s="1">
        <f t="shared" si="64"/>
        <v>0</v>
      </c>
      <c r="U69" s="1">
        <f t="shared" si="65"/>
        <v>8</v>
      </c>
      <c r="V69" s="1">
        <f t="shared" si="66"/>
        <v>9</v>
      </c>
      <c r="W69" s="1">
        <f t="shared" si="67"/>
        <v>1</v>
      </c>
      <c r="X69" s="1">
        <f t="shared" si="68"/>
        <v>14</v>
      </c>
      <c r="Y69" s="1">
        <f t="shared" si="69"/>
        <v>19</v>
      </c>
      <c r="Z69" s="1">
        <f t="shared" si="70"/>
        <v>3</v>
      </c>
      <c r="AA69" s="1" t="str">
        <f t="shared" si="51"/>
        <v>L</v>
      </c>
      <c r="AB69" s="1">
        <f t="shared" si="71"/>
        <v>1</v>
      </c>
      <c r="AC69" s="1" t="str">
        <f t="shared" si="52"/>
        <v>OTL</v>
      </c>
      <c r="AD69" s="1">
        <f t="shared" si="48"/>
        <v>4</v>
      </c>
      <c r="AE69" s="1">
        <f t="shared" si="49"/>
        <v>5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E70" s="1">
        <v>6</v>
      </c>
      <c r="F70" s="1">
        <v>2</v>
      </c>
      <c r="G70" s="1" t="s">
        <v>83</v>
      </c>
      <c r="H70" s="1" t="s">
        <v>83</v>
      </c>
      <c r="I70" s="1">
        <f t="shared" si="53"/>
        <v>30</v>
      </c>
      <c r="J70" s="1">
        <f t="shared" si="54"/>
        <v>34</v>
      </c>
      <c r="K70" s="1">
        <f t="shared" si="55"/>
        <v>6</v>
      </c>
      <c r="L70" s="1">
        <f t="shared" si="56"/>
        <v>5</v>
      </c>
      <c r="M70" s="1">
        <f t="shared" si="57"/>
        <v>1</v>
      </c>
      <c r="N70" s="1">
        <f t="shared" si="58"/>
        <v>3</v>
      </c>
      <c r="O70" s="1">
        <f t="shared" si="59"/>
        <v>16</v>
      </c>
      <c r="P70" s="1">
        <f t="shared" si="60"/>
        <v>15</v>
      </c>
      <c r="Q70" s="1">
        <f t="shared" si="61"/>
        <v>5</v>
      </c>
      <c r="R70" s="1">
        <f t="shared" si="62"/>
        <v>14</v>
      </c>
      <c r="S70" s="1">
        <f t="shared" si="63"/>
        <v>19</v>
      </c>
      <c r="T70" s="1">
        <f t="shared" si="64"/>
        <v>0</v>
      </c>
      <c r="U70" s="1">
        <f t="shared" si="65"/>
        <v>8</v>
      </c>
      <c r="V70" s="1">
        <f t="shared" si="66"/>
        <v>9</v>
      </c>
      <c r="W70" s="1">
        <f t="shared" si="67"/>
        <v>1</v>
      </c>
      <c r="X70" s="1">
        <f t="shared" si="68"/>
        <v>15</v>
      </c>
      <c r="Y70" s="1">
        <f t="shared" si="69"/>
        <v>19</v>
      </c>
      <c r="Z70" s="1">
        <f t="shared" si="70"/>
        <v>3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E71" s="1">
        <v>0</v>
      </c>
      <c r="F71" s="1">
        <v>4</v>
      </c>
      <c r="G71" s="1" t="s">
        <v>83</v>
      </c>
      <c r="H71" s="1" t="s">
        <v>83</v>
      </c>
      <c r="I71" s="1">
        <f t="shared" si="53"/>
        <v>30</v>
      </c>
      <c r="J71" s="1">
        <f t="shared" si="54"/>
        <v>35</v>
      </c>
      <c r="K71" s="1">
        <f t="shared" si="55"/>
        <v>6</v>
      </c>
      <c r="L71" s="1">
        <f t="shared" si="56"/>
        <v>5</v>
      </c>
      <c r="M71" s="1">
        <f t="shared" si="57"/>
        <v>1</v>
      </c>
      <c r="N71" s="1">
        <f t="shared" si="58"/>
        <v>3</v>
      </c>
      <c r="O71" s="1">
        <f t="shared" si="59"/>
        <v>16</v>
      </c>
      <c r="P71" s="1">
        <f t="shared" si="60"/>
        <v>15</v>
      </c>
      <c r="Q71" s="1">
        <f t="shared" si="61"/>
        <v>5</v>
      </c>
      <c r="R71" s="1">
        <f t="shared" si="62"/>
        <v>14</v>
      </c>
      <c r="S71" s="1">
        <f t="shared" si="63"/>
        <v>20</v>
      </c>
      <c r="T71" s="1">
        <f t="shared" si="64"/>
        <v>0</v>
      </c>
      <c r="U71" s="1">
        <f t="shared" si="65"/>
        <v>8</v>
      </c>
      <c r="V71" s="1">
        <f t="shared" si="66"/>
        <v>9</v>
      </c>
      <c r="W71" s="1">
        <f t="shared" si="67"/>
        <v>1</v>
      </c>
      <c r="X71" s="1">
        <f t="shared" si="68"/>
        <v>15</v>
      </c>
      <c r="Y71" s="1">
        <f t="shared" si="69"/>
        <v>20</v>
      </c>
      <c r="Z71" s="1">
        <f t="shared" si="70"/>
        <v>3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E72" s="1">
        <v>4</v>
      </c>
      <c r="F72" s="1">
        <v>5</v>
      </c>
      <c r="G72" s="1" t="s">
        <v>83</v>
      </c>
      <c r="H72" s="1" t="s">
        <v>83</v>
      </c>
      <c r="I72" s="1">
        <f t="shared" si="53"/>
        <v>30</v>
      </c>
      <c r="J72" s="1">
        <f t="shared" si="54"/>
        <v>36</v>
      </c>
      <c r="K72" s="1">
        <f t="shared" si="55"/>
        <v>6</v>
      </c>
      <c r="L72" s="1">
        <f t="shared" si="56"/>
        <v>5</v>
      </c>
      <c r="M72" s="1">
        <f t="shared" si="57"/>
        <v>1</v>
      </c>
      <c r="N72" s="1">
        <f t="shared" si="58"/>
        <v>3</v>
      </c>
      <c r="O72" s="1">
        <f t="shared" si="59"/>
        <v>16</v>
      </c>
      <c r="P72" s="1">
        <f t="shared" si="60"/>
        <v>15</v>
      </c>
      <c r="Q72" s="1">
        <f t="shared" si="61"/>
        <v>5</v>
      </c>
      <c r="R72" s="1">
        <f t="shared" si="62"/>
        <v>14</v>
      </c>
      <c r="S72" s="1">
        <f t="shared" si="63"/>
        <v>21</v>
      </c>
      <c r="T72" s="1">
        <f t="shared" si="64"/>
        <v>0</v>
      </c>
      <c r="U72" s="1">
        <f t="shared" si="65"/>
        <v>8</v>
      </c>
      <c r="V72" s="1">
        <f t="shared" si="66"/>
        <v>10</v>
      </c>
      <c r="W72" s="1">
        <f t="shared" si="67"/>
        <v>1</v>
      </c>
      <c r="X72" s="1">
        <f t="shared" si="68"/>
        <v>15</v>
      </c>
      <c r="Y72" s="1">
        <f t="shared" si="69"/>
        <v>21</v>
      </c>
      <c r="Z72" s="1">
        <f t="shared" si="70"/>
        <v>3</v>
      </c>
      <c r="AA72" s="1" t="str">
        <f t="shared" si="51"/>
        <v>L</v>
      </c>
      <c r="AB72" s="1">
        <f t="shared" si="71"/>
        <v>2</v>
      </c>
      <c r="AC72" s="1" t="str">
        <f t="shared" si="52"/>
        <v>L</v>
      </c>
      <c r="AD72" s="1">
        <f t="shared" si="48"/>
        <v>4</v>
      </c>
      <c r="AE72" s="1">
        <f t="shared" si="49"/>
        <v>5</v>
      </c>
      <c r="AF72" s="1">
        <f t="shared" si="50"/>
        <v>1</v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E73" s="1">
        <v>3</v>
      </c>
      <c r="F73" s="1">
        <v>4</v>
      </c>
      <c r="G73" s="1" t="s">
        <v>84</v>
      </c>
      <c r="H73" s="1" t="s">
        <v>83</v>
      </c>
      <c r="I73" s="1">
        <f t="shared" si="53"/>
        <v>30</v>
      </c>
      <c r="J73" s="1">
        <f t="shared" si="54"/>
        <v>36</v>
      </c>
      <c r="K73" s="1">
        <f t="shared" si="55"/>
        <v>6</v>
      </c>
      <c r="L73" s="1">
        <f t="shared" si="56"/>
        <v>6</v>
      </c>
      <c r="M73" s="1">
        <f t="shared" si="57"/>
        <v>1</v>
      </c>
      <c r="N73" s="1">
        <f t="shared" si="58"/>
        <v>3</v>
      </c>
      <c r="O73" s="1">
        <f t="shared" si="59"/>
        <v>16</v>
      </c>
      <c r="P73" s="1">
        <f t="shared" si="60"/>
        <v>15</v>
      </c>
      <c r="Q73" s="1">
        <f t="shared" si="61"/>
        <v>5</v>
      </c>
      <c r="R73" s="1">
        <f t="shared" si="62"/>
        <v>14</v>
      </c>
      <c r="S73" s="1">
        <f t="shared" si="63"/>
        <v>21</v>
      </c>
      <c r="T73" s="1">
        <f t="shared" si="64"/>
        <v>1</v>
      </c>
      <c r="U73" s="1">
        <f t="shared" si="65"/>
        <v>8</v>
      </c>
      <c r="V73" s="1">
        <f t="shared" si="66"/>
        <v>10</v>
      </c>
      <c r="W73" s="1">
        <f t="shared" si="67"/>
        <v>2</v>
      </c>
      <c r="X73" s="1">
        <f t="shared" si="68"/>
        <v>15</v>
      </c>
      <c r="Y73" s="1">
        <f t="shared" si="69"/>
        <v>21</v>
      </c>
      <c r="Z73" s="1">
        <f t="shared" si="70"/>
        <v>4</v>
      </c>
      <c r="AA73" s="1" t="str">
        <f t="shared" si="51"/>
        <v>L</v>
      </c>
      <c r="AB73" s="1">
        <f t="shared" si="71"/>
        <v>3</v>
      </c>
      <c r="AC73" s="1" t="str">
        <f t="shared" si="52"/>
        <v>OTL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31</v>
      </c>
      <c r="J74" s="1">
        <f t="shared" si="54"/>
        <v>36</v>
      </c>
      <c r="K74" s="1">
        <f t="shared" si="55"/>
        <v>6</v>
      </c>
      <c r="L74" s="1">
        <f t="shared" si="56"/>
        <v>6</v>
      </c>
      <c r="M74" s="1">
        <f t="shared" si="57"/>
        <v>1</v>
      </c>
      <c r="N74" s="1">
        <f t="shared" si="58"/>
        <v>3</v>
      </c>
      <c r="O74" s="1">
        <f t="shared" si="59"/>
        <v>17</v>
      </c>
      <c r="P74" s="1">
        <f t="shared" si="60"/>
        <v>15</v>
      </c>
      <c r="Q74" s="1">
        <f t="shared" si="61"/>
        <v>5</v>
      </c>
      <c r="R74" s="1">
        <f t="shared" si="62"/>
        <v>14</v>
      </c>
      <c r="S74" s="1">
        <f t="shared" si="63"/>
        <v>21</v>
      </c>
      <c r="T74" s="1">
        <f t="shared" si="64"/>
        <v>1</v>
      </c>
      <c r="U74" s="1">
        <f t="shared" si="65"/>
        <v>9</v>
      </c>
      <c r="V74" s="1">
        <f t="shared" si="66"/>
        <v>10</v>
      </c>
      <c r="W74" s="1">
        <f t="shared" si="67"/>
        <v>2</v>
      </c>
      <c r="X74" s="1">
        <f t="shared" si="68"/>
        <v>16</v>
      </c>
      <c r="Y74" s="1">
        <f t="shared" si="69"/>
        <v>21</v>
      </c>
      <c r="Z74" s="1">
        <f t="shared" si="70"/>
        <v>4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E75" s="1">
        <v>1</v>
      </c>
      <c r="F75" s="1">
        <v>5</v>
      </c>
      <c r="G75" s="1" t="s">
        <v>83</v>
      </c>
      <c r="H75" s="1" t="s">
        <v>83</v>
      </c>
      <c r="I75" s="1">
        <f t="shared" si="53"/>
        <v>31</v>
      </c>
      <c r="J75" s="1">
        <f t="shared" si="54"/>
        <v>37</v>
      </c>
      <c r="K75" s="1">
        <f t="shared" si="55"/>
        <v>6</v>
      </c>
      <c r="L75" s="1">
        <f t="shared" si="56"/>
        <v>6</v>
      </c>
      <c r="M75" s="1">
        <f t="shared" si="57"/>
        <v>1</v>
      </c>
      <c r="N75" s="1">
        <f t="shared" si="58"/>
        <v>3</v>
      </c>
      <c r="O75" s="1">
        <f t="shared" si="59"/>
        <v>17</v>
      </c>
      <c r="P75" s="1">
        <f t="shared" si="60"/>
        <v>16</v>
      </c>
      <c r="Q75" s="1">
        <f t="shared" si="61"/>
        <v>5</v>
      </c>
      <c r="R75" s="1">
        <f t="shared" si="62"/>
        <v>14</v>
      </c>
      <c r="S75" s="1">
        <f t="shared" si="63"/>
        <v>21</v>
      </c>
      <c r="T75" s="1">
        <f t="shared" si="64"/>
        <v>1</v>
      </c>
      <c r="U75" s="1">
        <f t="shared" si="65"/>
        <v>9</v>
      </c>
      <c r="V75" s="1">
        <f t="shared" si="66"/>
        <v>10</v>
      </c>
      <c r="W75" s="1">
        <f t="shared" si="67"/>
        <v>2</v>
      </c>
      <c r="X75" s="1">
        <f t="shared" si="68"/>
        <v>16</v>
      </c>
      <c r="Y75" s="1">
        <f t="shared" si="69"/>
        <v>22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4</v>
      </c>
      <c r="AE75" s="1">
        <f t="shared" si="49"/>
        <v>4</v>
      </c>
      <c r="AF75" s="1">
        <f t="shared" si="50"/>
        <v>2</v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E76" s="1">
        <v>1</v>
      </c>
      <c r="F76" s="1">
        <v>3</v>
      </c>
      <c r="G76" s="1" t="s">
        <v>83</v>
      </c>
      <c r="H76" s="1" t="s">
        <v>83</v>
      </c>
      <c r="I76" s="1">
        <f t="shared" si="53"/>
        <v>31</v>
      </c>
      <c r="J76" s="1">
        <f t="shared" si="54"/>
        <v>38</v>
      </c>
      <c r="K76" s="1">
        <f t="shared" si="55"/>
        <v>6</v>
      </c>
      <c r="L76" s="1">
        <f t="shared" si="56"/>
        <v>6</v>
      </c>
      <c r="M76" s="1">
        <f t="shared" si="57"/>
        <v>1</v>
      </c>
      <c r="N76" s="1">
        <f t="shared" si="58"/>
        <v>3</v>
      </c>
      <c r="O76" s="1">
        <f t="shared" si="59"/>
        <v>17</v>
      </c>
      <c r="P76" s="1">
        <f t="shared" si="60"/>
        <v>17</v>
      </c>
      <c r="Q76" s="1">
        <f t="shared" si="61"/>
        <v>5</v>
      </c>
      <c r="R76" s="1">
        <f t="shared" si="62"/>
        <v>14</v>
      </c>
      <c r="S76" s="1">
        <f t="shared" si="63"/>
        <v>21</v>
      </c>
      <c r="T76" s="1">
        <f t="shared" si="64"/>
        <v>1</v>
      </c>
      <c r="U76" s="1">
        <f t="shared" si="65"/>
        <v>9</v>
      </c>
      <c r="V76" s="1">
        <f t="shared" si="66"/>
        <v>10</v>
      </c>
      <c r="W76" s="1">
        <f t="shared" si="67"/>
        <v>2</v>
      </c>
      <c r="X76" s="1">
        <f t="shared" si="68"/>
        <v>16</v>
      </c>
      <c r="Y76" s="1">
        <f t="shared" si="69"/>
        <v>23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32</v>
      </c>
      <c r="J77" s="1">
        <f t="shared" si="54"/>
        <v>38</v>
      </c>
      <c r="K77" s="1">
        <f t="shared" si="55"/>
        <v>6</v>
      </c>
      <c r="L77" s="1">
        <f t="shared" si="56"/>
        <v>6</v>
      </c>
      <c r="M77" s="1">
        <f t="shared" si="57"/>
        <v>1</v>
      </c>
      <c r="N77" s="1">
        <f t="shared" si="58"/>
        <v>3</v>
      </c>
      <c r="O77" s="1">
        <f t="shared" si="59"/>
        <v>17</v>
      </c>
      <c r="P77" s="1">
        <f t="shared" si="60"/>
        <v>17</v>
      </c>
      <c r="Q77" s="1">
        <f t="shared" si="61"/>
        <v>5</v>
      </c>
      <c r="R77" s="1">
        <f t="shared" si="62"/>
        <v>15</v>
      </c>
      <c r="S77" s="1">
        <f t="shared" si="63"/>
        <v>21</v>
      </c>
      <c r="T77" s="1">
        <f t="shared" si="64"/>
        <v>1</v>
      </c>
      <c r="U77" s="1">
        <f t="shared" si="65"/>
        <v>10</v>
      </c>
      <c r="V77" s="1">
        <f t="shared" si="66"/>
        <v>10</v>
      </c>
      <c r="W77" s="1">
        <f t="shared" si="67"/>
        <v>2</v>
      </c>
      <c r="X77" s="1">
        <f t="shared" si="68"/>
        <v>17</v>
      </c>
      <c r="Y77" s="1">
        <f t="shared" si="69"/>
        <v>23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E78" s="1">
        <v>5</v>
      </c>
      <c r="F78" s="1">
        <v>1</v>
      </c>
      <c r="G78" s="1" t="s">
        <v>83</v>
      </c>
      <c r="H78" s="1" t="s">
        <v>83</v>
      </c>
      <c r="I78" s="1">
        <f t="shared" si="53"/>
        <v>33</v>
      </c>
      <c r="J78" s="1">
        <f t="shared" si="54"/>
        <v>38</v>
      </c>
      <c r="K78" s="1">
        <f t="shared" si="55"/>
        <v>6</v>
      </c>
      <c r="L78" s="1">
        <f t="shared" si="56"/>
        <v>6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17</v>
      </c>
      <c r="Q78" s="1">
        <f t="shared" si="61"/>
        <v>5</v>
      </c>
      <c r="R78" s="1">
        <f t="shared" si="62"/>
        <v>16</v>
      </c>
      <c r="S78" s="1">
        <f t="shared" si="63"/>
        <v>21</v>
      </c>
      <c r="T78" s="1">
        <f t="shared" si="64"/>
        <v>1</v>
      </c>
      <c r="U78" s="1">
        <f t="shared" si="65"/>
        <v>11</v>
      </c>
      <c r="V78" s="1">
        <f t="shared" si="66"/>
        <v>10</v>
      </c>
      <c r="W78" s="1">
        <f t="shared" si="67"/>
        <v>2</v>
      </c>
      <c r="X78" s="1">
        <f t="shared" si="68"/>
        <v>18</v>
      </c>
      <c r="Y78" s="1">
        <f t="shared" si="69"/>
        <v>23</v>
      </c>
      <c r="Z78" s="1">
        <f t="shared" si="70"/>
        <v>4</v>
      </c>
      <c r="AA78" s="1" t="str">
        <f t="shared" si="51"/>
        <v>W</v>
      </c>
      <c r="AB78" s="1">
        <f t="shared" si="71"/>
        <v>2</v>
      </c>
      <c r="AC78" s="1" t="str">
        <f t="shared" si="52"/>
        <v>W</v>
      </c>
      <c r="AD78" s="1">
        <f t="shared" si="72"/>
        <v>4</v>
      </c>
      <c r="AE78" s="1">
        <f t="shared" si="73"/>
        <v>4</v>
      </c>
      <c r="AF78" s="1">
        <f t="shared" si="74"/>
        <v>2</v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33</v>
      </c>
      <c r="J84" s="1">
        <f t="shared" si="75"/>
        <v>38</v>
      </c>
      <c r="K84" s="1">
        <f t="shared" si="75"/>
        <v>6</v>
      </c>
      <c r="L84" s="1">
        <f t="shared" si="75"/>
        <v>6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17</v>
      </c>
      <c r="Q84" s="1">
        <f t="shared" si="76"/>
        <v>5</v>
      </c>
      <c r="R84" s="1">
        <f t="shared" si="76"/>
        <v>16</v>
      </c>
      <c r="S84" s="1">
        <f t="shared" si="76"/>
        <v>21</v>
      </c>
      <c r="T84" s="1">
        <f t="shared" si="76"/>
        <v>1</v>
      </c>
      <c r="U84" s="1">
        <f t="shared" si="76"/>
        <v>11</v>
      </c>
      <c r="V84" s="1">
        <f t="shared" si="76"/>
        <v>10</v>
      </c>
      <c r="W84" s="1">
        <f t="shared" si="76"/>
        <v>2</v>
      </c>
      <c r="X84" s="1">
        <f t="shared" si="76"/>
        <v>18</v>
      </c>
      <c r="Y84" s="1">
        <f t="shared" si="76"/>
        <v>23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234</v>
      </c>
      <c r="F85" s="1">
        <f>SUM(F2:F83)</f>
        <v>246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17-17-5</v>
      </c>
      <c r="R85" s="1" t="str">
        <f>IF(R84="","0-0-0",CONCATENATE(R84,"-",S84,"-",T84))</f>
        <v>16-21-1</v>
      </c>
      <c r="U85" s="1" t="str">
        <f>IF(U84="","0-0-0",CONCATENATE(U84,"-",V84,"-",W84))</f>
        <v>11-10-2</v>
      </c>
      <c r="X85" s="1" t="str">
        <f>IF(X84="","0-0-0",CONCATENATE(X84,"-",Y84,"-",Z84))</f>
        <v>18-23-4</v>
      </c>
      <c r="AA85" s="1" t="str">
        <f>IF(AA84="","0-0",CONCATENATE(AA84,AB84))</f>
        <v>W2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A00-000000000000}">
      <formula1>$AK$1:$AK$2</formula1>
    </dataValidation>
    <dataValidation type="list" allowBlank="1" showInputMessage="1" showErrorMessage="1" sqref="C2:C83" xr:uid="{00000000-0002-0000-AA00-000001000000}">
      <formula1>$AL$1:$AL$2</formula1>
    </dataValidation>
    <dataValidation type="list" allowBlank="1" showInputMessage="1" showErrorMessage="1" sqref="D2:D83" xr:uid="{00000000-0002-0000-AA00-000002000000}">
      <formula1>$AM$1:$AM$31</formula1>
    </dataValidation>
  </dataValidations>
  <hyperlinks>
    <hyperlink ref="AG1" location="Index!A1" display="Home" xr:uid="{00000000-0004-0000-AA00-000000000000}"/>
  </hyperlink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E53" s="1">
        <v>0</v>
      </c>
      <c r="F53" s="1">
        <v>5</v>
      </c>
      <c r="G53" s="1" t="s">
        <v>83</v>
      </c>
      <c r="H53" s="1" t="s">
        <v>83</v>
      </c>
      <c r="I53" s="1">
        <f t="shared" si="29"/>
        <v>23</v>
      </c>
      <c r="J53" s="1">
        <f t="shared" si="30"/>
        <v>25</v>
      </c>
      <c r="K53" s="1">
        <f t="shared" si="31"/>
        <v>7</v>
      </c>
      <c r="L53" s="1">
        <f t="shared" si="32"/>
        <v>4</v>
      </c>
      <c r="M53" s="1">
        <f t="shared" si="33"/>
        <v>2</v>
      </c>
      <c r="N53" s="1">
        <f t="shared" si="34"/>
        <v>0</v>
      </c>
      <c r="O53" s="1">
        <f t="shared" si="35"/>
        <v>11</v>
      </c>
      <c r="P53" s="1">
        <f t="shared" si="36"/>
        <v>13</v>
      </c>
      <c r="Q53" s="1">
        <f t="shared" si="37"/>
        <v>1</v>
      </c>
      <c r="R53" s="1">
        <f t="shared" si="38"/>
        <v>12</v>
      </c>
      <c r="S53" s="1">
        <f t="shared" si="39"/>
        <v>12</v>
      </c>
      <c r="T53" s="1">
        <f t="shared" si="40"/>
        <v>3</v>
      </c>
      <c r="U53" s="1">
        <f t="shared" si="41"/>
        <v>3</v>
      </c>
      <c r="V53" s="1">
        <f t="shared" si="42"/>
        <v>8</v>
      </c>
      <c r="W53" s="1">
        <f t="shared" si="43"/>
        <v>1</v>
      </c>
      <c r="X53" s="1">
        <f t="shared" si="44"/>
        <v>12</v>
      </c>
      <c r="Y53" s="1">
        <f t="shared" si="45"/>
        <v>13</v>
      </c>
      <c r="Z53" s="1">
        <f t="shared" si="46"/>
        <v>1</v>
      </c>
      <c r="AA53" s="1" t="str">
        <f t="shared" si="27"/>
        <v>L</v>
      </c>
      <c r="AB53" s="1">
        <f t="shared" si="47"/>
        <v>4</v>
      </c>
      <c r="AC53" s="1" t="str">
        <f t="shared" si="28"/>
        <v>L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25</v>
      </c>
      <c r="K54" s="1">
        <f t="shared" si="31"/>
        <v>7</v>
      </c>
      <c r="L54" s="1">
        <f t="shared" si="32"/>
        <v>4</v>
      </c>
      <c r="M54" s="1">
        <f t="shared" si="33"/>
        <v>2</v>
      </c>
      <c r="N54" s="1">
        <f t="shared" si="34"/>
        <v>0</v>
      </c>
      <c r="O54" s="1">
        <f t="shared" si="35"/>
        <v>11</v>
      </c>
      <c r="P54" s="1">
        <f t="shared" si="36"/>
        <v>13</v>
      </c>
      <c r="Q54" s="1">
        <f t="shared" si="37"/>
        <v>1</v>
      </c>
      <c r="R54" s="1">
        <f t="shared" si="38"/>
        <v>13</v>
      </c>
      <c r="S54" s="1">
        <f t="shared" si="39"/>
        <v>12</v>
      </c>
      <c r="T54" s="1">
        <f t="shared" si="40"/>
        <v>3</v>
      </c>
      <c r="U54" s="1">
        <f t="shared" si="41"/>
        <v>4</v>
      </c>
      <c r="V54" s="1">
        <f t="shared" si="42"/>
        <v>8</v>
      </c>
      <c r="W54" s="1">
        <f t="shared" si="43"/>
        <v>1</v>
      </c>
      <c r="X54" s="1">
        <f t="shared" si="44"/>
        <v>13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6</v>
      </c>
      <c r="AF54" s="1">
        <f t="shared" si="50"/>
        <v>0</v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E55" s="1">
        <v>2</v>
      </c>
      <c r="F55" s="1">
        <v>3</v>
      </c>
      <c r="G55" s="1" t="s">
        <v>84</v>
      </c>
      <c r="H55" s="1" t="s">
        <v>83</v>
      </c>
      <c r="I55" s="1">
        <f t="shared" si="29"/>
        <v>24</v>
      </c>
      <c r="J55" s="1">
        <f t="shared" si="30"/>
        <v>25</v>
      </c>
      <c r="K55" s="1">
        <f t="shared" si="31"/>
        <v>7</v>
      </c>
      <c r="L55" s="1">
        <f t="shared" si="32"/>
        <v>5</v>
      </c>
      <c r="M55" s="1">
        <f t="shared" si="33"/>
        <v>2</v>
      </c>
      <c r="N55" s="1">
        <f t="shared" si="34"/>
        <v>0</v>
      </c>
      <c r="O55" s="1">
        <f t="shared" si="35"/>
        <v>11</v>
      </c>
      <c r="P55" s="1">
        <f t="shared" si="36"/>
        <v>13</v>
      </c>
      <c r="Q55" s="1">
        <f t="shared" si="37"/>
        <v>2</v>
      </c>
      <c r="R55" s="1">
        <f t="shared" si="38"/>
        <v>13</v>
      </c>
      <c r="S55" s="1">
        <f t="shared" si="39"/>
        <v>12</v>
      </c>
      <c r="T55" s="1">
        <f t="shared" si="40"/>
        <v>3</v>
      </c>
      <c r="U55" s="1">
        <f t="shared" si="41"/>
        <v>4</v>
      </c>
      <c r="V55" s="1">
        <f t="shared" si="42"/>
        <v>8</v>
      </c>
      <c r="W55" s="1">
        <f t="shared" si="43"/>
        <v>1</v>
      </c>
      <c r="X55" s="1">
        <f t="shared" si="44"/>
        <v>13</v>
      </c>
      <c r="Y55" s="1">
        <f t="shared" si="45"/>
        <v>13</v>
      </c>
      <c r="Z55" s="1">
        <f t="shared" si="46"/>
        <v>2</v>
      </c>
      <c r="AA55" s="1" t="str">
        <f t="shared" si="27"/>
        <v>L</v>
      </c>
      <c r="AB55" s="1">
        <f t="shared" si="47"/>
        <v>1</v>
      </c>
      <c r="AC55" s="1" t="str">
        <f t="shared" si="28"/>
        <v>OTL</v>
      </c>
      <c r="AD55" s="1">
        <f t="shared" si="48"/>
        <v>4</v>
      </c>
      <c r="AE55" s="1">
        <f t="shared" si="49"/>
        <v>5</v>
      </c>
      <c r="AF55" s="1">
        <f t="shared" si="50"/>
        <v>1</v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E56" s="1">
        <v>2</v>
      </c>
      <c r="F56" s="1">
        <v>3</v>
      </c>
      <c r="G56" s="1" t="s">
        <v>83</v>
      </c>
      <c r="H56" s="1" t="s">
        <v>83</v>
      </c>
      <c r="I56" s="1">
        <f t="shared" si="29"/>
        <v>24</v>
      </c>
      <c r="J56" s="1">
        <f t="shared" si="30"/>
        <v>26</v>
      </c>
      <c r="K56" s="1">
        <f t="shared" si="31"/>
        <v>7</v>
      </c>
      <c r="L56" s="1">
        <f t="shared" si="32"/>
        <v>5</v>
      </c>
      <c r="M56" s="1">
        <f t="shared" si="33"/>
        <v>2</v>
      </c>
      <c r="N56" s="1">
        <f t="shared" si="34"/>
        <v>0</v>
      </c>
      <c r="O56" s="1">
        <f t="shared" si="35"/>
        <v>11</v>
      </c>
      <c r="P56" s="1">
        <f t="shared" si="36"/>
        <v>14</v>
      </c>
      <c r="Q56" s="1">
        <f t="shared" si="37"/>
        <v>2</v>
      </c>
      <c r="R56" s="1">
        <f t="shared" si="38"/>
        <v>13</v>
      </c>
      <c r="S56" s="1">
        <f t="shared" si="39"/>
        <v>12</v>
      </c>
      <c r="T56" s="1">
        <f t="shared" si="40"/>
        <v>3</v>
      </c>
      <c r="U56" s="1">
        <f t="shared" si="41"/>
        <v>4</v>
      </c>
      <c r="V56" s="1">
        <f t="shared" si="42"/>
        <v>8</v>
      </c>
      <c r="W56" s="1">
        <f t="shared" si="43"/>
        <v>1</v>
      </c>
      <c r="X56" s="1">
        <f t="shared" si="44"/>
        <v>13</v>
      </c>
      <c r="Y56" s="1">
        <f t="shared" si="45"/>
        <v>13</v>
      </c>
      <c r="Z56" s="1">
        <f t="shared" si="46"/>
        <v>2</v>
      </c>
      <c r="AA56" s="1" t="str">
        <f t="shared" si="27"/>
        <v>L</v>
      </c>
      <c r="AB56" s="1">
        <f t="shared" si="47"/>
        <v>2</v>
      </c>
      <c r="AC56" s="1" t="str">
        <f t="shared" si="28"/>
        <v>L</v>
      </c>
      <c r="AD56" s="1">
        <f t="shared" si="48"/>
        <v>3</v>
      </c>
      <c r="AE56" s="1">
        <f t="shared" si="49"/>
        <v>6</v>
      </c>
      <c r="AF56" s="1">
        <f t="shared" si="50"/>
        <v>1</v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E57" s="1">
        <v>6</v>
      </c>
      <c r="F57" s="1">
        <v>5</v>
      </c>
      <c r="G57" s="1" t="s">
        <v>84</v>
      </c>
      <c r="H57" s="1" t="s">
        <v>84</v>
      </c>
      <c r="I57" s="1">
        <f t="shared" si="29"/>
        <v>25</v>
      </c>
      <c r="J57" s="1">
        <f t="shared" si="30"/>
        <v>26</v>
      </c>
      <c r="K57" s="1">
        <f t="shared" si="31"/>
        <v>8</v>
      </c>
      <c r="L57" s="1">
        <f t="shared" si="32"/>
        <v>5</v>
      </c>
      <c r="M57" s="1">
        <f t="shared" si="33"/>
        <v>3</v>
      </c>
      <c r="N57" s="1">
        <f t="shared" si="34"/>
        <v>0</v>
      </c>
      <c r="O57" s="1">
        <f t="shared" si="35"/>
        <v>12</v>
      </c>
      <c r="P57" s="1">
        <f t="shared" si="36"/>
        <v>14</v>
      </c>
      <c r="Q57" s="1">
        <f t="shared" si="37"/>
        <v>2</v>
      </c>
      <c r="R57" s="1">
        <f t="shared" si="38"/>
        <v>13</v>
      </c>
      <c r="S57" s="1">
        <f t="shared" si="39"/>
        <v>12</v>
      </c>
      <c r="T57" s="1">
        <f t="shared" si="40"/>
        <v>3</v>
      </c>
      <c r="U57" s="1">
        <f t="shared" si="41"/>
        <v>5</v>
      </c>
      <c r="V57" s="1">
        <f t="shared" si="42"/>
        <v>8</v>
      </c>
      <c r="W57" s="1">
        <f t="shared" si="43"/>
        <v>1</v>
      </c>
      <c r="X57" s="1">
        <f t="shared" si="44"/>
        <v>14</v>
      </c>
      <c r="Y57" s="1">
        <f t="shared" si="45"/>
        <v>13</v>
      </c>
      <c r="Z57" s="1">
        <f t="shared" si="46"/>
        <v>2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3</v>
      </c>
      <c r="AE57" s="1">
        <f t="shared" si="49"/>
        <v>6</v>
      </c>
      <c r="AF57" s="1">
        <f t="shared" si="50"/>
        <v>1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E58" s="1">
        <v>3</v>
      </c>
      <c r="F58" s="1">
        <v>4</v>
      </c>
      <c r="G58" s="1" t="s">
        <v>84</v>
      </c>
      <c r="H58" s="1" t="s">
        <v>84</v>
      </c>
      <c r="I58" s="1">
        <f t="shared" si="29"/>
        <v>25</v>
      </c>
      <c r="J58" s="1">
        <f t="shared" si="30"/>
        <v>26</v>
      </c>
      <c r="K58" s="1">
        <f t="shared" si="31"/>
        <v>8</v>
      </c>
      <c r="L58" s="1">
        <f t="shared" si="32"/>
        <v>6</v>
      </c>
      <c r="M58" s="1">
        <f t="shared" si="33"/>
        <v>3</v>
      </c>
      <c r="N58" s="1">
        <f t="shared" si="34"/>
        <v>1</v>
      </c>
      <c r="O58" s="1">
        <f t="shared" si="35"/>
        <v>12</v>
      </c>
      <c r="P58" s="1">
        <f t="shared" si="36"/>
        <v>14</v>
      </c>
      <c r="Q58" s="1">
        <f t="shared" si="37"/>
        <v>3</v>
      </c>
      <c r="R58" s="1">
        <f t="shared" si="38"/>
        <v>13</v>
      </c>
      <c r="S58" s="1">
        <f t="shared" si="39"/>
        <v>12</v>
      </c>
      <c r="T58" s="1">
        <f t="shared" si="40"/>
        <v>3</v>
      </c>
      <c r="U58" s="1">
        <f t="shared" si="41"/>
        <v>5</v>
      </c>
      <c r="V58" s="1">
        <f t="shared" si="42"/>
        <v>8</v>
      </c>
      <c r="W58" s="1">
        <f t="shared" si="43"/>
        <v>2</v>
      </c>
      <c r="X58" s="1">
        <f t="shared" si="44"/>
        <v>14</v>
      </c>
      <c r="Y58" s="1">
        <f t="shared" si="45"/>
        <v>13</v>
      </c>
      <c r="Z58" s="1">
        <f t="shared" si="46"/>
        <v>3</v>
      </c>
      <c r="AA58" s="1" t="str">
        <f t="shared" si="27"/>
        <v>L</v>
      </c>
      <c r="AB58" s="1">
        <f t="shared" si="47"/>
        <v>1</v>
      </c>
      <c r="AC58" s="1" t="str">
        <f t="shared" si="28"/>
        <v>OTL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E59" s="1">
        <v>3</v>
      </c>
      <c r="F59" s="1">
        <v>1</v>
      </c>
      <c r="G59" s="1" t="s">
        <v>83</v>
      </c>
      <c r="H59" s="1" t="s">
        <v>83</v>
      </c>
      <c r="I59" s="1">
        <f t="shared" si="29"/>
        <v>26</v>
      </c>
      <c r="J59" s="1">
        <f t="shared" si="30"/>
        <v>26</v>
      </c>
      <c r="K59" s="1">
        <f t="shared" si="31"/>
        <v>8</v>
      </c>
      <c r="L59" s="1">
        <f t="shared" si="32"/>
        <v>6</v>
      </c>
      <c r="M59" s="1">
        <f t="shared" si="33"/>
        <v>3</v>
      </c>
      <c r="N59" s="1">
        <f t="shared" si="34"/>
        <v>1</v>
      </c>
      <c r="O59" s="1">
        <f t="shared" si="35"/>
        <v>13</v>
      </c>
      <c r="P59" s="1">
        <f t="shared" si="36"/>
        <v>14</v>
      </c>
      <c r="Q59" s="1">
        <f t="shared" si="37"/>
        <v>3</v>
      </c>
      <c r="R59" s="1">
        <f t="shared" si="38"/>
        <v>13</v>
      </c>
      <c r="S59" s="1">
        <f t="shared" si="39"/>
        <v>12</v>
      </c>
      <c r="T59" s="1">
        <f t="shared" si="40"/>
        <v>3</v>
      </c>
      <c r="U59" s="1">
        <f t="shared" si="41"/>
        <v>6</v>
      </c>
      <c r="V59" s="1">
        <f t="shared" si="42"/>
        <v>8</v>
      </c>
      <c r="W59" s="1">
        <f t="shared" si="43"/>
        <v>2</v>
      </c>
      <c r="X59" s="1">
        <f t="shared" si="44"/>
        <v>15</v>
      </c>
      <c r="Y59" s="1">
        <f t="shared" si="45"/>
        <v>13</v>
      </c>
      <c r="Z59" s="1">
        <f t="shared" si="46"/>
        <v>3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3</v>
      </c>
      <c r="AE59" s="1">
        <f t="shared" si="49"/>
        <v>5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E60" s="1">
        <v>7</v>
      </c>
      <c r="F60" s="1">
        <v>2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26</v>
      </c>
      <c r="K60" s="1">
        <f t="shared" si="31"/>
        <v>8</v>
      </c>
      <c r="L60" s="1">
        <f t="shared" si="32"/>
        <v>6</v>
      </c>
      <c r="M60" s="1">
        <f t="shared" si="33"/>
        <v>3</v>
      </c>
      <c r="N60" s="1">
        <f t="shared" si="34"/>
        <v>1</v>
      </c>
      <c r="O60" s="1">
        <f t="shared" si="35"/>
        <v>14</v>
      </c>
      <c r="P60" s="1">
        <f t="shared" si="36"/>
        <v>14</v>
      </c>
      <c r="Q60" s="1">
        <f t="shared" si="37"/>
        <v>3</v>
      </c>
      <c r="R60" s="1">
        <f t="shared" si="38"/>
        <v>13</v>
      </c>
      <c r="S60" s="1">
        <f t="shared" si="39"/>
        <v>12</v>
      </c>
      <c r="T60" s="1">
        <f t="shared" si="40"/>
        <v>3</v>
      </c>
      <c r="U60" s="1">
        <f t="shared" si="41"/>
        <v>6</v>
      </c>
      <c r="V60" s="1">
        <f t="shared" si="42"/>
        <v>8</v>
      </c>
      <c r="W60" s="1">
        <f t="shared" si="43"/>
        <v>2</v>
      </c>
      <c r="X60" s="1">
        <f t="shared" si="44"/>
        <v>16</v>
      </c>
      <c r="Y60" s="1">
        <f t="shared" si="45"/>
        <v>13</v>
      </c>
      <c r="Z60" s="1">
        <f t="shared" si="46"/>
        <v>3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4</v>
      </c>
      <c r="AE60" s="1">
        <f t="shared" si="49"/>
        <v>4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E61" s="1">
        <v>5</v>
      </c>
      <c r="F61" s="1">
        <v>2</v>
      </c>
      <c r="G61" s="1" t="s">
        <v>83</v>
      </c>
      <c r="H61" s="1" t="s">
        <v>83</v>
      </c>
      <c r="I61" s="1">
        <f t="shared" si="29"/>
        <v>28</v>
      </c>
      <c r="J61" s="1">
        <f t="shared" si="30"/>
        <v>26</v>
      </c>
      <c r="K61" s="1">
        <f t="shared" si="31"/>
        <v>8</v>
      </c>
      <c r="L61" s="1">
        <f t="shared" si="32"/>
        <v>6</v>
      </c>
      <c r="M61" s="1">
        <f t="shared" si="33"/>
        <v>3</v>
      </c>
      <c r="N61" s="1">
        <f t="shared" si="34"/>
        <v>1</v>
      </c>
      <c r="O61" s="1">
        <f t="shared" si="35"/>
        <v>14</v>
      </c>
      <c r="P61" s="1">
        <f t="shared" si="36"/>
        <v>14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6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3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E62" s="1">
        <v>4</v>
      </c>
      <c r="F62" s="1">
        <v>1</v>
      </c>
      <c r="G62" s="1" t="s">
        <v>83</v>
      </c>
      <c r="H62" s="1" t="s">
        <v>83</v>
      </c>
      <c r="I62" s="1">
        <f t="shared" si="29"/>
        <v>29</v>
      </c>
      <c r="J62" s="1">
        <f t="shared" si="30"/>
        <v>26</v>
      </c>
      <c r="K62" s="1">
        <f t="shared" si="31"/>
        <v>8</v>
      </c>
      <c r="L62" s="1">
        <f t="shared" si="32"/>
        <v>6</v>
      </c>
      <c r="M62" s="1">
        <f t="shared" si="33"/>
        <v>3</v>
      </c>
      <c r="N62" s="1">
        <f t="shared" si="34"/>
        <v>1</v>
      </c>
      <c r="O62" s="1">
        <f t="shared" si="35"/>
        <v>15</v>
      </c>
      <c r="P62" s="1">
        <f t="shared" si="36"/>
        <v>14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6</v>
      </c>
      <c r="V62" s="1">
        <f t="shared" si="42"/>
        <v>8</v>
      </c>
      <c r="W62" s="1">
        <f t="shared" si="43"/>
        <v>2</v>
      </c>
      <c r="X62" s="1">
        <f t="shared" si="44"/>
        <v>17</v>
      </c>
      <c r="Y62" s="1">
        <f t="shared" si="45"/>
        <v>13</v>
      </c>
      <c r="Z62" s="1">
        <f t="shared" si="46"/>
        <v>3</v>
      </c>
      <c r="AA62" s="1" t="str">
        <f t="shared" si="27"/>
        <v>W</v>
      </c>
      <c r="AB62" s="1">
        <f t="shared" si="47"/>
        <v>4</v>
      </c>
      <c r="AC62" s="1" t="str">
        <f t="shared" si="28"/>
        <v>W</v>
      </c>
      <c r="AD62" s="1">
        <f t="shared" si="48"/>
        <v>6</v>
      </c>
      <c r="AE62" s="1">
        <f t="shared" si="49"/>
        <v>2</v>
      </c>
      <c r="AF62" s="1">
        <f t="shared" si="50"/>
        <v>2</v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E63" s="1">
        <v>3</v>
      </c>
      <c r="F63" s="1">
        <v>6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27</v>
      </c>
      <c r="K63" s="1">
        <f t="shared" si="31"/>
        <v>8</v>
      </c>
      <c r="L63" s="1">
        <f t="shared" si="32"/>
        <v>6</v>
      </c>
      <c r="M63" s="1">
        <f t="shared" si="33"/>
        <v>3</v>
      </c>
      <c r="N63" s="1">
        <f t="shared" si="34"/>
        <v>1</v>
      </c>
      <c r="O63" s="1">
        <f t="shared" si="35"/>
        <v>15</v>
      </c>
      <c r="P63" s="1">
        <f t="shared" si="36"/>
        <v>14</v>
      </c>
      <c r="Q63" s="1">
        <f t="shared" si="37"/>
        <v>3</v>
      </c>
      <c r="R63" s="1">
        <f t="shared" si="38"/>
        <v>14</v>
      </c>
      <c r="S63" s="1">
        <f t="shared" si="39"/>
        <v>13</v>
      </c>
      <c r="T63" s="1">
        <f t="shared" si="40"/>
        <v>3</v>
      </c>
      <c r="U63" s="1">
        <f t="shared" si="41"/>
        <v>6</v>
      </c>
      <c r="V63" s="1">
        <f t="shared" si="42"/>
        <v>9</v>
      </c>
      <c r="W63" s="1">
        <f t="shared" si="43"/>
        <v>2</v>
      </c>
      <c r="X63" s="1">
        <f t="shared" si="44"/>
        <v>17</v>
      </c>
      <c r="Y63" s="1">
        <f t="shared" si="45"/>
        <v>14</v>
      </c>
      <c r="Z63" s="1">
        <f t="shared" si="46"/>
        <v>3</v>
      </c>
      <c r="AA63" s="1" t="str">
        <f t="shared" si="27"/>
        <v>L</v>
      </c>
      <c r="AB63" s="1">
        <f t="shared" si="47"/>
        <v>1</v>
      </c>
      <c r="AC63" s="1" t="str">
        <f t="shared" si="28"/>
        <v>L</v>
      </c>
      <c r="AD63" s="1">
        <f t="shared" si="48"/>
        <v>6</v>
      </c>
      <c r="AE63" s="1">
        <f t="shared" si="49"/>
        <v>2</v>
      </c>
      <c r="AF63" s="1">
        <f t="shared" si="50"/>
        <v>2</v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E64" s="1">
        <v>3</v>
      </c>
      <c r="F64" s="1">
        <v>2</v>
      </c>
      <c r="G64" s="1" t="s">
        <v>84</v>
      </c>
      <c r="H64" s="1" t="s">
        <v>84</v>
      </c>
      <c r="I64" s="1">
        <f t="shared" si="29"/>
        <v>30</v>
      </c>
      <c r="J64" s="1">
        <f t="shared" si="30"/>
        <v>27</v>
      </c>
      <c r="K64" s="1">
        <f t="shared" si="31"/>
        <v>9</v>
      </c>
      <c r="L64" s="1">
        <f t="shared" si="32"/>
        <v>6</v>
      </c>
      <c r="M64" s="1">
        <f t="shared" si="33"/>
        <v>4</v>
      </c>
      <c r="N64" s="1">
        <f t="shared" si="34"/>
        <v>1</v>
      </c>
      <c r="O64" s="1">
        <f t="shared" si="35"/>
        <v>15</v>
      </c>
      <c r="P64" s="1">
        <f t="shared" si="36"/>
        <v>14</v>
      </c>
      <c r="Q64" s="1">
        <f t="shared" si="37"/>
        <v>3</v>
      </c>
      <c r="R64" s="1">
        <f t="shared" si="38"/>
        <v>15</v>
      </c>
      <c r="S64" s="1">
        <f t="shared" si="39"/>
        <v>13</v>
      </c>
      <c r="T64" s="1">
        <f t="shared" si="40"/>
        <v>3</v>
      </c>
      <c r="U64" s="1">
        <f t="shared" si="41"/>
        <v>6</v>
      </c>
      <c r="V64" s="1">
        <f t="shared" si="42"/>
        <v>9</v>
      </c>
      <c r="W64" s="1">
        <f t="shared" si="43"/>
        <v>2</v>
      </c>
      <c r="X64" s="1">
        <f t="shared" si="44"/>
        <v>18</v>
      </c>
      <c r="Y64" s="1">
        <f t="shared" si="45"/>
        <v>14</v>
      </c>
      <c r="Z64" s="1">
        <f t="shared" si="46"/>
        <v>3</v>
      </c>
      <c r="AA64" s="1" t="str">
        <f t="shared" si="27"/>
        <v>W</v>
      </c>
      <c r="AB64" s="1">
        <f t="shared" si="47"/>
        <v>1</v>
      </c>
      <c r="AC64" s="1" t="str">
        <f t="shared" si="28"/>
        <v>W</v>
      </c>
      <c r="AD64" s="1">
        <f t="shared" si="48"/>
        <v>6</v>
      </c>
      <c r="AE64" s="1">
        <f t="shared" si="49"/>
        <v>2</v>
      </c>
      <c r="AF64" s="1">
        <f t="shared" si="50"/>
        <v>2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E65" s="1">
        <v>4</v>
      </c>
      <c r="F65" s="1">
        <v>3</v>
      </c>
      <c r="G65" s="1" t="s">
        <v>83</v>
      </c>
      <c r="H65" s="1" t="s">
        <v>83</v>
      </c>
      <c r="I65" s="1">
        <f t="shared" si="29"/>
        <v>31</v>
      </c>
      <c r="J65" s="1">
        <f t="shared" si="30"/>
        <v>27</v>
      </c>
      <c r="K65" s="1">
        <f t="shared" si="31"/>
        <v>9</v>
      </c>
      <c r="L65" s="1">
        <f t="shared" si="32"/>
        <v>6</v>
      </c>
      <c r="M65" s="1">
        <f t="shared" si="33"/>
        <v>4</v>
      </c>
      <c r="N65" s="1">
        <f t="shared" si="34"/>
        <v>1</v>
      </c>
      <c r="O65" s="1">
        <f t="shared" si="35"/>
        <v>15</v>
      </c>
      <c r="P65" s="1">
        <f t="shared" si="36"/>
        <v>14</v>
      </c>
      <c r="Q65" s="1">
        <f t="shared" si="37"/>
        <v>3</v>
      </c>
      <c r="R65" s="1">
        <f t="shared" si="38"/>
        <v>16</v>
      </c>
      <c r="S65" s="1">
        <f t="shared" si="39"/>
        <v>13</v>
      </c>
      <c r="T65" s="1">
        <f t="shared" si="40"/>
        <v>3</v>
      </c>
      <c r="U65" s="1">
        <f t="shared" si="41"/>
        <v>6</v>
      </c>
      <c r="V65" s="1">
        <f t="shared" si="42"/>
        <v>9</v>
      </c>
      <c r="W65" s="1">
        <f t="shared" si="43"/>
        <v>2</v>
      </c>
      <c r="X65" s="1">
        <f t="shared" si="44"/>
        <v>19</v>
      </c>
      <c r="Y65" s="1">
        <f t="shared" si="45"/>
        <v>14</v>
      </c>
      <c r="Z65" s="1">
        <f t="shared" si="46"/>
        <v>3</v>
      </c>
      <c r="AA65" s="1" t="str">
        <f t="shared" si="27"/>
        <v>W</v>
      </c>
      <c r="AB65" s="1">
        <f t="shared" si="47"/>
        <v>2</v>
      </c>
      <c r="AC65" s="1" t="str">
        <f t="shared" si="28"/>
        <v>W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E66" s="1">
        <v>1</v>
      </c>
      <c r="F66" s="1">
        <v>2</v>
      </c>
      <c r="G66" s="1" t="s">
        <v>84</v>
      </c>
      <c r="H66" s="1" t="s">
        <v>83</v>
      </c>
      <c r="I66" s="1">
        <f t="shared" si="29"/>
        <v>31</v>
      </c>
      <c r="J66" s="1">
        <f t="shared" si="30"/>
        <v>27</v>
      </c>
      <c r="K66" s="1">
        <f t="shared" si="31"/>
        <v>9</v>
      </c>
      <c r="L66" s="1">
        <f t="shared" si="32"/>
        <v>7</v>
      </c>
      <c r="M66" s="1">
        <f t="shared" si="33"/>
        <v>4</v>
      </c>
      <c r="N66" s="1">
        <f t="shared" si="34"/>
        <v>1</v>
      </c>
      <c r="O66" s="1">
        <f t="shared" si="35"/>
        <v>15</v>
      </c>
      <c r="P66" s="1">
        <f t="shared" si="36"/>
        <v>14</v>
      </c>
      <c r="Q66" s="1">
        <f t="shared" si="37"/>
        <v>3</v>
      </c>
      <c r="R66" s="1">
        <f t="shared" si="38"/>
        <v>16</v>
      </c>
      <c r="S66" s="1">
        <f t="shared" si="39"/>
        <v>13</v>
      </c>
      <c r="T66" s="1">
        <f t="shared" si="40"/>
        <v>4</v>
      </c>
      <c r="U66" s="1">
        <f t="shared" si="41"/>
        <v>6</v>
      </c>
      <c r="V66" s="1">
        <f t="shared" si="42"/>
        <v>9</v>
      </c>
      <c r="W66" s="1">
        <f t="shared" si="43"/>
        <v>2</v>
      </c>
      <c r="X66" s="1">
        <f t="shared" si="44"/>
        <v>19</v>
      </c>
      <c r="Y66" s="1">
        <f t="shared" si="45"/>
        <v>14</v>
      </c>
      <c r="Z66" s="1">
        <f t="shared" si="46"/>
        <v>4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7</v>
      </c>
      <c r="AE66" s="1">
        <f t="shared" si="49"/>
        <v>1</v>
      </c>
      <c r="AF66" s="1">
        <f t="shared" si="50"/>
        <v>2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E67" s="1">
        <v>3</v>
      </c>
      <c r="F67" s="1">
        <v>5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28</v>
      </c>
      <c r="K67" s="1">
        <f t="shared" ref="K67:K83" si="55">IF(E67="","",IF(AND(G67=$AK$1,E67&gt;F67),K66+1,K66))</f>
        <v>9</v>
      </c>
      <c r="L67" s="1">
        <f t="shared" ref="L67:L83" si="56">IF(E67="","",IF(AND(OR(G67=$AK$1,H67=$AK$1),E67&lt;F67),L66+1,L66))</f>
        <v>7</v>
      </c>
      <c r="M67" s="1">
        <f t="shared" ref="M67:M83" si="57">IF(E67="","",IF(AND(H67=$AK$1,E67&gt;F67),M66+1,M66))</f>
        <v>4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15</v>
      </c>
      <c r="P67" s="1">
        <f t="shared" ref="P67:P83" si="60">IF(E67="","",IF(AND(C67=$AL$1,F67&gt;E67,G67=$AK$2,H67=$AK$2), P66+1, P66))</f>
        <v>14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14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6</v>
      </c>
      <c r="V67" s="1">
        <f t="shared" ref="V67:V83" si="66">IF(E67="","",IF(AND(E67&lt;F67,G67=$AK$2,H67=$AK$2,COUNTIF($AO$1:$AO$7,D67)=1),V66+1,V66))</f>
        <v>9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32</v>
      </c>
      <c r="J68" s="1">
        <f t="shared" si="54"/>
        <v>28</v>
      </c>
      <c r="K68" s="1">
        <f t="shared" si="55"/>
        <v>9</v>
      </c>
      <c r="L68" s="1">
        <f t="shared" si="56"/>
        <v>7</v>
      </c>
      <c r="M68" s="1">
        <f t="shared" si="57"/>
        <v>4</v>
      </c>
      <c r="N68" s="1">
        <f t="shared" si="58"/>
        <v>1</v>
      </c>
      <c r="O68" s="1">
        <f t="shared" si="59"/>
        <v>15</v>
      </c>
      <c r="P68" s="1">
        <f t="shared" si="60"/>
        <v>14</v>
      </c>
      <c r="Q68" s="1">
        <f t="shared" si="61"/>
        <v>3</v>
      </c>
      <c r="R68" s="1">
        <f t="shared" si="62"/>
        <v>17</v>
      </c>
      <c r="S68" s="1">
        <f t="shared" si="63"/>
        <v>14</v>
      </c>
      <c r="T68" s="1">
        <f t="shared" si="64"/>
        <v>4</v>
      </c>
      <c r="U68" s="1">
        <f t="shared" si="65"/>
        <v>7</v>
      </c>
      <c r="V68" s="1">
        <f t="shared" si="66"/>
        <v>9</v>
      </c>
      <c r="W68" s="1">
        <f t="shared" si="67"/>
        <v>2</v>
      </c>
      <c r="X68" s="1">
        <f t="shared" si="68"/>
        <v>20</v>
      </c>
      <c r="Y68" s="1">
        <f t="shared" si="69"/>
        <v>14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7</v>
      </c>
      <c r="AE68" s="1">
        <f t="shared" si="49"/>
        <v>2</v>
      </c>
      <c r="AF68" s="1">
        <f t="shared" si="50"/>
        <v>1</v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E69" s="1">
        <v>7</v>
      </c>
      <c r="F69" s="1">
        <v>2</v>
      </c>
      <c r="G69" s="1" t="s">
        <v>83</v>
      </c>
      <c r="H69" s="1" t="s">
        <v>83</v>
      </c>
      <c r="I69" s="1">
        <f t="shared" si="53"/>
        <v>33</v>
      </c>
      <c r="J69" s="1">
        <f t="shared" si="54"/>
        <v>28</v>
      </c>
      <c r="K69" s="1">
        <f t="shared" si="55"/>
        <v>9</v>
      </c>
      <c r="L69" s="1">
        <f t="shared" si="56"/>
        <v>7</v>
      </c>
      <c r="M69" s="1">
        <f t="shared" si="57"/>
        <v>4</v>
      </c>
      <c r="N69" s="1">
        <f t="shared" si="58"/>
        <v>1</v>
      </c>
      <c r="O69" s="1">
        <f t="shared" si="59"/>
        <v>16</v>
      </c>
      <c r="P69" s="1">
        <f t="shared" si="60"/>
        <v>14</v>
      </c>
      <c r="Q69" s="1">
        <f t="shared" si="61"/>
        <v>3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7</v>
      </c>
      <c r="V69" s="1">
        <f t="shared" si="66"/>
        <v>9</v>
      </c>
      <c r="W69" s="1">
        <f t="shared" si="67"/>
        <v>2</v>
      </c>
      <c r="X69" s="1">
        <f t="shared" si="68"/>
        <v>21</v>
      </c>
      <c r="Y69" s="1">
        <f t="shared" si="69"/>
        <v>14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2</v>
      </c>
      <c r="AF69" s="1">
        <f t="shared" si="50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E70" s="1">
        <v>4</v>
      </c>
      <c r="F70" s="1">
        <v>1</v>
      </c>
      <c r="G70" s="1" t="s">
        <v>83</v>
      </c>
      <c r="H70" s="1" t="s">
        <v>83</v>
      </c>
      <c r="I70" s="1">
        <f t="shared" si="53"/>
        <v>34</v>
      </c>
      <c r="J70" s="1">
        <f t="shared" si="54"/>
        <v>28</v>
      </c>
      <c r="K70" s="1">
        <f t="shared" si="55"/>
        <v>9</v>
      </c>
      <c r="L70" s="1">
        <f t="shared" si="56"/>
        <v>7</v>
      </c>
      <c r="M70" s="1">
        <f t="shared" si="57"/>
        <v>4</v>
      </c>
      <c r="N70" s="1">
        <f t="shared" si="58"/>
        <v>1</v>
      </c>
      <c r="O70" s="1">
        <f t="shared" si="59"/>
        <v>16</v>
      </c>
      <c r="P70" s="1">
        <f t="shared" si="60"/>
        <v>14</v>
      </c>
      <c r="Q70" s="1">
        <f t="shared" si="61"/>
        <v>3</v>
      </c>
      <c r="R70" s="1">
        <f t="shared" si="62"/>
        <v>18</v>
      </c>
      <c r="S70" s="1">
        <f t="shared" si="63"/>
        <v>14</v>
      </c>
      <c r="T70" s="1">
        <f t="shared" si="64"/>
        <v>4</v>
      </c>
      <c r="U70" s="1">
        <f t="shared" si="65"/>
        <v>8</v>
      </c>
      <c r="V70" s="1">
        <f t="shared" si="66"/>
        <v>9</v>
      </c>
      <c r="W70" s="1">
        <f t="shared" si="67"/>
        <v>2</v>
      </c>
      <c r="X70" s="1">
        <f t="shared" si="68"/>
        <v>22</v>
      </c>
      <c r="Y70" s="1">
        <f t="shared" si="69"/>
        <v>14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7</v>
      </c>
      <c r="AE70" s="1">
        <f t="shared" si="49"/>
        <v>2</v>
      </c>
      <c r="AF70" s="1">
        <f t="shared" si="50"/>
        <v>1</v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3"/>
        <v>35</v>
      </c>
      <c r="J71" s="1">
        <f t="shared" si="54"/>
        <v>28</v>
      </c>
      <c r="K71" s="1">
        <f t="shared" si="55"/>
        <v>10</v>
      </c>
      <c r="L71" s="1">
        <f t="shared" si="56"/>
        <v>7</v>
      </c>
      <c r="M71" s="1">
        <f t="shared" si="57"/>
        <v>4</v>
      </c>
      <c r="N71" s="1">
        <f t="shared" si="58"/>
        <v>1</v>
      </c>
      <c r="O71" s="1">
        <f t="shared" si="59"/>
        <v>17</v>
      </c>
      <c r="P71" s="1">
        <f t="shared" si="60"/>
        <v>14</v>
      </c>
      <c r="Q71" s="1">
        <f t="shared" si="61"/>
        <v>3</v>
      </c>
      <c r="R71" s="1">
        <f t="shared" si="62"/>
        <v>18</v>
      </c>
      <c r="S71" s="1">
        <f t="shared" si="63"/>
        <v>14</v>
      </c>
      <c r="T71" s="1">
        <f t="shared" si="64"/>
        <v>4</v>
      </c>
      <c r="U71" s="1">
        <f t="shared" si="65"/>
        <v>8</v>
      </c>
      <c r="V71" s="1">
        <f t="shared" si="66"/>
        <v>9</v>
      </c>
      <c r="W71" s="1">
        <f t="shared" si="67"/>
        <v>2</v>
      </c>
      <c r="X71" s="1">
        <f t="shared" si="68"/>
        <v>23</v>
      </c>
      <c r="Y71" s="1">
        <f t="shared" si="69"/>
        <v>14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7</v>
      </c>
      <c r="AE71" s="1">
        <f t="shared" si="49"/>
        <v>2</v>
      </c>
      <c r="AF71" s="1">
        <f t="shared" si="50"/>
        <v>1</v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E72" s="1">
        <v>4</v>
      </c>
      <c r="F72" s="1">
        <v>1</v>
      </c>
      <c r="G72" s="1" t="s">
        <v>83</v>
      </c>
      <c r="H72" s="1" t="s">
        <v>83</v>
      </c>
      <c r="I72" s="1">
        <f t="shared" si="53"/>
        <v>36</v>
      </c>
      <c r="J72" s="1">
        <f t="shared" si="54"/>
        <v>28</v>
      </c>
      <c r="K72" s="1">
        <f t="shared" si="55"/>
        <v>10</v>
      </c>
      <c r="L72" s="1">
        <f t="shared" si="56"/>
        <v>7</v>
      </c>
      <c r="M72" s="1">
        <f t="shared" si="57"/>
        <v>4</v>
      </c>
      <c r="N72" s="1">
        <f t="shared" si="58"/>
        <v>1</v>
      </c>
      <c r="O72" s="1">
        <f t="shared" si="59"/>
        <v>18</v>
      </c>
      <c r="P72" s="1">
        <f t="shared" si="60"/>
        <v>14</v>
      </c>
      <c r="Q72" s="1">
        <f t="shared" si="61"/>
        <v>3</v>
      </c>
      <c r="R72" s="1">
        <f t="shared" si="62"/>
        <v>18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9</v>
      </c>
      <c r="W72" s="1">
        <f t="shared" si="67"/>
        <v>2</v>
      </c>
      <c r="X72" s="1">
        <f t="shared" si="68"/>
        <v>24</v>
      </c>
      <c r="Y72" s="1">
        <f t="shared" si="69"/>
        <v>14</v>
      </c>
      <c r="Z72" s="1">
        <f t="shared" si="70"/>
        <v>4</v>
      </c>
      <c r="AA72" s="1" t="str">
        <f t="shared" si="51"/>
        <v>W</v>
      </c>
      <c r="AB72" s="1">
        <f t="shared" si="71"/>
        <v>5</v>
      </c>
      <c r="AC72" s="1" t="str">
        <f t="shared" si="52"/>
        <v>W</v>
      </c>
      <c r="AD72" s="1">
        <f t="shared" si="48"/>
        <v>7</v>
      </c>
      <c r="AE72" s="1">
        <f t="shared" si="49"/>
        <v>2</v>
      </c>
      <c r="AF72" s="1">
        <f t="shared" si="50"/>
        <v>1</v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E73" s="1">
        <v>4</v>
      </c>
      <c r="F73" s="1">
        <v>1</v>
      </c>
      <c r="G73" s="1" t="s">
        <v>83</v>
      </c>
      <c r="H73" s="1" t="s">
        <v>83</v>
      </c>
      <c r="I73" s="1">
        <f t="shared" si="53"/>
        <v>37</v>
      </c>
      <c r="J73" s="1">
        <f t="shared" si="54"/>
        <v>28</v>
      </c>
      <c r="K73" s="1">
        <f t="shared" si="55"/>
        <v>10</v>
      </c>
      <c r="L73" s="1">
        <f t="shared" si="56"/>
        <v>7</v>
      </c>
      <c r="M73" s="1">
        <f t="shared" si="57"/>
        <v>4</v>
      </c>
      <c r="N73" s="1">
        <f t="shared" si="58"/>
        <v>1</v>
      </c>
      <c r="O73" s="1">
        <f t="shared" si="59"/>
        <v>19</v>
      </c>
      <c r="P73" s="1">
        <f t="shared" si="60"/>
        <v>14</v>
      </c>
      <c r="Q73" s="1">
        <f t="shared" si="61"/>
        <v>3</v>
      </c>
      <c r="R73" s="1">
        <f t="shared" si="62"/>
        <v>18</v>
      </c>
      <c r="S73" s="1">
        <f t="shared" si="63"/>
        <v>14</v>
      </c>
      <c r="T73" s="1">
        <f t="shared" si="64"/>
        <v>4</v>
      </c>
      <c r="U73" s="1">
        <f t="shared" si="65"/>
        <v>10</v>
      </c>
      <c r="V73" s="1">
        <f t="shared" si="66"/>
        <v>9</v>
      </c>
      <c r="W73" s="1">
        <f t="shared" si="67"/>
        <v>2</v>
      </c>
      <c r="X73" s="1">
        <f t="shared" si="68"/>
        <v>25</v>
      </c>
      <c r="Y73" s="1">
        <f t="shared" si="69"/>
        <v>14</v>
      </c>
      <c r="Z73" s="1">
        <f t="shared" si="70"/>
        <v>4</v>
      </c>
      <c r="AA73" s="1" t="str">
        <f t="shared" si="51"/>
        <v>W</v>
      </c>
      <c r="AB73" s="1">
        <f t="shared" si="71"/>
        <v>6</v>
      </c>
      <c r="AC73" s="1" t="str">
        <f t="shared" si="52"/>
        <v>W</v>
      </c>
      <c r="AD73" s="1">
        <f t="shared" si="48"/>
        <v>8</v>
      </c>
      <c r="AE73" s="1">
        <f t="shared" si="49"/>
        <v>1</v>
      </c>
      <c r="AF73" s="1">
        <f t="shared" si="50"/>
        <v>1</v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E74" s="1">
        <v>6</v>
      </c>
      <c r="F74" s="1">
        <v>1</v>
      </c>
      <c r="G74" s="1" t="s">
        <v>83</v>
      </c>
      <c r="H74" s="1" t="s">
        <v>83</v>
      </c>
      <c r="I74" s="1">
        <f t="shared" si="53"/>
        <v>38</v>
      </c>
      <c r="J74" s="1">
        <f t="shared" si="54"/>
        <v>28</v>
      </c>
      <c r="K74" s="1">
        <f t="shared" si="55"/>
        <v>10</v>
      </c>
      <c r="L74" s="1">
        <f t="shared" si="56"/>
        <v>7</v>
      </c>
      <c r="M74" s="1">
        <f t="shared" si="57"/>
        <v>4</v>
      </c>
      <c r="N74" s="1">
        <f t="shared" si="58"/>
        <v>1</v>
      </c>
      <c r="O74" s="1">
        <f t="shared" si="59"/>
        <v>20</v>
      </c>
      <c r="P74" s="1">
        <f t="shared" si="60"/>
        <v>14</v>
      </c>
      <c r="Q74" s="1">
        <f t="shared" si="61"/>
        <v>3</v>
      </c>
      <c r="R74" s="1">
        <f t="shared" si="62"/>
        <v>18</v>
      </c>
      <c r="S74" s="1">
        <f t="shared" si="63"/>
        <v>14</v>
      </c>
      <c r="T74" s="1">
        <f t="shared" si="64"/>
        <v>4</v>
      </c>
      <c r="U74" s="1">
        <f t="shared" si="65"/>
        <v>10</v>
      </c>
      <c r="V74" s="1">
        <f t="shared" si="66"/>
        <v>9</v>
      </c>
      <c r="W74" s="1">
        <f t="shared" si="67"/>
        <v>2</v>
      </c>
      <c r="X74" s="1">
        <f t="shared" si="68"/>
        <v>25</v>
      </c>
      <c r="Y74" s="1">
        <f t="shared" si="69"/>
        <v>14</v>
      </c>
      <c r="Z74" s="1">
        <f t="shared" si="70"/>
        <v>4</v>
      </c>
      <c r="AA74" s="1" t="str">
        <f t="shared" si="51"/>
        <v>W</v>
      </c>
      <c r="AB74" s="1">
        <f t="shared" si="71"/>
        <v>7</v>
      </c>
      <c r="AC74" s="1" t="str">
        <f t="shared" si="52"/>
        <v>W</v>
      </c>
      <c r="AD74" s="1">
        <f t="shared" si="48"/>
        <v>8</v>
      </c>
      <c r="AE74" s="1">
        <f t="shared" si="49"/>
        <v>1</v>
      </c>
      <c r="AF74" s="1">
        <f t="shared" si="50"/>
        <v>1</v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39</v>
      </c>
      <c r="J75" s="1">
        <f t="shared" si="54"/>
        <v>28</v>
      </c>
      <c r="K75" s="1">
        <f t="shared" si="55"/>
        <v>10</v>
      </c>
      <c r="L75" s="1">
        <f t="shared" si="56"/>
        <v>7</v>
      </c>
      <c r="M75" s="1">
        <f t="shared" si="57"/>
        <v>4</v>
      </c>
      <c r="N75" s="1">
        <f t="shared" si="58"/>
        <v>1</v>
      </c>
      <c r="O75" s="1">
        <f t="shared" si="59"/>
        <v>20</v>
      </c>
      <c r="P75" s="1">
        <f t="shared" si="60"/>
        <v>14</v>
      </c>
      <c r="Q75" s="1">
        <f t="shared" si="61"/>
        <v>3</v>
      </c>
      <c r="R75" s="1">
        <f t="shared" si="62"/>
        <v>19</v>
      </c>
      <c r="S75" s="1">
        <f t="shared" si="63"/>
        <v>14</v>
      </c>
      <c r="T75" s="1">
        <f t="shared" si="64"/>
        <v>4</v>
      </c>
      <c r="U75" s="1">
        <f t="shared" si="65"/>
        <v>11</v>
      </c>
      <c r="V75" s="1">
        <f t="shared" si="66"/>
        <v>9</v>
      </c>
      <c r="W75" s="1">
        <f t="shared" si="67"/>
        <v>2</v>
      </c>
      <c r="X75" s="1">
        <f t="shared" si="68"/>
        <v>26</v>
      </c>
      <c r="Y75" s="1">
        <f t="shared" si="69"/>
        <v>14</v>
      </c>
      <c r="Z75" s="1">
        <f t="shared" si="70"/>
        <v>4</v>
      </c>
      <c r="AA75" s="1" t="str">
        <f t="shared" si="51"/>
        <v>W</v>
      </c>
      <c r="AB75" s="1">
        <f t="shared" si="71"/>
        <v>8</v>
      </c>
      <c r="AC75" s="1" t="str">
        <f t="shared" si="52"/>
        <v>W</v>
      </c>
      <c r="AD75" s="1">
        <f t="shared" si="48"/>
        <v>8</v>
      </c>
      <c r="AE75" s="1">
        <f t="shared" si="49"/>
        <v>1</v>
      </c>
      <c r="AF75" s="1">
        <f t="shared" si="50"/>
        <v>1</v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E76" s="1">
        <v>2</v>
      </c>
      <c r="F76" s="1">
        <v>1</v>
      </c>
      <c r="G76" s="1" t="s">
        <v>83</v>
      </c>
      <c r="H76" s="1" t="s">
        <v>83</v>
      </c>
      <c r="I76" s="1">
        <f t="shared" si="53"/>
        <v>40</v>
      </c>
      <c r="J76" s="1">
        <f t="shared" si="54"/>
        <v>28</v>
      </c>
      <c r="K76" s="1">
        <f t="shared" si="55"/>
        <v>10</v>
      </c>
      <c r="L76" s="1">
        <f t="shared" si="56"/>
        <v>7</v>
      </c>
      <c r="M76" s="1">
        <f t="shared" si="57"/>
        <v>4</v>
      </c>
      <c r="N76" s="1">
        <f t="shared" si="58"/>
        <v>1</v>
      </c>
      <c r="O76" s="1">
        <f t="shared" si="59"/>
        <v>20</v>
      </c>
      <c r="P76" s="1">
        <f t="shared" si="60"/>
        <v>14</v>
      </c>
      <c r="Q76" s="1">
        <f t="shared" si="61"/>
        <v>3</v>
      </c>
      <c r="R76" s="1">
        <f t="shared" si="62"/>
        <v>20</v>
      </c>
      <c r="S76" s="1">
        <f t="shared" si="63"/>
        <v>14</v>
      </c>
      <c r="T76" s="1">
        <f t="shared" si="64"/>
        <v>4</v>
      </c>
      <c r="U76" s="1">
        <f t="shared" si="65"/>
        <v>12</v>
      </c>
      <c r="V76" s="1">
        <f t="shared" si="66"/>
        <v>9</v>
      </c>
      <c r="W76" s="1">
        <f t="shared" si="67"/>
        <v>2</v>
      </c>
      <c r="X76" s="1">
        <f t="shared" si="68"/>
        <v>27</v>
      </c>
      <c r="Y76" s="1">
        <f t="shared" si="69"/>
        <v>14</v>
      </c>
      <c r="Z76" s="1">
        <f t="shared" si="70"/>
        <v>4</v>
      </c>
      <c r="AA76" s="1" t="str">
        <f t="shared" si="51"/>
        <v>W</v>
      </c>
      <c r="AB76" s="1">
        <f t="shared" si="71"/>
        <v>9</v>
      </c>
      <c r="AC76" s="1" t="str">
        <f t="shared" si="52"/>
        <v>W</v>
      </c>
      <c r="AD76" s="1">
        <f t="shared" ref="AD76:AD83" si="72">IF(AC76="","",COUNTIFS(AC67:AC76,"W"))</f>
        <v>9</v>
      </c>
      <c r="AE76" s="1">
        <f t="shared" ref="AE76:AE83" si="73">IF(AC76="","",COUNTIFS(AC67:AC76,"L"))</f>
        <v>1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E77" s="1">
        <v>2</v>
      </c>
      <c r="F77" s="1">
        <v>1</v>
      </c>
      <c r="G77" s="1" t="s">
        <v>84</v>
      </c>
      <c r="H77" s="1" t="s">
        <v>83</v>
      </c>
      <c r="I77" s="1">
        <f t="shared" si="53"/>
        <v>41</v>
      </c>
      <c r="J77" s="1">
        <f t="shared" si="54"/>
        <v>28</v>
      </c>
      <c r="K77" s="1">
        <f t="shared" si="55"/>
        <v>11</v>
      </c>
      <c r="L77" s="1">
        <f t="shared" si="56"/>
        <v>7</v>
      </c>
      <c r="M77" s="1">
        <f t="shared" si="57"/>
        <v>4</v>
      </c>
      <c r="N77" s="1">
        <f t="shared" si="58"/>
        <v>1</v>
      </c>
      <c r="O77" s="1">
        <f t="shared" si="59"/>
        <v>21</v>
      </c>
      <c r="P77" s="1">
        <f t="shared" si="60"/>
        <v>14</v>
      </c>
      <c r="Q77" s="1">
        <f t="shared" si="61"/>
        <v>3</v>
      </c>
      <c r="R77" s="1">
        <f t="shared" si="62"/>
        <v>20</v>
      </c>
      <c r="S77" s="1">
        <f t="shared" si="63"/>
        <v>14</v>
      </c>
      <c r="T77" s="1">
        <f t="shared" si="64"/>
        <v>4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27</v>
      </c>
      <c r="Y77" s="1">
        <f t="shared" si="69"/>
        <v>14</v>
      </c>
      <c r="Z77" s="1">
        <f t="shared" si="70"/>
        <v>4</v>
      </c>
      <c r="AA77" s="1" t="str">
        <f t="shared" si="51"/>
        <v>W</v>
      </c>
      <c r="AB77" s="1">
        <f t="shared" si="71"/>
        <v>10</v>
      </c>
      <c r="AC77" s="1" t="str">
        <f t="shared" si="52"/>
        <v>W</v>
      </c>
      <c r="AD77" s="1">
        <f t="shared" si="72"/>
        <v>10</v>
      </c>
      <c r="AE77" s="1">
        <f t="shared" si="73"/>
        <v>0</v>
      </c>
      <c r="AF77" s="1">
        <f t="shared" si="74"/>
        <v>0</v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E78" s="1">
        <v>5</v>
      </c>
      <c r="F78" s="1">
        <v>4</v>
      </c>
      <c r="G78" s="1" t="s">
        <v>84</v>
      </c>
      <c r="H78" s="1" t="s">
        <v>83</v>
      </c>
      <c r="I78" s="1">
        <f t="shared" si="53"/>
        <v>42</v>
      </c>
      <c r="J78" s="1">
        <f t="shared" si="54"/>
        <v>28</v>
      </c>
      <c r="K78" s="1">
        <f t="shared" si="55"/>
        <v>12</v>
      </c>
      <c r="L78" s="1">
        <f t="shared" si="56"/>
        <v>7</v>
      </c>
      <c r="M78" s="1">
        <f t="shared" si="57"/>
        <v>4</v>
      </c>
      <c r="N78" s="1">
        <f t="shared" si="58"/>
        <v>1</v>
      </c>
      <c r="O78" s="1">
        <f t="shared" si="59"/>
        <v>22</v>
      </c>
      <c r="P78" s="1">
        <f t="shared" si="60"/>
        <v>14</v>
      </c>
      <c r="Q78" s="1">
        <f t="shared" si="61"/>
        <v>3</v>
      </c>
      <c r="R78" s="1">
        <f t="shared" si="62"/>
        <v>20</v>
      </c>
      <c r="S78" s="1">
        <f t="shared" si="63"/>
        <v>14</v>
      </c>
      <c r="T78" s="1">
        <f t="shared" si="64"/>
        <v>4</v>
      </c>
      <c r="U78" s="1">
        <f t="shared" si="65"/>
        <v>12</v>
      </c>
      <c r="V78" s="1">
        <f t="shared" si="66"/>
        <v>9</v>
      </c>
      <c r="W78" s="1">
        <f t="shared" si="67"/>
        <v>2</v>
      </c>
      <c r="X78" s="1">
        <f t="shared" si="68"/>
        <v>27</v>
      </c>
      <c r="Y78" s="1">
        <f t="shared" si="69"/>
        <v>14</v>
      </c>
      <c r="Z78" s="1">
        <f t="shared" si="70"/>
        <v>4</v>
      </c>
      <c r="AA78" s="1" t="str">
        <f t="shared" si="51"/>
        <v>W</v>
      </c>
      <c r="AB78" s="1">
        <f t="shared" si="71"/>
        <v>11</v>
      </c>
      <c r="AC78" s="1" t="str">
        <f t="shared" si="52"/>
        <v>W</v>
      </c>
      <c r="AD78" s="1">
        <f t="shared" si="72"/>
        <v>10</v>
      </c>
      <c r="AE78" s="1">
        <f t="shared" si="73"/>
        <v>0</v>
      </c>
      <c r="AF78" s="1">
        <f t="shared" si="74"/>
        <v>0</v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E79" s="1">
        <v>5</v>
      </c>
      <c r="F79" s="1">
        <v>4</v>
      </c>
      <c r="G79" s="1" t="s">
        <v>83</v>
      </c>
      <c r="H79" s="1" t="s">
        <v>83</v>
      </c>
      <c r="I79" s="1">
        <f t="shared" si="53"/>
        <v>43</v>
      </c>
      <c r="J79" s="1">
        <f t="shared" si="54"/>
        <v>28</v>
      </c>
      <c r="K79" s="1">
        <f t="shared" si="55"/>
        <v>12</v>
      </c>
      <c r="L79" s="1">
        <f t="shared" si="56"/>
        <v>7</v>
      </c>
      <c r="M79" s="1">
        <f t="shared" si="57"/>
        <v>4</v>
      </c>
      <c r="N79" s="1">
        <f t="shared" si="58"/>
        <v>1</v>
      </c>
      <c r="O79" s="1">
        <f t="shared" si="59"/>
        <v>23</v>
      </c>
      <c r="P79" s="1">
        <f t="shared" si="60"/>
        <v>14</v>
      </c>
      <c r="Q79" s="1">
        <f t="shared" si="61"/>
        <v>3</v>
      </c>
      <c r="R79" s="1">
        <f t="shared" si="62"/>
        <v>20</v>
      </c>
      <c r="S79" s="1">
        <f t="shared" si="63"/>
        <v>14</v>
      </c>
      <c r="T79" s="1">
        <f t="shared" si="64"/>
        <v>4</v>
      </c>
      <c r="U79" s="1">
        <f t="shared" si="65"/>
        <v>13</v>
      </c>
      <c r="V79" s="1">
        <f t="shared" si="66"/>
        <v>9</v>
      </c>
      <c r="W79" s="1">
        <f t="shared" si="67"/>
        <v>2</v>
      </c>
      <c r="X79" s="1">
        <f t="shared" si="68"/>
        <v>28</v>
      </c>
      <c r="Y79" s="1">
        <f t="shared" si="69"/>
        <v>14</v>
      </c>
      <c r="Z79" s="1">
        <f t="shared" si="70"/>
        <v>4</v>
      </c>
      <c r="AA79" s="1" t="str">
        <f t="shared" si="51"/>
        <v>W</v>
      </c>
      <c r="AB79" s="1">
        <f t="shared" si="71"/>
        <v>12</v>
      </c>
      <c r="AC79" s="1" t="str">
        <f t="shared" si="52"/>
        <v>W</v>
      </c>
      <c r="AD79" s="1">
        <f t="shared" si="72"/>
        <v>10</v>
      </c>
      <c r="AE79" s="1">
        <f t="shared" si="73"/>
        <v>0</v>
      </c>
      <c r="AF79" s="1">
        <f t="shared" si="74"/>
        <v>0</v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43</v>
      </c>
      <c r="J84" s="1">
        <f t="shared" si="75"/>
        <v>28</v>
      </c>
      <c r="K84" s="1">
        <f t="shared" si="75"/>
        <v>12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23</v>
      </c>
      <c r="P84" s="1">
        <f t="shared" si="76"/>
        <v>14</v>
      </c>
      <c r="Q84" s="1">
        <f t="shared" si="76"/>
        <v>3</v>
      </c>
      <c r="R84" s="1">
        <f t="shared" si="76"/>
        <v>20</v>
      </c>
      <c r="S84" s="1">
        <f t="shared" si="76"/>
        <v>14</v>
      </c>
      <c r="T84" s="1">
        <f t="shared" si="76"/>
        <v>4</v>
      </c>
      <c r="U84" s="1">
        <f t="shared" si="76"/>
        <v>13</v>
      </c>
      <c r="V84" s="1">
        <f t="shared" si="76"/>
        <v>9</v>
      </c>
      <c r="W84" s="1">
        <f t="shared" si="76"/>
        <v>2</v>
      </c>
      <c r="X84" s="1">
        <f t="shared" si="76"/>
        <v>28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12</v>
      </c>
      <c r="AD84" s="1">
        <f>IF(LOOKUP(2,1 / (AD1:AD83 &lt;&gt; ""),AD1:AD83)="L10 W","",LOOKUP(2,1 / (AD1:AD83 &lt;&gt; ""),AD1:AD83))</f>
        <v>10</v>
      </c>
      <c r="AE84" s="1">
        <f>IF(LOOKUP(2,1 / (AE1:AE83 &lt;&gt; ""),AE1:AE83)="L10 L","",LOOKUP(2,1 / (AE1:AE83 &lt;&gt; ""),AE1:AE83))</f>
        <v>0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241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23-14-3</v>
      </c>
      <c r="R85" s="1" t="str">
        <f>IF(R84="","0-0-0",CONCATENATE(R84,"-",S84,"-",T84))</f>
        <v>20-14-4</v>
      </c>
      <c r="U85" s="1" t="str">
        <f>IF(U84="","0-0-0",CONCATENATE(U84,"-",V84,"-",W84))</f>
        <v>13-9-2</v>
      </c>
      <c r="X85" s="1" t="str">
        <f>IF(X84="","0-0-0",CONCATENATE(X84,"-",Y84,"-",Z84))</f>
        <v>28-14-4</v>
      </c>
      <c r="AA85" s="1" t="str">
        <f>IF(AA84="","0-0",CONCATENATE(AA84,AB84))</f>
        <v>W12</v>
      </c>
      <c r="AD85" s="1" t="str">
        <f>IF(AD84="","0-0-0",CONCATENATE(AD84,"-",AE84,"-",AF84))</f>
        <v>10-0-0</v>
      </c>
    </row>
    <row r="86" spans="1:33" x14ac:dyDescent="0.25">
      <c r="C86" s="1">
        <f>SUM(C84:C85)</f>
        <v>82</v>
      </c>
      <c r="D86" s="1">
        <f>COUNTIF(E2:E83,"&lt;&gt;")</f>
        <v>78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B00-000000000000}">
      <formula1>$AK$1:$AK$2</formula1>
    </dataValidation>
    <dataValidation type="list" allowBlank="1" showInputMessage="1" showErrorMessage="1" sqref="C2:C83" xr:uid="{00000000-0002-0000-AB00-000001000000}">
      <formula1>$AL$1:$AL$2</formula1>
    </dataValidation>
    <dataValidation type="list" allowBlank="1" showInputMessage="1" showErrorMessage="1" sqref="D2:D83" xr:uid="{00000000-0002-0000-AB00-000002000000}">
      <formula1>$AM$1:$AM$31</formula1>
    </dataValidation>
  </dataValidations>
  <hyperlinks>
    <hyperlink ref="AG1" location="Index!A1" display="Home" xr:uid="{00000000-0004-0000-AB00-000000000000}"/>
  </hyperlink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x14ac:dyDescent="0.2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x14ac:dyDescent="0.2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x14ac:dyDescent="0.2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x14ac:dyDescent="0.2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x14ac:dyDescent="0.2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x14ac:dyDescent="0.2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x14ac:dyDescent="0.2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x14ac:dyDescent="0.2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x14ac:dyDescent="0.2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25</v>
      </c>
      <c r="E50" s="1">
        <v>1</v>
      </c>
      <c r="F50" s="1">
        <v>4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20</v>
      </c>
      <c r="K50" s="1">
        <f t="shared" si="31"/>
        <v>5</v>
      </c>
      <c r="L50" s="1">
        <f t="shared" si="32"/>
        <v>3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9</v>
      </c>
      <c r="Q50" s="1">
        <f t="shared" si="37"/>
        <v>1</v>
      </c>
      <c r="R50" s="1">
        <f t="shared" si="38"/>
        <v>13</v>
      </c>
      <c r="S50" s="1">
        <f t="shared" si="39"/>
        <v>11</v>
      </c>
      <c r="T50" s="1">
        <f t="shared" si="40"/>
        <v>2</v>
      </c>
      <c r="U50" s="1">
        <f t="shared" si="41"/>
        <v>3</v>
      </c>
      <c r="V50" s="1">
        <f t="shared" si="42"/>
        <v>9</v>
      </c>
      <c r="W50" s="1">
        <f t="shared" si="43"/>
        <v>0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45687</v>
      </c>
      <c r="B51" s="1">
        <v>50</v>
      </c>
      <c r="C51" s="1" t="s">
        <v>66</v>
      </c>
      <c r="D51" s="1" t="s">
        <v>18</v>
      </c>
      <c r="E51" s="1">
        <v>3</v>
      </c>
      <c r="F51" s="1">
        <v>0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20</v>
      </c>
      <c r="K51" s="1">
        <f t="shared" si="31"/>
        <v>5</v>
      </c>
      <c r="L51" s="1">
        <f t="shared" si="32"/>
        <v>3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9</v>
      </c>
      <c r="Q51" s="1">
        <f t="shared" si="37"/>
        <v>1</v>
      </c>
      <c r="R51" s="1">
        <f t="shared" si="38"/>
        <v>13</v>
      </c>
      <c r="S51" s="1">
        <f t="shared" si="39"/>
        <v>11</v>
      </c>
      <c r="T51" s="1">
        <f t="shared" si="40"/>
        <v>2</v>
      </c>
      <c r="U51" s="1">
        <f t="shared" si="41"/>
        <v>3</v>
      </c>
      <c r="V51" s="1">
        <f t="shared" si="42"/>
        <v>9</v>
      </c>
      <c r="W51" s="1">
        <f t="shared" si="43"/>
        <v>0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45689</v>
      </c>
      <c r="B52" s="1">
        <v>51</v>
      </c>
      <c r="C52" s="1" t="s">
        <v>66</v>
      </c>
      <c r="D52" s="1" t="s">
        <v>13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27</v>
      </c>
      <c r="J52" s="1">
        <f t="shared" si="30"/>
        <v>20</v>
      </c>
      <c r="K52" s="1">
        <f t="shared" si="31"/>
        <v>5</v>
      </c>
      <c r="L52" s="1">
        <f t="shared" si="32"/>
        <v>4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13</v>
      </c>
      <c r="S52" s="1">
        <f t="shared" si="39"/>
        <v>11</v>
      </c>
      <c r="T52" s="1">
        <f t="shared" si="40"/>
        <v>2</v>
      </c>
      <c r="U52" s="1">
        <f t="shared" si="41"/>
        <v>3</v>
      </c>
      <c r="V52" s="1">
        <f t="shared" si="42"/>
        <v>9</v>
      </c>
      <c r="W52" s="1">
        <f t="shared" si="43"/>
        <v>0</v>
      </c>
      <c r="X52" s="1">
        <f t="shared" si="44"/>
        <v>12</v>
      </c>
      <c r="Y52" s="1">
        <f t="shared" si="45"/>
        <v>10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x14ac:dyDescent="0.25">
      <c r="A53" s="42">
        <v>45692</v>
      </c>
      <c r="B53" s="1">
        <v>52</v>
      </c>
      <c r="C53" s="1" t="s">
        <v>66</v>
      </c>
      <c r="D53" s="1" t="s">
        <v>11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20</v>
      </c>
      <c r="K53" s="1">
        <f t="shared" si="31"/>
        <v>5</v>
      </c>
      <c r="L53" s="1">
        <f t="shared" si="32"/>
        <v>4</v>
      </c>
      <c r="M53" s="1">
        <f t="shared" si="33"/>
        <v>1</v>
      </c>
      <c r="N53" s="1">
        <f t="shared" si="34"/>
        <v>1</v>
      </c>
      <c r="O53" s="1">
        <f t="shared" si="35"/>
        <v>15</v>
      </c>
      <c r="P53" s="1">
        <f t="shared" si="36"/>
        <v>9</v>
      </c>
      <c r="Q53" s="1">
        <f t="shared" si="37"/>
        <v>2</v>
      </c>
      <c r="R53" s="1">
        <f t="shared" si="38"/>
        <v>13</v>
      </c>
      <c r="S53" s="1">
        <f t="shared" si="39"/>
        <v>11</v>
      </c>
      <c r="T53" s="1">
        <f t="shared" si="40"/>
        <v>2</v>
      </c>
      <c r="U53" s="1">
        <f t="shared" si="41"/>
        <v>4</v>
      </c>
      <c r="V53" s="1">
        <f t="shared" si="42"/>
        <v>9</v>
      </c>
      <c r="W53" s="1">
        <f t="shared" si="43"/>
        <v>0</v>
      </c>
      <c r="X53" s="1">
        <f t="shared" si="44"/>
        <v>13</v>
      </c>
      <c r="Y53" s="1">
        <f t="shared" si="45"/>
        <v>10</v>
      </c>
      <c r="Z53" s="1">
        <f t="shared" si="46"/>
        <v>4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5</v>
      </c>
      <c r="AE53" s="1">
        <f t="shared" si="49"/>
        <v>4</v>
      </c>
      <c r="AF53" s="1">
        <f t="shared" si="50"/>
        <v>1</v>
      </c>
      <c r="AG53" s="43"/>
    </row>
    <row r="54" spans="1:33" x14ac:dyDescent="0.25">
      <c r="A54" s="42">
        <v>45694</v>
      </c>
      <c r="B54" s="1">
        <v>53</v>
      </c>
      <c r="C54" s="1" t="s">
        <v>65</v>
      </c>
      <c r="D54" s="1" t="s">
        <v>11</v>
      </c>
      <c r="E54" s="1">
        <v>5</v>
      </c>
      <c r="F54" s="1">
        <v>1</v>
      </c>
      <c r="G54" s="1" t="s">
        <v>83</v>
      </c>
      <c r="H54" s="1" t="s">
        <v>83</v>
      </c>
      <c r="I54" s="1">
        <f t="shared" si="29"/>
        <v>29</v>
      </c>
      <c r="J54" s="1">
        <f t="shared" si="30"/>
        <v>20</v>
      </c>
      <c r="K54" s="1">
        <f t="shared" si="31"/>
        <v>5</v>
      </c>
      <c r="L54" s="1">
        <f t="shared" si="32"/>
        <v>4</v>
      </c>
      <c r="M54" s="1">
        <f t="shared" si="33"/>
        <v>1</v>
      </c>
      <c r="N54" s="1">
        <f t="shared" si="34"/>
        <v>1</v>
      </c>
      <c r="O54" s="1">
        <f t="shared" si="35"/>
        <v>15</v>
      </c>
      <c r="P54" s="1">
        <f t="shared" si="36"/>
        <v>9</v>
      </c>
      <c r="Q54" s="1">
        <f t="shared" si="37"/>
        <v>2</v>
      </c>
      <c r="R54" s="1">
        <f t="shared" si="38"/>
        <v>14</v>
      </c>
      <c r="S54" s="1">
        <f t="shared" si="39"/>
        <v>11</v>
      </c>
      <c r="T54" s="1">
        <f t="shared" si="40"/>
        <v>2</v>
      </c>
      <c r="U54" s="1">
        <f t="shared" si="41"/>
        <v>5</v>
      </c>
      <c r="V54" s="1">
        <f t="shared" si="42"/>
        <v>9</v>
      </c>
      <c r="W54" s="1">
        <f t="shared" si="43"/>
        <v>0</v>
      </c>
      <c r="X54" s="1">
        <f t="shared" si="44"/>
        <v>14</v>
      </c>
      <c r="Y54" s="1">
        <f t="shared" si="45"/>
        <v>10</v>
      </c>
      <c r="Z54" s="1">
        <f t="shared" si="46"/>
        <v>4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21</v>
      </c>
      <c r="E55" s="1">
        <v>6</v>
      </c>
      <c r="F55" s="1">
        <v>3</v>
      </c>
      <c r="G55" s="1" t="s">
        <v>83</v>
      </c>
      <c r="H55" s="1" t="s">
        <v>83</v>
      </c>
      <c r="I55" s="1">
        <f t="shared" si="29"/>
        <v>30</v>
      </c>
      <c r="J55" s="1">
        <f t="shared" si="30"/>
        <v>20</v>
      </c>
      <c r="K55" s="1">
        <f t="shared" si="31"/>
        <v>5</v>
      </c>
      <c r="L55" s="1">
        <f t="shared" si="32"/>
        <v>4</v>
      </c>
      <c r="M55" s="1">
        <f t="shared" si="33"/>
        <v>1</v>
      </c>
      <c r="N55" s="1">
        <f t="shared" si="34"/>
        <v>1</v>
      </c>
      <c r="O55" s="1">
        <f t="shared" si="35"/>
        <v>15</v>
      </c>
      <c r="P55" s="1">
        <f t="shared" si="36"/>
        <v>9</v>
      </c>
      <c r="Q55" s="1">
        <f t="shared" si="37"/>
        <v>2</v>
      </c>
      <c r="R55" s="1">
        <f t="shared" si="38"/>
        <v>15</v>
      </c>
      <c r="S55" s="1">
        <f t="shared" si="39"/>
        <v>11</v>
      </c>
      <c r="T55" s="1">
        <f t="shared" si="40"/>
        <v>2</v>
      </c>
      <c r="U55" s="1">
        <f t="shared" si="41"/>
        <v>6</v>
      </c>
      <c r="V55" s="1">
        <f t="shared" si="42"/>
        <v>9</v>
      </c>
      <c r="W55" s="1">
        <f t="shared" si="43"/>
        <v>0</v>
      </c>
      <c r="X55" s="1">
        <f t="shared" si="44"/>
        <v>15</v>
      </c>
      <c r="Y55" s="1">
        <f t="shared" si="45"/>
        <v>10</v>
      </c>
      <c r="Z55" s="1">
        <f t="shared" si="46"/>
        <v>4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5</v>
      </c>
      <c r="AE55" s="1">
        <f t="shared" si="49"/>
        <v>4</v>
      </c>
      <c r="AF55" s="1">
        <f t="shared" si="50"/>
        <v>1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16</v>
      </c>
      <c r="E56" s="1">
        <v>5</v>
      </c>
      <c r="F56" s="1">
        <v>3</v>
      </c>
      <c r="G56" s="1" t="s">
        <v>83</v>
      </c>
      <c r="H56" s="1" t="s">
        <v>83</v>
      </c>
      <c r="I56" s="1">
        <f t="shared" si="29"/>
        <v>31</v>
      </c>
      <c r="J56" s="1">
        <f t="shared" si="30"/>
        <v>20</v>
      </c>
      <c r="K56" s="1">
        <f t="shared" si="31"/>
        <v>5</v>
      </c>
      <c r="L56" s="1">
        <f t="shared" si="32"/>
        <v>4</v>
      </c>
      <c r="M56" s="1">
        <f t="shared" si="33"/>
        <v>1</v>
      </c>
      <c r="N56" s="1">
        <f t="shared" si="34"/>
        <v>1</v>
      </c>
      <c r="O56" s="1">
        <f t="shared" si="35"/>
        <v>16</v>
      </c>
      <c r="P56" s="1">
        <f t="shared" si="36"/>
        <v>9</v>
      </c>
      <c r="Q56" s="1">
        <f t="shared" si="37"/>
        <v>2</v>
      </c>
      <c r="R56" s="1">
        <f t="shared" si="38"/>
        <v>15</v>
      </c>
      <c r="S56" s="1">
        <f t="shared" si="39"/>
        <v>11</v>
      </c>
      <c r="T56" s="1">
        <f t="shared" si="40"/>
        <v>2</v>
      </c>
      <c r="U56" s="1">
        <f t="shared" si="41"/>
        <v>7</v>
      </c>
      <c r="V56" s="1">
        <f t="shared" si="42"/>
        <v>9</v>
      </c>
      <c r="W56" s="1">
        <f t="shared" si="43"/>
        <v>0</v>
      </c>
      <c r="X56" s="1">
        <f t="shared" si="44"/>
        <v>16</v>
      </c>
      <c r="Y56" s="1">
        <f t="shared" si="45"/>
        <v>10</v>
      </c>
      <c r="Z56" s="1">
        <f t="shared" si="46"/>
        <v>4</v>
      </c>
      <c r="AA56" s="1" t="str">
        <f t="shared" si="27"/>
        <v>W</v>
      </c>
      <c r="AB56" s="1">
        <f t="shared" si="47"/>
        <v>4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7</v>
      </c>
      <c r="E57" s="1">
        <v>4</v>
      </c>
      <c r="F57" s="1">
        <v>1</v>
      </c>
      <c r="G57" s="1" t="s">
        <v>83</v>
      </c>
      <c r="H57" s="1" t="s">
        <v>83</v>
      </c>
      <c r="I57" s="1">
        <f t="shared" si="29"/>
        <v>32</v>
      </c>
      <c r="J57" s="1">
        <f t="shared" si="30"/>
        <v>20</v>
      </c>
      <c r="K57" s="1">
        <f t="shared" si="31"/>
        <v>5</v>
      </c>
      <c r="L57" s="1">
        <f t="shared" si="32"/>
        <v>4</v>
      </c>
      <c r="M57" s="1">
        <f t="shared" si="33"/>
        <v>1</v>
      </c>
      <c r="N57" s="1">
        <f t="shared" si="34"/>
        <v>1</v>
      </c>
      <c r="O57" s="1">
        <f t="shared" si="35"/>
        <v>17</v>
      </c>
      <c r="P57" s="1">
        <f t="shared" si="36"/>
        <v>9</v>
      </c>
      <c r="Q57" s="1">
        <f t="shared" si="37"/>
        <v>2</v>
      </c>
      <c r="R57" s="1">
        <f t="shared" si="38"/>
        <v>15</v>
      </c>
      <c r="S57" s="1">
        <f t="shared" si="39"/>
        <v>11</v>
      </c>
      <c r="T57" s="1">
        <f t="shared" si="40"/>
        <v>2</v>
      </c>
      <c r="U57" s="1">
        <f t="shared" si="41"/>
        <v>7</v>
      </c>
      <c r="V57" s="1">
        <f t="shared" si="42"/>
        <v>9</v>
      </c>
      <c r="W57" s="1">
        <f t="shared" si="43"/>
        <v>0</v>
      </c>
      <c r="X57" s="1">
        <f t="shared" si="44"/>
        <v>16</v>
      </c>
      <c r="Y57" s="1">
        <f t="shared" si="45"/>
        <v>10</v>
      </c>
      <c r="Z57" s="1">
        <f t="shared" si="46"/>
        <v>4</v>
      </c>
      <c r="AA57" s="1" t="str">
        <f t="shared" si="27"/>
        <v>W</v>
      </c>
      <c r="AB57" s="1">
        <f t="shared" si="47"/>
        <v>5</v>
      </c>
      <c r="AC57" s="1" t="str">
        <f t="shared" si="28"/>
        <v>W</v>
      </c>
      <c r="AD57" s="1">
        <f t="shared" si="48"/>
        <v>7</v>
      </c>
      <c r="AE57" s="1">
        <f t="shared" si="49"/>
        <v>2</v>
      </c>
      <c r="AF57" s="1">
        <f t="shared" si="50"/>
        <v>1</v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20</v>
      </c>
      <c r="E58" s="1">
        <v>4</v>
      </c>
      <c r="F58" s="1">
        <v>1</v>
      </c>
      <c r="G58" s="1" t="s">
        <v>83</v>
      </c>
      <c r="H58" s="1" t="s">
        <v>83</v>
      </c>
      <c r="I58" s="1">
        <f t="shared" si="29"/>
        <v>33</v>
      </c>
      <c r="J58" s="1">
        <f t="shared" si="30"/>
        <v>20</v>
      </c>
      <c r="K58" s="1">
        <f t="shared" si="31"/>
        <v>5</v>
      </c>
      <c r="L58" s="1">
        <f t="shared" si="32"/>
        <v>4</v>
      </c>
      <c r="M58" s="1">
        <f t="shared" si="33"/>
        <v>1</v>
      </c>
      <c r="N58" s="1">
        <f t="shared" si="34"/>
        <v>1</v>
      </c>
      <c r="O58" s="1">
        <f t="shared" si="35"/>
        <v>18</v>
      </c>
      <c r="P58" s="1">
        <f t="shared" si="36"/>
        <v>9</v>
      </c>
      <c r="Q58" s="1">
        <f t="shared" si="37"/>
        <v>2</v>
      </c>
      <c r="R58" s="1">
        <f t="shared" si="38"/>
        <v>15</v>
      </c>
      <c r="S58" s="1">
        <f t="shared" si="39"/>
        <v>11</v>
      </c>
      <c r="T58" s="1">
        <f t="shared" si="40"/>
        <v>2</v>
      </c>
      <c r="U58" s="1">
        <f t="shared" si="41"/>
        <v>7</v>
      </c>
      <c r="V58" s="1">
        <f t="shared" si="42"/>
        <v>9</v>
      </c>
      <c r="W58" s="1">
        <f t="shared" si="43"/>
        <v>0</v>
      </c>
      <c r="X58" s="1">
        <f t="shared" si="44"/>
        <v>16</v>
      </c>
      <c r="Y58" s="1">
        <f t="shared" si="45"/>
        <v>10</v>
      </c>
      <c r="Z58" s="1">
        <f t="shared" si="46"/>
        <v>4</v>
      </c>
      <c r="AA58" s="1" t="str">
        <f t="shared" si="27"/>
        <v>W</v>
      </c>
      <c r="AB58" s="1">
        <f t="shared" si="47"/>
        <v>6</v>
      </c>
      <c r="AC58" s="1" t="str">
        <f t="shared" si="28"/>
        <v>W</v>
      </c>
      <c r="AD58" s="1">
        <f t="shared" si="48"/>
        <v>7</v>
      </c>
      <c r="AE58" s="1">
        <f t="shared" si="49"/>
        <v>2</v>
      </c>
      <c r="AF58" s="1">
        <f t="shared" si="50"/>
        <v>1</v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27</v>
      </c>
      <c r="E59" s="1">
        <v>3</v>
      </c>
      <c r="F59" s="1">
        <v>0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20</v>
      </c>
      <c r="K59" s="1">
        <f t="shared" si="31"/>
        <v>5</v>
      </c>
      <c r="L59" s="1">
        <f t="shared" si="32"/>
        <v>4</v>
      </c>
      <c r="M59" s="1">
        <f t="shared" si="33"/>
        <v>1</v>
      </c>
      <c r="N59" s="1">
        <f t="shared" si="34"/>
        <v>1</v>
      </c>
      <c r="O59" s="1">
        <f t="shared" si="35"/>
        <v>18</v>
      </c>
      <c r="P59" s="1">
        <f t="shared" si="36"/>
        <v>9</v>
      </c>
      <c r="Q59" s="1">
        <f t="shared" si="37"/>
        <v>2</v>
      </c>
      <c r="R59" s="1">
        <f t="shared" si="38"/>
        <v>16</v>
      </c>
      <c r="S59" s="1">
        <f t="shared" si="39"/>
        <v>11</v>
      </c>
      <c r="T59" s="1">
        <f t="shared" si="40"/>
        <v>2</v>
      </c>
      <c r="U59" s="1">
        <f t="shared" si="41"/>
        <v>7</v>
      </c>
      <c r="V59" s="1">
        <f t="shared" si="42"/>
        <v>9</v>
      </c>
      <c r="W59" s="1">
        <f t="shared" si="43"/>
        <v>0</v>
      </c>
      <c r="X59" s="1">
        <f t="shared" si="44"/>
        <v>16</v>
      </c>
      <c r="Y59" s="1">
        <f t="shared" si="45"/>
        <v>10</v>
      </c>
      <c r="Z59" s="1">
        <f t="shared" si="46"/>
        <v>4</v>
      </c>
      <c r="AA59" s="1" t="str">
        <f t="shared" si="27"/>
        <v>W</v>
      </c>
      <c r="AB59" s="1">
        <f t="shared" si="47"/>
        <v>7</v>
      </c>
      <c r="AC59" s="1" t="str">
        <f t="shared" si="28"/>
        <v>W</v>
      </c>
      <c r="AD59" s="1">
        <f t="shared" si="48"/>
        <v>8</v>
      </c>
      <c r="AE59" s="1">
        <f t="shared" si="49"/>
        <v>1</v>
      </c>
      <c r="AF59" s="1">
        <f t="shared" si="50"/>
        <v>1</v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</v>
      </c>
      <c r="E60" s="1">
        <v>3</v>
      </c>
      <c r="F60" s="1">
        <v>1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20</v>
      </c>
      <c r="K60" s="1">
        <f t="shared" si="31"/>
        <v>5</v>
      </c>
      <c r="L60" s="1">
        <f t="shared" si="32"/>
        <v>4</v>
      </c>
      <c r="M60" s="1">
        <f t="shared" si="33"/>
        <v>1</v>
      </c>
      <c r="N60" s="1">
        <f t="shared" si="34"/>
        <v>1</v>
      </c>
      <c r="O60" s="1">
        <f t="shared" si="35"/>
        <v>18</v>
      </c>
      <c r="P60" s="1">
        <f t="shared" si="36"/>
        <v>9</v>
      </c>
      <c r="Q60" s="1">
        <f t="shared" si="37"/>
        <v>2</v>
      </c>
      <c r="R60" s="1">
        <f t="shared" si="38"/>
        <v>17</v>
      </c>
      <c r="S60" s="1">
        <f t="shared" si="39"/>
        <v>11</v>
      </c>
      <c r="T60" s="1">
        <f t="shared" si="40"/>
        <v>2</v>
      </c>
      <c r="U60" s="1">
        <f t="shared" si="41"/>
        <v>7</v>
      </c>
      <c r="V60" s="1">
        <f t="shared" si="42"/>
        <v>9</v>
      </c>
      <c r="W60" s="1">
        <f t="shared" si="43"/>
        <v>0</v>
      </c>
      <c r="X60" s="1">
        <f t="shared" si="44"/>
        <v>17</v>
      </c>
      <c r="Y60" s="1">
        <f t="shared" si="45"/>
        <v>10</v>
      </c>
      <c r="Z60" s="1">
        <f t="shared" si="46"/>
        <v>4</v>
      </c>
      <c r="AA60" s="1" t="str">
        <f t="shared" si="27"/>
        <v>W</v>
      </c>
      <c r="AB60" s="1">
        <f t="shared" si="47"/>
        <v>8</v>
      </c>
      <c r="AC60" s="1" t="str">
        <f t="shared" si="28"/>
        <v>W</v>
      </c>
      <c r="AD60" s="1">
        <f t="shared" si="48"/>
        <v>9</v>
      </c>
      <c r="AE60" s="1">
        <f t="shared" si="49"/>
        <v>0</v>
      </c>
      <c r="AF60" s="1">
        <f t="shared" si="50"/>
        <v>1</v>
      </c>
      <c r="AG60" s="43"/>
    </row>
    <row r="61" spans="1:33" x14ac:dyDescent="0.25">
      <c r="A61" s="42">
        <v>45719</v>
      </c>
      <c r="B61" s="1">
        <v>60</v>
      </c>
      <c r="C61" s="1" t="s">
        <v>66</v>
      </c>
      <c r="D61" s="1" t="s">
        <v>19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35</v>
      </c>
      <c r="J61" s="1">
        <f t="shared" si="30"/>
        <v>21</v>
      </c>
      <c r="K61" s="1">
        <f t="shared" si="31"/>
        <v>5</v>
      </c>
      <c r="L61" s="1">
        <f t="shared" si="32"/>
        <v>4</v>
      </c>
      <c r="M61" s="1">
        <f t="shared" si="33"/>
        <v>1</v>
      </c>
      <c r="N61" s="1">
        <f t="shared" si="34"/>
        <v>1</v>
      </c>
      <c r="O61" s="1">
        <f t="shared" si="35"/>
        <v>18</v>
      </c>
      <c r="P61" s="1">
        <f t="shared" si="36"/>
        <v>10</v>
      </c>
      <c r="Q61" s="1">
        <f t="shared" si="37"/>
        <v>2</v>
      </c>
      <c r="R61" s="1">
        <f t="shared" si="38"/>
        <v>17</v>
      </c>
      <c r="S61" s="1">
        <f t="shared" si="39"/>
        <v>11</v>
      </c>
      <c r="T61" s="1">
        <f t="shared" si="40"/>
        <v>2</v>
      </c>
      <c r="U61" s="1">
        <f t="shared" si="41"/>
        <v>7</v>
      </c>
      <c r="V61" s="1">
        <f t="shared" si="42"/>
        <v>10</v>
      </c>
      <c r="W61" s="1">
        <f t="shared" si="43"/>
        <v>0</v>
      </c>
      <c r="X61" s="1">
        <f t="shared" si="44"/>
        <v>17</v>
      </c>
      <c r="Y61" s="1">
        <f t="shared" si="45"/>
        <v>11</v>
      </c>
      <c r="Z61" s="1">
        <f t="shared" si="46"/>
        <v>4</v>
      </c>
      <c r="AA61" s="1" t="str">
        <f t="shared" si="27"/>
        <v>L</v>
      </c>
      <c r="AB61" s="1">
        <f t="shared" si="47"/>
        <v>1</v>
      </c>
      <c r="AC61" s="1" t="str">
        <f t="shared" si="28"/>
        <v>L</v>
      </c>
      <c r="AD61" s="1">
        <f t="shared" si="48"/>
        <v>8</v>
      </c>
      <c r="AE61" s="1">
        <f t="shared" si="49"/>
        <v>1</v>
      </c>
      <c r="AF61" s="1">
        <f t="shared" si="50"/>
        <v>1</v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23</v>
      </c>
      <c r="E62" s="1">
        <v>6</v>
      </c>
      <c r="F62" s="1">
        <v>2</v>
      </c>
      <c r="G62" s="1" t="s">
        <v>83</v>
      </c>
      <c r="H62" s="1" t="s">
        <v>83</v>
      </c>
      <c r="I62" s="1">
        <f t="shared" si="29"/>
        <v>36</v>
      </c>
      <c r="J62" s="1">
        <f t="shared" si="30"/>
        <v>21</v>
      </c>
      <c r="K62" s="1">
        <f t="shared" si="31"/>
        <v>5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19</v>
      </c>
      <c r="P62" s="1">
        <f t="shared" si="36"/>
        <v>10</v>
      </c>
      <c r="Q62" s="1">
        <f t="shared" si="37"/>
        <v>2</v>
      </c>
      <c r="R62" s="1">
        <f t="shared" si="38"/>
        <v>17</v>
      </c>
      <c r="S62" s="1">
        <f t="shared" si="39"/>
        <v>11</v>
      </c>
      <c r="T62" s="1">
        <f t="shared" si="40"/>
        <v>2</v>
      </c>
      <c r="U62" s="1">
        <f t="shared" si="41"/>
        <v>7</v>
      </c>
      <c r="V62" s="1">
        <f t="shared" si="42"/>
        <v>10</v>
      </c>
      <c r="W62" s="1">
        <f t="shared" si="43"/>
        <v>0</v>
      </c>
      <c r="X62" s="1">
        <f t="shared" si="44"/>
        <v>18</v>
      </c>
      <c r="Y62" s="1">
        <f t="shared" si="45"/>
        <v>11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9</v>
      </c>
      <c r="AE62" s="1">
        <f t="shared" si="49"/>
        <v>1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28</v>
      </c>
      <c r="E63" s="1">
        <v>6</v>
      </c>
      <c r="F63" s="1">
        <v>5</v>
      </c>
      <c r="G63" s="1" t="s">
        <v>83</v>
      </c>
      <c r="H63" s="1" t="s">
        <v>83</v>
      </c>
      <c r="I63" s="1">
        <f t="shared" si="29"/>
        <v>37</v>
      </c>
      <c r="J63" s="1">
        <f t="shared" si="30"/>
        <v>21</v>
      </c>
      <c r="K63" s="1">
        <f t="shared" si="31"/>
        <v>5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20</v>
      </c>
      <c r="P63" s="1">
        <f t="shared" si="36"/>
        <v>10</v>
      </c>
      <c r="Q63" s="1">
        <f t="shared" si="37"/>
        <v>2</v>
      </c>
      <c r="R63" s="1">
        <f t="shared" si="38"/>
        <v>17</v>
      </c>
      <c r="S63" s="1">
        <f t="shared" si="39"/>
        <v>11</v>
      </c>
      <c r="T63" s="1">
        <f t="shared" si="40"/>
        <v>2</v>
      </c>
      <c r="U63" s="1">
        <f t="shared" si="41"/>
        <v>8</v>
      </c>
      <c r="V63" s="1">
        <f t="shared" si="42"/>
        <v>10</v>
      </c>
      <c r="W63" s="1">
        <f t="shared" si="43"/>
        <v>0</v>
      </c>
      <c r="X63" s="1">
        <f t="shared" si="44"/>
        <v>19</v>
      </c>
      <c r="Y63" s="1">
        <f t="shared" si="45"/>
        <v>11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9</v>
      </c>
      <c r="AE63" s="1">
        <f t="shared" si="49"/>
        <v>1</v>
      </c>
      <c r="AF63" s="1">
        <f t="shared" si="50"/>
        <v>0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29</v>
      </c>
      <c r="E64" s="1">
        <v>0</v>
      </c>
      <c r="F64" s="1">
        <v>4</v>
      </c>
      <c r="G64" s="1" t="s">
        <v>83</v>
      </c>
      <c r="H64" s="1" t="s">
        <v>83</v>
      </c>
      <c r="I64" s="1">
        <f t="shared" si="29"/>
        <v>37</v>
      </c>
      <c r="J64" s="1">
        <f t="shared" si="30"/>
        <v>22</v>
      </c>
      <c r="K64" s="1">
        <f t="shared" si="31"/>
        <v>5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20</v>
      </c>
      <c r="P64" s="1">
        <f t="shared" si="36"/>
        <v>10</v>
      </c>
      <c r="Q64" s="1">
        <f t="shared" si="37"/>
        <v>2</v>
      </c>
      <c r="R64" s="1">
        <f t="shared" si="38"/>
        <v>17</v>
      </c>
      <c r="S64" s="1">
        <f t="shared" si="39"/>
        <v>12</v>
      </c>
      <c r="T64" s="1">
        <f t="shared" si="40"/>
        <v>2</v>
      </c>
      <c r="U64" s="1">
        <f t="shared" si="41"/>
        <v>8</v>
      </c>
      <c r="V64" s="1">
        <f t="shared" si="42"/>
        <v>11</v>
      </c>
      <c r="W64" s="1">
        <f t="shared" si="43"/>
        <v>0</v>
      </c>
      <c r="X64" s="1">
        <f t="shared" si="44"/>
        <v>19</v>
      </c>
      <c r="Y64" s="1">
        <f t="shared" si="45"/>
        <v>12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8</v>
      </c>
      <c r="AE64" s="1">
        <f t="shared" si="49"/>
        <v>2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26</v>
      </c>
      <c r="E65" s="1">
        <v>1</v>
      </c>
      <c r="F65" s="1">
        <v>4</v>
      </c>
      <c r="G65" s="1" t="s">
        <v>83</v>
      </c>
      <c r="H65" s="1" t="s">
        <v>83</v>
      </c>
      <c r="I65" s="1">
        <f t="shared" si="29"/>
        <v>37</v>
      </c>
      <c r="J65" s="1">
        <f t="shared" si="30"/>
        <v>23</v>
      </c>
      <c r="K65" s="1">
        <f t="shared" si="31"/>
        <v>5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10</v>
      </c>
      <c r="Q65" s="1">
        <f t="shared" si="37"/>
        <v>2</v>
      </c>
      <c r="R65" s="1">
        <f t="shared" si="38"/>
        <v>17</v>
      </c>
      <c r="S65" s="1">
        <f t="shared" si="39"/>
        <v>13</v>
      </c>
      <c r="T65" s="1">
        <f t="shared" si="40"/>
        <v>2</v>
      </c>
      <c r="U65" s="1">
        <f t="shared" si="41"/>
        <v>8</v>
      </c>
      <c r="V65" s="1">
        <f t="shared" si="42"/>
        <v>11</v>
      </c>
      <c r="W65" s="1">
        <f t="shared" si="43"/>
        <v>0</v>
      </c>
      <c r="X65" s="1">
        <f t="shared" si="44"/>
        <v>19</v>
      </c>
      <c r="Y65" s="1">
        <f t="shared" si="45"/>
        <v>13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7</v>
      </c>
      <c r="AE65" s="1">
        <f t="shared" si="49"/>
        <v>3</v>
      </c>
      <c r="AF65" s="1">
        <f t="shared" si="50"/>
        <v>0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10</v>
      </c>
      <c r="E66" s="1">
        <v>3</v>
      </c>
      <c r="F66" s="1">
        <v>4</v>
      </c>
      <c r="G66" s="1" t="s">
        <v>84</v>
      </c>
      <c r="H66" s="1" t="s">
        <v>84</v>
      </c>
      <c r="I66" s="1">
        <f t="shared" si="29"/>
        <v>37</v>
      </c>
      <c r="J66" s="1">
        <f t="shared" si="30"/>
        <v>23</v>
      </c>
      <c r="K66" s="1">
        <f t="shared" si="31"/>
        <v>5</v>
      </c>
      <c r="L66" s="1">
        <f t="shared" si="32"/>
        <v>5</v>
      </c>
      <c r="M66" s="1">
        <f t="shared" si="33"/>
        <v>1</v>
      </c>
      <c r="N66" s="1">
        <f t="shared" si="34"/>
        <v>2</v>
      </c>
      <c r="O66" s="1">
        <f t="shared" si="35"/>
        <v>20</v>
      </c>
      <c r="P66" s="1">
        <f t="shared" si="36"/>
        <v>10</v>
      </c>
      <c r="Q66" s="1">
        <f t="shared" si="37"/>
        <v>2</v>
      </c>
      <c r="R66" s="1">
        <f t="shared" si="38"/>
        <v>17</v>
      </c>
      <c r="S66" s="1">
        <f t="shared" si="39"/>
        <v>13</v>
      </c>
      <c r="T66" s="1">
        <f t="shared" si="40"/>
        <v>3</v>
      </c>
      <c r="U66" s="1">
        <f t="shared" si="41"/>
        <v>8</v>
      </c>
      <c r="V66" s="1">
        <f t="shared" si="42"/>
        <v>11</v>
      </c>
      <c r="W66" s="1">
        <f t="shared" si="43"/>
        <v>0</v>
      </c>
      <c r="X66" s="1">
        <f t="shared" si="44"/>
        <v>19</v>
      </c>
      <c r="Y66" s="1">
        <f t="shared" si="45"/>
        <v>13</v>
      </c>
      <c r="Z66" s="1">
        <f t="shared" si="46"/>
        <v>5</v>
      </c>
      <c r="AA66" s="1" t="str">
        <f t="shared" ref="AA66:AA83" si="51">IF(E66="","",IF(E66&gt;F66,"W","L"))</f>
        <v>L</v>
      </c>
      <c r="AB66" s="1">
        <f t="shared" si="47"/>
        <v>3</v>
      </c>
      <c r="AC66" s="1" t="str">
        <f t="shared" ref="AC66:AC83" si="52">IF(E66="","",IF(E66&gt;F66,"W",IF(AND(E66&lt;F66,G66=$AK$2,H66=$AK$2),"L","OTL")))</f>
        <v>OTL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29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38</v>
      </c>
      <c r="J67" s="1">
        <f t="shared" ref="J67:J83" si="54">IF(E67="","",IF(AND(F67&gt;E67,G67=$AK$2,H67=$AK$2),J66+1,J66))</f>
        <v>23</v>
      </c>
      <c r="K67" s="1">
        <f t="shared" ref="K67:K83" si="55">IF(E67="","",IF(AND(G67=$AK$1,E67&gt;F67),K66+1,K66))</f>
        <v>5</v>
      </c>
      <c r="L67" s="1">
        <f t="shared" ref="L67:L83" si="56">IF(E67="","",IF(AND(OR(G67=$AK$1,H67=$AK$1),E67&lt;F67),L66+1,L66))</f>
        <v>5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2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10</v>
      </c>
      <c r="Q67" s="1">
        <f t="shared" ref="Q67:Q83" si="61">IF(E67="","",IF(AND(C67=$AL$1,F67&gt;E67,OR(G67=$AK$1,H67=$AK$1)),Q66+1, Q66))</f>
        <v>2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3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11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20</v>
      </c>
      <c r="Y67" s="1">
        <f t="shared" ref="Y67:Y83" si="69">IF(E67="","",IF(AND(E67&lt;F67,G67=$AK$2,H67=$AK$2,COUNTIF($AN$1:$AN$15,D67)=1),Y66+1,Y66))</f>
        <v>13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1</v>
      </c>
      <c r="AC67" s="1" t="str">
        <f t="shared" si="52"/>
        <v>W</v>
      </c>
      <c r="AD67" s="1">
        <f t="shared" si="48"/>
        <v>6</v>
      </c>
      <c r="AE67" s="1">
        <f t="shared" si="49"/>
        <v>3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10</v>
      </c>
      <c r="E68" s="1">
        <v>2</v>
      </c>
      <c r="F68" s="1">
        <v>0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23</v>
      </c>
      <c r="K68" s="1">
        <f t="shared" si="55"/>
        <v>5</v>
      </c>
      <c r="L68" s="1">
        <f t="shared" si="56"/>
        <v>5</v>
      </c>
      <c r="M68" s="1">
        <f t="shared" si="57"/>
        <v>1</v>
      </c>
      <c r="N68" s="1">
        <f t="shared" si="58"/>
        <v>2</v>
      </c>
      <c r="O68" s="1">
        <f t="shared" si="59"/>
        <v>21</v>
      </c>
      <c r="P68" s="1">
        <f t="shared" si="60"/>
        <v>10</v>
      </c>
      <c r="Q68" s="1">
        <f t="shared" si="61"/>
        <v>2</v>
      </c>
      <c r="R68" s="1">
        <f t="shared" si="62"/>
        <v>18</v>
      </c>
      <c r="S68" s="1">
        <f t="shared" si="63"/>
        <v>13</v>
      </c>
      <c r="T68" s="1">
        <f t="shared" si="64"/>
        <v>3</v>
      </c>
      <c r="U68" s="1">
        <f t="shared" si="65"/>
        <v>9</v>
      </c>
      <c r="V68" s="1">
        <f t="shared" si="66"/>
        <v>11</v>
      </c>
      <c r="W68" s="1">
        <f t="shared" si="67"/>
        <v>0</v>
      </c>
      <c r="X68" s="1">
        <f t="shared" si="68"/>
        <v>21</v>
      </c>
      <c r="Y68" s="1">
        <f t="shared" si="69"/>
        <v>13</v>
      </c>
      <c r="Z68" s="1">
        <f t="shared" si="70"/>
        <v>5</v>
      </c>
      <c r="AA68" s="1" t="str">
        <f t="shared" si="51"/>
        <v>W</v>
      </c>
      <c r="AB68" s="1">
        <f t="shared" si="71"/>
        <v>2</v>
      </c>
      <c r="AC68" s="1" t="str">
        <f t="shared" si="52"/>
        <v>W</v>
      </c>
      <c r="AD68" s="1">
        <f t="shared" si="48"/>
        <v>6</v>
      </c>
      <c r="AE68" s="1">
        <f t="shared" si="49"/>
        <v>3</v>
      </c>
      <c r="AF68" s="1">
        <f t="shared" si="50"/>
        <v>1</v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22</v>
      </c>
      <c r="E69" s="1">
        <v>3</v>
      </c>
      <c r="F69" s="1">
        <v>2</v>
      </c>
      <c r="G69" s="1" t="s">
        <v>84</v>
      </c>
      <c r="H69" s="1" t="s">
        <v>84</v>
      </c>
      <c r="I69" s="1">
        <f t="shared" si="53"/>
        <v>40</v>
      </c>
      <c r="J69" s="1">
        <f t="shared" si="54"/>
        <v>23</v>
      </c>
      <c r="K69" s="1">
        <f t="shared" si="55"/>
        <v>6</v>
      </c>
      <c r="L69" s="1">
        <f t="shared" si="56"/>
        <v>5</v>
      </c>
      <c r="M69" s="1">
        <f t="shared" si="57"/>
        <v>2</v>
      </c>
      <c r="N69" s="1">
        <f t="shared" si="58"/>
        <v>2</v>
      </c>
      <c r="O69" s="1">
        <f t="shared" si="59"/>
        <v>21</v>
      </c>
      <c r="P69" s="1">
        <f t="shared" si="60"/>
        <v>10</v>
      </c>
      <c r="Q69" s="1">
        <f t="shared" si="61"/>
        <v>2</v>
      </c>
      <c r="R69" s="1">
        <f t="shared" si="62"/>
        <v>19</v>
      </c>
      <c r="S69" s="1">
        <f t="shared" si="63"/>
        <v>13</v>
      </c>
      <c r="T69" s="1">
        <f t="shared" si="64"/>
        <v>3</v>
      </c>
      <c r="U69" s="1">
        <f t="shared" si="65"/>
        <v>9</v>
      </c>
      <c r="V69" s="1">
        <f t="shared" si="66"/>
        <v>11</v>
      </c>
      <c r="W69" s="1">
        <f t="shared" si="67"/>
        <v>0</v>
      </c>
      <c r="X69" s="1">
        <f t="shared" si="68"/>
        <v>21</v>
      </c>
      <c r="Y69" s="1">
        <f t="shared" si="69"/>
        <v>13</v>
      </c>
      <c r="Z69" s="1">
        <f t="shared" si="70"/>
        <v>5</v>
      </c>
      <c r="AA69" s="1" t="str">
        <f t="shared" si="51"/>
        <v>W</v>
      </c>
      <c r="AB69" s="1">
        <f t="shared" si="71"/>
        <v>3</v>
      </c>
      <c r="AC69" s="1" t="str">
        <f t="shared" si="52"/>
        <v>W</v>
      </c>
      <c r="AD69" s="1">
        <f t="shared" si="48"/>
        <v>6</v>
      </c>
      <c r="AE69" s="1">
        <f t="shared" si="49"/>
        <v>3</v>
      </c>
      <c r="AF69" s="1">
        <f t="shared" si="50"/>
        <v>1</v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105</v>
      </c>
      <c r="E70" s="1">
        <v>4</v>
      </c>
      <c r="F70" s="1">
        <v>6</v>
      </c>
      <c r="G70" s="1" t="s">
        <v>83</v>
      </c>
      <c r="H70" s="1" t="s">
        <v>83</v>
      </c>
      <c r="I70" s="1">
        <f t="shared" si="53"/>
        <v>40</v>
      </c>
      <c r="J70" s="1">
        <f t="shared" si="54"/>
        <v>24</v>
      </c>
      <c r="K70" s="1">
        <f t="shared" si="55"/>
        <v>6</v>
      </c>
      <c r="L70" s="1">
        <f t="shared" si="56"/>
        <v>5</v>
      </c>
      <c r="M70" s="1">
        <f t="shared" si="57"/>
        <v>2</v>
      </c>
      <c r="N70" s="1">
        <f t="shared" si="58"/>
        <v>2</v>
      </c>
      <c r="O70" s="1">
        <f t="shared" si="59"/>
        <v>21</v>
      </c>
      <c r="P70" s="1">
        <f t="shared" si="60"/>
        <v>10</v>
      </c>
      <c r="Q70" s="1">
        <f t="shared" si="61"/>
        <v>2</v>
      </c>
      <c r="R70" s="1">
        <f t="shared" si="62"/>
        <v>19</v>
      </c>
      <c r="S70" s="1">
        <f t="shared" si="63"/>
        <v>14</v>
      </c>
      <c r="T70" s="1">
        <f t="shared" si="64"/>
        <v>3</v>
      </c>
      <c r="U70" s="1">
        <f t="shared" si="65"/>
        <v>9</v>
      </c>
      <c r="V70" s="1">
        <f t="shared" si="66"/>
        <v>11</v>
      </c>
      <c r="W70" s="1">
        <f t="shared" si="67"/>
        <v>0</v>
      </c>
      <c r="X70" s="1">
        <f t="shared" si="68"/>
        <v>21</v>
      </c>
      <c r="Y70" s="1">
        <f t="shared" si="69"/>
        <v>13</v>
      </c>
      <c r="Z70" s="1">
        <f t="shared" si="70"/>
        <v>5</v>
      </c>
      <c r="AA70" s="1" t="str">
        <f t="shared" si="51"/>
        <v>L</v>
      </c>
      <c r="AB70" s="1">
        <f t="shared" si="71"/>
        <v>1</v>
      </c>
      <c r="AC70" s="1" t="str">
        <f t="shared" si="52"/>
        <v>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</v>
      </c>
      <c r="E71" s="1">
        <v>2</v>
      </c>
      <c r="F71" s="1">
        <v>4</v>
      </c>
      <c r="G71" s="1" t="s">
        <v>83</v>
      </c>
      <c r="H71" s="1" t="s">
        <v>83</v>
      </c>
      <c r="I71" s="1">
        <f t="shared" si="53"/>
        <v>40</v>
      </c>
      <c r="J71" s="1">
        <f t="shared" si="54"/>
        <v>25</v>
      </c>
      <c r="K71" s="1">
        <f t="shared" si="55"/>
        <v>6</v>
      </c>
      <c r="L71" s="1">
        <f t="shared" si="56"/>
        <v>5</v>
      </c>
      <c r="M71" s="1">
        <f t="shared" si="57"/>
        <v>2</v>
      </c>
      <c r="N71" s="1">
        <f t="shared" si="58"/>
        <v>2</v>
      </c>
      <c r="O71" s="1">
        <f t="shared" si="59"/>
        <v>21</v>
      </c>
      <c r="P71" s="1">
        <f t="shared" si="60"/>
        <v>11</v>
      </c>
      <c r="Q71" s="1">
        <f t="shared" si="61"/>
        <v>2</v>
      </c>
      <c r="R71" s="1">
        <f t="shared" si="62"/>
        <v>19</v>
      </c>
      <c r="S71" s="1">
        <f t="shared" si="63"/>
        <v>14</v>
      </c>
      <c r="T71" s="1">
        <f t="shared" si="64"/>
        <v>3</v>
      </c>
      <c r="U71" s="1">
        <f t="shared" si="65"/>
        <v>9</v>
      </c>
      <c r="V71" s="1">
        <f t="shared" si="66"/>
        <v>11</v>
      </c>
      <c r="W71" s="1">
        <f t="shared" si="67"/>
        <v>0</v>
      </c>
      <c r="X71" s="1">
        <f t="shared" si="68"/>
        <v>21</v>
      </c>
      <c r="Y71" s="1">
        <f t="shared" si="69"/>
        <v>13</v>
      </c>
      <c r="Z71" s="1">
        <f t="shared" si="70"/>
        <v>5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9</v>
      </c>
      <c r="E72" s="1">
        <v>6</v>
      </c>
      <c r="F72" s="1">
        <v>1</v>
      </c>
      <c r="G72" s="1" t="s">
        <v>83</v>
      </c>
      <c r="H72" s="1" t="s">
        <v>83</v>
      </c>
      <c r="I72" s="1">
        <f t="shared" si="53"/>
        <v>41</v>
      </c>
      <c r="J72" s="1">
        <f t="shared" si="54"/>
        <v>25</v>
      </c>
      <c r="K72" s="1">
        <f t="shared" si="55"/>
        <v>6</v>
      </c>
      <c r="L72" s="1">
        <f t="shared" si="56"/>
        <v>5</v>
      </c>
      <c r="M72" s="1">
        <f t="shared" si="57"/>
        <v>2</v>
      </c>
      <c r="N72" s="1">
        <f t="shared" si="58"/>
        <v>2</v>
      </c>
      <c r="O72" s="1">
        <f t="shared" si="59"/>
        <v>22</v>
      </c>
      <c r="P72" s="1">
        <f t="shared" si="60"/>
        <v>11</v>
      </c>
      <c r="Q72" s="1">
        <f t="shared" si="61"/>
        <v>2</v>
      </c>
      <c r="R72" s="1">
        <f t="shared" si="62"/>
        <v>19</v>
      </c>
      <c r="S72" s="1">
        <f t="shared" si="63"/>
        <v>14</v>
      </c>
      <c r="T72" s="1">
        <f t="shared" si="64"/>
        <v>3</v>
      </c>
      <c r="U72" s="1">
        <f t="shared" si="65"/>
        <v>9</v>
      </c>
      <c r="V72" s="1">
        <f t="shared" si="66"/>
        <v>11</v>
      </c>
      <c r="W72" s="1">
        <f t="shared" si="67"/>
        <v>0</v>
      </c>
      <c r="X72" s="1">
        <f t="shared" si="68"/>
        <v>22</v>
      </c>
      <c r="Y72" s="1">
        <f t="shared" si="69"/>
        <v>13</v>
      </c>
      <c r="Z72" s="1">
        <f t="shared" si="70"/>
        <v>5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105</v>
      </c>
      <c r="E73" s="1">
        <v>8</v>
      </c>
      <c r="F73" s="1">
        <v>0</v>
      </c>
      <c r="G73" s="1" t="s">
        <v>83</v>
      </c>
      <c r="H73" s="1" t="s">
        <v>83</v>
      </c>
      <c r="I73" s="1">
        <f t="shared" si="53"/>
        <v>42</v>
      </c>
      <c r="J73" s="1">
        <f t="shared" si="54"/>
        <v>25</v>
      </c>
      <c r="K73" s="1">
        <f t="shared" si="55"/>
        <v>6</v>
      </c>
      <c r="L73" s="1">
        <f t="shared" si="56"/>
        <v>5</v>
      </c>
      <c r="M73" s="1">
        <f t="shared" si="57"/>
        <v>2</v>
      </c>
      <c r="N73" s="1">
        <f t="shared" si="58"/>
        <v>2</v>
      </c>
      <c r="O73" s="1">
        <f t="shared" si="59"/>
        <v>23</v>
      </c>
      <c r="P73" s="1">
        <f t="shared" si="60"/>
        <v>11</v>
      </c>
      <c r="Q73" s="1">
        <f t="shared" si="61"/>
        <v>2</v>
      </c>
      <c r="R73" s="1">
        <f t="shared" si="62"/>
        <v>19</v>
      </c>
      <c r="S73" s="1">
        <f t="shared" si="63"/>
        <v>14</v>
      </c>
      <c r="T73" s="1">
        <f t="shared" si="64"/>
        <v>3</v>
      </c>
      <c r="U73" s="1">
        <f t="shared" si="65"/>
        <v>9</v>
      </c>
      <c r="V73" s="1">
        <f t="shared" si="66"/>
        <v>11</v>
      </c>
      <c r="W73" s="1">
        <f t="shared" si="67"/>
        <v>0</v>
      </c>
      <c r="X73" s="1">
        <f t="shared" si="68"/>
        <v>22</v>
      </c>
      <c r="Y73" s="1">
        <f t="shared" si="69"/>
        <v>13</v>
      </c>
      <c r="Z73" s="1">
        <f t="shared" si="70"/>
        <v>5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13</v>
      </c>
      <c r="E74" s="1">
        <v>5</v>
      </c>
      <c r="F74" s="1">
        <v>3</v>
      </c>
      <c r="G74" s="1" t="s">
        <v>83</v>
      </c>
      <c r="H74" s="1" t="s">
        <v>83</v>
      </c>
      <c r="I74" s="1">
        <f t="shared" si="53"/>
        <v>43</v>
      </c>
      <c r="J74" s="1">
        <f t="shared" si="54"/>
        <v>25</v>
      </c>
      <c r="K74" s="1">
        <f t="shared" si="55"/>
        <v>6</v>
      </c>
      <c r="L74" s="1">
        <f t="shared" si="56"/>
        <v>5</v>
      </c>
      <c r="M74" s="1">
        <f t="shared" si="57"/>
        <v>2</v>
      </c>
      <c r="N74" s="1">
        <f t="shared" si="58"/>
        <v>2</v>
      </c>
      <c r="O74" s="1">
        <f t="shared" si="59"/>
        <v>23</v>
      </c>
      <c r="P74" s="1">
        <f t="shared" si="60"/>
        <v>11</v>
      </c>
      <c r="Q74" s="1">
        <f t="shared" si="61"/>
        <v>2</v>
      </c>
      <c r="R74" s="1">
        <f t="shared" si="62"/>
        <v>20</v>
      </c>
      <c r="S74" s="1">
        <f t="shared" si="63"/>
        <v>14</v>
      </c>
      <c r="T74" s="1">
        <f t="shared" si="64"/>
        <v>3</v>
      </c>
      <c r="U74" s="1">
        <f t="shared" si="65"/>
        <v>9</v>
      </c>
      <c r="V74" s="1">
        <f t="shared" si="66"/>
        <v>11</v>
      </c>
      <c r="W74" s="1">
        <f t="shared" si="67"/>
        <v>0</v>
      </c>
      <c r="X74" s="1">
        <f t="shared" si="68"/>
        <v>23</v>
      </c>
      <c r="Y74" s="1">
        <f t="shared" si="69"/>
        <v>13</v>
      </c>
      <c r="Z74" s="1">
        <f t="shared" si="70"/>
        <v>5</v>
      </c>
      <c r="AA74" s="1" t="str">
        <f t="shared" si="51"/>
        <v>W</v>
      </c>
      <c r="AB74" s="1">
        <f t="shared" si="71"/>
        <v>3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13</v>
      </c>
      <c r="E75" s="1">
        <v>4</v>
      </c>
      <c r="F75" s="1">
        <v>1</v>
      </c>
      <c r="G75" s="1" t="s">
        <v>83</v>
      </c>
      <c r="H75" s="1" t="s">
        <v>83</v>
      </c>
      <c r="I75" s="1">
        <f t="shared" si="53"/>
        <v>44</v>
      </c>
      <c r="J75" s="1">
        <f t="shared" si="54"/>
        <v>25</v>
      </c>
      <c r="K75" s="1">
        <f t="shared" si="55"/>
        <v>6</v>
      </c>
      <c r="L75" s="1">
        <f t="shared" si="56"/>
        <v>5</v>
      </c>
      <c r="M75" s="1">
        <f t="shared" si="57"/>
        <v>2</v>
      </c>
      <c r="N75" s="1">
        <f t="shared" si="58"/>
        <v>2</v>
      </c>
      <c r="O75" s="1">
        <f t="shared" si="59"/>
        <v>23</v>
      </c>
      <c r="P75" s="1">
        <f t="shared" si="60"/>
        <v>11</v>
      </c>
      <c r="Q75" s="1">
        <f t="shared" si="61"/>
        <v>2</v>
      </c>
      <c r="R75" s="1">
        <f t="shared" si="62"/>
        <v>21</v>
      </c>
      <c r="S75" s="1">
        <f t="shared" si="63"/>
        <v>14</v>
      </c>
      <c r="T75" s="1">
        <f t="shared" si="64"/>
        <v>3</v>
      </c>
      <c r="U75" s="1">
        <f t="shared" si="65"/>
        <v>9</v>
      </c>
      <c r="V75" s="1">
        <f t="shared" si="66"/>
        <v>11</v>
      </c>
      <c r="W75" s="1">
        <f t="shared" si="67"/>
        <v>0</v>
      </c>
      <c r="X75" s="1">
        <f t="shared" si="68"/>
        <v>24</v>
      </c>
      <c r="Y75" s="1">
        <f t="shared" si="69"/>
        <v>13</v>
      </c>
      <c r="Z75" s="1">
        <f t="shared" si="70"/>
        <v>5</v>
      </c>
      <c r="AA75" s="1" t="str">
        <f t="shared" si="51"/>
        <v>W</v>
      </c>
      <c r="AB75" s="1">
        <f t="shared" si="71"/>
        <v>4</v>
      </c>
      <c r="AC75" s="1" t="str">
        <f t="shared" si="52"/>
        <v>W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11</v>
      </c>
      <c r="E76" s="1">
        <v>1</v>
      </c>
      <c r="F76" s="1">
        <v>2</v>
      </c>
      <c r="G76" s="1" t="s">
        <v>83</v>
      </c>
      <c r="H76" s="1" t="s">
        <v>83</v>
      </c>
      <c r="I76" s="1">
        <f t="shared" si="53"/>
        <v>44</v>
      </c>
      <c r="J76" s="1">
        <f t="shared" si="54"/>
        <v>26</v>
      </c>
      <c r="K76" s="1">
        <f t="shared" si="55"/>
        <v>6</v>
      </c>
      <c r="L76" s="1">
        <f t="shared" si="56"/>
        <v>5</v>
      </c>
      <c r="M76" s="1">
        <f t="shared" si="57"/>
        <v>2</v>
      </c>
      <c r="N76" s="1">
        <f t="shared" si="58"/>
        <v>2</v>
      </c>
      <c r="O76" s="1">
        <f t="shared" si="59"/>
        <v>23</v>
      </c>
      <c r="P76" s="1">
        <f t="shared" si="60"/>
        <v>11</v>
      </c>
      <c r="Q76" s="1">
        <f t="shared" si="61"/>
        <v>2</v>
      </c>
      <c r="R76" s="1">
        <f t="shared" si="62"/>
        <v>21</v>
      </c>
      <c r="S76" s="1">
        <f t="shared" si="63"/>
        <v>15</v>
      </c>
      <c r="T76" s="1">
        <f t="shared" si="64"/>
        <v>3</v>
      </c>
      <c r="U76" s="1">
        <f t="shared" si="65"/>
        <v>9</v>
      </c>
      <c r="V76" s="1">
        <f t="shared" si="66"/>
        <v>12</v>
      </c>
      <c r="W76" s="1">
        <f t="shared" si="67"/>
        <v>0</v>
      </c>
      <c r="X76" s="1">
        <f t="shared" si="68"/>
        <v>24</v>
      </c>
      <c r="Y76" s="1">
        <f t="shared" si="69"/>
        <v>14</v>
      </c>
      <c r="Z76" s="1">
        <f t="shared" si="70"/>
        <v>5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0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28</v>
      </c>
      <c r="E77" s="1">
        <v>2</v>
      </c>
      <c r="F77" s="1">
        <v>3</v>
      </c>
      <c r="G77" s="1" t="s">
        <v>84</v>
      </c>
      <c r="H77" s="1" t="s">
        <v>84</v>
      </c>
      <c r="I77" s="1">
        <f t="shared" si="53"/>
        <v>44</v>
      </c>
      <c r="J77" s="1">
        <f t="shared" si="54"/>
        <v>26</v>
      </c>
      <c r="K77" s="1">
        <f t="shared" si="55"/>
        <v>6</v>
      </c>
      <c r="L77" s="1">
        <f t="shared" si="56"/>
        <v>6</v>
      </c>
      <c r="M77" s="1">
        <f t="shared" si="57"/>
        <v>2</v>
      </c>
      <c r="N77" s="1">
        <f t="shared" si="58"/>
        <v>3</v>
      </c>
      <c r="O77" s="1">
        <f t="shared" si="59"/>
        <v>23</v>
      </c>
      <c r="P77" s="1">
        <f t="shared" si="60"/>
        <v>11</v>
      </c>
      <c r="Q77" s="1">
        <f t="shared" si="61"/>
        <v>2</v>
      </c>
      <c r="R77" s="1">
        <f t="shared" si="62"/>
        <v>21</v>
      </c>
      <c r="S77" s="1">
        <f t="shared" si="63"/>
        <v>15</v>
      </c>
      <c r="T77" s="1">
        <f t="shared" si="64"/>
        <v>4</v>
      </c>
      <c r="U77" s="1">
        <f t="shared" si="65"/>
        <v>9</v>
      </c>
      <c r="V77" s="1">
        <f t="shared" si="66"/>
        <v>12</v>
      </c>
      <c r="W77" s="1">
        <f t="shared" si="67"/>
        <v>1</v>
      </c>
      <c r="X77" s="1">
        <f t="shared" si="68"/>
        <v>24</v>
      </c>
      <c r="Y77" s="1">
        <f t="shared" si="69"/>
        <v>14</v>
      </c>
      <c r="Z77" s="1">
        <f t="shared" si="70"/>
        <v>6</v>
      </c>
      <c r="AA77" s="1" t="str">
        <f t="shared" si="51"/>
        <v>L</v>
      </c>
      <c r="AB77" s="1">
        <f t="shared" si="71"/>
        <v>2</v>
      </c>
      <c r="AC77" s="1" t="str">
        <f t="shared" si="52"/>
        <v>OTL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1" t="s">
        <v>81</v>
      </c>
      <c r="F84" s="51"/>
      <c r="I84" s="1">
        <f t="shared" ref="I84:N84" si="75">IF(I1="",0,MAX(I1:I83))</f>
        <v>44</v>
      </c>
      <c r="J84" s="1">
        <f t="shared" si="75"/>
        <v>26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3</v>
      </c>
      <c r="O84" s="1">
        <f t="shared" ref="O84:Z84" si="76">IF(O2="","",MAX(O2:O83))</f>
        <v>23</v>
      </c>
      <c r="P84" s="1">
        <f t="shared" si="76"/>
        <v>11</v>
      </c>
      <c r="Q84" s="1">
        <f t="shared" si="76"/>
        <v>2</v>
      </c>
      <c r="R84" s="1">
        <f t="shared" si="76"/>
        <v>21</v>
      </c>
      <c r="S84" s="1">
        <f t="shared" si="76"/>
        <v>15</v>
      </c>
      <c r="T84" s="1">
        <f t="shared" si="76"/>
        <v>4</v>
      </c>
      <c r="U84" s="1">
        <f t="shared" si="76"/>
        <v>9</v>
      </c>
      <c r="V84" s="1">
        <f t="shared" si="76"/>
        <v>12</v>
      </c>
      <c r="W84" s="1">
        <f t="shared" si="76"/>
        <v>1</v>
      </c>
      <c r="X84" s="1">
        <f t="shared" si="76"/>
        <v>24</v>
      </c>
      <c r="Y84" s="1">
        <f t="shared" si="76"/>
        <v>14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42</v>
      </c>
      <c r="E85" s="1">
        <f>SUM(E2:E83)</f>
        <v>271</v>
      </c>
      <c r="F85" s="1">
        <f>SUM(F2:F83)</f>
        <v>201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23-11-2</v>
      </c>
      <c r="R85" s="1" t="str">
        <f>IF(R84="","0-0-0",CONCATENATE(R84,"-",S84,"-",T84))</f>
        <v>21-15-4</v>
      </c>
      <c r="U85" s="1" t="str">
        <f>IF(U84="","0-0-0",CONCATENATE(U84,"-",V84,"-",W84))</f>
        <v>9-12-1</v>
      </c>
      <c r="X85" s="1" t="str">
        <f>IF(X84="","0-0-0",CONCATENATE(X84,"-",Y84,"-",Z84))</f>
        <v>24-14-6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C00-000000000000}">
      <formula1>$AK$1:$AK$2</formula1>
    </dataValidation>
    <dataValidation type="list" allowBlank="1" showInputMessage="1" showErrorMessage="1" sqref="C2:C83" xr:uid="{00000000-0002-0000-AC00-000001000000}">
      <formula1>$AL$1:$AL$2</formula1>
    </dataValidation>
    <dataValidation type="list" allowBlank="1" showInputMessage="1" showErrorMessage="1" sqref="D2:D83" xr:uid="{00000000-0002-0000-AC00-000002000000}">
      <formula1>$AM$1:$AM$31</formula1>
    </dataValidation>
  </dataValidations>
  <hyperlinks>
    <hyperlink ref="AG1" location="Index!A1" display="Home" xr:uid="{00000000-0004-0000-AC00-000000000000}"/>
  </hyperlink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E52" s="1">
        <v>1</v>
      </c>
      <c r="F52" s="1">
        <v>3</v>
      </c>
      <c r="G52" s="1" t="s">
        <v>83</v>
      </c>
      <c r="H52" s="1" t="s">
        <v>83</v>
      </c>
      <c r="I52" s="1">
        <f t="shared" si="29"/>
        <v>30</v>
      </c>
      <c r="J52" s="1">
        <f t="shared" si="30"/>
        <v>19</v>
      </c>
      <c r="K52" s="1">
        <f t="shared" si="31"/>
        <v>5</v>
      </c>
      <c r="L52" s="1">
        <f t="shared" si="32"/>
        <v>2</v>
      </c>
      <c r="M52" s="1">
        <f t="shared" si="33"/>
        <v>0</v>
      </c>
      <c r="N52" s="1">
        <f t="shared" si="34"/>
        <v>0</v>
      </c>
      <c r="O52" s="1">
        <f t="shared" si="35"/>
        <v>19</v>
      </c>
      <c r="P52" s="1">
        <f t="shared" si="36"/>
        <v>11</v>
      </c>
      <c r="Q52" s="1">
        <f t="shared" si="37"/>
        <v>0</v>
      </c>
      <c r="R52" s="1">
        <f t="shared" si="38"/>
        <v>11</v>
      </c>
      <c r="S52" s="1">
        <f t="shared" si="39"/>
        <v>8</v>
      </c>
      <c r="T52" s="1">
        <f t="shared" si="40"/>
        <v>2</v>
      </c>
      <c r="U52" s="1">
        <f t="shared" si="41"/>
        <v>11</v>
      </c>
      <c r="V52" s="1">
        <f t="shared" si="42"/>
        <v>5</v>
      </c>
      <c r="W52" s="1">
        <f t="shared" si="43"/>
        <v>1</v>
      </c>
      <c r="X52" s="1">
        <f t="shared" si="44"/>
        <v>20</v>
      </c>
      <c r="Y52" s="1">
        <f t="shared" si="45"/>
        <v>13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E53" s="1">
        <v>4</v>
      </c>
      <c r="F53" s="1">
        <v>3</v>
      </c>
      <c r="G53" s="1" t="s">
        <v>83</v>
      </c>
      <c r="H53" s="1" t="s">
        <v>83</v>
      </c>
      <c r="I53" s="1">
        <f t="shared" si="29"/>
        <v>31</v>
      </c>
      <c r="J53" s="1">
        <f t="shared" si="30"/>
        <v>19</v>
      </c>
      <c r="K53" s="1">
        <f t="shared" si="31"/>
        <v>5</v>
      </c>
      <c r="L53" s="1">
        <f t="shared" si="32"/>
        <v>2</v>
      </c>
      <c r="M53" s="1">
        <f t="shared" si="33"/>
        <v>0</v>
      </c>
      <c r="N53" s="1">
        <f t="shared" si="34"/>
        <v>0</v>
      </c>
      <c r="O53" s="1">
        <f t="shared" si="35"/>
        <v>19</v>
      </c>
      <c r="P53" s="1">
        <f t="shared" si="36"/>
        <v>11</v>
      </c>
      <c r="Q53" s="1">
        <f t="shared" si="37"/>
        <v>0</v>
      </c>
      <c r="R53" s="1">
        <f t="shared" si="38"/>
        <v>12</v>
      </c>
      <c r="S53" s="1">
        <f t="shared" si="39"/>
        <v>8</v>
      </c>
      <c r="T53" s="1">
        <f t="shared" si="40"/>
        <v>2</v>
      </c>
      <c r="U53" s="1">
        <f t="shared" si="41"/>
        <v>11</v>
      </c>
      <c r="V53" s="1">
        <f t="shared" si="42"/>
        <v>5</v>
      </c>
      <c r="W53" s="1">
        <f t="shared" si="43"/>
        <v>1</v>
      </c>
      <c r="X53" s="1">
        <f t="shared" si="44"/>
        <v>20</v>
      </c>
      <c r="Y53" s="1">
        <f t="shared" si="45"/>
        <v>13</v>
      </c>
      <c r="Z53" s="1">
        <f t="shared" si="46"/>
        <v>1</v>
      </c>
      <c r="AA53" s="1" t="str">
        <f t="shared" si="27"/>
        <v>W</v>
      </c>
      <c r="AB53" s="1">
        <f t="shared" si="47"/>
        <v>1</v>
      </c>
      <c r="AC53" s="1" t="str">
        <f t="shared" si="28"/>
        <v>W</v>
      </c>
      <c r="AD53" s="1">
        <f t="shared" si="48"/>
        <v>4</v>
      </c>
      <c r="AE53" s="1">
        <f t="shared" si="49"/>
        <v>6</v>
      </c>
      <c r="AF53" s="1">
        <f t="shared" si="50"/>
        <v>0</v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32</v>
      </c>
      <c r="J54" s="1">
        <f t="shared" si="30"/>
        <v>19</v>
      </c>
      <c r="K54" s="1">
        <f t="shared" si="31"/>
        <v>5</v>
      </c>
      <c r="L54" s="1">
        <f t="shared" si="32"/>
        <v>2</v>
      </c>
      <c r="M54" s="1">
        <f t="shared" si="33"/>
        <v>0</v>
      </c>
      <c r="N54" s="1">
        <f t="shared" si="34"/>
        <v>0</v>
      </c>
      <c r="O54" s="1">
        <f t="shared" si="35"/>
        <v>19</v>
      </c>
      <c r="P54" s="1">
        <f t="shared" si="36"/>
        <v>11</v>
      </c>
      <c r="Q54" s="1">
        <f t="shared" si="37"/>
        <v>0</v>
      </c>
      <c r="R54" s="1">
        <f t="shared" si="38"/>
        <v>13</v>
      </c>
      <c r="S54" s="1">
        <f t="shared" si="39"/>
        <v>8</v>
      </c>
      <c r="T54" s="1">
        <f t="shared" si="40"/>
        <v>2</v>
      </c>
      <c r="U54" s="1">
        <f t="shared" si="41"/>
        <v>11</v>
      </c>
      <c r="V54" s="1">
        <f t="shared" si="42"/>
        <v>5</v>
      </c>
      <c r="W54" s="1">
        <f t="shared" si="43"/>
        <v>1</v>
      </c>
      <c r="X54" s="1">
        <f t="shared" si="44"/>
        <v>20</v>
      </c>
      <c r="Y54" s="1">
        <f t="shared" si="45"/>
        <v>13</v>
      </c>
      <c r="Z54" s="1">
        <f t="shared" si="46"/>
        <v>1</v>
      </c>
      <c r="AA54" s="1" t="str">
        <f t="shared" si="27"/>
        <v>W</v>
      </c>
      <c r="AB54" s="1">
        <f t="shared" si="47"/>
        <v>2</v>
      </c>
      <c r="AC54" s="1" t="str">
        <f t="shared" si="28"/>
        <v>W</v>
      </c>
      <c r="AD54" s="1">
        <f t="shared" si="48"/>
        <v>5</v>
      </c>
      <c r="AE54" s="1">
        <f t="shared" si="49"/>
        <v>5</v>
      </c>
      <c r="AF54" s="1">
        <f t="shared" si="50"/>
        <v>0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E55" s="1">
        <v>3</v>
      </c>
      <c r="F55" s="1">
        <v>1</v>
      </c>
      <c r="G55" s="1" t="s">
        <v>83</v>
      </c>
      <c r="H55" s="1" t="s">
        <v>83</v>
      </c>
      <c r="I55" s="1">
        <f t="shared" si="29"/>
        <v>33</v>
      </c>
      <c r="J55" s="1">
        <f t="shared" si="30"/>
        <v>19</v>
      </c>
      <c r="K55" s="1">
        <f t="shared" si="31"/>
        <v>5</v>
      </c>
      <c r="L55" s="1">
        <f t="shared" si="32"/>
        <v>2</v>
      </c>
      <c r="M55" s="1">
        <f t="shared" si="33"/>
        <v>0</v>
      </c>
      <c r="N55" s="1">
        <f t="shared" si="34"/>
        <v>0</v>
      </c>
      <c r="O55" s="1">
        <f t="shared" si="35"/>
        <v>19</v>
      </c>
      <c r="P55" s="1">
        <f t="shared" si="36"/>
        <v>11</v>
      </c>
      <c r="Q55" s="1">
        <f t="shared" si="37"/>
        <v>0</v>
      </c>
      <c r="R55" s="1">
        <f t="shared" si="38"/>
        <v>14</v>
      </c>
      <c r="S55" s="1">
        <f t="shared" si="39"/>
        <v>8</v>
      </c>
      <c r="T55" s="1">
        <f t="shared" si="40"/>
        <v>2</v>
      </c>
      <c r="U55" s="1">
        <f t="shared" si="41"/>
        <v>11</v>
      </c>
      <c r="V55" s="1">
        <f t="shared" si="42"/>
        <v>5</v>
      </c>
      <c r="W55" s="1">
        <f t="shared" si="43"/>
        <v>1</v>
      </c>
      <c r="X55" s="1">
        <f t="shared" si="44"/>
        <v>20</v>
      </c>
      <c r="Y55" s="1">
        <f t="shared" si="45"/>
        <v>13</v>
      </c>
      <c r="Z55" s="1">
        <f t="shared" si="46"/>
        <v>1</v>
      </c>
      <c r="AA55" s="1" t="str">
        <f t="shared" si="27"/>
        <v>W</v>
      </c>
      <c r="AB55" s="1">
        <f t="shared" si="47"/>
        <v>3</v>
      </c>
      <c r="AC55" s="1" t="str">
        <f t="shared" si="28"/>
        <v>W</v>
      </c>
      <c r="AD55" s="1">
        <f t="shared" si="48"/>
        <v>6</v>
      </c>
      <c r="AE55" s="1">
        <f t="shared" si="49"/>
        <v>4</v>
      </c>
      <c r="AF55" s="1">
        <f t="shared" si="50"/>
        <v>0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E56" s="1">
        <v>1</v>
      </c>
      <c r="F56" s="1">
        <v>2</v>
      </c>
      <c r="G56" s="1" t="s">
        <v>83</v>
      </c>
      <c r="H56" s="1" t="s">
        <v>83</v>
      </c>
      <c r="I56" s="1">
        <f t="shared" si="29"/>
        <v>33</v>
      </c>
      <c r="J56" s="1">
        <f t="shared" si="30"/>
        <v>20</v>
      </c>
      <c r="K56" s="1">
        <f t="shared" si="31"/>
        <v>5</v>
      </c>
      <c r="L56" s="1">
        <f t="shared" si="32"/>
        <v>2</v>
      </c>
      <c r="M56" s="1">
        <f t="shared" si="33"/>
        <v>0</v>
      </c>
      <c r="N56" s="1">
        <f t="shared" si="34"/>
        <v>0</v>
      </c>
      <c r="O56" s="1">
        <f t="shared" si="35"/>
        <v>19</v>
      </c>
      <c r="P56" s="1">
        <f t="shared" si="36"/>
        <v>11</v>
      </c>
      <c r="Q56" s="1">
        <f t="shared" si="37"/>
        <v>0</v>
      </c>
      <c r="R56" s="1">
        <f t="shared" si="38"/>
        <v>14</v>
      </c>
      <c r="S56" s="1">
        <f t="shared" si="39"/>
        <v>9</v>
      </c>
      <c r="T56" s="1">
        <f t="shared" si="40"/>
        <v>2</v>
      </c>
      <c r="U56" s="1">
        <f t="shared" si="41"/>
        <v>11</v>
      </c>
      <c r="V56" s="1">
        <f t="shared" si="42"/>
        <v>5</v>
      </c>
      <c r="W56" s="1">
        <f t="shared" si="43"/>
        <v>1</v>
      </c>
      <c r="X56" s="1">
        <f t="shared" si="44"/>
        <v>20</v>
      </c>
      <c r="Y56" s="1">
        <f t="shared" si="45"/>
        <v>13</v>
      </c>
      <c r="Z56" s="1">
        <f t="shared" si="46"/>
        <v>1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6</v>
      </c>
      <c r="AE56" s="1">
        <f t="shared" si="49"/>
        <v>4</v>
      </c>
      <c r="AF56" s="1">
        <f t="shared" si="50"/>
        <v>0</v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E57" s="1">
        <v>6</v>
      </c>
      <c r="F57" s="1">
        <v>3</v>
      </c>
      <c r="G57" s="1" t="s">
        <v>83</v>
      </c>
      <c r="H57" s="1" t="s">
        <v>83</v>
      </c>
      <c r="I57" s="1">
        <f t="shared" si="29"/>
        <v>34</v>
      </c>
      <c r="J57" s="1">
        <f t="shared" si="30"/>
        <v>20</v>
      </c>
      <c r="K57" s="1">
        <f t="shared" si="31"/>
        <v>5</v>
      </c>
      <c r="L57" s="1">
        <f t="shared" si="32"/>
        <v>2</v>
      </c>
      <c r="M57" s="1">
        <f t="shared" si="33"/>
        <v>0</v>
      </c>
      <c r="N57" s="1">
        <f t="shared" si="34"/>
        <v>0</v>
      </c>
      <c r="O57" s="1">
        <f t="shared" si="35"/>
        <v>20</v>
      </c>
      <c r="P57" s="1">
        <f t="shared" si="36"/>
        <v>11</v>
      </c>
      <c r="Q57" s="1">
        <f t="shared" si="37"/>
        <v>0</v>
      </c>
      <c r="R57" s="1">
        <f t="shared" si="38"/>
        <v>14</v>
      </c>
      <c r="S57" s="1">
        <f t="shared" si="39"/>
        <v>9</v>
      </c>
      <c r="T57" s="1">
        <f t="shared" si="40"/>
        <v>2</v>
      </c>
      <c r="U57" s="1">
        <f t="shared" si="41"/>
        <v>11</v>
      </c>
      <c r="V57" s="1">
        <f t="shared" si="42"/>
        <v>5</v>
      </c>
      <c r="W57" s="1">
        <f t="shared" si="43"/>
        <v>1</v>
      </c>
      <c r="X57" s="1">
        <f t="shared" si="44"/>
        <v>21</v>
      </c>
      <c r="Y57" s="1">
        <f t="shared" si="45"/>
        <v>13</v>
      </c>
      <c r="Z57" s="1">
        <f t="shared" si="46"/>
        <v>1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4</v>
      </c>
      <c r="AF57" s="1">
        <f t="shared" si="50"/>
        <v>0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E58" s="1">
        <v>5</v>
      </c>
      <c r="F58" s="1">
        <v>2</v>
      </c>
      <c r="G58" s="1" t="s">
        <v>83</v>
      </c>
      <c r="H58" s="1" t="s">
        <v>83</v>
      </c>
      <c r="I58" s="1">
        <f t="shared" si="29"/>
        <v>35</v>
      </c>
      <c r="J58" s="1">
        <f t="shared" si="30"/>
        <v>20</v>
      </c>
      <c r="K58" s="1">
        <f t="shared" si="31"/>
        <v>5</v>
      </c>
      <c r="L58" s="1">
        <f t="shared" si="32"/>
        <v>2</v>
      </c>
      <c r="M58" s="1">
        <f t="shared" si="33"/>
        <v>0</v>
      </c>
      <c r="N58" s="1">
        <f t="shared" si="34"/>
        <v>0</v>
      </c>
      <c r="O58" s="1">
        <f t="shared" si="35"/>
        <v>20</v>
      </c>
      <c r="P58" s="1">
        <f t="shared" si="36"/>
        <v>11</v>
      </c>
      <c r="Q58" s="1">
        <f t="shared" si="37"/>
        <v>0</v>
      </c>
      <c r="R58" s="1">
        <f t="shared" si="38"/>
        <v>15</v>
      </c>
      <c r="S58" s="1">
        <f t="shared" si="39"/>
        <v>9</v>
      </c>
      <c r="T58" s="1">
        <f t="shared" si="40"/>
        <v>2</v>
      </c>
      <c r="U58" s="1">
        <f t="shared" si="41"/>
        <v>11</v>
      </c>
      <c r="V58" s="1">
        <f t="shared" si="42"/>
        <v>5</v>
      </c>
      <c r="W58" s="1">
        <f t="shared" si="43"/>
        <v>1</v>
      </c>
      <c r="X58" s="1">
        <f t="shared" si="44"/>
        <v>21</v>
      </c>
      <c r="Y58" s="1">
        <f t="shared" si="45"/>
        <v>13</v>
      </c>
      <c r="Z58" s="1">
        <f t="shared" si="46"/>
        <v>1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4</v>
      </c>
      <c r="AF58" s="1">
        <f t="shared" si="50"/>
        <v>0</v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E59" s="1">
        <v>5</v>
      </c>
      <c r="F59" s="1">
        <v>4</v>
      </c>
      <c r="G59" s="1" t="s">
        <v>84</v>
      </c>
      <c r="H59" s="1" t="s">
        <v>83</v>
      </c>
      <c r="I59" s="1">
        <f t="shared" si="29"/>
        <v>36</v>
      </c>
      <c r="J59" s="1">
        <f t="shared" si="30"/>
        <v>20</v>
      </c>
      <c r="K59" s="1">
        <f t="shared" si="31"/>
        <v>6</v>
      </c>
      <c r="L59" s="1">
        <f t="shared" si="32"/>
        <v>2</v>
      </c>
      <c r="M59" s="1">
        <f t="shared" si="33"/>
        <v>0</v>
      </c>
      <c r="N59" s="1">
        <f t="shared" si="34"/>
        <v>0</v>
      </c>
      <c r="O59" s="1">
        <f t="shared" si="35"/>
        <v>20</v>
      </c>
      <c r="P59" s="1">
        <f t="shared" si="36"/>
        <v>11</v>
      </c>
      <c r="Q59" s="1">
        <f t="shared" si="37"/>
        <v>0</v>
      </c>
      <c r="R59" s="1">
        <f t="shared" si="38"/>
        <v>16</v>
      </c>
      <c r="S59" s="1">
        <f t="shared" si="39"/>
        <v>9</v>
      </c>
      <c r="T59" s="1">
        <f t="shared" si="40"/>
        <v>2</v>
      </c>
      <c r="U59" s="1">
        <f t="shared" si="41"/>
        <v>12</v>
      </c>
      <c r="V59" s="1">
        <f t="shared" si="42"/>
        <v>5</v>
      </c>
      <c r="W59" s="1">
        <f t="shared" si="43"/>
        <v>1</v>
      </c>
      <c r="X59" s="1">
        <f t="shared" si="44"/>
        <v>22</v>
      </c>
      <c r="Y59" s="1">
        <f t="shared" si="45"/>
        <v>13</v>
      </c>
      <c r="Z59" s="1">
        <f t="shared" si="46"/>
        <v>1</v>
      </c>
      <c r="AA59" s="1" t="str">
        <f t="shared" si="27"/>
        <v>W</v>
      </c>
      <c r="AB59" s="1">
        <f t="shared" si="47"/>
        <v>3</v>
      </c>
      <c r="AC59" s="1" t="str">
        <f t="shared" si="28"/>
        <v>W</v>
      </c>
      <c r="AD59" s="1">
        <f t="shared" si="48"/>
        <v>6</v>
      </c>
      <c r="AE59" s="1">
        <f t="shared" si="49"/>
        <v>4</v>
      </c>
      <c r="AF59" s="1">
        <f t="shared" si="50"/>
        <v>0</v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E60" s="1">
        <v>3</v>
      </c>
      <c r="F60" s="1">
        <v>2</v>
      </c>
      <c r="G60" s="1" t="s">
        <v>83</v>
      </c>
      <c r="H60" s="1" t="s">
        <v>83</v>
      </c>
      <c r="I60" s="1">
        <f t="shared" si="29"/>
        <v>37</v>
      </c>
      <c r="J60" s="1">
        <f t="shared" si="30"/>
        <v>20</v>
      </c>
      <c r="K60" s="1">
        <f t="shared" si="31"/>
        <v>6</v>
      </c>
      <c r="L60" s="1">
        <f t="shared" si="32"/>
        <v>2</v>
      </c>
      <c r="M60" s="1">
        <f t="shared" si="33"/>
        <v>0</v>
      </c>
      <c r="N60" s="1">
        <f t="shared" si="34"/>
        <v>0</v>
      </c>
      <c r="O60" s="1">
        <f t="shared" si="35"/>
        <v>20</v>
      </c>
      <c r="P60" s="1">
        <f t="shared" si="36"/>
        <v>11</v>
      </c>
      <c r="Q60" s="1">
        <f t="shared" si="37"/>
        <v>0</v>
      </c>
      <c r="R60" s="1">
        <f t="shared" si="38"/>
        <v>17</v>
      </c>
      <c r="S60" s="1">
        <f t="shared" si="39"/>
        <v>9</v>
      </c>
      <c r="T60" s="1">
        <f t="shared" si="40"/>
        <v>2</v>
      </c>
      <c r="U60" s="1">
        <f t="shared" si="41"/>
        <v>12</v>
      </c>
      <c r="V60" s="1">
        <f t="shared" si="42"/>
        <v>5</v>
      </c>
      <c r="W60" s="1">
        <f t="shared" si="43"/>
        <v>1</v>
      </c>
      <c r="X60" s="1">
        <f t="shared" si="44"/>
        <v>23</v>
      </c>
      <c r="Y60" s="1">
        <f t="shared" si="45"/>
        <v>13</v>
      </c>
      <c r="Z60" s="1">
        <f t="shared" si="46"/>
        <v>1</v>
      </c>
      <c r="AA60" s="1" t="str">
        <f t="shared" si="27"/>
        <v>W</v>
      </c>
      <c r="AB60" s="1">
        <f t="shared" si="47"/>
        <v>4</v>
      </c>
      <c r="AC60" s="1" t="str">
        <f t="shared" si="28"/>
        <v>W</v>
      </c>
      <c r="AD60" s="1">
        <f t="shared" si="48"/>
        <v>7</v>
      </c>
      <c r="AE60" s="1">
        <f t="shared" si="49"/>
        <v>3</v>
      </c>
      <c r="AF60" s="1">
        <f t="shared" si="50"/>
        <v>0</v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E61" s="1">
        <v>6</v>
      </c>
      <c r="F61" s="1">
        <v>5</v>
      </c>
      <c r="G61" s="1" t="s">
        <v>84</v>
      </c>
      <c r="H61" s="1" t="s">
        <v>83</v>
      </c>
      <c r="I61" s="1">
        <f t="shared" si="29"/>
        <v>38</v>
      </c>
      <c r="J61" s="1">
        <f t="shared" si="30"/>
        <v>20</v>
      </c>
      <c r="K61" s="1">
        <f t="shared" si="31"/>
        <v>7</v>
      </c>
      <c r="L61" s="1">
        <f t="shared" si="32"/>
        <v>2</v>
      </c>
      <c r="M61" s="1">
        <f t="shared" si="33"/>
        <v>0</v>
      </c>
      <c r="N61" s="1">
        <f t="shared" si="34"/>
        <v>0</v>
      </c>
      <c r="O61" s="1">
        <f t="shared" si="35"/>
        <v>20</v>
      </c>
      <c r="P61" s="1">
        <f t="shared" si="36"/>
        <v>11</v>
      </c>
      <c r="Q61" s="1">
        <f t="shared" si="37"/>
        <v>0</v>
      </c>
      <c r="R61" s="1">
        <f t="shared" si="38"/>
        <v>18</v>
      </c>
      <c r="S61" s="1">
        <f t="shared" si="39"/>
        <v>9</v>
      </c>
      <c r="T61" s="1">
        <f t="shared" si="40"/>
        <v>2</v>
      </c>
      <c r="U61" s="1">
        <f t="shared" si="41"/>
        <v>12</v>
      </c>
      <c r="V61" s="1">
        <f t="shared" si="42"/>
        <v>5</v>
      </c>
      <c r="W61" s="1">
        <f t="shared" si="43"/>
        <v>1</v>
      </c>
      <c r="X61" s="1">
        <f t="shared" si="44"/>
        <v>24</v>
      </c>
      <c r="Y61" s="1">
        <f t="shared" si="45"/>
        <v>13</v>
      </c>
      <c r="Z61" s="1">
        <f t="shared" si="46"/>
        <v>1</v>
      </c>
      <c r="AA61" s="1" t="str">
        <f t="shared" si="27"/>
        <v>W</v>
      </c>
      <c r="AB61" s="1">
        <f t="shared" si="47"/>
        <v>5</v>
      </c>
      <c r="AC61" s="1" t="str">
        <f t="shared" si="28"/>
        <v>W</v>
      </c>
      <c r="AD61" s="1">
        <f t="shared" si="48"/>
        <v>8</v>
      </c>
      <c r="AE61" s="1">
        <f t="shared" si="49"/>
        <v>2</v>
      </c>
      <c r="AF61" s="1">
        <f t="shared" si="50"/>
        <v>0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E62" s="1">
        <v>2</v>
      </c>
      <c r="F62" s="1">
        <v>3</v>
      </c>
      <c r="G62" s="1" t="s">
        <v>84</v>
      </c>
      <c r="H62" s="1" t="s">
        <v>84</v>
      </c>
      <c r="I62" s="1">
        <f t="shared" si="29"/>
        <v>38</v>
      </c>
      <c r="J62" s="1">
        <f t="shared" si="30"/>
        <v>20</v>
      </c>
      <c r="K62" s="1">
        <f t="shared" si="31"/>
        <v>7</v>
      </c>
      <c r="L62" s="1">
        <f t="shared" si="32"/>
        <v>3</v>
      </c>
      <c r="M62" s="1">
        <f t="shared" si="33"/>
        <v>0</v>
      </c>
      <c r="N62" s="1">
        <f t="shared" si="34"/>
        <v>1</v>
      </c>
      <c r="O62" s="1">
        <f t="shared" si="35"/>
        <v>20</v>
      </c>
      <c r="P62" s="1">
        <f t="shared" si="36"/>
        <v>11</v>
      </c>
      <c r="Q62" s="1">
        <f t="shared" si="37"/>
        <v>1</v>
      </c>
      <c r="R62" s="1">
        <f t="shared" si="38"/>
        <v>18</v>
      </c>
      <c r="S62" s="1">
        <f t="shared" si="39"/>
        <v>9</v>
      </c>
      <c r="T62" s="1">
        <f t="shared" si="40"/>
        <v>2</v>
      </c>
      <c r="U62" s="1">
        <f t="shared" si="41"/>
        <v>12</v>
      </c>
      <c r="V62" s="1">
        <f t="shared" si="42"/>
        <v>5</v>
      </c>
      <c r="W62" s="1">
        <f t="shared" si="43"/>
        <v>1</v>
      </c>
      <c r="X62" s="1">
        <f t="shared" si="44"/>
        <v>24</v>
      </c>
      <c r="Y62" s="1">
        <f t="shared" si="45"/>
        <v>13</v>
      </c>
      <c r="Z62" s="1">
        <f t="shared" si="46"/>
        <v>1</v>
      </c>
      <c r="AA62" s="1" t="str">
        <f t="shared" si="27"/>
        <v>L</v>
      </c>
      <c r="AB62" s="1">
        <f t="shared" si="47"/>
        <v>1</v>
      </c>
      <c r="AC62" s="1" t="str">
        <f t="shared" si="28"/>
        <v>OTL</v>
      </c>
      <c r="AD62" s="1">
        <f t="shared" si="48"/>
        <v>8</v>
      </c>
      <c r="AE62" s="1">
        <f t="shared" si="49"/>
        <v>1</v>
      </c>
      <c r="AF62" s="1">
        <f t="shared" si="50"/>
        <v>1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E63" s="1">
        <v>2</v>
      </c>
      <c r="F63" s="1">
        <v>5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21</v>
      </c>
      <c r="K63" s="1">
        <f t="shared" si="31"/>
        <v>7</v>
      </c>
      <c r="L63" s="1">
        <f t="shared" si="32"/>
        <v>3</v>
      </c>
      <c r="M63" s="1">
        <f t="shared" si="33"/>
        <v>0</v>
      </c>
      <c r="N63" s="1">
        <f t="shared" si="34"/>
        <v>1</v>
      </c>
      <c r="O63" s="1">
        <f t="shared" si="35"/>
        <v>20</v>
      </c>
      <c r="P63" s="1">
        <f t="shared" si="36"/>
        <v>11</v>
      </c>
      <c r="Q63" s="1">
        <f t="shared" si="37"/>
        <v>1</v>
      </c>
      <c r="R63" s="1">
        <f t="shared" si="38"/>
        <v>18</v>
      </c>
      <c r="S63" s="1">
        <f t="shared" si="39"/>
        <v>10</v>
      </c>
      <c r="T63" s="1">
        <f t="shared" si="40"/>
        <v>2</v>
      </c>
      <c r="U63" s="1">
        <f t="shared" si="41"/>
        <v>12</v>
      </c>
      <c r="V63" s="1">
        <f t="shared" si="42"/>
        <v>5</v>
      </c>
      <c r="W63" s="1">
        <f t="shared" si="43"/>
        <v>1</v>
      </c>
      <c r="X63" s="1">
        <f t="shared" si="44"/>
        <v>24</v>
      </c>
      <c r="Y63" s="1">
        <f t="shared" si="45"/>
        <v>13</v>
      </c>
      <c r="Z63" s="1">
        <f t="shared" si="46"/>
        <v>1</v>
      </c>
      <c r="AA63" s="1" t="str">
        <f t="shared" si="27"/>
        <v>L</v>
      </c>
      <c r="AB63" s="1">
        <f t="shared" si="47"/>
        <v>2</v>
      </c>
      <c r="AC63" s="1" t="str">
        <f t="shared" si="28"/>
        <v>L</v>
      </c>
      <c r="AD63" s="1">
        <f t="shared" si="48"/>
        <v>7</v>
      </c>
      <c r="AE63" s="1">
        <f t="shared" si="49"/>
        <v>2</v>
      </c>
      <c r="AF63" s="1">
        <f t="shared" si="50"/>
        <v>1</v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E64" s="1">
        <v>4</v>
      </c>
      <c r="F64" s="1">
        <v>7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22</v>
      </c>
      <c r="K64" s="1">
        <f t="shared" si="31"/>
        <v>7</v>
      </c>
      <c r="L64" s="1">
        <f t="shared" si="32"/>
        <v>3</v>
      </c>
      <c r="M64" s="1">
        <f t="shared" si="33"/>
        <v>0</v>
      </c>
      <c r="N64" s="1">
        <f t="shared" si="34"/>
        <v>1</v>
      </c>
      <c r="O64" s="1">
        <f t="shared" si="35"/>
        <v>20</v>
      </c>
      <c r="P64" s="1">
        <f t="shared" si="36"/>
        <v>11</v>
      </c>
      <c r="Q64" s="1">
        <f t="shared" si="37"/>
        <v>1</v>
      </c>
      <c r="R64" s="1">
        <f t="shared" si="38"/>
        <v>18</v>
      </c>
      <c r="S64" s="1">
        <f t="shared" si="39"/>
        <v>11</v>
      </c>
      <c r="T64" s="1">
        <f t="shared" si="40"/>
        <v>2</v>
      </c>
      <c r="U64" s="1">
        <f t="shared" si="41"/>
        <v>12</v>
      </c>
      <c r="V64" s="1">
        <f t="shared" si="42"/>
        <v>5</v>
      </c>
      <c r="W64" s="1">
        <f t="shared" si="43"/>
        <v>1</v>
      </c>
      <c r="X64" s="1">
        <f t="shared" si="44"/>
        <v>24</v>
      </c>
      <c r="Y64" s="1">
        <f t="shared" si="45"/>
        <v>13</v>
      </c>
      <c r="Z64" s="1">
        <f t="shared" si="46"/>
        <v>1</v>
      </c>
      <c r="AA64" s="1" t="str">
        <f t="shared" si="27"/>
        <v>L</v>
      </c>
      <c r="AB64" s="1">
        <f t="shared" si="47"/>
        <v>3</v>
      </c>
      <c r="AC64" s="1" t="str">
        <f t="shared" si="28"/>
        <v>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E65" s="1">
        <v>4</v>
      </c>
      <c r="F65" s="1">
        <v>3</v>
      </c>
      <c r="G65" s="1" t="s">
        <v>84</v>
      </c>
      <c r="H65" s="1" t="s">
        <v>84</v>
      </c>
      <c r="I65" s="1">
        <f t="shared" si="29"/>
        <v>39</v>
      </c>
      <c r="J65" s="1">
        <f t="shared" si="30"/>
        <v>22</v>
      </c>
      <c r="K65" s="1">
        <f t="shared" si="31"/>
        <v>8</v>
      </c>
      <c r="L65" s="1">
        <f t="shared" si="32"/>
        <v>3</v>
      </c>
      <c r="M65" s="1">
        <f t="shared" si="33"/>
        <v>1</v>
      </c>
      <c r="N65" s="1">
        <f t="shared" si="34"/>
        <v>1</v>
      </c>
      <c r="O65" s="1">
        <f t="shared" si="35"/>
        <v>20</v>
      </c>
      <c r="P65" s="1">
        <f t="shared" si="36"/>
        <v>11</v>
      </c>
      <c r="Q65" s="1">
        <f t="shared" si="37"/>
        <v>1</v>
      </c>
      <c r="R65" s="1">
        <f t="shared" si="38"/>
        <v>19</v>
      </c>
      <c r="S65" s="1">
        <f t="shared" si="39"/>
        <v>11</v>
      </c>
      <c r="T65" s="1">
        <f t="shared" si="40"/>
        <v>2</v>
      </c>
      <c r="U65" s="1">
        <f t="shared" si="41"/>
        <v>12</v>
      </c>
      <c r="V65" s="1">
        <f t="shared" si="42"/>
        <v>5</v>
      </c>
      <c r="W65" s="1">
        <f t="shared" si="43"/>
        <v>1</v>
      </c>
      <c r="X65" s="1">
        <f t="shared" si="44"/>
        <v>24</v>
      </c>
      <c r="Y65" s="1">
        <f t="shared" si="45"/>
        <v>13</v>
      </c>
      <c r="Z65" s="1">
        <f t="shared" si="46"/>
        <v>1</v>
      </c>
      <c r="AA65" s="1" t="str">
        <f t="shared" si="27"/>
        <v>W</v>
      </c>
      <c r="AB65" s="1">
        <f t="shared" si="47"/>
        <v>1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E66" s="1">
        <v>2</v>
      </c>
      <c r="F66" s="1">
        <v>3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23</v>
      </c>
      <c r="K66" s="1">
        <f t="shared" si="31"/>
        <v>8</v>
      </c>
      <c r="L66" s="1">
        <f t="shared" si="32"/>
        <v>3</v>
      </c>
      <c r="M66" s="1">
        <f t="shared" si="33"/>
        <v>1</v>
      </c>
      <c r="N66" s="1">
        <f t="shared" si="34"/>
        <v>1</v>
      </c>
      <c r="O66" s="1">
        <f t="shared" si="35"/>
        <v>20</v>
      </c>
      <c r="P66" s="1">
        <f t="shared" si="36"/>
        <v>12</v>
      </c>
      <c r="Q66" s="1">
        <f t="shared" si="37"/>
        <v>1</v>
      </c>
      <c r="R66" s="1">
        <f t="shared" si="38"/>
        <v>19</v>
      </c>
      <c r="S66" s="1">
        <f t="shared" si="39"/>
        <v>11</v>
      </c>
      <c r="T66" s="1">
        <f t="shared" si="40"/>
        <v>2</v>
      </c>
      <c r="U66" s="1">
        <f t="shared" si="41"/>
        <v>12</v>
      </c>
      <c r="V66" s="1">
        <f t="shared" si="42"/>
        <v>6</v>
      </c>
      <c r="W66" s="1">
        <f t="shared" si="43"/>
        <v>1</v>
      </c>
      <c r="X66" s="1">
        <f t="shared" si="44"/>
        <v>24</v>
      </c>
      <c r="Y66" s="1">
        <f t="shared" si="45"/>
        <v>14</v>
      </c>
      <c r="Z66" s="1">
        <f t="shared" si="46"/>
        <v>1</v>
      </c>
      <c r="AA66" s="1" t="str">
        <f t="shared" ref="AA66:AA83" si="51">IF(E66="","",IF(E66&gt;F66,"W","L"))</f>
        <v>L</v>
      </c>
      <c r="AB66" s="1">
        <f t="shared" si="47"/>
        <v>1</v>
      </c>
      <c r="AC66" s="1" t="str">
        <f t="shared" ref="AC66:AC83" si="52">IF(E66="","",IF(E66&gt;F66,"W",IF(AND(E66&lt;F66,G66=$AK$2,H66=$AK$2),"L","OTL")))</f>
        <v>L</v>
      </c>
      <c r="AD66" s="1">
        <f t="shared" si="48"/>
        <v>6</v>
      </c>
      <c r="AE66" s="1">
        <f t="shared" si="49"/>
        <v>3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3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20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1</v>
      </c>
      <c r="R67" s="1">
        <f t="shared" ref="R67:R83" si="62">IF(E67="","",IF(AND(C67=$AL$2,E67&gt;F67),R66+1,R66))</f>
        <v>19</v>
      </c>
      <c r="S67" s="1">
        <f t="shared" ref="S67:S83" si="63">IF(E67="","",IF(AND(C67=$AL$2,F67&gt;E67,G67=$AK$2,H67=$AK$2),S66+1,S66))</f>
        <v>11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12</v>
      </c>
      <c r="V67" s="1">
        <f t="shared" ref="V67:V83" si="66">IF(E67="","",IF(AND(E67&lt;F67,G67=$AK$2,H67=$AK$2,COUNTIF($AO$1:$AO$7,D67)=1),V66+1,V66))</f>
        <v>7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24</v>
      </c>
      <c r="Y67" s="1">
        <f t="shared" ref="Y67:Y83" si="69">IF(E67="","",IF(AND(E67&lt;F67,G67=$AK$2,H67=$AK$2,COUNTIF($AN$1:$AN$15,D67)=1),Y66+1,Y66))</f>
        <v>15</v>
      </c>
      <c r="Z67" s="1">
        <f t="shared" ref="Z67:Z83" si="70">IF(E67="","",IF(AND(E67&lt;F67,COUNTIF($AN$1:$AN$15,D67)=1,OR(G67=$AK$1,H67=$AK$1)), Z66+1, Z66))</f>
        <v>1</v>
      </c>
      <c r="AA67" s="1" t="str">
        <f t="shared" si="51"/>
        <v>L</v>
      </c>
      <c r="AB67" s="1">
        <f t="shared" ref="AB67:AB83" si="71">IF(AA67="","",IF(AA67=AA66,AB66+1,1))</f>
        <v>2</v>
      </c>
      <c r="AC67" s="1" t="str">
        <f t="shared" si="52"/>
        <v>L</v>
      </c>
      <c r="AD67" s="1">
        <f t="shared" si="48"/>
        <v>5</v>
      </c>
      <c r="AE67" s="1">
        <f t="shared" si="49"/>
        <v>4</v>
      </c>
      <c r="AF67" s="1">
        <f t="shared" si="50"/>
        <v>1</v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E68" s="1">
        <v>6</v>
      </c>
      <c r="F68" s="1">
        <v>2</v>
      </c>
      <c r="G68" s="1" t="s">
        <v>83</v>
      </c>
      <c r="H68" s="1" t="s">
        <v>83</v>
      </c>
      <c r="I68" s="1">
        <f t="shared" si="53"/>
        <v>40</v>
      </c>
      <c r="J68" s="1">
        <f t="shared" si="54"/>
        <v>24</v>
      </c>
      <c r="K68" s="1">
        <f t="shared" si="55"/>
        <v>8</v>
      </c>
      <c r="L68" s="1">
        <f t="shared" si="56"/>
        <v>3</v>
      </c>
      <c r="M68" s="1">
        <f t="shared" si="57"/>
        <v>1</v>
      </c>
      <c r="N68" s="1">
        <f t="shared" si="58"/>
        <v>1</v>
      </c>
      <c r="O68" s="1">
        <f t="shared" si="59"/>
        <v>21</v>
      </c>
      <c r="P68" s="1">
        <f t="shared" si="60"/>
        <v>13</v>
      </c>
      <c r="Q68" s="1">
        <f t="shared" si="61"/>
        <v>1</v>
      </c>
      <c r="R68" s="1">
        <f t="shared" si="62"/>
        <v>19</v>
      </c>
      <c r="S68" s="1">
        <f t="shared" si="63"/>
        <v>11</v>
      </c>
      <c r="T68" s="1">
        <f t="shared" si="64"/>
        <v>2</v>
      </c>
      <c r="U68" s="1">
        <f t="shared" si="65"/>
        <v>12</v>
      </c>
      <c r="V68" s="1">
        <f t="shared" si="66"/>
        <v>7</v>
      </c>
      <c r="W68" s="1">
        <f t="shared" si="67"/>
        <v>1</v>
      </c>
      <c r="X68" s="1">
        <f t="shared" si="68"/>
        <v>24</v>
      </c>
      <c r="Y68" s="1">
        <f t="shared" si="69"/>
        <v>15</v>
      </c>
      <c r="Z68" s="1">
        <f t="shared" si="70"/>
        <v>1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5</v>
      </c>
      <c r="AE68" s="1">
        <f t="shared" si="49"/>
        <v>4</v>
      </c>
      <c r="AF68" s="1">
        <f t="shared" si="50"/>
        <v>1</v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E69" s="1">
        <v>2</v>
      </c>
      <c r="F69" s="1">
        <v>1</v>
      </c>
      <c r="G69" s="1" t="s">
        <v>83</v>
      </c>
      <c r="H69" s="1" t="s">
        <v>83</v>
      </c>
      <c r="I69" s="1">
        <f t="shared" si="53"/>
        <v>41</v>
      </c>
      <c r="J69" s="1">
        <f t="shared" si="54"/>
        <v>24</v>
      </c>
      <c r="K69" s="1">
        <f t="shared" si="55"/>
        <v>8</v>
      </c>
      <c r="L69" s="1">
        <f t="shared" si="56"/>
        <v>3</v>
      </c>
      <c r="M69" s="1">
        <f t="shared" si="57"/>
        <v>1</v>
      </c>
      <c r="N69" s="1">
        <f t="shared" si="58"/>
        <v>1</v>
      </c>
      <c r="O69" s="1">
        <f t="shared" si="59"/>
        <v>22</v>
      </c>
      <c r="P69" s="1">
        <f t="shared" si="60"/>
        <v>13</v>
      </c>
      <c r="Q69" s="1">
        <f t="shared" si="61"/>
        <v>1</v>
      </c>
      <c r="R69" s="1">
        <f t="shared" si="62"/>
        <v>19</v>
      </c>
      <c r="S69" s="1">
        <f t="shared" si="63"/>
        <v>11</v>
      </c>
      <c r="T69" s="1">
        <f t="shared" si="64"/>
        <v>2</v>
      </c>
      <c r="U69" s="1">
        <f t="shared" si="65"/>
        <v>12</v>
      </c>
      <c r="V69" s="1">
        <f t="shared" si="66"/>
        <v>7</v>
      </c>
      <c r="W69" s="1">
        <f t="shared" si="67"/>
        <v>1</v>
      </c>
      <c r="X69" s="1">
        <f t="shared" si="68"/>
        <v>24</v>
      </c>
      <c r="Y69" s="1">
        <f t="shared" si="69"/>
        <v>15</v>
      </c>
      <c r="Z69" s="1">
        <f t="shared" si="70"/>
        <v>1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5</v>
      </c>
      <c r="AE69" s="1">
        <f t="shared" si="49"/>
        <v>4</v>
      </c>
      <c r="AF69" s="1">
        <f t="shared" si="50"/>
        <v>1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E70" s="1">
        <v>4</v>
      </c>
      <c r="F70" s="1">
        <v>3</v>
      </c>
      <c r="G70" s="1" t="s">
        <v>83</v>
      </c>
      <c r="H70" s="1" t="s">
        <v>83</v>
      </c>
      <c r="I70" s="1">
        <f t="shared" si="53"/>
        <v>42</v>
      </c>
      <c r="J70" s="1">
        <f t="shared" si="54"/>
        <v>24</v>
      </c>
      <c r="K70" s="1">
        <f t="shared" si="55"/>
        <v>8</v>
      </c>
      <c r="L70" s="1">
        <f t="shared" si="56"/>
        <v>3</v>
      </c>
      <c r="M70" s="1">
        <f t="shared" si="57"/>
        <v>1</v>
      </c>
      <c r="N70" s="1">
        <f t="shared" si="58"/>
        <v>1</v>
      </c>
      <c r="O70" s="1">
        <f t="shared" si="59"/>
        <v>22</v>
      </c>
      <c r="P70" s="1">
        <f t="shared" si="60"/>
        <v>13</v>
      </c>
      <c r="Q70" s="1">
        <f t="shared" si="61"/>
        <v>1</v>
      </c>
      <c r="R70" s="1">
        <f t="shared" si="62"/>
        <v>20</v>
      </c>
      <c r="S70" s="1">
        <f t="shared" si="63"/>
        <v>11</v>
      </c>
      <c r="T70" s="1">
        <f t="shared" si="64"/>
        <v>2</v>
      </c>
      <c r="U70" s="1">
        <f t="shared" si="65"/>
        <v>12</v>
      </c>
      <c r="V70" s="1">
        <f t="shared" si="66"/>
        <v>7</v>
      </c>
      <c r="W70" s="1">
        <f t="shared" si="67"/>
        <v>1</v>
      </c>
      <c r="X70" s="1">
        <f t="shared" si="68"/>
        <v>25</v>
      </c>
      <c r="Y70" s="1">
        <f t="shared" si="69"/>
        <v>15</v>
      </c>
      <c r="Z70" s="1">
        <f t="shared" si="70"/>
        <v>1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E71" s="1">
        <v>2</v>
      </c>
      <c r="F71" s="1">
        <v>5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25</v>
      </c>
      <c r="K71" s="1">
        <f t="shared" si="55"/>
        <v>8</v>
      </c>
      <c r="L71" s="1">
        <f t="shared" si="56"/>
        <v>3</v>
      </c>
      <c r="M71" s="1">
        <f t="shared" si="57"/>
        <v>1</v>
      </c>
      <c r="N71" s="1">
        <f t="shared" si="58"/>
        <v>1</v>
      </c>
      <c r="O71" s="1">
        <f t="shared" si="59"/>
        <v>22</v>
      </c>
      <c r="P71" s="1">
        <f t="shared" si="60"/>
        <v>13</v>
      </c>
      <c r="Q71" s="1">
        <f t="shared" si="61"/>
        <v>1</v>
      </c>
      <c r="R71" s="1">
        <f t="shared" si="62"/>
        <v>20</v>
      </c>
      <c r="S71" s="1">
        <f t="shared" si="63"/>
        <v>12</v>
      </c>
      <c r="T71" s="1">
        <f t="shared" si="64"/>
        <v>2</v>
      </c>
      <c r="U71" s="1">
        <f t="shared" si="65"/>
        <v>12</v>
      </c>
      <c r="V71" s="1">
        <f t="shared" si="66"/>
        <v>7</v>
      </c>
      <c r="W71" s="1">
        <f t="shared" si="67"/>
        <v>1</v>
      </c>
      <c r="X71" s="1">
        <f t="shared" si="68"/>
        <v>25</v>
      </c>
      <c r="Y71" s="1">
        <f t="shared" si="69"/>
        <v>15</v>
      </c>
      <c r="Z71" s="1">
        <f t="shared" si="70"/>
        <v>1</v>
      </c>
      <c r="AA71" s="1" t="str">
        <f t="shared" si="51"/>
        <v>L</v>
      </c>
      <c r="AB71" s="1">
        <f t="shared" si="71"/>
        <v>1</v>
      </c>
      <c r="AC71" s="1" t="str">
        <f t="shared" si="52"/>
        <v>L</v>
      </c>
      <c r="AD71" s="1">
        <f t="shared" si="48"/>
        <v>4</v>
      </c>
      <c r="AE71" s="1">
        <f t="shared" si="49"/>
        <v>5</v>
      </c>
      <c r="AF71" s="1">
        <f t="shared" si="50"/>
        <v>1</v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E72" s="1">
        <v>7</v>
      </c>
      <c r="F72" s="1">
        <v>2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25</v>
      </c>
      <c r="K72" s="1">
        <f t="shared" si="55"/>
        <v>8</v>
      </c>
      <c r="L72" s="1">
        <f t="shared" si="56"/>
        <v>3</v>
      </c>
      <c r="M72" s="1">
        <f t="shared" si="57"/>
        <v>1</v>
      </c>
      <c r="N72" s="1">
        <f t="shared" si="58"/>
        <v>1</v>
      </c>
      <c r="O72" s="1">
        <f t="shared" si="59"/>
        <v>23</v>
      </c>
      <c r="P72" s="1">
        <f t="shared" si="60"/>
        <v>13</v>
      </c>
      <c r="Q72" s="1">
        <f t="shared" si="61"/>
        <v>1</v>
      </c>
      <c r="R72" s="1">
        <f t="shared" si="62"/>
        <v>20</v>
      </c>
      <c r="S72" s="1">
        <f t="shared" si="63"/>
        <v>12</v>
      </c>
      <c r="T72" s="1">
        <f t="shared" si="64"/>
        <v>2</v>
      </c>
      <c r="U72" s="1">
        <f t="shared" si="65"/>
        <v>12</v>
      </c>
      <c r="V72" s="1">
        <f t="shared" si="66"/>
        <v>7</v>
      </c>
      <c r="W72" s="1">
        <f t="shared" si="67"/>
        <v>1</v>
      </c>
      <c r="X72" s="1">
        <f t="shared" si="68"/>
        <v>26</v>
      </c>
      <c r="Y72" s="1">
        <f t="shared" si="69"/>
        <v>15</v>
      </c>
      <c r="Z72" s="1">
        <f t="shared" si="70"/>
        <v>1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5</v>
      </c>
      <c r="AF72" s="1">
        <f t="shared" si="50"/>
        <v>0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E73" s="1">
        <v>5</v>
      </c>
      <c r="F73" s="1">
        <v>6</v>
      </c>
      <c r="G73" s="1" t="s">
        <v>84</v>
      </c>
      <c r="H73" s="1" t="s">
        <v>84</v>
      </c>
      <c r="I73" s="1">
        <f t="shared" si="53"/>
        <v>43</v>
      </c>
      <c r="J73" s="1">
        <f t="shared" si="54"/>
        <v>25</v>
      </c>
      <c r="K73" s="1">
        <f t="shared" si="55"/>
        <v>8</v>
      </c>
      <c r="L73" s="1">
        <f t="shared" si="56"/>
        <v>4</v>
      </c>
      <c r="M73" s="1">
        <f t="shared" si="57"/>
        <v>1</v>
      </c>
      <c r="N73" s="1">
        <f t="shared" si="58"/>
        <v>2</v>
      </c>
      <c r="O73" s="1">
        <f t="shared" si="59"/>
        <v>23</v>
      </c>
      <c r="P73" s="1">
        <f t="shared" si="60"/>
        <v>13</v>
      </c>
      <c r="Q73" s="1">
        <f t="shared" si="61"/>
        <v>1</v>
      </c>
      <c r="R73" s="1">
        <f t="shared" si="62"/>
        <v>20</v>
      </c>
      <c r="S73" s="1">
        <f t="shared" si="63"/>
        <v>12</v>
      </c>
      <c r="T73" s="1">
        <f t="shared" si="64"/>
        <v>3</v>
      </c>
      <c r="U73" s="1">
        <f t="shared" si="65"/>
        <v>12</v>
      </c>
      <c r="V73" s="1">
        <f t="shared" si="66"/>
        <v>7</v>
      </c>
      <c r="W73" s="1">
        <f t="shared" si="67"/>
        <v>1</v>
      </c>
      <c r="X73" s="1">
        <f t="shared" si="68"/>
        <v>26</v>
      </c>
      <c r="Y73" s="1">
        <f t="shared" si="69"/>
        <v>15</v>
      </c>
      <c r="Z73" s="1">
        <f t="shared" si="70"/>
        <v>1</v>
      </c>
      <c r="AA73" s="1" t="str">
        <f t="shared" si="51"/>
        <v>L</v>
      </c>
      <c r="AB73" s="1">
        <f t="shared" si="71"/>
        <v>1</v>
      </c>
      <c r="AC73" s="1" t="str">
        <f t="shared" si="52"/>
        <v>OTL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44</v>
      </c>
      <c r="J74" s="1">
        <f t="shared" si="54"/>
        <v>25</v>
      </c>
      <c r="K74" s="1">
        <f t="shared" si="55"/>
        <v>8</v>
      </c>
      <c r="L74" s="1">
        <f t="shared" si="56"/>
        <v>4</v>
      </c>
      <c r="M74" s="1">
        <f t="shared" si="57"/>
        <v>1</v>
      </c>
      <c r="N74" s="1">
        <f t="shared" si="58"/>
        <v>2</v>
      </c>
      <c r="O74" s="1">
        <f t="shared" si="59"/>
        <v>23</v>
      </c>
      <c r="P74" s="1">
        <f t="shared" si="60"/>
        <v>13</v>
      </c>
      <c r="Q74" s="1">
        <f t="shared" si="61"/>
        <v>1</v>
      </c>
      <c r="R74" s="1">
        <f t="shared" si="62"/>
        <v>21</v>
      </c>
      <c r="S74" s="1">
        <f t="shared" si="63"/>
        <v>12</v>
      </c>
      <c r="T74" s="1">
        <f t="shared" si="64"/>
        <v>3</v>
      </c>
      <c r="U74" s="1">
        <f t="shared" si="65"/>
        <v>12</v>
      </c>
      <c r="V74" s="1">
        <f t="shared" si="66"/>
        <v>7</v>
      </c>
      <c r="W74" s="1">
        <f t="shared" si="67"/>
        <v>1</v>
      </c>
      <c r="X74" s="1">
        <f t="shared" si="68"/>
        <v>26</v>
      </c>
      <c r="Y74" s="1">
        <f t="shared" si="69"/>
        <v>15</v>
      </c>
      <c r="Z74" s="1">
        <f t="shared" si="70"/>
        <v>1</v>
      </c>
      <c r="AA74" s="1" t="str">
        <f t="shared" si="51"/>
        <v>W</v>
      </c>
      <c r="AB74" s="1">
        <f t="shared" si="71"/>
        <v>1</v>
      </c>
      <c r="AC74" s="1" t="str">
        <f t="shared" si="52"/>
        <v>W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E75" s="1">
        <v>3</v>
      </c>
      <c r="F75" s="1">
        <v>2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25</v>
      </c>
      <c r="K75" s="1">
        <f t="shared" si="55"/>
        <v>8</v>
      </c>
      <c r="L75" s="1">
        <f t="shared" si="56"/>
        <v>4</v>
      </c>
      <c r="M75" s="1">
        <f t="shared" si="57"/>
        <v>1</v>
      </c>
      <c r="N75" s="1">
        <f t="shared" si="58"/>
        <v>2</v>
      </c>
      <c r="O75" s="1">
        <f t="shared" si="59"/>
        <v>23</v>
      </c>
      <c r="P75" s="1">
        <f t="shared" si="60"/>
        <v>13</v>
      </c>
      <c r="Q75" s="1">
        <f t="shared" si="61"/>
        <v>1</v>
      </c>
      <c r="R75" s="1">
        <f t="shared" si="62"/>
        <v>22</v>
      </c>
      <c r="S75" s="1">
        <f t="shared" si="63"/>
        <v>12</v>
      </c>
      <c r="T75" s="1">
        <f t="shared" si="64"/>
        <v>3</v>
      </c>
      <c r="U75" s="1">
        <f t="shared" si="65"/>
        <v>12</v>
      </c>
      <c r="V75" s="1">
        <f t="shared" si="66"/>
        <v>7</v>
      </c>
      <c r="W75" s="1">
        <f t="shared" si="67"/>
        <v>1</v>
      </c>
      <c r="X75" s="1">
        <f t="shared" si="68"/>
        <v>26</v>
      </c>
      <c r="Y75" s="1">
        <f t="shared" si="69"/>
        <v>15</v>
      </c>
      <c r="Z75" s="1">
        <f t="shared" si="70"/>
        <v>1</v>
      </c>
      <c r="AA75" s="1" t="str">
        <f t="shared" si="51"/>
        <v>W</v>
      </c>
      <c r="AB75" s="1">
        <f t="shared" si="71"/>
        <v>2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E76" s="1">
        <v>3</v>
      </c>
      <c r="F76" s="1">
        <v>2</v>
      </c>
      <c r="G76" s="1" t="s">
        <v>83</v>
      </c>
      <c r="H76" s="1" t="s">
        <v>83</v>
      </c>
      <c r="I76" s="1">
        <f t="shared" si="53"/>
        <v>46</v>
      </c>
      <c r="J76" s="1">
        <f t="shared" si="54"/>
        <v>25</v>
      </c>
      <c r="K76" s="1">
        <f t="shared" si="55"/>
        <v>8</v>
      </c>
      <c r="L76" s="1">
        <f t="shared" si="56"/>
        <v>4</v>
      </c>
      <c r="M76" s="1">
        <f t="shared" si="57"/>
        <v>1</v>
      </c>
      <c r="N76" s="1">
        <f t="shared" si="58"/>
        <v>2</v>
      </c>
      <c r="O76" s="1">
        <f t="shared" si="59"/>
        <v>24</v>
      </c>
      <c r="P76" s="1">
        <f t="shared" si="60"/>
        <v>13</v>
      </c>
      <c r="Q76" s="1">
        <f t="shared" si="61"/>
        <v>1</v>
      </c>
      <c r="R76" s="1">
        <f t="shared" si="62"/>
        <v>22</v>
      </c>
      <c r="S76" s="1">
        <f t="shared" si="63"/>
        <v>12</v>
      </c>
      <c r="T76" s="1">
        <f t="shared" si="64"/>
        <v>3</v>
      </c>
      <c r="U76" s="1">
        <f t="shared" si="65"/>
        <v>13</v>
      </c>
      <c r="V76" s="1">
        <f t="shared" si="66"/>
        <v>7</v>
      </c>
      <c r="W76" s="1">
        <f t="shared" si="67"/>
        <v>1</v>
      </c>
      <c r="X76" s="1">
        <f t="shared" si="68"/>
        <v>27</v>
      </c>
      <c r="Y76" s="1">
        <f t="shared" si="69"/>
        <v>15</v>
      </c>
      <c r="Z76" s="1">
        <f t="shared" si="70"/>
        <v>1</v>
      </c>
      <c r="AA76" s="1" t="str">
        <f t="shared" si="51"/>
        <v>W</v>
      </c>
      <c r="AB76" s="1">
        <f t="shared" si="71"/>
        <v>3</v>
      </c>
      <c r="AC76" s="1" t="str">
        <f t="shared" si="52"/>
        <v>W</v>
      </c>
      <c r="AD76" s="1">
        <f t="shared" ref="AD76:AD83" si="72">IF(AC76="","",COUNTIFS(AC67:AC76,"W"))</f>
        <v>7</v>
      </c>
      <c r="AE76" s="1">
        <f t="shared" ref="AE76:AE83" si="73">IF(AC76="","",COUNTIFS(AC67:AC76,"L"))</f>
        <v>2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E77" s="1">
        <v>5</v>
      </c>
      <c r="F77" s="1">
        <v>0</v>
      </c>
      <c r="G77" s="1" t="s">
        <v>83</v>
      </c>
      <c r="H77" s="1" t="s">
        <v>83</v>
      </c>
      <c r="I77" s="1">
        <f t="shared" si="53"/>
        <v>47</v>
      </c>
      <c r="J77" s="1">
        <f t="shared" si="54"/>
        <v>25</v>
      </c>
      <c r="K77" s="1">
        <f t="shared" si="55"/>
        <v>8</v>
      </c>
      <c r="L77" s="1">
        <f t="shared" si="56"/>
        <v>4</v>
      </c>
      <c r="M77" s="1">
        <f t="shared" si="57"/>
        <v>1</v>
      </c>
      <c r="N77" s="1">
        <f t="shared" si="58"/>
        <v>2</v>
      </c>
      <c r="O77" s="1">
        <f t="shared" si="59"/>
        <v>25</v>
      </c>
      <c r="P77" s="1">
        <f t="shared" si="60"/>
        <v>13</v>
      </c>
      <c r="Q77" s="1">
        <f t="shared" si="61"/>
        <v>1</v>
      </c>
      <c r="R77" s="1">
        <f t="shared" si="62"/>
        <v>22</v>
      </c>
      <c r="S77" s="1">
        <f t="shared" si="63"/>
        <v>12</v>
      </c>
      <c r="T77" s="1">
        <f t="shared" si="64"/>
        <v>3</v>
      </c>
      <c r="U77" s="1">
        <f t="shared" si="65"/>
        <v>13</v>
      </c>
      <c r="V77" s="1">
        <f t="shared" si="66"/>
        <v>7</v>
      </c>
      <c r="W77" s="1">
        <f t="shared" si="67"/>
        <v>1</v>
      </c>
      <c r="X77" s="1">
        <f t="shared" si="68"/>
        <v>28</v>
      </c>
      <c r="Y77" s="1">
        <f t="shared" si="69"/>
        <v>15</v>
      </c>
      <c r="Z77" s="1">
        <f t="shared" si="70"/>
        <v>1</v>
      </c>
      <c r="AA77" s="1" t="str">
        <f t="shared" si="51"/>
        <v>W</v>
      </c>
      <c r="AB77" s="1">
        <f t="shared" si="71"/>
        <v>4</v>
      </c>
      <c r="AC77" s="1" t="str">
        <f t="shared" si="52"/>
        <v>W</v>
      </c>
      <c r="AD77" s="1">
        <f t="shared" si="72"/>
        <v>8</v>
      </c>
      <c r="AE77" s="1">
        <f t="shared" si="73"/>
        <v>1</v>
      </c>
      <c r="AF77" s="1">
        <f t="shared" si="74"/>
        <v>1</v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47</v>
      </c>
      <c r="J84" s="1">
        <f t="shared" si="75"/>
        <v>25</v>
      </c>
      <c r="K84" s="1">
        <f t="shared" si="75"/>
        <v>8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25</v>
      </c>
      <c r="P84" s="1">
        <f t="shared" si="76"/>
        <v>13</v>
      </c>
      <c r="Q84" s="1">
        <f t="shared" si="76"/>
        <v>1</v>
      </c>
      <c r="R84" s="1">
        <f t="shared" si="76"/>
        <v>22</v>
      </c>
      <c r="S84" s="1">
        <f t="shared" si="76"/>
        <v>12</v>
      </c>
      <c r="T84" s="1">
        <f t="shared" si="76"/>
        <v>3</v>
      </c>
      <c r="U84" s="1">
        <f t="shared" si="76"/>
        <v>13</v>
      </c>
      <c r="V84" s="1">
        <f t="shared" si="76"/>
        <v>7</v>
      </c>
      <c r="W84" s="1">
        <f t="shared" si="76"/>
        <v>1</v>
      </c>
      <c r="X84" s="1">
        <f t="shared" si="76"/>
        <v>28</v>
      </c>
      <c r="Y84" s="1">
        <f t="shared" si="76"/>
        <v>15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250</v>
      </c>
      <c r="F85" s="1">
        <f>SUM(F2:F83)</f>
        <v>221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25-13-1</v>
      </c>
      <c r="R85" s="1" t="str">
        <f>IF(R84="","0-0-0",CONCATENATE(R84,"-",S84,"-",T84))</f>
        <v>22-12-3</v>
      </c>
      <c r="U85" s="1" t="str">
        <f>IF(U84="","0-0-0",CONCATENATE(U84,"-",V84,"-",W84))</f>
        <v>13-7-1</v>
      </c>
      <c r="X85" s="1" t="str">
        <f>IF(X84="","0-0-0",CONCATENATE(X84,"-",Y84,"-",Z84))</f>
        <v>28-15-1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D00-000000000000}">
      <formula1>$AK$1:$AK$2</formula1>
    </dataValidation>
    <dataValidation type="list" allowBlank="1" showInputMessage="1" showErrorMessage="1" sqref="C2:C83" xr:uid="{00000000-0002-0000-AD00-000001000000}">
      <formula1>$AL$1:$AL$2</formula1>
    </dataValidation>
    <dataValidation type="list" allowBlank="1" showInputMessage="1" showErrorMessage="1" sqref="D2:D83" xr:uid="{00000000-0002-0000-AD00-000002000000}">
      <formula1>$AM$1:$AM$31</formula1>
    </dataValidation>
  </dataValidations>
  <hyperlinks>
    <hyperlink ref="AG1" location="Index!A1" display="Home" xr:uid="{00000000-0004-0000-AD00-000000000000}"/>
  </hyperlink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21</v>
      </c>
      <c r="J51" s="1">
        <f t="shared" si="30"/>
        <v>21</v>
      </c>
      <c r="K51" s="1">
        <f t="shared" si="31"/>
        <v>5</v>
      </c>
      <c r="L51" s="1">
        <f t="shared" si="32"/>
        <v>8</v>
      </c>
      <c r="M51" s="1">
        <f t="shared" si="33"/>
        <v>0</v>
      </c>
      <c r="N51" s="1">
        <f t="shared" si="34"/>
        <v>2</v>
      </c>
      <c r="O51" s="1">
        <f t="shared" si="35"/>
        <v>8</v>
      </c>
      <c r="P51" s="1">
        <f t="shared" si="36"/>
        <v>11</v>
      </c>
      <c r="Q51" s="1">
        <f t="shared" si="37"/>
        <v>5</v>
      </c>
      <c r="R51" s="1">
        <f t="shared" si="38"/>
        <v>13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7</v>
      </c>
      <c r="W51" s="1">
        <f t="shared" si="43"/>
        <v>2</v>
      </c>
      <c r="X51" s="1">
        <f t="shared" si="44"/>
        <v>13</v>
      </c>
      <c r="Y51" s="1">
        <f t="shared" si="45"/>
        <v>11</v>
      </c>
      <c r="Z51" s="1">
        <f t="shared" si="46"/>
        <v>7</v>
      </c>
      <c r="AA51" s="1" t="str">
        <f t="shared" si="27"/>
        <v>L</v>
      </c>
      <c r="AB51" s="1">
        <f t="shared" si="47"/>
        <v>3</v>
      </c>
      <c r="AC51" s="1" t="str">
        <f t="shared" si="28"/>
        <v>OTL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E52" s="1">
        <v>2</v>
      </c>
      <c r="F52" s="1">
        <v>3</v>
      </c>
      <c r="G52" s="1" t="s">
        <v>84</v>
      </c>
      <c r="H52" s="1" t="s">
        <v>83</v>
      </c>
      <c r="I52" s="1">
        <f t="shared" si="29"/>
        <v>21</v>
      </c>
      <c r="J52" s="1">
        <f t="shared" si="30"/>
        <v>21</v>
      </c>
      <c r="K52" s="1">
        <f t="shared" si="31"/>
        <v>5</v>
      </c>
      <c r="L52" s="1">
        <f t="shared" si="32"/>
        <v>9</v>
      </c>
      <c r="M52" s="1">
        <f t="shared" si="33"/>
        <v>0</v>
      </c>
      <c r="N52" s="1">
        <f t="shared" si="34"/>
        <v>2</v>
      </c>
      <c r="O52" s="1">
        <f t="shared" si="35"/>
        <v>8</v>
      </c>
      <c r="P52" s="1">
        <f t="shared" si="36"/>
        <v>11</v>
      </c>
      <c r="Q52" s="1">
        <f t="shared" si="37"/>
        <v>6</v>
      </c>
      <c r="R52" s="1">
        <f t="shared" si="38"/>
        <v>13</v>
      </c>
      <c r="S52" s="1">
        <f t="shared" si="39"/>
        <v>10</v>
      </c>
      <c r="T52" s="1">
        <f t="shared" si="40"/>
        <v>3</v>
      </c>
      <c r="U52" s="1">
        <f t="shared" si="41"/>
        <v>7</v>
      </c>
      <c r="V52" s="1">
        <f t="shared" si="42"/>
        <v>7</v>
      </c>
      <c r="W52" s="1">
        <f t="shared" si="43"/>
        <v>2</v>
      </c>
      <c r="X52" s="1">
        <f t="shared" si="44"/>
        <v>13</v>
      </c>
      <c r="Y52" s="1">
        <f t="shared" si="45"/>
        <v>11</v>
      </c>
      <c r="Z52" s="1">
        <f t="shared" si="46"/>
        <v>7</v>
      </c>
      <c r="AA52" s="1" t="str">
        <f t="shared" si="27"/>
        <v>L</v>
      </c>
      <c r="AB52" s="1">
        <f t="shared" si="47"/>
        <v>4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21</v>
      </c>
      <c r="J53" s="1">
        <f t="shared" si="30"/>
        <v>22</v>
      </c>
      <c r="K53" s="1">
        <f t="shared" si="31"/>
        <v>5</v>
      </c>
      <c r="L53" s="1">
        <f t="shared" si="32"/>
        <v>9</v>
      </c>
      <c r="M53" s="1">
        <f t="shared" si="33"/>
        <v>0</v>
      </c>
      <c r="N53" s="1">
        <f t="shared" si="34"/>
        <v>2</v>
      </c>
      <c r="O53" s="1">
        <f t="shared" si="35"/>
        <v>8</v>
      </c>
      <c r="P53" s="1">
        <f t="shared" si="36"/>
        <v>12</v>
      </c>
      <c r="Q53" s="1">
        <f t="shared" si="37"/>
        <v>6</v>
      </c>
      <c r="R53" s="1">
        <f t="shared" si="38"/>
        <v>13</v>
      </c>
      <c r="S53" s="1">
        <f t="shared" si="39"/>
        <v>10</v>
      </c>
      <c r="T53" s="1">
        <f t="shared" si="40"/>
        <v>3</v>
      </c>
      <c r="U53" s="1">
        <f t="shared" si="41"/>
        <v>7</v>
      </c>
      <c r="V53" s="1">
        <f t="shared" si="42"/>
        <v>8</v>
      </c>
      <c r="W53" s="1">
        <f t="shared" si="43"/>
        <v>2</v>
      </c>
      <c r="X53" s="1">
        <f t="shared" si="44"/>
        <v>13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5</v>
      </c>
      <c r="AC53" s="1" t="str">
        <f t="shared" si="28"/>
        <v>L</v>
      </c>
      <c r="AD53" s="1">
        <f t="shared" si="48"/>
        <v>3</v>
      </c>
      <c r="AE53" s="1">
        <f t="shared" si="49"/>
        <v>5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E54" s="1">
        <v>3</v>
      </c>
      <c r="F54" s="1">
        <v>2</v>
      </c>
      <c r="G54" s="1" t="s">
        <v>84</v>
      </c>
      <c r="H54" s="1" t="s">
        <v>83</v>
      </c>
      <c r="I54" s="1">
        <f t="shared" si="29"/>
        <v>22</v>
      </c>
      <c r="J54" s="1">
        <f t="shared" si="30"/>
        <v>22</v>
      </c>
      <c r="K54" s="1">
        <f t="shared" si="31"/>
        <v>6</v>
      </c>
      <c r="L54" s="1">
        <f t="shared" si="32"/>
        <v>9</v>
      </c>
      <c r="M54" s="1">
        <f t="shared" si="33"/>
        <v>0</v>
      </c>
      <c r="N54" s="1">
        <f t="shared" si="34"/>
        <v>2</v>
      </c>
      <c r="O54" s="1">
        <f t="shared" si="35"/>
        <v>9</v>
      </c>
      <c r="P54" s="1">
        <f t="shared" si="36"/>
        <v>12</v>
      </c>
      <c r="Q54" s="1">
        <f t="shared" si="37"/>
        <v>6</v>
      </c>
      <c r="R54" s="1">
        <f t="shared" si="38"/>
        <v>13</v>
      </c>
      <c r="S54" s="1">
        <f t="shared" si="39"/>
        <v>10</v>
      </c>
      <c r="T54" s="1">
        <f t="shared" si="40"/>
        <v>3</v>
      </c>
      <c r="U54" s="1">
        <f t="shared" si="41"/>
        <v>7</v>
      </c>
      <c r="V54" s="1">
        <f t="shared" si="42"/>
        <v>8</v>
      </c>
      <c r="W54" s="1">
        <f t="shared" si="43"/>
        <v>2</v>
      </c>
      <c r="X54" s="1">
        <f t="shared" si="44"/>
        <v>13</v>
      </c>
      <c r="Y54" s="1">
        <f t="shared" si="45"/>
        <v>12</v>
      </c>
      <c r="Z54" s="1">
        <f t="shared" si="46"/>
        <v>7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4</v>
      </c>
      <c r="AE54" s="1">
        <f t="shared" si="49"/>
        <v>4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E55" s="1">
        <v>3</v>
      </c>
      <c r="F55" s="1">
        <v>2</v>
      </c>
      <c r="G55" s="1" t="s">
        <v>84</v>
      </c>
      <c r="H55" s="1" t="s">
        <v>83</v>
      </c>
      <c r="I55" s="1">
        <f t="shared" si="29"/>
        <v>23</v>
      </c>
      <c r="J55" s="1">
        <f t="shared" si="30"/>
        <v>22</v>
      </c>
      <c r="K55" s="1">
        <f t="shared" si="31"/>
        <v>7</v>
      </c>
      <c r="L55" s="1">
        <f t="shared" si="32"/>
        <v>9</v>
      </c>
      <c r="M55" s="1">
        <f t="shared" si="33"/>
        <v>0</v>
      </c>
      <c r="N55" s="1">
        <f t="shared" si="34"/>
        <v>2</v>
      </c>
      <c r="O55" s="1">
        <f t="shared" si="35"/>
        <v>9</v>
      </c>
      <c r="P55" s="1">
        <f t="shared" si="36"/>
        <v>12</v>
      </c>
      <c r="Q55" s="1">
        <f t="shared" si="37"/>
        <v>6</v>
      </c>
      <c r="R55" s="1">
        <f t="shared" si="38"/>
        <v>14</v>
      </c>
      <c r="S55" s="1">
        <f t="shared" si="39"/>
        <v>10</v>
      </c>
      <c r="T55" s="1">
        <f t="shared" si="40"/>
        <v>3</v>
      </c>
      <c r="U55" s="1">
        <f t="shared" si="41"/>
        <v>7</v>
      </c>
      <c r="V55" s="1">
        <f t="shared" si="42"/>
        <v>8</v>
      </c>
      <c r="W55" s="1">
        <f t="shared" si="43"/>
        <v>2</v>
      </c>
      <c r="X55" s="1">
        <f t="shared" si="44"/>
        <v>13</v>
      </c>
      <c r="Y55" s="1">
        <f t="shared" si="45"/>
        <v>12</v>
      </c>
      <c r="Z55" s="1">
        <f t="shared" si="46"/>
        <v>7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5</v>
      </c>
      <c r="AE55" s="1">
        <f t="shared" si="49"/>
        <v>3</v>
      </c>
      <c r="AF55" s="1">
        <f t="shared" si="50"/>
        <v>2</v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E56" s="1">
        <v>3</v>
      </c>
      <c r="F56" s="1">
        <v>7</v>
      </c>
      <c r="G56" s="1" t="s">
        <v>83</v>
      </c>
      <c r="H56" s="1" t="s">
        <v>83</v>
      </c>
      <c r="I56" s="1">
        <f t="shared" si="29"/>
        <v>23</v>
      </c>
      <c r="J56" s="1">
        <f t="shared" si="30"/>
        <v>23</v>
      </c>
      <c r="K56" s="1">
        <f t="shared" si="31"/>
        <v>7</v>
      </c>
      <c r="L56" s="1">
        <f t="shared" si="32"/>
        <v>9</v>
      </c>
      <c r="M56" s="1">
        <f t="shared" si="33"/>
        <v>0</v>
      </c>
      <c r="N56" s="1">
        <f t="shared" si="34"/>
        <v>2</v>
      </c>
      <c r="O56" s="1">
        <f t="shared" si="35"/>
        <v>9</v>
      </c>
      <c r="P56" s="1">
        <f t="shared" si="36"/>
        <v>12</v>
      </c>
      <c r="Q56" s="1">
        <f t="shared" si="37"/>
        <v>6</v>
      </c>
      <c r="R56" s="1">
        <f t="shared" si="38"/>
        <v>14</v>
      </c>
      <c r="S56" s="1">
        <f t="shared" si="39"/>
        <v>11</v>
      </c>
      <c r="T56" s="1">
        <f t="shared" si="40"/>
        <v>3</v>
      </c>
      <c r="U56" s="1">
        <f t="shared" si="41"/>
        <v>7</v>
      </c>
      <c r="V56" s="1">
        <f t="shared" si="42"/>
        <v>8</v>
      </c>
      <c r="W56" s="1">
        <f t="shared" si="43"/>
        <v>2</v>
      </c>
      <c r="X56" s="1">
        <f t="shared" si="44"/>
        <v>13</v>
      </c>
      <c r="Y56" s="1">
        <f t="shared" si="45"/>
        <v>12</v>
      </c>
      <c r="Z56" s="1">
        <f t="shared" si="46"/>
        <v>7</v>
      </c>
      <c r="AA56" s="1" t="str">
        <f t="shared" si="27"/>
        <v>L</v>
      </c>
      <c r="AB56" s="1">
        <f t="shared" si="47"/>
        <v>1</v>
      </c>
      <c r="AC56" s="1" t="str">
        <f t="shared" si="28"/>
        <v>L</v>
      </c>
      <c r="AD56" s="1">
        <f t="shared" si="48"/>
        <v>4</v>
      </c>
      <c r="AE56" s="1">
        <f t="shared" si="49"/>
        <v>4</v>
      </c>
      <c r="AF56" s="1">
        <f t="shared" si="50"/>
        <v>2</v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E57" s="1">
        <v>5</v>
      </c>
      <c r="F57" s="1">
        <v>4</v>
      </c>
      <c r="G57" s="1" t="s">
        <v>84</v>
      </c>
      <c r="H57" s="1" t="s">
        <v>84</v>
      </c>
      <c r="I57" s="1">
        <f t="shared" si="29"/>
        <v>24</v>
      </c>
      <c r="J57" s="1">
        <f t="shared" si="30"/>
        <v>23</v>
      </c>
      <c r="K57" s="1">
        <f t="shared" si="31"/>
        <v>8</v>
      </c>
      <c r="L57" s="1">
        <f t="shared" si="32"/>
        <v>9</v>
      </c>
      <c r="M57" s="1">
        <f t="shared" si="33"/>
        <v>1</v>
      </c>
      <c r="N57" s="1">
        <f t="shared" si="34"/>
        <v>2</v>
      </c>
      <c r="O57" s="1">
        <f t="shared" si="35"/>
        <v>9</v>
      </c>
      <c r="P57" s="1">
        <f t="shared" si="36"/>
        <v>12</v>
      </c>
      <c r="Q57" s="1">
        <f t="shared" si="37"/>
        <v>6</v>
      </c>
      <c r="R57" s="1">
        <f t="shared" si="38"/>
        <v>15</v>
      </c>
      <c r="S57" s="1">
        <f t="shared" si="39"/>
        <v>11</v>
      </c>
      <c r="T57" s="1">
        <f t="shared" si="40"/>
        <v>3</v>
      </c>
      <c r="U57" s="1">
        <f t="shared" si="41"/>
        <v>7</v>
      </c>
      <c r="V57" s="1">
        <f t="shared" si="42"/>
        <v>8</v>
      </c>
      <c r="W57" s="1">
        <f t="shared" si="43"/>
        <v>2</v>
      </c>
      <c r="X57" s="1">
        <f t="shared" si="44"/>
        <v>13</v>
      </c>
      <c r="Y57" s="1">
        <f t="shared" si="45"/>
        <v>12</v>
      </c>
      <c r="Z57" s="1">
        <f t="shared" si="46"/>
        <v>7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4</v>
      </c>
      <c r="AE57" s="1">
        <f t="shared" si="49"/>
        <v>4</v>
      </c>
      <c r="AF57" s="1">
        <f t="shared" si="50"/>
        <v>2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E58" s="1">
        <v>3</v>
      </c>
      <c r="F58" s="1">
        <v>5</v>
      </c>
      <c r="G58" s="1" t="s">
        <v>83</v>
      </c>
      <c r="H58" s="1" t="s">
        <v>83</v>
      </c>
      <c r="I58" s="1">
        <f t="shared" si="29"/>
        <v>24</v>
      </c>
      <c r="J58" s="1">
        <f t="shared" si="30"/>
        <v>24</v>
      </c>
      <c r="K58" s="1">
        <f t="shared" si="31"/>
        <v>8</v>
      </c>
      <c r="L58" s="1">
        <f t="shared" si="32"/>
        <v>9</v>
      </c>
      <c r="M58" s="1">
        <f t="shared" si="33"/>
        <v>1</v>
      </c>
      <c r="N58" s="1">
        <f t="shared" si="34"/>
        <v>2</v>
      </c>
      <c r="O58" s="1">
        <f t="shared" si="35"/>
        <v>9</v>
      </c>
      <c r="P58" s="1">
        <f t="shared" si="36"/>
        <v>12</v>
      </c>
      <c r="Q58" s="1">
        <f t="shared" si="37"/>
        <v>6</v>
      </c>
      <c r="R58" s="1">
        <f t="shared" si="38"/>
        <v>15</v>
      </c>
      <c r="S58" s="1">
        <f t="shared" si="39"/>
        <v>12</v>
      </c>
      <c r="T58" s="1">
        <f t="shared" si="40"/>
        <v>3</v>
      </c>
      <c r="U58" s="1">
        <f t="shared" si="41"/>
        <v>7</v>
      </c>
      <c r="V58" s="1">
        <f t="shared" si="42"/>
        <v>8</v>
      </c>
      <c r="W58" s="1">
        <f t="shared" si="43"/>
        <v>2</v>
      </c>
      <c r="X58" s="1">
        <f t="shared" si="44"/>
        <v>13</v>
      </c>
      <c r="Y58" s="1">
        <f t="shared" si="45"/>
        <v>13</v>
      </c>
      <c r="Z58" s="1">
        <f t="shared" si="46"/>
        <v>7</v>
      </c>
      <c r="AA58" s="1" t="str">
        <f t="shared" si="27"/>
        <v>L</v>
      </c>
      <c r="AB58" s="1">
        <f t="shared" si="47"/>
        <v>1</v>
      </c>
      <c r="AC58" s="1" t="str">
        <f t="shared" si="28"/>
        <v>L</v>
      </c>
      <c r="AD58" s="1">
        <f t="shared" si="48"/>
        <v>3</v>
      </c>
      <c r="AE58" s="1">
        <f t="shared" si="49"/>
        <v>5</v>
      </c>
      <c r="AF58" s="1">
        <f t="shared" si="50"/>
        <v>2</v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E59" s="1">
        <v>2</v>
      </c>
      <c r="F59" s="1">
        <v>1</v>
      </c>
      <c r="G59" s="1" t="s">
        <v>83</v>
      </c>
      <c r="H59" s="1" t="s">
        <v>83</v>
      </c>
      <c r="I59" s="1">
        <f t="shared" si="29"/>
        <v>25</v>
      </c>
      <c r="J59" s="1">
        <f t="shared" si="30"/>
        <v>24</v>
      </c>
      <c r="K59" s="1">
        <f t="shared" si="31"/>
        <v>8</v>
      </c>
      <c r="L59" s="1">
        <f t="shared" si="32"/>
        <v>9</v>
      </c>
      <c r="M59" s="1">
        <f t="shared" si="33"/>
        <v>1</v>
      </c>
      <c r="N59" s="1">
        <f t="shared" si="34"/>
        <v>2</v>
      </c>
      <c r="O59" s="1">
        <f t="shared" si="35"/>
        <v>10</v>
      </c>
      <c r="P59" s="1">
        <f t="shared" si="36"/>
        <v>12</v>
      </c>
      <c r="Q59" s="1">
        <f t="shared" si="37"/>
        <v>6</v>
      </c>
      <c r="R59" s="1">
        <f t="shared" si="38"/>
        <v>15</v>
      </c>
      <c r="S59" s="1">
        <f t="shared" si="39"/>
        <v>12</v>
      </c>
      <c r="T59" s="1">
        <f t="shared" si="40"/>
        <v>3</v>
      </c>
      <c r="U59" s="1">
        <f t="shared" si="41"/>
        <v>7</v>
      </c>
      <c r="V59" s="1">
        <f t="shared" si="42"/>
        <v>8</v>
      </c>
      <c r="W59" s="1">
        <f t="shared" si="43"/>
        <v>2</v>
      </c>
      <c r="X59" s="1">
        <f t="shared" si="44"/>
        <v>14</v>
      </c>
      <c r="Y59" s="1">
        <f t="shared" si="45"/>
        <v>13</v>
      </c>
      <c r="Z59" s="1">
        <f t="shared" si="46"/>
        <v>7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E60" s="1">
        <v>2</v>
      </c>
      <c r="F60" s="1">
        <v>1</v>
      </c>
      <c r="G60" s="1" t="s">
        <v>83</v>
      </c>
      <c r="H60" s="1" t="s">
        <v>83</v>
      </c>
      <c r="I60" s="1">
        <f t="shared" si="29"/>
        <v>26</v>
      </c>
      <c r="J60" s="1">
        <f t="shared" si="30"/>
        <v>24</v>
      </c>
      <c r="K60" s="1">
        <f t="shared" si="31"/>
        <v>8</v>
      </c>
      <c r="L60" s="1">
        <f t="shared" si="32"/>
        <v>9</v>
      </c>
      <c r="M60" s="1">
        <f t="shared" si="33"/>
        <v>1</v>
      </c>
      <c r="N60" s="1">
        <f t="shared" si="34"/>
        <v>2</v>
      </c>
      <c r="O60" s="1">
        <f t="shared" si="35"/>
        <v>11</v>
      </c>
      <c r="P60" s="1">
        <f t="shared" si="36"/>
        <v>12</v>
      </c>
      <c r="Q60" s="1">
        <f t="shared" si="37"/>
        <v>6</v>
      </c>
      <c r="R60" s="1">
        <f t="shared" si="38"/>
        <v>15</v>
      </c>
      <c r="S60" s="1">
        <f t="shared" si="39"/>
        <v>12</v>
      </c>
      <c r="T60" s="1">
        <f t="shared" si="40"/>
        <v>3</v>
      </c>
      <c r="U60" s="1">
        <f t="shared" si="41"/>
        <v>8</v>
      </c>
      <c r="V60" s="1">
        <f t="shared" si="42"/>
        <v>8</v>
      </c>
      <c r="W60" s="1">
        <f t="shared" si="43"/>
        <v>2</v>
      </c>
      <c r="X60" s="1">
        <f t="shared" si="44"/>
        <v>15</v>
      </c>
      <c r="Y60" s="1">
        <f t="shared" si="45"/>
        <v>13</v>
      </c>
      <c r="Z60" s="1">
        <f t="shared" si="46"/>
        <v>7</v>
      </c>
      <c r="AA60" s="1" t="str">
        <f t="shared" si="27"/>
        <v>W</v>
      </c>
      <c r="AB60" s="1">
        <f t="shared" si="47"/>
        <v>2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E61" s="1">
        <v>6</v>
      </c>
      <c r="F61" s="1">
        <v>1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24</v>
      </c>
      <c r="K61" s="1">
        <f t="shared" si="31"/>
        <v>8</v>
      </c>
      <c r="L61" s="1">
        <f t="shared" si="32"/>
        <v>9</v>
      </c>
      <c r="M61" s="1">
        <f t="shared" si="33"/>
        <v>1</v>
      </c>
      <c r="N61" s="1">
        <f t="shared" si="34"/>
        <v>2</v>
      </c>
      <c r="O61" s="1">
        <f t="shared" si="35"/>
        <v>12</v>
      </c>
      <c r="P61" s="1">
        <f t="shared" si="36"/>
        <v>12</v>
      </c>
      <c r="Q61" s="1">
        <f t="shared" si="37"/>
        <v>6</v>
      </c>
      <c r="R61" s="1">
        <f t="shared" si="38"/>
        <v>15</v>
      </c>
      <c r="S61" s="1">
        <f t="shared" si="39"/>
        <v>12</v>
      </c>
      <c r="T61" s="1">
        <f t="shared" si="40"/>
        <v>3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16</v>
      </c>
      <c r="Y61" s="1">
        <f t="shared" si="45"/>
        <v>13</v>
      </c>
      <c r="Z61" s="1">
        <f t="shared" si="46"/>
        <v>7</v>
      </c>
      <c r="AA61" s="1" t="str">
        <f t="shared" si="27"/>
        <v>W</v>
      </c>
      <c r="AB61" s="1">
        <f t="shared" si="47"/>
        <v>3</v>
      </c>
      <c r="AC61" s="1" t="str">
        <f t="shared" si="28"/>
        <v>W</v>
      </c>
      <c r="AD61" s="1">
        <f t="shared" si="48"/>
        <v>6</v>
      </c>
      <c r="AE61" s="1">
        <f t="shared" si="49"/>
        <v>3</v>
      </c>
      <c r="AF61" s="1">
        <f t="shared" si="50"/>
        <v>1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E62" s="1">
        <v>1</v>
      </c>
      <c r="F62" s="1">
        <v>3</v>
      </c>
      <c r="G62" s="1" t="s">
        <v>83</v>
      </c>
      <c r="H62" s="1" t="s">
        <v>83</v>
      </c>
      <c r="I62" s="1">
        <f t="shared" si="29"/>
        <v>27</v>
      </c>
      <c r="J62" s="1">
        <f t="shared" si="30"/>
        <v>25</v>
      </c>
      <c r="K62" s="1">
        <f t="shared" si="31"/>
        <v>8</v>
      </c>
      <c r="L62" s="1">
        <f t="shared" si="32"/>
        <v>9</v>
      </c>
      <c r="M62" s="1">
        <f t="shared" si="33"/>
        <v>1</v>
      </c>
      <c r="N62" s="1">
        <f t="shared" si="34"/>
        <v>2</v>
      </c>
      <c r="O62" s="1">
        <f t="shared" si="35"/>
        <v>12</v>
      </c>
      <c r="P62" s="1">
        <f t="shared" si="36"/>
        <v>13</v>
      </c>
      <c r="Q62" s="1">
        <f t="shared" si="37"/>
        <v>6</v>
      </c>
      <c r="R62" s="1">
        <f t="shared" si="38"/>
        <v>15</v>
      </c>
      <c r="S62" s="1">
        <f t="shared" si="39"/>
        <v>12</v>
      </c>
      <c r="T62" s="1">
        <f t="shared" si="40"/>
        <v>3</v>
      </c>
      <c r="U62" s="1">
        <f t="shared" si="41"/>
        <v>9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7</v>
      </c>
      <c r="AA62" s="1" t="str">
        <f t="shared" si="27"/>
        <v>L</v>
      </c>
      <c r="AB62" s="1">
        <f t="shared" si="47"/>
        <v>1</v>
      </c>
      <c r="AC62" s="1" t="str">
        <f t="shared" si="28"/>
        <v>L</v>
      </c>
      <c r="AD62" s="1">
        <f t="shared" si="48"/>
        <v>6</v>
      </c>
      <c r="AE62" s="1">
        <f t="shared" si="49"/>
        <v>4</v>
      </c>
      <c r="AF62" s="1">
        <f t="shared" si="50"/>
        <v>0</v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E63" s="1">
        <v>4</v>
      </c>
      <c r="F63" s="1">
        <v>2</v>
      </c>
      <c r="G63" s="1" t="s">
        <v>83</v>
      </c>
      <c r="H63" s="1" t="s">
        <v>83</v>
      </c>
      <c r="I63" s="1">
        <f t="shared" si="29"/>
        <v>28</v>
      </c>
      <c r="J63" s="1">
        <f t="shared" si="30"/>
        <v>25</v>
      </c>
      <c r="K63" s="1">
        <f t="shared" si="31"/>
        <v>8</v>
      </c>
      <c r="L63" s="1">
        <f t="shared" si="32"/>
        <v>9</v>
      </c>
      <c r="M63" s="1">
        <f t="shared" si="33"/>
        <v>1</v>
      </c>
      <c r="N63" s="1">
        <f t="shared" si="34"/>
        <v>2</v>
      </c>
      <c r="O63" s="1">
        <f t="shared" si="35"/>
        <v>12</v>
      </c>
      <c r="P63" s="1">
        <f t="shared" si="36"/>
        <v>13</v>
      </c>
      <c r="Q63" s="1">
        <f t="shared" si="37"/>
        <v>6</v>
      </c>
      <c r="R63" s="1">
        <f t="shared" si="38"/>
        <v>16</v>
      </c>
      <c r="S63" s="1">
        <f t="shared" si="39"/>
        <v>12</v>
      </c>
      <c r="T63" s="1">
        <f t="shared" si="40"/>
        <v>3</v>
      </c>
      <c r="U63" s="1">
        <f t="shared" si="41"/>
        <v>9</v>
      </c>
      <c r="V63" s="1">
        <f t="shared" si="42"/>
        <v>8</v>
      </c>
      <c r="W63" s="1">
        <f t="shared" si="43"/>
        <v>2</v>
      </c>
      <c r="X63" s="1">
        <f t="shared" si="44"/>
        <v>16</v>
      </c>
      <c r="Y63" s="1">
        <f t="shared" si="45"/>
        <v>13</v>
      </c>
      <c r="Z63" s="1">
        <f t="shared" si="46"/>
        <v>7</v>
      </c>
      <c r="AA63" s="1" t="str">
        <f t="shared" si="27"/>
        <v>W</v>
      </c>
      <c r="AB63" s="1">
        <f t="shared" si="47"/>
        <v>1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E64" s="1">
        <v>3</v>
      </c>
      <c r="F64" s="1">
        <v>4</v>
      </c>
      <c r="G64" s="1" t="s">
        <v>84</v>
      </c>
      <c r="H64" s="1" t="s">
        <v>83</v>
      </c>
      <c r="I64" s="1">
        <f t="shared" si="29"/>
        <v>28</v>
      </c>
      <c r="J64" s="1">
        <f t="shared" si="30"/>
        <v>25</v>
      </c>
      <c r="K64" s="1">
        <f t="shared" si="31"/>
        <v>8</v>
      </c>
      <c r="L64" s="1">
        <f t="shared" si="32"/>
        <v>10</v>
      </c>
      <c r="M64" s="1">
        <f t="shared" si="33"/>
        <v>1</v>
      </c>
      <c r="N64" s="1">
        <f t="shared" si="34"/>
        <v>2</v>
      </c>
      <c r="O64" s="1">
        <f t="shared" si="35"/>
        <v>12</v>
      </c>
      <c r="P64" s="1">
        <f t="shared" si="36"/>
        <v>13</v>
      </c>
      <c r="Q64" s="1">
        <f t="shared" si="37"/>
        <v>6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9</v>
      </c>
      <c r="V64" s="1">
        <f t="shared" si="42"/>
        <v>8</v>
      </c>
      <c r="W64" s="1">
        <f t="shared" si="43"/>
        <v>3</v>
      </c>
      <c r="X64" s="1">
        <f t="shared" si="44"/>
        <v>16</v>
      </c>
      <c r="Y64" s="1">
        <f t="shared" si="45"/>
        <v>13</v>
      </c>
      <c r="Z64" s="1">
        <f t="shared" si="46"/>
        <v>8</v>
      </c>
      <c r="AA64" s="1" t="str">
        <f t="shared" si="27"/>
        <v>L</v>
      </c>
      <c r="AB64" s="1">
        <f t="shared" si="47"/>
        <v>1</v>
      </c>
      <c r="AC64" s="1" t="str">
        <f t="shared" si="28"/>
        <v>OTL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E65" s="1">
        <v>3</v>
      </c>
      <c r="F65" s="1">
        <v>4</v>
      </c>
      <c r="G65" s="1" t="s">
        <v>84</v>
      </c>
      <c r="H65" s="1" t="s">
        <v>84</v>
      </c>
      <c r="I65" s="1">
        <f t="shared" si="29"/>
        <v>28</v>
      </c>
      <c r="J65" s="1">
        <f t="shared" si="30"/>
        <v>25</v>
      </c>
      <c r="K65" s="1">
        <f t="shared" si="31"/>
        <v>8</v>
      </c>
      <c r="L65" s="1">
        <f t="shared" si="32"/>
        <v>11</v>
      </c>
      <c r="M65" s="1">
        <f t="shared" si="33"/>
        <v>1</v>
      </c>
      <c r="N65" s="1">
        <f t="shared" si="34"/>
        <v>3</v>
      </c>
      <c r="O65" s="1">
        <f t="shared" si="35"/>
        <v>12</v>
      </c>
      <c r="P65" s="1">
        <f t="shared" si="36"/>
        <v>13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9</v>
      </c>
      <c r="V65" s="1">
        <f t="shared" si="42"/>
        <v>8</v>
      </c>
      <c r="W65" s="1">
        <f t="shared" si="43"/>
        <v>3</v>
      </c>
      <c r="X65" s="1">
        <f t="shared" si="44"/>
        <v>16</v>
      </c>
      <c r="Y65" s="1">
        <f t="shared" si="45"/>
        <v>13</v>
      </c>
      <c r="Z65" s="1">
        <f t="shared" si="46"/>
        <v>8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5</v>
      </c>
      <c r="AE65" s="1">
        <f t="shared" si="49"/>
        <v>3</v>
      </c>
      <c r="AF65" s="1">
        <f t="shared" si="50"/>
        <v>2</v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E66" s="1">
        <v>3</v>
      </c>
      <c r="F66" s="1">
        <v>2</v>
      </c>
      <c r="G66" s="1" t="s">
        <v>83</v>
      </c>
      <c r="H66" s="1" t="s">
        <v>83</v>
      </c>
      <c r="I66" s="1">
        <f t="shared" si="29"/>
        <v>29</v>
      </c>
      <c r="J66" s="1">
        <f t="shared" si="30"/>
        <v>25</v>
      </c>
      <c r="K66" s="1">
        <f t="shared" si="31"/>
        <v>8</v>
      </c>
      <c r="L66" s="1">
        <f t="shared" si="32"/>
        <v>11</v>
      </c>
      <c r="M66" s="1">
        <f t="shared" si="33"/>
        <v>1</v>
      </c>
      <c r="N66" s="1">
        <f t="shared" si="34"/>
        <v>3</v>
      </c>
      <c r="O66" s="1">
        <f t="shared" si="35"/>
        <v>13</v>
      </c>
      <c r="P66" s="1">
        <f t="shared" si="36"/>
        <v>13</v>
      </c>
      <c r="Q66" s="1">
        <f t="shared" si="37"/>
        <v>7</v>
      </c>
      <c r="R66" s="1">
        <f t="shared" si="38"/>
        <v>16</v>
      </c>
      <c r="S66" s="1">
        <f t="shared" si="39"/>
        <v>12</v>
      </c>
      <c r="T66" s="1">
        <f t="shared" si="40"/>
        <v>4</v>
      </c>
      <c r="U66" s="1">
        <f t="shared" si="41"/>
        <v>9</v>
      </c>
      <c r="V66" s="1">
        <f t="shared" si="42"/>
        <v>8</v>
      </c>
      <c r="W66" s="1">
        <f t="shared" si="43"/>
        <v>3</v>
      </c>
      <c r="X66" s="1">
        <f t="shared" si="44"/>
        <v>17</v>
      </c>
      <c r="Y66" s="1">
        <f t="shared" si="45"/>
        <v>13</v>
      </c>
      <c r="Z66" s="1">
        <f t="shared" si="46"/>
        <v>8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6</v>
      </c>
      <c r="AE66" s="1">
        <f t="shared" si="49"/>
        <v>2</v>
      </c>
      <c r="AF66" s="1">
        <f t="shared" si="50"/>
        <v>2</v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E67" s="1">
        <v>2</v>
      </c>
      <c r="F67" s="1">
        <v>4</v>
      </c>
      <c r="G67" s="1" t="s">
        <v>83</v>
      </c>
      <c r="H67" s="1" t="s">
        <v>83</v>
      </c>
      <c r="I67" s="1">
        <f t="shared" ref="I67:I83" si="53">IF(E67="","",IF(E67&gt;F67,I66+1,I66))</f>
        <v>29</v>
      </c>
      <c r="J67" s="1">
        <f t="shared" ref="J67:J83" si="54">IF(E67="","",IF(AND(F67&gt;E67,G67=$AK$2,H67=$AK$2),J66+1,J66))</f>
        <v>26</v>
      </c>
      <c r="K67" s="1">
        <f t="shared" ref="K67:K83" si="55">IF(E67="","",IF(AND(G67=$AK$1,E67&gt;F67),K66+1,K66))</f>
        <v>8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13</v>
      </c>
      <c r="P67" s="1">
        <f t="shared" ref="P67:P83" si="60">IF(E67="","",IF(AND(C67=$AL$1,F67&gt;E67,G67=$AK$2,H67=$AK$2), P66+1, P66))</f>
        <v>13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16</v>
      </c>
      <c r="S67" s="1">
        <f t="shared" ref="S67:S83" si="63">IF(E67="","",IF(AND(C67=$AL$2,F67&gt;E67,G67=$AK$2,H67=$AK$2),S66+1,S66))</f>
        <v>13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9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3</v>
      </c>
      <c r="X67" s="1">
        <f t="shared" ref="X67:X83" si="68">IF(E67="","",IF(AND(E67&gt;F67,COUNTIF($AN$1:$AN$15,D67)=1),X66+1,X66))</f>
        <v>17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8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5</v>
      </c>
      <c r="AE67" s="1">
        <f t="shared" si="49"/>
        <v>3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E68" s="1">
        <v>3</v>
      </c>
      <c r="F68" s="1">
        <v>1</v>
      </c>
      <c r="G68" s="1" t="s">
        <v>83</v>
      </c>
      <c r="H68" s="1" t="s">
        <v>83</v>
      </c>
      <c r="I68" s="1">
        <f t="shared" si="53"/>
        <v>30</v>
      </c>
      <c r="J68" s="1">
        <f t="shared" si="54"/>
        <v>26</v>
      </c>
      <c r="K68" s="1">
        <f t="shared" si="55"/>
        <v>8</v>
      </c>
      <c r="L68" s="1">
        <f t="shared" si="56"/>
        <v>11</v>
      </c>
      <c r="M68" s="1">
        <f t="shared" si="57"/>
        <v>1</v>
      </c>
      <c r="N68" s="1">
        <f t="shared" si="58"/>
        <v>3</v>
      </c>
      <c r="O68" s="1">
        <f t="shared" si="59"/>
        <v>13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13</v>
      </c>
      <c r="T68" s="1">
        <f t="shared" si="64"/>
        <v>4</v>
      </c>
      <c r="U68" s="1">
        <f t="shared" si="65"/>
        <v>9</v>
      </c>
      <c r="V68" s="1">
        <f t="shared" si="66"/>
        <v>8</v>
      </c>
      <c r="W68" s="1">
        <f t="shared" si="67"/>
        <v>3</v>
      </c>
      <c r="X68" s="1">
        <f t="shared" si="68"/>
        <v>18</v>
      </c>
      <c r="Y68" s="1">
        <f t="shared" si="69"/>
        <v>14</v>
      </c>
      <c r="Z68" s="1">
        <f t="shared" si="70"/>
        <v>8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2</v>
      </c>
      <c r="AF68" s="1">
        <f t="shared" si="50"/>
        <v>2</v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E69" s="1">
        <v>1</v>
      </c>
      <c r="F69" s="1">
        <v>7</v>
      </c>
      <c r="G69" s="1" t="s">
        <v>83</v>
      </c>
      <c r="H69" s="1" t="s">
        <v>83</v>
      </c>
      <c r="I69" s="1">
        <f t="shared" si="53"/>
        <v>30</v>
      </c>
      <c r="J69" s="1">
        <f t="shared" si="54"/>
        <v>27</v>
      </c>
      <c r="K69" s="1">
        <f t="shared" si="55"/>
        <v>8</v>
      </c>
      <c r="L69" s="1">
        <f t="shared" si="56"/>
        <v>11</v>
      </c>
      <c r="M69" s="1">
        <f t="shared" si="57"/>
        <v>1</v>
      </c>
      <c r="N69" s="1">
        <f t="shared" si="58"/>
        <v>3</v>
      </c>
      <c r="O69" s="1">
        <f t="shared" si="59"/>
        <v>13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14</v>
      </c>
      <c r="T69" s="1">
        <f t="shared" si="64"/>
        <v>4</v>
      </c>
      <c r="U69" s="1">
        <f t="shared" si="65"/>
        <v>9</v>
      </c>
      <c r="V69" s="1">
        <f t="shared" si="66"/>
        <v>8</v>
      </c>
      <c r="W69" s="1">
        <f t="shared" si="67"/>
        <v>3</v>
      </c>
      <c r="X69" s="1">
        <f t="shared" si="68"/>
        <v>18</v>
      </c>
      <c r="Y69" s="1">
        <f t="shared" si="69"/>
        <v>15</v>
      </c>
      <c r="Z69" s="1">
        <f t="shared" si="70"/>
        <v>8</v>
      </c>
      <c r="AA69" s="1" t="str">
        <f t="shared" si="51"/>
        <v>L</v>
      </c>
      <c r="AB69" s="1">
        <f t="shared" si="71"/>
        <v>1</v>
      </c>
      <c r="AC69" s="1" t="str">
        <f t="shared" si="52"/>
        <v>L</v>
      </c>
      <c r="AD69" s="1">
        <f t="shared" si="48"/>
        <v>5</v>
      </c>
      <c r="AE69" s="1">
        <f t="shared" si="49"/>
        <v>3</v>
      </c>
      <c r="AF69" s="1">
        <f t="shared" si="50"/>
        <v>2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E70" s="1">
        <v>5</v>
      </c>
      <c r="F70" s="1">
        <v>2</v>
      </c>
      <c r="G70" s="1" t="s">
        <v>83</v>
      </c>
      <c r="H70" s="1" t="s">
        <v>83</v>
      </c>
      <c r="I70" s="1">
        <f t="shared" si="53"/>
        <v>31</v>
      </c>
      <c r="J70" s="1">
        <f t="shared" si="54"/>
        <v>27</v>
      </c>
      <c r="K70" s="1">
        <f t="shared" si="55"/>
        <v>8</v>
      </c>
      <c r="L70" s="1">
        <f t="shared" si="56"/>
        <v>11</v>
      </c>
      <c r="M70" s="1">
        <f t="shared" si="57"/>
        <v>1</v>
      </c>
      <c r="N70" s="1">
        <f t="shared" si="58"/>
        <v>3</v>
      </c>
      <c r="O70" s="1">
        <f t="shared" si="59"/>
        <v>14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14</v>
      </c>
      <c r="T70" s="1">
        <f t="shared" si="64"/>
        <v>4</v>
      </c>
      <c r="U70" s="1">
        <f t="shared" si="65"/>
        <v>9</v>
      </c>
      <c r="V70" s="1">
        <f t="shared" si="66"/>
        <v>8</v>
      </c>
      <c r="W70" s="1">
        <f t="shared" si="67"/>
        <v>3</v>
      </c>
      <c r="X70" s="1">
        <f t="shared" si="68"/>
        <v>18</v>
      </c>
      <c r="Y70" s="1">
        <f t="shared" si="69"/>
        <v>15</v>
      </c>
      <c r="Z70" s="1">
        <f t="shared" si="70"/>
        <v>8</v>
      </c>
      <c r="AA70" s="1" t="str">
        <f t="shared" si="51"/>
        <v>W</v>
      </c>
      <c r="AB70" s="1">
        <f t="shared" si="71"/>
        <v>1</v>
      </c>
      <c r="AC70" s="1" t="str">
        <f t="shared" si="52"/>
        <v>W</v>
      </c>
      <c r="AD70" s="1">
        <f t="shared" si="48"/>
        <v>5</v>
      </c>
      <c r="AE70" s="1">
        <f t="shared" si="49"/>
        <v>3</v>
      </c>
      <c r="AF70" s="1">
        <f t="shared" si="50"/>
        <v>2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E71" s="1">
        <v>6</v>
      </c>
      <c r="F71" s="1">
        <v>4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27</v>
      </c>
      <c r="K71" s="1">
        <f t="shared" si="55"/>
        <v>8</v>
      </c>
      <c r="L71" s="1">
        <f t="shared" si="56"/>
        <v>11</v>
      </c>
      <c r="M71" s="1">
        <f t="shared" si="57"/>
        <v>1</v>
      </c>
      <c r="N71" s="1">
        <f t="shared" si="58"/>
        <v>3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14</v>
      </c>
      <c r="T71" s="1">
        <f t="shared" si="64"/>
        <v>4</v>
      </c>
      <c r="U71" s="1">
        <f t="shared" si="65"/>
        <v>9</v>
      </c>
      <c r="V71" s="1">
        <f t="shared" si="66"/>
        <v>8</v>
      </c>
      <c r="W71" s="1">
        <f t="shared" si="67"/>
        <v>3</v>
      </c>
      <c r="X71" s="1">
        <f t="shared" si="68"/>
        <v>18</v>
      </c>
      <c r="Y71" s="1">
        <f t="shared" si="69"/>
        <v>15</v>
      </c>
      <c r="Z71" s="1">
        <f t="shared" si="70"/>
        <v>8</v>
      </c>
      <c r="AA71" s="1" t="str">
        <f t="shared" si="51"/>
        <v>W</v>
      </c>
      <c r="AB71" s="1">
        <f t="shared" si="71"/>
        <v>2</v>
      </c>
      <c r="AC71" s="1" t="str">
        <f t="shared" si="52"/>
        <v>W</v>
      </c>
      <c r="AD71" s="1">
        <f t="shared" si="48"/>
        <v>5</v>
      </c>
      <c r="AE71" s="1">
        <f t="shared" si="49"/>
        <v>3</v>
      </c>
      <c r="AF71" s="1">
        <f t="shared" si="50"/>
        <v>2</v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E72" s="1">
        <v>1</v>
      </c>
      <c r="F72" s="1">
        <v>5</v>
      </c>
      <c r="G72" s="1" t="s">
        <v>83</v>
      </c>
      <c r="H72" s="1" t="s">
        <v>83</v>
      </c>
      <c r="I72" s="1">
        <f t="shared" si="53"/>
        <v>32</v>
      </c>
      <c r="J72" s="1">
        <f t="shared" si="54"/>
        <v>28</v>
      </c>
      <c r="K72" s="1">
        <f t="shared" si="55"/>
        <v>8</v>
      </c>
      <c r="L72" s="1">
        <f t="shared" si="56"/>
        <v>11</v>
      </c>
      <c r="M72" s="1">
        <f t="shared" si="57"/>
        <v>1</v>
      </c>
      <c r="N72" s="1">
        <f t="shared" si="58"/>
        <v>3</v>
      </c>
      <c r="O72" s="1">
        <f t="shared" si="59"/>
        <v>15</v>
      </c>
      <c r="P72" s="1">
        <f t="shared" si="60"/>
        <v>14</v>
      </c>
      <c r="Q72" s="1">
        <f t="shared" si="61"/>
        <v>7</v>
      </c>
      <c r="R72" s="1">
        <f t="shared" si="62"/>
        <v>17</v>
      </c>
      <c r="S72" s="1">
        <f t="shared" si="63"/>
        <v>14</v>
      </c>
      <c r="T72" s="1">
        <f t="shared" si="64"/>
        <v>4</v>
      </c>
      <c r="U72" s="1">
        <f t="shared" si="65"/>
        <v>9</v>
      </c>
      <c r="V72" s="1">
        <f t="shared" si="66"/>
        <v>8</v>
      </c>
      <c r="W72" s="1">
        <f t="shared" si="67"/>
        <v>3</v>
      </c>
      <c r="X72" s="1">
        <f t="shared" si="68"/>
        <v>18</v>
      </c>
      <c r="Y72" s="1">
        <f t="shared" si="69"/>
        <v>15</v>
      </c>
      <c r="Z72" s="1">
        <f t="shared" si="70"/>
        <v>8</v>
      </c>
      <c r="AA72" s="1" t="str">
        <f t="shared" si="51"/>
        <v>L</v>
      </c>
      <c r="AB72" s="1">
        <f t="shared" si="71"/>
        <v>1</v>
      </c>
      <c r="AC72" s="1" t="str">
        <f t="shared" si="52"/>
        <v>L</v>
      </c>
      <c r="AD72" s="1">
        <f t="shared" si="48"/>
        <v>5</v>
      </c>
      <c r="AE72" s="1">
        <f t="shared" si="49"/>
        <v>3</v>
      </c>
      <c r="AF72" s="1">
        <f t="shared" si="50"/>
        <v>2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E73" s="1">
        <v>0</v>
      </c>
      <c r="F73" s="1">
        <v>8</v>
      </c>
      <c r="G73" s="1" t="s">
        <v>83</v>
      </c>
      <c r="H73" s="1" t="s">
        <v>83</v>
      </c>
      <c r="I73" s="1">
        <f t="shared" si="53"/>
        <v>32</v>
      </c>
      <c r="J73" s="1">
        <f t="shared" si="54"/>
        <v>29</v>
      </c>
      <c r="K73" s="1">
        <f t="shared" si="55"/>
        <v>8</v>
      </c>
      <c r="L73" s="1">
        <f t="shared" si="56"/>
        <v>11</v>
      </c>
      <c r="M73" s="1">
        <f t="shared" si="57"/>
        <v>1</v>
      </c>
      <c r="N73" s="1">
        <f t="shared" si="58"/>
        <v>3</v>
      </c>
      <c r="O73" s="1">
        <f t="shared" si="59"/>
        <v>15</v>
      </c>
      <c r="P73" s="1">
        <f t="shared" si="60"/>
        <v>14</v>
      </c>
      <c r="Q73" s="1">
        <f t="shared" si="61"/>
        <v>7</v>
      </c>
      <c r="R73" s="1">
        <f t="shared" si="62"/>
        <v>17</v>
      </c>
      <c r="S73" s="1">
        <f t="shared" si="63"/>
        <v>15</v>
      </c>
      <c r="T73" s="1">
        <f t="shared" si="64"/>
        <v>4</v>
      </c>
      <c r="U73" s="1">
        <f t="shared" si="65"/>
        <v>9</v>
      </c>
      <c r="V73" s="1">
        <f t="shared" si="66"/>
        <v>8</v>
      </c>
      <c r="W73" s="1">
        <f t="shared" si="67"/>
        <v>3</v>
      </c>
      <c r="X73" s="1">
        <f t="shared" si="68"/>
        <v>18</v>
      </c>
      <c r="Y73" s="1">
        <f t="shared" si="69"/>
        <v>15</v>
      </c>
      <c r="Z73" s="1">
        <f t="shared" si="70"/>
        <v>8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4</v>
      </c>
      <c r="AE73" s="1">
        <f t="shared" si="49"/>
        <v>4</v>
      </c>
      <c r="AF73" s="1">
        <f t="shared" si="50"/>
        <v>2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E74" s="1">
        <v>1</v>
      </c>
      <c r="F74" s="1">
        <v>2</v>
      </c>
      <c r="G74" s="1" t="s">
        <v>84</v>
      </c>
      <c r="H74" s="1" t="s">
        <v>83</v>
      </c>
      <c r="I74" s="1">
        <f t="shared" si="53"/>
        <v>32</v>
      </c>
      <c r="J74" s="1">
        <f t="shared" si="54"/>
        <v>29</v>
      </c>
      <c r="K74" s="1">
        <f t="shared" si="55"/>
        <v>8</v>
      </c>
      <c r="L74" s="1">
        <f t="shared" si="56"/>
        <v>12</v>
      </c>
      <c r="M74" s="1">
        <f t="shared" si="57"/>
        <v>1</v>
      </c>
      <c r="N74" s="1">
        <f t="shared" si="58"/>
        <v>3</v>
      </c>
      <c r="O74" s="1">
        <f t="shared" si="59"/>
        <v>15</v>
      </c>
      <c r="P74" s="1">
        <f t="shared" si="60"/>
        <v>14</v>
      </c>
      <c r="Q74" s="1">
        <f t="shared" si="61"/>
        <v>7</v>
      </c>
      <c r="R74" s="1">
        <f t="shared" si="62"/>
        <v>17</v>
      </c>
      <c r="S74" s="1">
        <f t="shared" si="63"/>
        <v>15</v>
      </c>
      <c r="T74" s="1">
        <f t="shared" si="64"/>
        <v>5</v>
      </c>
      <c r="U74" s="1">
        <f t="shared" si="65"/>
        <v>9</v>
      </c>
      <c r="V74" s="1">
        <f t="shared" si="66"/>
        <v>8</v>
      </c>
      <c r="W74" s="1">
        <f t="shared" si="67"/>
        <v>3</v>
      </c>
      <c r="X74" s="1">
        <f t="shared" si="68"/>
        <v>18</v>
      </c>
      <c r="Y74" s="1">
        <f t="shared" si="69"/>
        <v>15</v>
      </c>
      <c r="Z74" s="1">
        <f t="shared" si="70"/>
        <v>8</v>
      </c>
      <c r="AA74" s="1" t="str">
        <f t="shared" si="51"/>
        <v>L</v>
      </c>
      <c r="AB74" s="1">
        <f t="shared" si="71"/>
        <v>3</v>
      </c>
      <c r="AC74" s="1" t="str">
        <f t="shared" si="52"/>
        <v>OTL</v>
      </c>
      <c r="AD74" s="1">
        <f t="shared" si="48"/>
        <v>4</v>
      </c>
      <c r="AE74" s="1">
        <f t="shared" si="49"/>
        <v>4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E75" s="1">
        <v>5</v>
      </c>
      <c r="F75" s="1">
        <v>2</v>
      </c>
      <c r="G75" s="1" t="s">
        <v>83</v>
      </c>
      <c r="H75" s="1" t="s">
        <v>83</v>
      </c>
      <c r="I75" s="1">
        <f t="shared" si="53"/>
        <v>33</v>
      </c>
      <c r="J75" s="1">
        <f t="shared" si="54"/>
        <v>29</v>
      </c>
      <c r="K75" s="1">
        <f t="shared" si="55"/>
        <v>8</v>
      </c>
      <c r="L75" s="1">
        <f t="shared" si="56"/>
        <v>12</v>
      </c>
      <c r="M75" s="1">
        <f t="shared" si="57"/>
        <v>1</v>
      </c>
      <c r="N75" s="1">
        <f t="shared" si="58"/>
        <v>3</v>
      </c>
      <c r="O75" s="1">
        <f t="shared" si="59"/>
        <v>15</v>
      </c>
      <c r="P75" s="1">
        <f t="shared" si="60"/>
        <v>14</v>
      </c>
      <c r="Q75" s="1">
        <f t="shared" si="61"/>
        <v>7</v>
      </c>
      <c r="R75" s="1">
        <f t="shared" si="62"/>
        <v>18</v>
      </c>
      <c r="S75" s="1">
        <f t="shared" si="63"/>
        <v>15</v>
      </c>
      <c r="T75" s="1">
        <f t="shared" si="64"/>
        <v>5</v>
      </c>
      <c r="U75" s="1">
        <f t="shared" si="65"/>
        <v>10</v>
      </c>
      <c r="V75" s="1">
        <f t="shared" si="66"/>
        <v>8</v>
      </c>
      <c r="W75" s="1">
        <f t="shared" si="67"/>
        <v>3</v>
      </c>
      <c r="X75" s="1">
        <f t="shared" si="68"/>
        <v>19</v>
      </c>
      <c r="Y75" s="1">
        <f t="shared" si="69"/>
        <v>15</v>
      </c>
      <c r="Z75" s="1">
        <f t="shared" si="70"/>
        <v>8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5</v>
      </c>
      <c r="AE75" s="1">
        <f t="shared" si="49"/>
        <v>4</v>
      </c>
      <c r="AF75" s="1">
        <f t="shared" si="50"/>
        <v>1</v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E76" s="1">
        <v>3</v>
      </c>
      <c r="F76" s="1">
        <v>1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29</v>
      </c>
      <c r="K76" s="1">
        <f t="shared" si="55"/>
        <v>8</v>
      </c>
      <c r="L76" s="1">
        <f t="shared" si="56"/>
        <v>12</v>
      </c>
      <c r="M76" s="1">
        <f t="shared" si="57"/>
        <v>1</v>
      </c>
      <c r="N76" s="1">
        <f t="shared" si="58"/>
        <v>3</v>
      </c>
      <c r="O76" s="1">
        <f t="shared" si="59"/>
        <v>16</v>
      </c>
      <c r="P76" s="1">
        <f t="shared" si="60"/>
        <v>14</v>
      </c>
      <c r="Q76" s="1">
        <f t="shared" si="61"/>
        <v>7</v>
      </c>
      <c r="R76" s="1">
        <f t="shared" si="62"/>
        <v>18</v>
      </c>
      <c r="S76" s="1">
        <f t="shared" si="63"/>
        <v>15</v>
      </c>
      <c r="T76" s="1">
        <f t="shared" si="64"/>
        <v>5</v>
      </c>
      <c r="U76" s="1">
        <f t="shared" si="65"/>
        <v>10</v>
      </c>
      <c r="V76" s="1">
        <f t="shared" si="66"/>
        <v>8</v>
      </c>
      <c r="W76" s="1">
        <f t="shared" si="67"/>
        <v>3</v>
      </c>
      <c r="X76" s="1">
        <f t="shared" si="68"/>
        <v>20</v>
      </c>
      <c r="Y76" s="1">
        <f t="shared" si="69"/>
        <v>15</v>
      </c>
      <c r="Z76" s="1">
        <f t="shared" si="70"/>
        <v>8</v>
      </c>
      <c r="AA76" s="1" t="str">
        <f t="shared" si="51"/>
        <v>W</v>
      </c>
      <c r="AB76" s="1">
        <f t="shared" si="71"/>
        <v>2</v>
      </c>
      <c r="AC76" s="1" t="str">
        <f t="shared" si="52"/>
        <v>W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E77" s="1">
        <v>2</v>
      </c>
      <c r="F77" s="1">
        <v>4</v>
      </c>
      <c r="G77" s="1" t="s">
        <v>83</v>
      </c>
      <c r="H77" s="1" t="s">
        <v>83</v>
      </c>
      <c r="I77" s="1">
        <f t="shared" si="53"/>
        <v>34</v>
      </c>
      <c r="J77" s="1">
        <f t="shared" si="54"/>
        <v>30</v>
      </c>
      <c r="K77" s="1">
        <f t="shared" si="55"/>
        <v>8</v>
      </c>
      <c r="L77" s="1">
        <f t="shared" si="56"/>
        <v>12</v>
      </c>
      <c r="M77" s="1">
        <f t="shared" si="57"/>
        <v>1</v>
      </c>
      <c r="N77" s="1">
        <f t="shared" si="58"/>
        <v>3</v>
      </c>
      <c r="O77" s="1">
        <f t="shared" si="59"/>
        <v>16</v>
      </c>
      <c r="P77" s="1">
        <f t="shared" si="60"/>
        <v>15</v>
      </c>
      <c r="Q77" s="1">
        <f t="shared" si="61"/>
        <v>7</v>
      </c>
      <c r="R77" s="1">
        <f t="shared" si="62"/>
        <v>18</v>
      </c>
      <c r="S77" s="1">
        <f t="shared" si="63"/>
        <v>15</v>
      </c>
      <c r="T77" s="1">
        <f t="shared" si="64"/>
        <v>5</v>
      </c>
      <c r="U77" s="1">
        <f t="shared" si="65"/>
        <v>10</v>
      </c>
      <c r="V77" s="1">
        <f t="shared" si="66"/>
        <v>8</v>
      </c>
      <c r="W77" s="1">
        <f t="shared" si="67"/>
        <v>3</v>
      </c>
      <c r="X77" s="1">
        <f t="shared" si="68"/>
        <v>20</v>
      </c>
      <c r="Y77" s="1">
        <f t="shared" si="69"/>
        <v>16</v>
      </c>
      <c r="Z77" s="1">
        <f t="shared" si="70"/>
        <v>8</v>
      </c>
      <c r="AA77" s="1" t="str">
        <f t="shared" si="51"/>
        <v>L</v>
      </c>
      <c r="AB77" s="1">
        <f t="shared" si="71"/>
        <v>1</v>
      </c>
      <c r="AC77" s="1" t="str">
        <f t="shared" si="52"/>
        <v>L</v>
      </c>
      <c r="AD77" s="1">
        <f t="shared" si="72"/>
        <v>5</v>
      </c>
      <c r="AE77" s="1">
        <f t="shared" si="73"/>
        <v>4</v>
      </c>
      <c r="AF77" s="1">
        <f t="shared" si="74"/>
        <v>1</v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E78" s="1">
        <v>4</v>
      </c>
      <c r="F78" s="1">
        <v>1</v>
      </c>
      <c r="G78" s="1" t="s">
        <v>83</v>
      </c>
      <c r="H78" s="1" t="s">
        <v>83</v>
      </c>
      <c r="I78" s="1">
        <f t="shared" si="53"/>
        <v>35</v>
      </c>
      <c r="J78" s="1">
        <f t="shared" si="54"/>
        <v>30</v>
      </c>
      <c r="K78" s="1">
        <f t="shared" si="55"/>
        <v>8</v>
      </c>
      <c r="L78" s="1">
        <f t="shared" si="56"/>
        <v>12</v>
      </c>
      <c r="M78" s="1">
        <f t="shared" si="57"/>
        <v>1</v>
      </c>
      <c r="N78" s="1">
        <f t="shared" si="58"/>
        <v>3</v>
      </c>
      <c r="O78" s="1">
        <f t="shared" si="59"/>
        <v>17</v>
      </c>
      <c r="P78" s="1">
        <f t="shared" si="60"/>
        <v>15</v>
      </c>
      <c r="Q78" s="1">
        <f t="shared" si="61"/>
        <v>7</v>
      </c>
      <c r="R78" s="1">
        <f t="shared" si="62"/>
        <v>18</v>
      </c>
      <c r="S78" s="1">
        <f t="shared" si="63"/>
        <v>15</v>
      </c>
      <c r="T78" s="1">
        <f t="shared" si="64"/>
        <v>5</v>
      </c>
      <c r="U78" s="1">
        <f t="shared" si="65"/>
        <v>11</v>
      </c>
      <c r="V78" s="1">
        <f t="shared" si="66"/>
        <v>8</v>
      </c>
      <c r="W78" s="1">
        <f t="shared" si="67"/>
        <v>3</v>
      </c>
      <c r="X78" s="1">
        <f t="shared" si="68"/>
        <v>21</v>
      </c>
      <c r="Y78" s="1">
        <f t="shared" si="69"/>
        <v>16</v>
      </c>
      <c r="Z78" s="1">
        <f t="shared" si="70"/>
        <v>8</v>
      </c>
      <c r="AA78" s="1" t="str">
        <f t="shared" si="51"/>
        <v>W</v>
      </c>
      <c r="AB78" s="1">
        <f t="shared" si="71"/>
        <v>1</v>
      </c>
      <c r="AC78" s="1" t="str">
        <f t="shared" si="52"/>
        <v>W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30</v>
      </c>
      <c r="K84" s="1">
        <f t="shared" si="75"/>
        <v>8</v>
      </c>
      <c r="L84" s="1">
        <f t="shared" si="75"/>
        <v>12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17</v>
      </c>
      <c r="P84" s="1">
        <f t="shared" si="76"/>
        <v>15</v>
      </c>
      <c r="Q84" s="1">
        <f t="shared" si="76"/>
        <v>7</v>
      </c>
      <c r="R84" s="1">
        <f t="shared" si="76"/>
        <v>18</v>
      </c>
      <c r="S84" s="1">
        <f t="shared" si="76"/>
        <v>15</v>
      </c>
      <c r="T84" s="1">
        <f t="shared" si="76"/>
        <v>5</v>
      </c>
      <c r="U84" s="1">
        <f t="shared" si="76"/>
        <v>11</v>
      </c>
      <c r="V84" s="1">
        <f t="shared" si="76"/>
        <v>8</v>
      </c>
      <c r="W84" s="1">
        <f t="shared" si="76"/>
        <v>3</v>
      </c>
      <c r="X84" s="1">
        <f t="shared" si="76"/>
        <v>21</v>
      </c>
      <c r="Y84" s="1">
        <f t="shared" si="76"/>
        <v>16</v>
      </c>
      <c r="Z84" s="1">
        <f t="shared" si="76"/>
        <v>8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218</v>
      </c>
      <c r="F85" s="1">
        <f>SUM(F2:F83)</f>
        <v>234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17-15-7</v>
      </c>
      <c r="R85" s="1" t="str">
        <f>IF(R84="","0-0-0",CONCATENATE(R84,"-",S84,"-",T84))</f>
        <v>18-15-5</v>
      </c>
      <c r="U85" s="1" t="str">
        <f>IF(U84="","0-0-0",CONCATENATE(U84,"-",V84,"-",W84))</f>
        <v>11-8-3</v>
      </c>
      <c r="X85" s="1" t="str">
        <f>IF(X84="","0-0-0",CONCATENATE(X84,"-",Y84,"-",Z84))</f>
        <v>21-16-8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E00-000000000000}">
      <formula1>$AK$1:$AK$2</formula1>
    </dataValidation>
    <dataValidation type="list" allowBlank="1" showInputMessage="1" showErrorMessage="1" sqref="C2:C83" xr:uid="{00000000-0002-0000-AE00-000001000000}">
      <formula1>$AL$1:$AL$2</formula1>
    </dataValidation>
    <dataValidation type="list" allowBlank="1" showInputMessage="1" showErrorMessage="1" sqref="D2:D83" xr:uid="{00000000-0002-0000-AE00-000002000000}">
      <formula1>$AM$1:$AM$31</formula1>
    </dataValidation>
  </dataValidations>
  <hyperlinks>
    <hyperlink ref="AG1" location="Index!A1" display="Home" xr:uid="{00000000-0004-0000-AE00-000000000000}"/>
  </hyperlink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17</v>
      </c>
      <c r="K51" s="1">
        <f t="shared" si="31"/>
        <v>4</v>
      </c>
      <c r="L51" s="1">
        <f t="shared" si="32"/>
        <v>10</v>
      </c>
      <c r="M51" s="1">
        <f t="shared" si="33"/>
        <v>1</v>
      </c>
      <c r="N51" s="1">
        <f t="shared" si="34"/>
        <v>1</v>
      </c>
      <c r="O51" s="1">
        <f t="shared" si="35"/>
        <v>9</v>
      </c>
      <c r="P51" s="1">
        <f t="shared" si="36"/>
        <v>10</v>
      </c>
      <c r="Q51" s="1">
        <f t="shared" si="37"/>
        <v>6</v>
      </c>
      <c r="R51" s="1">
        <f t="shared" si="38"/>
        <v>14</v>
      </c>
      <c r="S51" s="1">
        <f t="shared" si="39"/>
        <v>7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2</v>
      </c>
      <c r="X51" s="1">
        <f t="shared" si="44"/>
        <v>12</v>
      </c>
      <c r="Y51" s="1">
        <f t="shared" si="45"/>
        <v>8</v>
      </c>
      <c r="Z51" s="1">
        <f t="shared" si="46"/>
        <v>5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E52" s="1">
        <v>3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18</v>
      </c>
      <c r="K52" s="1">
        <f t="shared" si="31"/>
        <v>4</v>
      </c>
      <c r="L52" s="1">
        <f t="shared" si="32"/>
        <v>10</v>
      </c>
      <c r="M52" s="1">
        <f t="shared" si="33"/>
        <v>1</v>
      </c>
      <c r="N52" s="1">
        <f t="shared" si="34"/>
        <v>1</v>
      </c>
      <c r="O52" s="1">
        <f t="shared" si="35"/>
        <v>9</v>
      </c>
      <c r="P52" s="1">
        <f t="shared" si="36"/>
        <v>10</v>
      </c>
      <c r="Q52" s="1">
        <f t="shared" si="37"/>
        <v>6</v>
      </c>
      <c r="R52" s="1">
        <f t="shared" si="38"/>
        <v>14</v>
      </c>
      <c r="S52" s="1">
        <f t="shared" si="39"/>
        <v>8</v>
      </c>
      <c r="T52" s="1">
        <f t="shared" si="40"/>
        <v>4</v>
      </c>
      <c r="U52" s="1">
        <f t="shared" si="41"/>
        <v>7</v>
      </c>
      <c r="V52" s="1">
        <f t="shared" si="42"/>
        <v>5</v>
      </c>
      <c r="W52" s="1">
        <f t="shared" si="43"/>
        <v>2</v>
      </c>
      <c r="X52" s="1">
        <f t="shared" si="44"/>
        <v>12</v>
      </c>
      <c r="Y52" s="1">
        <f t="shared" si="45"/>
        <v>9</v>
      </c>
      <c r="Z52" s="1">
        <f t="shared" si="46"/>
        <v>5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E53" s="1">
        <v>2</v>
      </c>
      <c r="F53" s="1">
        <v>3</v>
      </c>
      <c r="G53" s="1" t="s">
        <v>84</v>
      </c>
      <c r="H53" s="1" t="s">
        <v>83</v>
      </c>
      <c r="I53" s="1">
        <f t="shared" si="29"/>
        <v>23</v>
      </c>
      <c r="J53" s="1">
        <f t="shared" si="30"/>
        <v>18</v>
      </c>
      <c r="K53" s="1">
        <f t="shared" si="31"/>
        <v>4</v>
      </c>
      <c r="L53" s="1">
        <f t="shared" si="32"/>
        <v>11</v>
      </c>
      <c r="M53" s="1">
        <f t="shared" si="33"/>
        <v>1</v>
      </c>
      <c r="N53" s="1">
        <f t="shared" si="34"/>
        <v>1</v>
      </c>
      <c r="O53" s="1">
        <f t="shared" si="35"/>
        <v>9</v>
      </c>
      <c r="P53" s="1">
        <f t="shared" si="36"/>
        <v>10</v>
      </c>
      <c r="Q53" s="1">
        <f t="shared" si="37"/>
        <v>7</v>
      </c>
      <c r="R53" s="1">
        <f t="shared" si="38"/>
        <v>14</v>
      </c>
      <c r="S53" s="1">
        <f t="shared" si="39"/>
        <v>8</v>
      </c>
      <c r="T53" s="1">
        <f t="shared" si="40"/>
        <v>4</v>
      </c>
      <c r="U53" s="1">
        <f t="shared" si="41"/>
        <v>7</v>
      </c>
      <c r="V53" s="1">
        <f t="shared" si="42"/>
        <v>5</v>
      </c>
      <c r="W53" s="1">
        <f t="shared" si="43"/>
        <v>2</v>
      </c>
      <c r="X53" s="1">
        <f t="shared" si="44"/>
        <v>12</v>
      </c>
      <c r="Y53" s="1">
        <f t="shared" si="45"/>
        <v>9</v>
      </c>
      <c r="Z53" s="1">
        <f t="shared" si="46"/>
        <v>5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4</v>
      </c>
      <c r="AE53" s="1">
        <f t="shared" si="49"/>
        <v>5</v>
      </c>
      <c r="AF53" s="1">
        <f t="shared" si="50"/>
        <v>1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E54" s="1">
        <v>3</v>
      </c>
      <c r="F54" s="1">
        <v>0</v>
      </c>
      <c r="G54" s="1" t="s">
        <v>83</v>
      </c>
      <c r="H54" s="1" t="s">
        <v>83</v>
      </c>
      <c r="I54" s="1">
        <f t="shared" si="29"/>
        <v>24</v>
      </c>
      <c r="J54" s="1">
        <f t="shared" si="30"/>
        <v>18</v>
      </c>
      <c r="K54" s="1">
        <f t="shared" si="31"/>
        <v>4</v>
      </c>
      <c r="L54" s="1">
        <f t="shared" si="32"/>
        <v>11</v>
      </c>
      <c r="M54" s="1">
        <f t="shared" si="33"/>
        <v>1</v>
      </c>
      <c r="N54" s="1">
        <f t="shared" si="34"/>
        <v>1</v>
      </c>
      <c r="O54" s="1">
        <f t="shared" si="35"/>
        <v>10</v>
      </c>
      <c r="P54" s="1">
        <f t="shared" si="36"/>
        <v>10</v>
      </c>
      <c r="Q54" s="1">
        <f t="shared" si="37"/>
        <v>7</v>
      </c>
      <c r="R54" s="1">
        <f t="shared" si="38"/>
        <v>14</v>
      </c>
      <c r="S54" s="1">
        <f t="shared" si="39"/>
        <v>8</v>
      </c>
      <c r="T54" s="1">
        <f t="shared" si="40"/>
        <v>4</v>
      </c>
      <c r="U54" s="1">
        <f t="shared" si="41"/>
        <v>7</v>
      </c>
      <c r="V54" s="1">
        <f t="shared" si="42"/>
        <v>5</v>
      </c>
      <c r="W54" s="1">
        <f t="shared" si="43"/>
        <v>2</v>
      </c>
      <c r="X54" s="1">
        <f t="shared" si="44"/>
        <v>13</v>
      </c>
      <c r="Y54" s="1">
        <f t="shared" si="45"/>
        <v>9</v>
      </c>
      <c r="Z54" s="1">
        <f t="shared" si="46"/>
        <v>5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5</v>
      </c>
      <c r="AE54" s="1">
        <f t="shared" si="49"/>
        <v>4</v>
      </c>
      <c r="AF54" s="1">
        <f t="shared" si="50"/>
        <v>1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E55" s="1">
        <v>2</v>
      </c>
      <c r="F55" s="1">
        <v>1</v>
      </c>
      <c r="G55" s="1" t="s">
        <v>84</v>
      </c>
      <c r="H55" s="1" t="s">
        <v>83</v>
      </c>
      <c r="I55" s="1">
        <f t="shared" si="29"/>
        <v>25</v>
      </c>
      <c r="J55" s="1">
        <f t="shared" si="30"/>
        <v>18</v>
      </c>
      <c r="K55" s="1">
        <f t="shared" si="31"/>
        <v>5</v>
      </c>
      <c r="L55" s="1">
        <f t="shared" si="32"/>
        <v>11</v>
      </c>
      <c r="M55" s="1">
        <f t="shared" si="33"/>
        <v>1</v>
      </c>
      <c r="N55" s="1">
        <f t="shared" si="34"/>
        <v>1</v>
      </c>
      <c r="O55" s="1">
        <f t="shared" si="35"/>
        <v>10</v>
      </c>
      <c r="P55" s="1">
        <f t="shared" si="36"/>
        <v>10</v>
      </c>
      <c r="Q55" s="1">
        <f t="shared" si="37"/>
        <v>7</v>
      </c>
      <c r="R55" s="1">
        <f t="shared" si="38"/>
        <v>15</v>
      </c>
      <c r="S55" s="1">
        <f t="shared" si="39"/>
        <v>8</v>
      </c>
      <c r="T55" s="1">
        <f t="shared" si="40"/>
        <v>4</v>
      </c>
      <c r="U55" s="1">
        <f t="shared" si="41"/>
        <v>8</v>
      </c>
      <c r="V55" s="1">
        <f t="shared" si="42"/>
        <v>5</v>
      </c>
      <c r="W55" s="1">
        <f t="shared" si="43"/>
        <v>2</v>
      </c>
      <c r="X55" s="1">
        <f t="shared" si="44"/>
        <v>14</v>
      </c>
      <c r="Y55" s="1">
        <f t="shared" si="45"/>
        <v>9</v>
      </c>
      <c r="Z55" s="1">
        <f t="shared" si="46"/>
        <v>5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6</v>
      </c>
      <c r="AE55" s="1">
        <f t="shared" si="49"/>
        <v>3</v>
      </c>
      <c r="AF55" s="1">
        <f t="shared" si="50"/>
        <v>1</v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E56" s="1">
        <v>2</v>
      </c>
      <c r="F56" s="1">
        <v>1</v>
      </c>
      <c r="G56" s="1" t="s">
        <v>83</v>
      </c>
      <c r="H56" s="1" t="s">
        <v>83</v>
      </c>
      <c r="I56" s="1">
        <f t="shared" si="29"/>
        <v>26</v>
      </c>
      <c r="J56" s="1">
        <f t="shared" si="30"/>
        <v>18</v>
      </c>
      <c r="K56" s="1">
        <f t="shared" si="31"/>
        <v>5</v>
      </c>
      <c r="L56" s="1">
        <f t="shared" si="32"/>
        <v>11</v>
      </c>
      <c r="M56" s="1">
        <f t="shared" si="33"/>
        <v>1</v>
      </c>
      <c r="N56" s="1">
        <f t="shared" si="34"/>
        <v>1</v>
      </c>
      <c r="O56" s="1">
        <f t="shared" si="35"/>
        <v>11</v>
      </c>
      <c r="P56" s="1">
        <f t="shared" si="36"/>
        <v>10</v>
      </c>
      <c r="Q56" s="1">
        <f t="shared" si="37"/>
        <v>7</v>
      </c>
      <c r="R56" s="1">
        <f t="shared" si="38"/>
        <v>15</v>
      </c>
      <c r="S56" s="1">
        <f t="shared" si="39"/>
        <v>8</v>
      </c>
      <c r="T56" s="1">
        <f t="shared" si="40"/>
        <v>4</v>
      </c>
      <c r="U56" s="1">
        <f t="shared" si="41"/>
        <v>8</v>
      </c>
      <c r="V56" s="1">
        <f t="shared" si="42"/>
        <v>5</v>
      </c>
      <c r="W56" s="1">
        <f t="shared" si="43"/>
        <v>2</v>
      </c>
      <c r="X56" s="1">
        <f t="shared" si="44"/>
        <v>14</v>
      </c>
      <c r="Y56" s="1">
        <f t="shared" si="45"/>
        <v>9</v>
      </c>
      <c r="Z56" s="1">
        <f t="shared" si="46"/>
        <v>5</v>
      </c>
      <c r="AA56" s="1" t="str">
        <f t="shared" si="27"/>
        <v>W</v>
      </c>
      <c r="AB56" s="1">
        <f t="shared" si="47"/>
        <v>3</v>
      </c>
      <c r="AC56" s="1" t="str">
        <f t="shared" si="28"/>
        <v>W</v>
      </c>
      <c r="AD56" s="1">
        <f t="shared" si="48"/>
        <v>6</v>
      </c>
      <c r="AE56" s="1">
        <f t="shared" si="49"/>
        <v>3</v>
      </c>
      <c r="AF56" s="1">
        <f t="shared" si="50"/>
        <v>1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E57" s="1">
        <v>1</v>
      </c>
      <c r="F57" s="1">
        <v>3</v>
      </c>
      <c r="G57" s="1" t="s">
        <v>83</v>
      </c>
      <c r="H57" s="1" t="s">
        <v>83</v>
      </c>
      <c r="I57" s="1">
        <f t="shared" si="29"/>
        <v>26</v>
      </c>
      <c r="J57" s="1">
        <f t="shared" si="30"/>
        <v>19</v>
      </c>
      <c r="K57" s="1">
        <f t="shared" si="31"/>
        <v>5</v>
      </c>
      <c r="L57" s="1">
        <f t="shared" si="32"/>
        <v>11</v>
      </c>
      <c r="M57" s="1">
        <f t="shared" si="33"/>
        <v>1</v>
      </c>
      <c r="N57" s="1">
        <f t="shared" si="34"/>
        <v>1</v>
      </c>
      <c r="O57" s="1">
        <f t="shared" si="35"/>
        <v>11</v>
      </c>
      <c r="P57" s="1">
        <f t="shared" si="36"/>
        <v>10</v>
      </c>
      <c r="Q57" s="1">
        <f t="shared" si="37"/>
        <v>7</v>
      </c>
      <c r="R57" s="1">
        <f t="shared" si="38"/>
        <v>15</v>
      </c>
      <c r="S57" s="1">
        <f t="shared" si="39"/>
        <v>9</v>
      </c>
      <c r="T57" s="1">
        <f t="shared" si="40"/>
        <v>4</v>
      </c>
      <c r="U57" s="1">
        <f t="shared" si="41"/>
        <v>8</v>
      </c>
      <c r="V57" s="1">
        <f t="shared" si="42"/>
        <v>6</v>
      </c>
      <c r="W57" s="1">
        <f t="shared" si="43"/>
        <v>2</v>
      </c>
      <c r="X57" s="1">
        <f t="shared" si="44"/>
        <v>14</v>
      </c>
      <c r="Y57" s="1">
        <f t="shared" si="45"/>
        <v>10</v>
      </c>
      <c r="Z57" s="1">
        <f t="shared" si="46"/>
        <v>5</v>
      </c>
      <c r="AA57" s="1" t="str">
        <f t="shared" si="27"/>
        <v>L</v>
      </c>
      <c r="AB57" s="1">
        <f t="shared" si="47"/>
        <v>1</v>
      </c>
      <c r="AC57" s="1" t="str">
        <f t="shared" si="28"/>
        <v>L</v>
      </c>
      <c r="AD57" s="1">
        <f t="shared" si="48"/>
        <v>6</v>
      </c>
      <c r="AE57" s="1">
        <f t="shared" si="49"/>
        <v>3</v>
      </c>
      <c r="AF57" s="1">
        <f t="shared" si="50"/>
        <v>1</v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E58" s="1">
        <v>1</v>
      </c>
      <c r="F58" s="1">
        <v>2</v>
      </c>
      <c r="G58" s="1" t="s">
        <v>83</v>
      </c>
      <c r="H58" s="1" t="s">
        <v>83</v>
      </c>
      <c r="I58" s="1">
        <f t="shared" si="29"/>
        <v>26</v>
      </c>
      <c r="J58" s="1">
        <f t="shared" si="30"/>
        <v>20</v>
      </c>
      <c r="K58" s="1">
        <f t="shared" si="31"/>
        <v>5</v>
      </c>
      <c r="L58" s="1">
        <f t="shared" si="32"/>
        <v>11</v>
      </c>
      <c r="M58" s="1">
        <f t="shared" si="33"/>
        <v>1</v>
      </c>
      <c r="N58" s="1">
        <f t="shared" si="34"/>
        <v>1</v>
      </c>
      <c r="O58" s="1">
        <f t="shared" si="35"/>
        <v>11</v>
      </c>
      <c r="P58" s="1">
        <f t="shared" si="36"/>
        <v>10</v>
      </c>
      <c r="Q58" s="1">
        <f t="shared" si="37"/>
        <v>7</v>
      </c>
      <c r="R58" s="1">
        <f t="shared" si="38"/>
        <v>15</v>
      </c>
      <c r="S58" s="1">
        <f t="shared" si="39"/>
        <v>10</v>
      </c>
      <c r="T58" s="1">
        <f t="shared" si="40"/>
        <v>4</v>
      </c>
      <c r="U58" s="1">
        <f t="shared" si="41"/>
        <v>8</v>
      </c>
      <c r="V58" s="1">
        <f t="shared" si="42"/>
        <v>6</v>
      </c>
      <c r="W58" s="1">
        <f t="shared" si="43"/>
        <v>2</v>
      </c>
      <c r="X58" s="1">
        <f t="shared" si="44"/>
        <v>14</v>
      </c>
      <c r="Y58" s="1">
        <f t="shared" si="45"/>
        <v>11</v>
      </c>
      <c r="Z58" s="1">
        <f t="shared" si="46"/>
        <v>5</v>
      </c>
      <c r="AA58" s="1" t="str">
        <f t="shared" si="27"/>
        <v>L</v>
      </c>
      <c r="AB58" s="1">
        <f t="shared" si="47"/>
        <v>2</v>
      </c>
      <c r="AC58" s="1" t="str">
        <f t="shared" si="28"/>
        <v>L</v>
      </c>
      <c r="AD58" s="1">
        <f t="shared" si="48"/>
        <v>6</v>
      </c>
      <c r="AE58" s="1">
        <f t="shared" si="49"/>
        <v>3</v>
      </c>
      <c r="AF58" s="1">
        <f t="shared" si="50"/>
        <v>1</v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E59" s="1">
        <v>3</v>
      </c>
      <c r="F59" s="1">
        <v>2</v>
      </c>
      <c r="G59" s="1" t="s">
        <v>84</v>
      </c>
      <c r="H59" s="1" t="s">
        <v>83</v>
      </c>
      <c r="I59" s="1">
        <f t="shared" si="29"/>
        <v>27</v>
      </c>
      <c r="J59" s="1">
        <f t="shared" si="30"/>
        <v>20</v>
      </c>
      <c r="K59" s="1">
        <f t="shared" si="31"/>
        <v>6</v>
      </c>
      <c r="L59" s="1">
        <f t="shared" si="32"/>
        <v>11</v>
      </c>
      <c r="M59" s="1">
        <f t="shared" si="33"/>
        <v>1</v>
      </c>
      <c r="N59" s="1">
        <f t="shared" si="34"/>
        <v>1</v>
      </c>
      <c r="O59" s="1">
        <f t="shared" si="35"/>
        <v>11</v>
      </c>
      <c r="P59" s="1">
        <f t="shared" si="36"/>
        <v>10</v>
      </c>
      <c r="Q59" s="1">
        <f t="shared" si="37"/>
        <v>7</v>
      </c>
      <c r="R59" s="1">
        <f t="shared" si="38"/>
        <v>16</v>
      </c>
      <c r="S59" s="1">
        <f t="shared" si="39"/>
        <v>10</v>
      </c>
      <c r="T59" s="1">
        <f t="shared" si="40"/>
        <v>4</v>
      </c>
      <c r="U59" s="1">
        <f t="shared" si="41"/>
        <v>9</v>
      </c>
      <c r="V59" s="1">
        <f t="shared" si="42"/>
        <v>6</v>
      </c>
      <c r="W59" s="1">
        <f t="shared" si="43"/>
        <v>2</v>
      </c>
      <c r="X59" s="1">
        <f t="shared" si="44"/>
        <v>15</v>
      </c>
      <c r="Y59" s="1">
        <f t="shared" si="45"/>
        <v>11</v>
      </c>
      <c r="Z59" s="1">
        <f t="shared" si="46"/>
        <v>5</v>
      </c>
      <c r="AA59" s="1" t="str">
        <f t="shared" si="27"/>
        <v>W</v>
      </c>
      <c r="AB59" s="1">
        <f t="shared" si="47"/>
        <v>1</v>
      </c>
      <c r="AC59" s="1" t="str">
        <f t="shared" si="28"/>
        <v>W</v>
      </c>
      <c r="AD59" s="1">
        <f t="shared" si="48"/>
        <v>6</v>
      </c>
      <c r="AE59" s="1">
        <f t="shared" si="49"/>
        <v>3</v>
      </c>
      <c r="AF59" s="1">
        <f t="shared" si="50"/>
        <v>1</v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27</v>
      </c>
      <c r="J60" s="1">
        <f t="shared" si="30"/>
        <v>21</v>
      </c>
      <c r="K60" s="1">
        <f t="shared" si="31"/>
        <v>6</v>
      </c>
      <c r="L60" s="1">
        <f t="shared" si="32"/>
        <v>11</v>
      </c>
      <c r="M60" s="1">
        <f t="shared" si="33"/>
        <v>1</v>
      </c>
      <c r="N60" s="1">
        <f t="shared" si="34"/>
        <v>1</v>
      </c>
      <c r="O60" s="1">
        <f t="shared" si="35"/>
        <v>11</v>
      </c>
      <c r="P60" s="1">
        <f t="shared" si="36"/>
        <v>10</v>
      </c>
      <c r="Q60" s="1">
        <f t="shared" si="37"/>
        <v>7</v>
      </c>
      <c r="R60" s="1">
        <f t="shared" si="38"/>
        <v>16</v>
      </c>
      <c r="S60" s="1">
        <f t="shared" si="39"/>
        <v>11</v>
      </c>
      <c r="T60" s="1">
        <f t="shared" si="40"/>
        <v>4</v>
      </c>
      <c r="U60" s="1">
        <f t="shared" si="41"/>
        <v>9</v>
      </c>
      <c r="V60" s="1">
        <f t="shared" si="42"/>
        <v>7</v>
      </c>
      <c r="W60" s="1">
        <f t="shared" si="43"/>
        <v>2</v>
      </c>
      <c r="X60" s="1">
        <f t="shared" si="44"/>
        <v>15</v>
      </c>
      <c r="Y60" s="1">
        <f t="shared" si="45"/>
        <v>12</v>
      </c>
      <c r="Z60" s="1">
        <f t="shared" si="46"/>
        <v>5</v>
      </c>
      <c r="AA60" s="1" t="str">
        <f t="shared" si="27"/>
        <v>L</v>
      </c>
      <c r="AB60" s="1">
        <f t="shared" si="47"/>
        <v>1</v>
      </c>
      <c r="AC60" s="1" t="str">
        <f t="shared" si="28"/>
        <v>L</v>
      </c>
      <c r="AD60" s="1">
        <f t="shared" si="48"/>
        <v>5</v>
      </c>
      <c r="AE60" s="1">
        <f t="shared" si="49"/>
        <v>4</v>
      </c>
      <c r="AF60" s="1">
        <f t="shared" si="50"/>
        <v>1</v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E61" s="1">
        <v>3</v>
      </c>
      <c r="F61" s="1">
        <v>6</v>
      </c>
      <c r="G61" s="1" t="s">
        <v>83</v>
      </c>
      <c r="H61" s="1" t="s">
        <v>83</v>
      </c>
      <c r="I61" s="1">
        <f t="shared" si="29"/>
        <v>27</v>
      </c>
      <c r="J61" s="1">
        <f t="shared" si="30"/>
        <v>22</v>
      </c>
      <c r="K61" s="1">
        <f t="shared" si="31"/>
        <v>6</v>
      </c>
      <c r="L61" s="1">
        <f t="shared" si="32"/>
        <v>11</v>
      </c>
      <c r="M61" s="1">
        <f t="shared" si="33"/>
        <v>1</v>
      </c>
      <c r="N61" s="1">
        <f t="shared" si="34"/>
        <v>1</v>
      </c>
      <c r="O61" s="1">
        <f t="shared" si="35"/>
        <v>11</v>
      </c>
      <c r="P61" s="1">
        <f t="shared" si="36"/>
        <v>10</v>
      </c>
      <c r="Q61" s="1">
        <f t="shared" si="37"/>
        <v>7</v>
      </c>
      <c r="R61" s="1">
        <f t="shared" si="38"/>
        <v>16</v>
      </c>
      <c r="S61" s="1">
        <f t="shared" si="39"/>
        <v>12</v>
      </c>
      <c r="T61" s="1">
        <f t="shared" si="40"/>
        <v>4</v>
      </c>
      <c r="U61" s="1">
        <f t="shared" si="41"/>
        <v>9</v>
      </c>
      <c r="V61" s="1">
        <f t="shared" si="42"/>
        <v>8</v>
      </c>
      <c r="W61" s="1">
        <f t="shared" si="43"/>
        <v>2</v>
      </c>
      <c r="X61" s="1">
        <f t="shared" si="44"/>
        <v>15</v>
      </c>
      <c r="Y61" s="1">
        <f t="shared" si="45"/>
        <v>13</v>
      </c>
      <c r="Z61" s="1">
        <f t="shared" si="46"/>
        <v>5</v>
      </c>
      <c r="AA61" s="1" t="str">
        <f t="shared" si="27"/>
        <v>L</v>
      </c>
      <c r="AB61" s="1">
        <f t="shared" si="47"/>
        <v>2</v>
      </c>
      <c r="AC61" s="1" t="str">
        <f t="shared" si="28"/>
        <v>L</v>
      </c>
      <c r="AD61" s="1">
        <f t="shared" si="48"/>
        <v>4</v>
      </c>
      <c r="AE61" s="1">
        <f t="shared" si="49"/>
        <v>5</v>
      </c>
      <c r="AF61" s="1">
        <f t="shared" si="50"/>
        <v>1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E62" s="1">
        <v>3</v>
      </c>
      <c r="F62" s="1">
        <v>2</v>
      </c>
      <c r="G62" s="1" t="s">
        <v>83</v>
      </c>
      <c r="H62" s="1" t="s">
        <v>83</v>
      </c>
      <c r="I62" s="1">
        <f t="shared" si="29"/>
        <v>28</v>
      </c>
      <c r="J62" s="1">
        <f t="shared" si="30"/>
        <v>22</v>
      </c>
      <c r="K62" s="1">
        <f t="shared" si="31"/>
        <v>6</v>
      </c>
      <c r="L62" s="1">
        <f t="shared" si="32"/>
        <v>11</v>
      </c>
      <c r="M62" s="1">
        <f t="shared" si="33"/>
        <v>1</v>
      </c>
      <c r="N62" s="1">
        <f t="shared" si="34"/>
        <v>1</v>
      </c>
      <c r="O62" s="1">
        <f t="shared" si="35"/>
        <v>12</v>
      </c>
      <c r="P62" s="1">
        <f t="shared" si="36"/>
        <v>10</v>
      </c>
      <c r="Q62" s="1">
        <f t="shared" si="37"/>
        <v>7</v>
      </c>
      <c r="R62" s="1">
        <f t="shared" si="38"/>
        <v>16</v>
      </c>
      <c r="S62" s="1">
        <f t="shared" si="39"/>
        <v>12</v>
      </c>
      <c r="T62" s="1">
        <f t="shared" si="40"/>
        <v>4</v>
      </c>
      <c r="U62" s="1">
        <f t="shared" si="41"/>
        <v>10</v>
      </c>
      <c r="V62" s="1">
        <f t="shared" si="42"/>
        <v>8</v>
      </c>
      <c r="W62" s="1">
        <f t="shared" si="43"/>
        <v>2</v>
      </c>
      <c r="X62" s="1">
        <f t="shared" si="44"/>
        <v>16</v>
      </c>
      <c r="Y62" s="1">
        <f t="shared" si="45"/>
        <v>13</v>
      </c>
      <c r="Z62" s="1">
        <f t="shared" si="46"/>
        <v>5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4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E63" s="1">
        <v>3</v>
      </c>
      <c r="F63" s="1">
        <v>1</v>
      </c>
      <c r="G63" s="1" t="s">
        <v>83</v>
      </c>
      <c r="H63" s="1" t="s">
        <v>83</v>
      </c>
      <c r="I63" s="1">
        <f t="shared" si="29"/>
        <v>29</v>
      </c>
      <c r="J63" s="1">
        <f t="shared" si="30"/>
        <v>22</v>
      </c>
      <c r="K63" s="1">
        <f t="shared" si="31"/>
        <v>6</v>
      </c>
      <c r="L63" s="1">
        <f t="shared" si="32"/>
        <v>11</v>
      </c>
      <c r="M63" s="1">
        <f t="shared" si="33"/>
        <v>1</v>
      </c>
      <c r="N63" s="1">
        <f t="shared" si="34"/>
        <v>1</v>
      </c>
      <c r="O63" s="1">
        <f t="shared" si="35"/>
        <v>13</v>
      </c>
      <c r="P63" s="1">
        <f t="shared" si="36"/>
        <v>10</v>
      </c>
      <c r="Q63" s="1">
        <f t="shared" si="37"/>
        <v>7</v>
      </c>
      <c r="R63" s="1">
        <f t="shared" si="38"/>
        <v>16</v>
      </c>
      <c r="S63" s="1">
        <f t="shared" si="39"/>
        <v>12</v>
      </c>
      <c r="T63" s="1">
        <f t="shared" si="40"/>
        <v>4</v>
      </c>
      <c r="U63" s="1">
        <f t="shared" si="41"/>
        <v>10</v>
      </c>
      <c r="V63" s="1">
        <f t="shared" si="42"/>
        <v>8</v>
      </c>
      <c r="W63" s="1">
        <f t="shared" si="43"/>
        <v>2</v>
      </c>
      <c r="X63" s="1">
        <f t="shared" si="44"/>
        <v>17</v>
      </c>
      <c r="Y63" s="1">
        <f t="shared" si="45"/>
        <v>13</v>
      </c>
      <c r="Z63" s="1">
        <f t="shared" si="46"/>
        <v>5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4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E64" s="1">
        <v>1</v>
      </c>
      <c r="F64" s="1">
        <v>4</v>
      </c>
      <c r="G64" s="1" t="s">
        <v>83</v>
      </c>
      <c r="H64" s="1" t="s">
        <v>83</v>
      </c>
      <c r="I64" s="1">
        <f t="shared" si="29"/>
        <v>29</v>
      </c>
      <c r="J64" s="1">
        <f t="shared" si="30"/>
        <v>23</v>
      </c>
      <c r="K64" s="1">
        <f t="shared" si="31"/>
        <v>6</v>
      </c>
      <c r="L64" s="1">
        <f t="shared" si="32"/>
        <v>11</v>
      </c>
      <c r="M64" s="1">
        <f t="shared" si="33"/>
        <v>1</v>
      </c>
      <c r="N64" s="1">
        <f t="shared" si="34"/>
        <v>1</v>
      </c>
      <c r="O64" s="1">
        <f t="shared" si="35"/>
        <v>13</v>
      </c>
      <c r="P64" s="1">
        <f t="shared" si="36"/>
        <v>11</v>
      </c>
      <c r="Q64" s="1">
        <f t="shared" si="37"/>
        <v>7</v>
      </c>
      <c r="R64" s="1">
        <f t="shared" si="38"/>
        <v>16</v>
      </c>
      <c r="S64" s="1">
        <f t="shared" si="39"/>
        <v>12</v>
      </c>
      <c r="T64" s="1">
        <f t="shared" si="40"/>
        <v>4</v>
      </c>
      <c r="U64" s="1">
        <f t="shared" si="41"/>
        <v>10</v>
      </c>
      <c r="V64" s="1">
        <f t="shared" si="42"/>
        <v>8</v>
      </c>
      <c r="W64" s="1">
        <f t="shared" si="43"/>
        <v>2</v>
      </c>
      <c r="X64" s="1">
        <f t="shared" si="44"/>
        <v>17</v>
      </c>
      <c r="Y64" s="1">
        <f t="shared" si="45"/>
        <v>14</v>
      </c>
      <c r="Z64" s="1">
        <f t="shared" si="46"/>
        <v>5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5</v>
      </c>
      <c r="AE64" s="1">
        <f t="shared" si="49"/>
        <v>5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E65" s="1">
        <v>2</v>
      </c>
      <c r="F65" s="1">
        <v>4</v>
      </c>
      <c r="G65" s="1" t="s">
        <v>83</v>
      </c>
      <c r="H65" s="1" t="s">
        <v>83</v>
      </c>
      <c r="I65" s="1">
        <f t="shared" si="29"/>
        <v>29</v>
      </c>
      <c r="J65" s="1">
        <f t="shared" si="30"/>
        <v>24</v>
      </c>
      <c r="K65" s="1">
        <f t="shared" si="31"/>
        <v>6</v>
      </c>
      <c r="L65" s="1">
        <f t="shared" si="32"/>
        <v>11</v>
      </c>
      <c r="M65" s="1">
        <f t="shared" si="33"/>
        <v>1</v>
      </c>
      <c r="N65" s="1">
        <f t="shared" si="34"/>
        <v>1</v>
      </c>
      <c r="O65" s="1">
        <f t="shared" si="35"/>
        <v>13</v>
      </c>
      <c r="P65" s="1">
        <f t="shared" si="36"/>
        <v>12</v>
      </c>
      <c r="Q65" s="1">
        <f t="shared" si="37"/>
        <v>7</v>
      </c>
      <c r="R65" s="1">
        <f t="shared" si="38"/>
        <v>16</v>
      </c>
      <c r="S65" s="1">
        <f t="shared" si="39"/>
        <v>12</v>
      </c>
      <c r="T65" s="1">
        <f t="shared" si="40"/>
        <v>4</v>
      </c>
      <c r="U65" s="1">
        <f t="shared" si="41"/>
        <v>10</v>
      </c>
      <c r="V65" s="1">
        <f t="shared" si="42"/>
        <v>8</v>
      </c>
      <c r="W65" s="1">
        <f t="shared" si="43"/>
        <v>2</v>
      </c>
      <c r="X65" s="1">
        <f t="shared" si="44"/>
        <v>17</v>
      </c>
      <c r="Y65" s="1">
        <f t="shared" si="45"/>
        <v>14</v>
      </c>
      <c r="Z65" s="1">
        <f t="shared" si="46"/>
        <v>5</v>
      </c>
      <c r="AA65" s="1" t="str">
        <f t="shared" si="27"/>
        <v>L</v>
      </c>
      <c r="AB65" s="1">
        <f t="shared" si="47"/>
        <v>2</v>
      </c>
      <c r="AC65" s="1" t="str">
        <f t="shared" si="28"/>
        <v>L</v>
      </c>
      <c r="AD65" s="1">
        <f t="shared" si="48"/>
        <v>4</v>
      </c>
      <c r="AE65" s="1">
        <f t="shared" si="49"/>
        <v>6</v>
      </c>
      <c r="AF65" s="1">
        <f t="shared" si="50"/>
        <v>0</v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E66" s="1">
        <v>4</v>
      </c>
      <c r="F66" s="1">
        <v>3</v>
      </c>
      <c r="G66" s="1" t="s">
        <v>84</v>
      </c>
      <c r="H66" s="1" t="s">
        <v>84</v>
      </c>
      <c r="I66" s="1">
        <f t="shared" si="29"/>
        <v>30</v>
      </c>
      <c r="J66" s="1">
        <f t="shared" si="30"/>
        <v>24</v>
      </c>
      <c r="K66" s="1">
        <f t="shared" si="31"/>
        <v>7</v>
      </c>
      <c r="L66" s="1">
        <f t="shared" si="32"/>
        <v>11</v>
      </c>
      <c r="M66" s="1">
        <f t="shared" si="33"/>
        <v>2</v>
      </c>
      <c r="N66" s="1">
        <f t="shared" si="34"/>
        <v>1</v>
      </c>
      <c r="O66" s="1">
        <f t="shared" si="35"/>
        <v>13</v>
      </c>
      <c r="P66" s="1">
        <f t="shared" si="36"/>
        <v>12</v>
      </c>
      <c r="Q66" s="1">
        <f t="shared" si="37"/>
        <v>7</v>
      </c>
      <c r="R66" s="1">
        <f t="shared" si="38"/>
        <v>17</v>
      </c>
      <c r="S66" s="1">
        <f t="shared" si="39"/>
        <v>12</v>
      </c>
      <c r="T66" s="1">
        <f t="shared" si="40"/>
        <v>4</v>
      </c>
      <c r="U66" s="1">
        <f t="shared" si="41"/>
        <v>11</v>
      </c>
      <c r="V66" s="1">
        <f t="shared" si="42"/>
        <v>8</v>
      </c>
      <c r="W66" s="1">
        <f t="shared" si="43"/>
        <v>2</v>
      </c>
      <c r="X66" s="1">
        <f t="shared" si="44"/>
        <v>18</v>
      </c>
      <c r="Y66" s="1">
        <f t="shared" si="45"/>
        <v>14</v>
      </c>
      <c r="Z66" s="1">
        <f t="shared" si="46"/>
        <v>5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4</v>
      </c>
      <c r="AE66" s="1">
        <f t="shared" si="49"/>
        <v>6</v>
      </c>
      <c r="AF66" s="1">
        <f t="shared" si="50"/>
        <v>0</v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E67" s="1">
        <v>6</v>
      </c>
      <c r="F67" s="1">
        <v>2</v>
      </c>
      <c r="G67" s="1" t="s">
        <v>83</v>
      </c>
      <c r="H67" s="1" t="s">
        <v>83</v>
      </c>
      <c r="I67" s="1">
        <f t="shared" ref="I67:I83" si="53">IF(E67="","",IF(E67&gt;F67,I66+1,I66))</f>
        <v>31</v>
      </c>
      <c r="J67" s="1">
        <f t="shared" ref="J67:J83" si="54">IF(E67="","",IF(AND(F67&gt;E67,G67=$AK$2,H67=$AK$2),J66+1,J66))</f>
        <v>24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11</v>
      </c>
      <c r="M67" s="1">
        <f t="shared" ref="M67:M83" si="57">IF(E67="","",IF(AND(H67=$AK$1,E67&gt;F67),M66+1,M66))</f>
        <v>2</v>
      </c>
      <c r="N67" s="1">
        <f t="shared" ref="N67:N83" si="58">IF(E67="","",IF(AND(H67=$AK$1,E67&lt;F67),N66+1,N66))</f>
        <v>1</v>
      </c>
      <c r="O67" s="1">
        <f t="shared" ref="O67:O83" si="59">IF(E67="","",IF(AND(C67=$AL$1,E67&gt;F67),O66+1,O66))</f>
        <v>14</v>
      </c>
      <c r="P67" s="1">
        <f t="shared" ref="P67:P83" si="60">IF(E67="","",IF(AND(C67=$AL$1,F67&gt;E67,G67=$AK$2,H67=$AK$2), P66+1, P66))</f>
        <v>12</v>
      </c>
      <c r="Q67" s="1">
        <f t="shared" ref="Q67:Q83" si="61">IF(E67="","",IF(AND(C67=$AL$1,F67&gt;E67,OR(G67=$AK$1,H67=$AK$1)),Q66+1, Q66))</f>
        <v>7</v>
      </c>
      <c r="R67" s="1">
        <f t="shared" ref="R67:R83" si="62">IF(E67="","",IF(AND(C67=$AL$2,E67&gt;F67),R66+1,R66))</f>
        <v>17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4</v>
      </c>
      <c r="U67" s="1">
        <f t="shared" ref="U67:U83" si="65">IF(E67="","",IF(AND(E67&gt;F67,COUNTIF($AO$1:$AO$7,D67)=1),U66+1,U66))</f>
        <v>11</v>
      </c>
      <c r="V67" s="1">
        <f t="shared" ref="V67:V83" si="66">IF(E67="","",IF(AND(E67&lt;F67,G67=$AK$2,H67=$AK$2,COUNTIF($AO$1:$AO$7,D67)=1),V66+1,V66))</f>
        <v>8</v>
      </c>
      <c r="W67" s="1">
        <f t="shared" ref="W67:W83" si="67">IF(E67="","",IF(AND(E67&lt;F67,COUNTIF($AO$1:$AO$7,D67)=1,OR(G67=$AK$1,H67=$AK$1)), W66+1, W66))</f>
        <v>2</v>
      </c>
      <c r="X67" s="1">
        <f t="shared" ref="X67:X83" si="68">IF(E67="","",IF(AND(E67&gt;F67,COUNTIF($AN$1:$AN$15,D67)=1),X66+1,X66))</f>
        <v>19</v>
      </c>
      <c r="Y67" s="1">
        <f t="shared" ref="Y67:Y83" si="69">IF(E67="","",IF(AND(E67&lt;F67,G67=$AK$2,H67=$AK$2,COUNTIF($AN$1:$AN$15,D67)=1),Y66+1,Y66))</f>
        <v>14</v>
      </c>
      <c r="Z67" s="1">
        <f t="shared" ref="Z67:Z83" si="70">IF(E67="","",IF(AND(E67&lt;F67,COUNTIF($AN$1:$AN$15,D67)=1,OR(G67=$AK$1,H67=$AK$1)), Z66+1, Z66))</f>
        <v>5</v>
      </c>
      <c r="AA67" s="1" t="str">
        <f t="shared" si="51"/>
        <v>W</v>
      </c>
      <c r="AB67" s="1">
        <f t="shared" ref="AB67:AB83" si="71">IF(AA67="","",IF(AA67=AA66,AB66+1,1))</f>
        <v>2</v>
      </c>
      <c r="AC67" s="1" t="str">
        <f t="shared" si="52"/>
        <v>W</v>
      </c>
      <c r="AD67" s="1">
        <f t="shared" si="48"/>
        <v>5</v>
      </c>
      <c r="AE67" s="1">
        <f t="shared" si="49"/>
        <v>5</v>
      </c>
      <c r="AF67" s="1">
        <f t="shared" si="50"/>
        <v>0</v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E68" s="1">
        <v>1</v>
      </c>
      <c r="F68" s="1">
        <v>3</v>
      </c>
      <c r="G68" s="1" t="s">
        <v>83</v>
      </c>
      <c r="H68" s="1" t="s">
        <v>83</v>
      </c>
      <c r="I68" s="1">
        <f t="shared" si="53"/>
        <v>31</v>
      </c>
      <c r="J68" s="1">
        <f t="shared" si="54"/>
        <v>25</v>
      </c>
      <c r="K68" s="1">
        <f t="shared" si="55"/>
        <v>7</v>
      </c>
      <c r="L68" s="1">
        <f t="shared" si="56"/>
        <v>11</v>
      </c>
      <c r="M68" s="1">
        <f t="shared" si="57"/>
        <v>2</v>
      </c>
      <c r="N68" s="1">
        <f t="shared" si="58"/>
        <v>1</v>
      </c>
      <c r="O68" s="1">
        <f t="shared" si="59"/>
        <v>14</v>
      </c>
      <c r="P68" s="1">
        <f t="shared" si="60"/>
        <v>13</v>
      </c>
      <c r="Q68" s="1">
        <f t="shared" si="61"/>
        <v>7</v>
      </c>
      <c r="R68" s="1">
        <f t="shared" si="62"/>
        <v>17</v>
      </c>
      <c r="S68" s="1">
        <f t="shared" si="63"/>
        <v>12</v>
      </c>
      <c r="T68" s="1">
        <f t="shared" si="64"/>
        <v>4</v>
      </c>
      <c r="U68" s="1">
        <f t="shared" si="65"/>
        <v>11</v>
      </c>
      <c r="V68" s="1">
        <f t="shared" si="66"/>
        <v>8</v>
      </c>
      <c r="W68" s="1">
        <f t="shared" si="67"/>
        <v>2</v>
      </c>
      <c r="X68" s="1">
        <f t="shared" si="68"/>
        <v>19</v>
      </c>
      <c r="Y68" s="1">
        <f t="shared" si="69"/>
        <v>15</v>
      </c>
      <c r="Z68" s="1">
        <f t="shared" si="70"/>
        <v>5</v>
      </c>
      <c r="AA68" s="1" t="str">
        <f t="shared" si="51"/>
        <v>L</v>
      </c>
      <c r="AB68" s="1">
        <f t="shared" si="71"/>
        <v>1</v>
      </c>
      <c r="AC68" s="1" t="str">
        <f t="shared" si="52"/>
        <v>L</v>
      </c>
      <c r="AD68" s="1">
        <f t="shared" si="48"/>
        <v>5</v>
      </c>
      <c r="AE68" s="1">
        <f t="shared" si="49"/>
        <v>5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E69" s="1">
        <v>6</v>
      </c>
      <c r="F69" s="1">
        <v>2</v>
      </c>
      <c r="G69" s="1" t="s">
        <v>83</v>
      </c>
      <c r="H69" s="1" t="s">
        <v>83</v>
      </c>
      <c r="I69" s="1">
        <f t="shared" si="53"/>
        <v>32</v>
      </c>
      <c r="J69" s="1">
        <f t="shared" si="54"/>
        <v>25</v>
      </c>
      <c r="K69" s="1">
        <f t="shared" si="55"/>
        <v>7</v>
      </c>
      <c r="L69" s="1">
        <f t="shared" si="56"/>
        <v>11</v>
      </c>
      <c r="M69" s="1">
        <f t="shared" si="57"/>
        <v>2</v>
      </c>
      <c r="N69" s="1">
        <f t="shared" si="58"/>
        <v>1</v>
      </c>
      <c r="O69" s="1">
        <f t="shared" si="59"/>
        <v>15</v>
      </c>
      <c r="P69" s="1">
        <f t="shared" si="60"/>
        <v>13</v>
      </c>
      <c r="Q69" s="1">
        <f t="shared" si="61"/>
        <v>7</v>
      </c>
      <c r="R69" s="1">
        <f t="shared" si="62"/>
        <v>17</v>
      </c>
      <c r="S69" s="1">
        <f t="shared" si="63"/>
        <v>12</v>
      </c>
      <c r="T69" s="1">
        <f t="shared" si="64"/>
        <v>4</v>
      </c>
      <c r="U69" s="1">
        <f t="shared" si="65"/>
        <v>11</v>
      </c>
      <c r="V69" s="1">
        <f t="shared" si="66"/>
        <v>8</v>
      </c>
      <c r="W69" s="1">
        <f t="shared" si="67"/>
        <v>2</v>
      </c>
      <c r="X69" s="1">
        <f t="shared" si="68"/>
        <v>20</v>
      </c>
      <c r="Y69" s="1">
        <f t="shared" si="69"/>
        <v>15</v>
      </c>
      <c r="Z69" s="1">
        <f t="shared" si="70"/>
        <v>5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5</v>
      </c>
      <c r="AE69" s="1">
        <f t="shared" si="49"/>
        <v>5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E70" s="1">
        <v>3</v>
      </c>
      <c r="F70" s="1">
        <v>4</v>
      </c>
      <c r="G70" s="1" t="s">
        <v>84</v>
      </c>
      <c r="H70" s="1" t="s">
        <v>83</v>
      </c>
      <c r="I70" s="1">
        <f t="shared" si="53"/>
        <v>32</v>
      </c>
      <c r="J70" s="1">
        <f t="shared" si="54"/>
        <v>25</v>
      </c>
      <c r="K70" s="1">
        <f t="shared" si="55"/>
        <v>7</v>
      </c>
      <c r="L70" s="1">
        <f t="shared" si="56"/>
        <v>12</v>
      </c>
      <c r="M70" s="1">
        <f t="shared" si="57"/>
        <v>2</v>
      </c>
      <c r="N70" s="1">
        <f t="shared" si="58"/>
        <v>1</v>
      </c>
      <c r="O70" s="1">
        <f t="shared" si="59"/>
        <v>15</v>
      </c>
      <c r="P70" s="1">
        <f t="shared" si="60"/>
        <v>13</v>
      </c>
      <c r="Q70" s="1">
        <f t="shared" si="61"/>
        <v>7</v>
      </c>
      <c r="R70" s="1">
        <f t="shared" si="62"/>
        <v>17</v>
      </c>
      <c r="S70" s="1">
        <f t="shared" si="63"/>
        <v>12</v>
      </c>
      <c r="T70" s="1">
        <f t="shared" si="64"/>
        <v>5</v>
      </c>
      <c r="U70" s="1">
        <f t="shared" si="65"/>
        <v>11</v>
      </c>
      <c r="V70" s="1">
        <f t="shared" si="66"/>
        <v>8</v>
      </c>
      <c r="W70" s="1">
        <f t="shared" si="67"/>
        <v>2</v>
      </c>
      <c r="X70" s="1">
        <f t="shared" si="68"/>
        <v>20</v>
      </c>
      <c r="Y70" s="1">
        <f t="shared" si="69"/>
        <v>15</v>
      </c>
      <c r="Z70" s="1">
        <f t="shared" si="70"/>
        <v>6</v>
      </c>
      <c r="AA70" s="1" t="str">
        <f t="shared" si="51"/>
        <v>L</v>
      </c>
      <c r="AB70" s="1">
        <f t="shared" si="71"/>
        <v>1</v>
      </c>
      <c r="AC70" s="1" t="str">
        <f t="shared" si="52"/>
        <v>OTL</v>
      </c>
      <c r="AD70" s="1">
        <f t="shared" si="48"/>
        <v>5</v>
      </c>
      <c r="AE70" s="1">
        <f t="shared" si="49"/>
        <v>4</v>
      </c>
      <c r="AF70" s="1">
        <f t="shared" si="50"/>
        <v>1</v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E71" s="1">
        <v>3</v>
      </c>
      <c r="F71" s="1">
        <v>5</v>
      </c>
      <c r="G71" s="1" t="s">
        <v>83</v>
      </c>
      <c r="H71" s="1" t="s">
        <v>83</v>
      </c>
      <c r="I71" s="1">
        <f t="shared" si="53"/>
        <v>32</v>
      </c>
      <c r="J71" s="1">
        <f t="shared" si="54"/>
        <v>26</v>
      </c>
      <c r="K71" s="1">
        <f t="shared" si="55"/>
        <v>7</v>
      </c>
      <c r="L71" s="1">
        <f t="shared" si="56"/>
        <v>12</v>
      </c>
      <c r="M71" s="1">
        <f t="shared" si="57"/>
        <v>2</v>
      </c>
      <c r="N71" s="1">
        <f t="shared" si="58"/>
        <v>1</v>
      </c>
      <c r="O71" s="1">
        <f t="shared" si="59"/>
        <v>15</v>
      </c>
      <c r="P71" s="1">
        <f t="shared" si="60"/>
        <v>13</v>
      </c>
      <c r="Q71" s="1">
        <f t="shared" si="61"/>
        <v>7</v>
      </c>
      <c r="R71" s="1">
        <f t="shared" si="62"/>
        <v>17</v>
      </c>
      <c r="S71" s="1">
        <f t="shared" si="63"/>
        <v>13</v>
      </c>
      <c r="T71" s="1">
        <f t="shared" si="64"/>
        <v>5</v>
      </c>
      <c r="U71" s="1">
        <f t="shared" si="65"/>
        <v>11</v>
      </c>
      <c r="V71" s="1">
        <f t="shared" si="66"/>
        <v>8</v>
      </c>
      <c r="W71" s="1">
        <f t="shared" si="67"/>
        <v>2</v>
      </c>
      <c r="X71" s="1">
        <f t="shared" si="68"/>
        <v>20</v>
      </c>
      <c r="Y71" s="1">
        <f t="shared" si="69"/>
        <v>15</v>
      </c>
      <c r="Z71" s="1">
        <f t="shared" si="70"/>
        <v>6</v>
      </c>
      <c r="AA71" s="1" t="str">
        <f t="shared" si="51"/>
        <v>L</v>
      </c>
      <c r="AB71" s="1">
        <f t="shared" si="71"/>
        <v>2</v>
      </c>
      <c r="AC71" s="1" t="str">
        <f t="shared" si="52"/>
        <v>L</v>
      </c>
      <c r="AD71" s="1">
        <f t="shared" si="48"/>
        <v>5</v>
      </c>
      <c r="AE71" s="1">
        <f t="shared" si="49"/>
        <v>4</v>
      </c>
      <c r="AF71" s="1">
        <f t="shared" si="50"/>
        <v>1</v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E72" s="1">
        <v>4</v>
      </c>
      <c r="F72" s="1">
        <v>3</v>
      </c>
      <c r="G72" s="1" t="s">
        <v>84</v>
      </c>
      <c r="H72" s="1" t="s">
        <v>84</v>
      </c>
      <c r="I72" s="1">
        <f t="shared" si="53"/>
        <v>33</v>
      </c>
      <c r="J72" s="1">
        <f t="shared" si="54"/>
        <v>26</v>
      </c>
      <c r="K72" s="1">
        <f t="shared" si="55"/>
        <v>8</v>
      </c>
      <c r="L72" s="1">
        <f t="shared" si="56"/>
        <v>12</v>
      </c>
      <c r="M72" s="1">
        <f t="shared" si="57"/>
        <v>3</v>
      </c>
      <c r="N72" s="1">
        <f t="shared" si="58"/>
        <v>1</v>
      </c>
      <c r="O72" s="1">
        <f t="shared" si="59"/>
        <v>15</v>
      </c>
      <c r="P72" s="1">
        <f t="shared" si="60"/>
        <v>13</v>
      </c>
      <c r="Q72" s="1">
        <f t="shared" si="61"/>
        <v>7</v>
      </c>
      <c r="R72" s="1">
        <f t="shared" si="62"/>
        <v>18</v>
      </c>
      <c r="S72" s="1">
        <f t="shared" si="63"/>
        <v>13</v>
      </c>
      <c r="T72" s="1">
        <f t="shared" si="64"/>
        <v>5</v>
      </c>
      <c r="U72" s="1">
        <f t="shared" si="65"/>
        <v>11</v>
      </c>
      <c r="V72" s="1">
        <f t="shared" si="66"/>
        <v>8</v>
      </c>
      <c r="W72" s="1">
        <f t="shared" si="67"/>
        <v>2</v>
      </c>
      <c r="X72" s="1">
        <f t="shared" si="68"/>
        <v>20</v>
      </c>
      <c r="Y72" s="1">
        <f t="shared" si="69"/>
        <v>15</v>
      </c>
      <c r="Z72" s="1">
        <f t="shared" si="70"/>
        <v>6</v>
      </c>
      <c r="AA72" s="1" t="str">
        <f t="shared" si="51"/>
        <v>W</v>
      </c>
      <c r="AB72" s="1">
        <f t="shared" si="71"/>
        <v>1</v>
      </c>
      <c r="AC72" s="1" t="str">
        <f t="shared" si="52"/>
        <v>W</v>
      </c>
      <c r="AD72" s="1">
        <f t="shared" si="48"/>
        <v>5</v>
      </c>
      <c r="AE72" s="1">
        <f t="shared" si="49"/>
        <v>4</v>
      </c>
      <c r="AF72" s="1">
        <f t="shared" si="50"/>
        <v>1</v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E73" s="1">
        <v>5</v>
      </c>
      <c r="F73" s="1">
        <v>2</v>
      </c>
      <c r="G73" s="1" t="s">
        <v>83</v>
      </c>
      <c r="H73" s="1" t="s">
        <v>83</v>
      </c>
      <c r="I73" s="1">
        <f t="shared" si="53"/>
        <v>34</v>
      </c>
      <c r="J73" s="1">
        <f t="shared" si="54"/>
        <v>26</v>
      </c>
      <c r="K73" s="1">
        <f t="shared" si="55"/>
        <v>8</v>
      </c>
      <c r="L73" s="1">
        <f t="shared" si="56"/>
        <v>12</v>
      </c>
      <c r="M73" s="1">
        <f t="shared" si="57"/>
        <v>3</v>
      </c>
      <c r="N73" s="1">
        <f t="shared" si="58"/>
        <v>1</v>
      </c>
      <c r="O73" s="1">
        <f t="shared" si="59"/>
        <v>15</v>
      </c>
      <c r="P73" s="1">
        <f t="shared" si="60"/>
        <v>13</v>
      </c>
      <c r="Q73" s="1">
        <f t="shared" si="61"/>
        <v>7</v>
      </c>
      <c r="R73" s="1">
        <f t="shared" si="62"/>
        <v>19</v>
      </c>
      <c r="S73" s="1">
        <f t="shared" si="63"/>
        <v>13</v>
      </c>
      <c r="T73" s="1">
        <f t="shared" si="64"/>
        <v>5</v>
      </c>
      <c r="U73" s="1">
        <f t="shared" si="65"/>
        <v>11</v>
      </c>
      <c r="V73" s="1">
        <f t="shared" si="66"/>
        <v>8</v>
      </c>
      <c r="W73" s="1">
        <f t="shared" si="67"/>
        <v>2</v>
      </c>
      <c r="X73" s="1">
        <f t="shared" si="68"/>
        <v>20</v>
      </c>
      <c r="Y73" s="1">
        <f t="shared" si="69"/>
        <v>15</v>
      </c>
      <c r="Z73" s="1">
        <f t="shared" si="70"/>
        <v>6</v>
      </c>
      <c r="AA73" s="1" t="str">
        <f t="shared" si="51"/>
        <v>W</v>
      </c>
      <c r="AB73" s="1">
        <f t="shared" si="71"/>
        <v>2</v>
      </c>
      <c r="AC73" s="1" t="str">
        <f t="shared" si="52"/>
        <v>W</v>
      </c>
      <c r="AD73" s="1">
        <f t="shared" si="48"/>
        <v>5</v>
      </c>
      <c r="AE73" s="1">
        <f t="shared" si="49"/>
        <v>4</v>
      </c>
      <c r="AF73" s="1">
        <f t="shared" si="50"/>
        <v>1</v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E74" s="1">
        <v>6</v>
      </c>
      <c r="F74" s="1">
        <v>7</v>
      </c>
      <c r="G74" s="1" t="s">
        <v>84</v>
      </c>
      <c r="H74" s="1" t="s">
        <v>84</v>
      </c>
      <c r="I74" s="1">
        <f t="shared" si="53"/>
        <v>34</v>
      </c>
      <c r="J74" s="1">
        <f t="shared" si="54"/>
        <v>26</v>
      </c>
      <c r="K74" s="1">
        <f t="shared" si="55"/>
        <v>8</v>
      </c>
      <c r="L74" s="1">
        <f t="shared" si="56"/>
        <v>13</v>
      </c>
      <c r="M74" s="1">
        <f t="shared" si="57"/>
        <v>3</v>
      </c>
      <c r="N74" s="1">
        <f t="shared" si="58"/>
        <v>2</v>
      </c>
      <c r="O74" s="1">
        <f t="shared" si="59"/>
        <v>15</v>
      </c>
      <c r="P74" s="1">
        <f t="shared" si="60"/>
        <v>13</v>
      </c>
      <c r="Q74" s="1">
        <f t="shared" si="61"/>
        <v>7</v>
      </c>
      <c r="R74" s="1">
        <f t="shared" si="62"/>
        <v>19</v>
      </c>
      <c r="S74" s="1">
        <f t="shared" si="63"/>
        <v>13</v>
      </c>
      <c r="T74" s="1">
        <f t="shared" si="64"/>
        <v>6</v>
      </c>
      <c r="U74" s="1">
        <f t="shared" si="65"/>
        <v>11</v>
      </c>
      <c r="V74" s="1">
        <f t="shared" si="66"/>
        <v>8</v>
      </c>
      <c r="W74" s="1">
        <f t="shared" si="67"/>
        <v>2</v>
      </c>
      <c r="X74" s="1">
        <f t="shared" si="68"/>
        <v>20</v>
      </c>
      <c r="Y74" s="1">
        <f t="shared" si="69"/>
        <v>15</v>
      </c>
      <c r="Z74" s="1">
        <f t="shared" si="70"/>
        <v>6</v>
      </c>
      <c r="AA74" s="1" t="str">
        <f t="shared" si="51"/>
        <v>L</v>
      </c>
      <c r="AB74" s="1">
        <f t="shared" si="71"/>
        <v>1</v>
      </c>
      <c r="AC74" s="1" t="str">
        <f t="shared" si="52"/>
        <v>OTL</v>
      </c>
      <c r="AD74" s="1">
        <f t="shared" si="48"/>
        <v>5</v>
      </c>
      <c r="AE74" s="1">
        <f t="shared" si="49"/>
        <v>3</v>
      </c>
      <c r="AF74" s="1">
        <f t="shared" si="50"/>
        <v>2</v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E75" s="1">
        <v>1</v>
      </c>
      <c r="F75" s="1">
        <v>3</v>
      </c>
      <c r="G75" s="1" t="s">
        <v>83</v>
      </c>
      <c r="H75" s="1" t="s">
        <v>83</v>
      </c>
      <c r="I75" s="1">
        <f t="shared" si="53"/>
        <v>34</v>
      </c>
      <c r="J75" s="1">
        <f t="shared" si="54"/>
        <v>27</v>
      </c>
      <c r="K75" s="1">
        <f t="shared" si="55"/>
        <v>8</v>
      </c>
      <c r="L75" s="1">
        <f t="shared" si="56"/>
        <v>13</v>
      </c>
      <c r="M75" s="1">
        <f t="shared" si="57"/>
        <v>3</v>
      </c>
      <c r="N75" s="1">
        <f t="shared" si="58"/>
        <v>2</v>
      </c>
      <c r="O75" s="1">
        <f t="shared" si="59"/>
        <v>15</v>
      </c>
      <c r="P75" s="1">
        <f t="shared" si="60"/>
        <v>13</v>
      </c>
      <c r="Q75" s="1">
        <f t="shared" si="61"/>
        <v>7</v>
      </c>
      <c r="R75" s="1">
        <f t="shared" si="62"/>
        <v>19</v>
      </c>
      <c r="S75" s="1">
        <f t="shared" si="63"/>
        <v>14</v>
      </c>
      <c r="T75" s="1">
        <f t="shared" si="64"/>
        <v>6</v>
      </c>
      <c r="U75" s="1">
        <f t="shared" si="65"/>
        <v>11</v>
      </c>
      <c r="V75" s="1">
        <f t="shared" si="66"/>
        <v>8</v>
      </c>
      <c r="W75" s="1">
        <f t="shared" si="67"/>
        <v>2</v>
      </c>
      <c r="X75" s="1">
        <f t="shared" si="68"/>
        <v>20</v>
      </c>
      <c r="Y75" s="1">
        <f t="shared" si="69"/>
        <v>16</v>
      </c>
      <c r="Z75" s="1">
        <f t="shared" si="70"/>
        <v>6</v>
      </c>
      <c r="AA75" s="1" t="str">
        <f t="shared" si="51"/>
        <v>L</v>
      </c>
      <c r="AB75" s="1">
        <f t="shared" si="71"/>
        <v>2</v>
      </c>
      <c r="AC75" s="1" t="str">
        <f t="shared" si="52"/>
        <v>L</v>
      </c>
      <c r="AD75" s="1">
        <f t="shared" si="48"/>
        <v>5</v>
      </c>
      <c r="AE75" s="1">
        <f t="shared" si="49"/>
        <v>3</v>
      </c>
      <c r="AF75" s="1">
        <f t="shared" si="50"/>
        <v>2</v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E76" s="1">
        <v>0</v>
      </c>
      <c r="F76" s="1">
        <v>5</v>
      </c>
      <c r="G76" s="1" t="s">
        <v>83</v>
      </c>
      <c r="H76" s="1" t="s">
        <v>83</v>
      </c>
      <c r="I76" s="1">
        <f t="shared" si="53"/>
        <v>34</v>
      </c>
      <c r="J76" s="1">
        <f t="shared" si="54"/>
        <v>28</v>
      </c>
      <c r="K76" s="1">
        <f t="shared" si="55"/>
        <v>8</v>
      </c>
      <c r="L76" s="1">
        <f t="shared" si="56"/>
        <v>13</v>
      </c>
      <c r="M76" s="1">
        <f t="shared" si="57"/>
        <v>3</v>
      </c>
      <c r="N76" s="1">
        <f t="shared" si="58"/>
        <v>2</v>
      </c>
      <c r="O76" s="1">
        <f t="shared" si="59"/>
        <v>15</v>
      </c>
      <c r="P76" s="1">
        <f t="shared" si="60"/>
        <v>14</v>
      </c>
      <c r="Q76" s="1">
        <f t="shared" si="61"/>
        <v>7</v>
      </c>
      <c r="R76" s="1">
        <f t="shared" si="62"/>
        <v>19</v>
      </c>
      <c r="S76" s="1">
        <f t="shared" si="63"/>
        <v>14</v>
      </c>
      <c r="T76" s="1">
        <f t="shared" si="64"/>
        <v>6</v>
      </c>
      <c r="U76" s="1">
        <f t="shared" si="65"/>
        <v>11</v>
      </c>
      <c r="V76" s="1">
        <f t="shared" si="66"/>
        <v>9</v>
      </c>
      <c r="W76" s="1">
        <f t="shared" si="67"/>
        <v>2</v>
      </c>
      <c r="X76" s="1">
        <f t="shared" si="68"/>
        <v>20</v>
      </c>
      <c r="Y76" s="1">
        <f t="shared" si="69"/>
        <v>17</v>
      </c>
      <c r="Z76" s="1">
        <f t="shared" si="70"/>
        <v>6</v>
      </c>
      <c r="AA76" s="1" t="str">
        <f t="shared" si="51"/>
        <v>L</v>
      </c>
      <c r="AB76" s="1">
        <f t="shared" si="71"/>
        <v>3</v>
      </c>
      <c r="AC76" s="1" t="str">
        <f t="shared" si="52"/>
        <v>L</v>
      </c>
      <c r="AD76" s="1">
        <f t="shared" ref="AD76:AD83" si="72">IF(AC76="","",COUNTIFS(AC67:AC76,"W"))</f>
        <v>4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2</v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E77" s="1">
        <v>6</v>
      </c>
      <c r="F77" s="1">
        <v>2</v>
      </c>
      <c r="G77" s="1" t="s">
        <v>83</v>
      </c>
      <c r="H77" s="1" t="s">
        <v>83</v>
      </c>
      <c r="I77" s="1">
        <f t="shared" si="53"/>
        <v>35</v>
      </c>
      <c r="J77" s="1">
        <f t="shared" si="54"/>
        <v>28</v>
      </c>
      <c r="K77" s="1">
        <f t="shared" si="55"/>
        <v>8</v>
      </c>
      <c r="L77" s="1">
        <f t="shared" si="56"/>
        <v>13</v>
      </c>
      <c r="M77" s="1">
        <f t="shared" si="57"/>
        <v>3</v>
      </c>
      <c r="N77" s="1">
        <f t="shared" si="58"/>
        <v>2</v>
      </c>
      <c r="O77" s="1">
        <f t="shared" si="59"/>
        <v>16</v>
      </c>
      <c r="P77" s="1">
        <f t="shared" si="60"/>
        <v>14</v>
      </c>
      <c r="Q77" s="1">
        <f t="shared" si="61"/>
        <v>7</v>
      </c>
      <c r="R77" s="1">
        <f t="shared" si="62"/>
        <v>19</v>
      </c>
      <c r="S77" s="1">
        <f t="shared" si="63"/>
        <v>14</v>
      </c>
      <c r="T77" s="1">
        <f t="shared" si="64"/>
        <v>6</v>
      </c>
      <c r="U77" s="1">
        <f t="shared" si="65"/>
        <v>12</v>
      </c>
      <c r="V77" s="1">
        <f t="shared" si="66"/>
        <v>9</v>
      </c>
      <c r="W77" s="1">
        <f t="shared" si="67"/>
        <v>2</v>
      </c>
      <c r="X77" s="1">
        <f t="shared" si="68"/>
        <v>21</v>
      </c>
      <c r="Y77" s="1">
        <f t="shared" si="69"/>
        <v>17</v>
      </c>
      <c r="Z77" s="1">
        <f t="shared" si="70"/>
        <v>6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4</v>
      </c>
      <c r="AE77" s="1">
        <f t="shared" si="73"/>
        <v>4</v>
      </c>
      <c r="AF77" s="1">
        <f t="shared" si="74"/>
        <v>2</v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35</v>
      </c>
      <c r="J84" s="1">
        <f t="shared" si="75"/>
        <v>28</v>
      </c>
      <c r="K84" s="1">
        <f t="shared" si="75"/>
        <v>8</v>
      </c>
      <c r="L84" s="1">
        <f t="shared" si="75"/>
        <v>13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14</v>
      </c>
      <c r="Q84" s="1">
        <f t="shared" si="76"/>
        <v>7</v>
      </c>
      <c r="R84" s="1">
        <f t="shared" si="76"/>
        <v>19</v>
      </c>
      <c r="S84" s="1">
        <f t="shared" si="76"/>
        <v>14</v>
      </c>
      <c r="T84" s="1">
        <f t="shared" si="76"/>
        <v>6</v>
      </c>
      <c r="U84" s="1">
        <f t="shared" si="76"/>
        <v>12</v>
      </c>
      <c r="V84" s="1">
        <f t="shared" si="76"/>
        <v>9</v>
      </c>
      <c r="W84" s="1">
        <f t="shared" si="76"/>
        <v>2</v>
      </c>
      <c r="X84" s="1">
        <f t="shared" si="76"/>
        <v>21</v>
      </c>
      <c r="Y84" s="1">
        <f t="shared" si="76"/>
        <v>17</v>
      </c>
      <c r="Z84" s="1">
        <f t="shared" si="76"/>
        <v>6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219</v>
      </c>
      <c r="F85" s="1">
        <f>SUM(F2:F83)</f>
        <v>236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16-14-7</v>
      </c>
      <c r="R85" s="1" t="str">
        <f>IF(R84="","0-0-0",CONCATENATE(R84,"-",S84,"-",T84))</f>
        <v>19-14-6</v>
      </c>
      <c r="U85" s="1" t="str">
        <f>IF(U84="","0-0-0",CONCATENATE(U84,"-",V84,"-",W84))</f>
        <v>12-9-2</v>
      </c>
      <c r="X85" s="1" t="str">
        <f>IF(X84="","0-0-0",CONCATENATE(X84,"-",Y84,"-",Z84))</f>
        <v>21-17-6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AF00-000000000000}">
      <formula1>$AK$1:$AK$2</formula1>
    </dataValidation>
    <dataValidation type="list" allowBlank="1" showInputMessage="1" showErrorMessage="1" sqref="C2:C83" xr:uid="{00000000-0002-0000-AF00-000001000000}">
      <formula1>$AL$1:$AL$2</formula1>
    </dataValidation>
    <dataValidation type="list" allowBlank="1" showInputMessage="1" showErrorMessage="1" sqref="D2:D83" xr:uid="{00000000-0002-0000-AF00-000002000000}">
      <formula1>$AM$1:$AM$31</formula1>
    </dataValidation>
  </dataValidations>
  <hyperlinks>
    <hyperlink ref="AG1" location="Index!A1" display="Home" xr:uid="{00000000-0004-0000-AF00-000000000000}"/>
  </hyperlink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E52" s="1">
        <v>3</v>
      </c>
      <c r="F52" s="1">
        <v>4</v>
      </c>
      <c r="G52" s="1" t="s">
        <v>84</v>
      </c>
      <c r="H52" s="1" t="s">
        <v>83</v>
      </c>
      <c r="I52" s="1">
        <f t="shared" si="29"/>
        <v>31</v>
      </c>
      <c r="J52" s="1">
        <f t="shared" si="30"/>
        <v>15</v>
      </c>
      <c r="K52" s="1">
        <f t="shared" si="31"/>
        <v>3</v>
      </c>
      <c r="L52" s="1">
        <f t="shared" si="32"/>
        <v>5</v>
      </c>
      <c r="M52" s="1">
        <f t="shared" si="33"/>
        <v>1</v>
      </c>
      <c r="N52" s="1">
        <f t="shared" si="34"/>
        <v>2</v>
      </c>
      <c r="O52" s="1">
        <f t="shared" si="35"/>
        <v>19</v>
      </c>
      <c r="P52" s="1">
        <f t="shared" si="36"/>
        <v>6</v>
      </c>
      <c r="Q52" s="1">
        <f t="shared" si="37"/>
        <v>2</v>
      </c>
      <c r="R52" s="1">
        <f t="shared" si="38"/>
        <v>12</v>
      </c>
      <c r="S52" s="1">
        <f t="shared" si="39"/>
        <v>9</v>
      </c>
      <c r="T52" s="1">
        <f t="shared" si="40"/>
        <v>3</v>
      </c>
      <c r="U52" s="1">
        <f t="shared" si="41"/>
        <v>14</v>
      </c>
      <c r="V52" s="1">
        <f t="shared" si="42"/>
        <v>2</v>
      </c>
      <c r="W52" s="1">
        <f t="shared" si="43"/>
        <v>1</v>
      </c>
      <c r="X52" s="1">
        <f t="shared" si="44"/>
        <v>24</v>
      </c>
      <c r="Y52" s="1">
        <f t="shared" si="45"/>
        <v>6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3</v>
      </c>
      <c r="AE52" s="1">
        <f t="shared" si="49"/>
        <v>5</v>
      </c>
      <c r="AF52" s="1">
        <f t="shared" si="50"/>
        <v>2</v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E53" s="1">
        <v>1</v>
      </c>
      <c r="F53" s="1">
        <v>2</v>
      </c>
      <c r="G53" s="1" t="s">
        <v>84</v>
      </c>
      <c r="H53" s="1" t="s">
        <v>83</v>
      </c>
      <c r="I53" s="1">
        <f t="shared" si="29"/>
        <v>31</v>
      </c>
      <c r="J53" s="1">
        <f t="shared" si="30"/>
        <v>15</v>
      </c>
      <c r="K53" s="1">
        <f t="shared" si="31"/>
        <v>3</v>
      </c>
      <c r="L53" s="1">
        <f t="shared" si="32"/>
        <v>6</v>
      </c>
      <c r="M53" s="1">
        <f t="shared" si="33"/>
        <v>1</v>
      </c>
      <c r="N53" s="1">
        <f t="shared" si="34"/>
        <v>2</v>
      </c>
      <c r="O53" s="1">
        <f t="shared" si="35"/>
        <v>19</v>
      </c>
      <c r="P53" s="1">
        <f t="shared" si="36"/>
        <v>6</v>
      </c>
      <c r="Q53" s="1">
        <f t="shared" si="37"/>
        <v>3</v>
      </c>
      <c r="R53" s="1">
        <f t="shared" si="38"/>
        <v>12</v>
      </c>
      <c r="S53" s="1">
        <f t="shared" si="39"/>
        <v>9</v>
      </c>
      <c r="T53" s="1">
        <f t="shared" si="40"/>
        <v>3</v>
      </c>
      <c r="U53" s="1">
        <f t="shared" si="41"/>
        <v>14</v>
      </c>
      <c r="V53" s="1">
        <f t="shared" si="42"/>
        <v>2</v>
      </c>
      <c r="W53" s="1">
        <f t="shared" si="43"/>
        <v>1</v>
      </c>
      <c r="X53" s="1">
        <f t="shared" si="44"/>
        <v>24</v>
      </c>
      <c r="Y53" s="1">
        <f t="shared" si="45"/>
        <v>6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3</v>
      </c>
      <c r="AE53" s="1">
        <f t="shared" si="49"/>
        <v>4</v>
      </c>
      <c r="AF53" s="1">
        <f t="shared" si="50"/>
        <v>3</v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E54" s="1">
        <v>2</v>
      </c>
      <c r="F54" s="1">
        <v>4</v>
      </c>
      <c r="G54" s="1" t="s">
        <v>83</v>
      </c>
      <c r="H54" s="1" t="s">
        <v>83</v>
      </c>
      <c r="I54" s="1">
        <f t="shared" si="29"/>
        <v>31</v>
      </c>
      <c r="J54" s="1">
        <f t="shared" si="30"/>
        <v>16</v>
      </c>
      <c r="K54" s="1">
        <f t="shared" si="31"/>
        <v>3</v>
      </c>
      <c r="L54" s="1">
        <f t="shared" si="32"/>
        <v>6</v>
      </c>
      <c r="M54" s="1">
        <f t="shared" si="33"/>
        <v>1</v>
      </c>
      <c r="N54" s="1">
        <f t="shared" si="34"/>
        <v>2</v>
      </c>
      <c r="O54" s="1">
        <f t="shared" si="35"/>
        <v>19</v>
      </c>
      <c r="P54" s="1">
        <f t="shared" si="36"/>
        <v>6</v>
      </c>
      <c r="Q54" s="1">
        <f t="shared" si="37"/>
        <v>3</v>
      </c>
      <c r="R54" s="1">
        <f t="shared" si="38"/>
        <v>12</v>
      </c>
      <c r="S54" s="1">
        <f t="shared" si="39"/>
        <v>10</v>
      </c>
      <c r="T54" s="1">
        <f t="shared" si="40"/>
        <v>3</v>
      </c>
      <c r="U54" s="1">
        <f t="shared" si="41"/>
        <v>14</v>
      </c>
      <c r="V54" s="1">
        <f t="shared" si="42"/>
        <v>2</v>
      </c>
      <c r="W54" s="1">
        <f t="shared" si="43"/>
        <v>1</v>
      </c>
      <c r="X54" s="1">
        <f t="shared" si="44"/>
        <v>24</v>
      </c>
      <c r="Y54" s="1">
        <f t="shared" si="45"/>
        <v>6</v>
      </c>
      <c r="Z54" s="1">
        <f t="shared" si="46"/>
        <v>4</v>
      </c>
      <c r="AA54" s="1" t="str">
        <f t="shared" si="27"/>
        <v>L</v>
      </c>
      <c r="AB54" s="1">
        <f t="shared" si="47"/>
        <v>3</v>
      </c>
      <c r="AC54" s="1" t="str">
        <f t="shared" si="28"/>
        <v>L</v>
      </c>
      <c r="AD54" s="1">
        <f t="shared" si="48"/>
        <v>2</v>
      </c>
      <c r="AE54" s="1">
        <f t="shared" si="49"/>
        <v>5</v>
      </c>
      <c r="AF54" s="1">
        <f t="shared" si="50"/>
        <v>3</v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E55" s="1">
        <v>1</v>
      </c>
      <c r="F55" s="1">
        <v>2</v>
      </c>
      <c r="G55" s="1" t="s">
        <v>83</v>
      </c>
      <c r="H55" s="1" t="s">
        <v>83</v>
      </c>
      <c r="I55" s="1">
        <f t="shared" si="29"/>
        <v>31</v>
      </c>
      <c r="J55" s="1">
        <f t="shared" si="30"/>
        <v>17</v>
      </c>
      <c r="K55" s="1">
        <f t="shared" si="31"/>
        <v>3</v>
      </c>
      <c r="L55" s="1">
        <f t="shared" si="32"/>
        <v>6</v>
      </c>
      <c r="M55" s="1">
        <f t="shared" si="33"/>
        <v>1</v>
      </c>
      <c r="N55" s="1">
        <f t="shared" si="34"/>
        <v>2</v>
      </c>
      <c r="O55" s="1">
        <f t="shared" si="35"/>
        <v>19</v>
      </c>
      <c r="P55" s="1">
        <f t="shared" si="36"/>
        <v>6</v>
      </c>
      <c r="Q55" s="1">
        <f t="shared" si="37"/>
        <v>3</v>
      </c>
      <c r="R55" s="1">
        <f t="shared" si="38"/>
        <v>12</v>
      </c>
      <c r="S55" s="1">
        <f t="shared" si="39"/>
        <v>11</v>
      </c>
      <c r="T55" s="1">
        <f t="shared" si="40"/>
        <v>3</v>
      </c>
      <c r="U55" s="1">
        <f t="shared" si="41"/>
        <v>14</v>
      </c>
      <c r="V55" s="1">
        <f t="shared" si="42"/>
        <v>2</v>
      </c>
      <c r="W55" s="1">
        <f t="shared" si="43"/>
        <v>1</v>
      </c>
      <c r="X55" s="1">
        <f t="shared" si="44"/>
        <v>24</v>
      </c>
      <c r="Y55" s="1">
        <f t="shared" si="45"/>
        <v>6</v>
      </c>
      <c r="Z55" s="1">
        <f t="shared" si="46"/>
        <v>4</v>
      </c>
      <c r="AA55" s="1" t="str">
        <f t="shared" si="27"/>
        <v>L</v>
      </c>
      <c r="AB55" s="1">
        <f t="shared" si="47"/>
        <v>4</v>
      </c>
      <c r="AC55" s="1" t="str">
        <f t="shared" si="28"/>
        <v>L</v>
      </c>
      <c r="AD55" s="1">
        <f t="shared" si="48"/>
        <v>2</v>
      </c>
      <c r="AE55" s="1">
        <f t="shared" si="49"/>
        <v>5</v>
      </c>
      <c r="AF55" s="1">
        <f t="shared" si="50"/>
        <v>3</v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E56" s="1">
        <v>3</v>
      </c>
      <c r="F56" s="1">
        <v>1</v>
      </c>
      <c r="G56" s="1" t="s">
        <v>83</v>
      </c>
      <c r="H56" s="1" t="s">
        <v>83</v>
      </c>
      <c r="I56" s="1">
        <f t="shared" si="29"/>
        <v>32</v>
      </c>
      <c r="J56" s="1">
        <f t="shared" si="30"/>
        <v>17</v>
      </c>
      <c r="K56" s="1">
        <f t="shared" si="31"/>
        <v>3</v>
      </c>
      <c r="L56" s="1">
        <f t="shared" si="32"/>
        <v>6</v>
      </c>
      <c r="M56" s="1">
        <f t="shared" si="33"/>
        <v>1</v>
      </c>
      <c r="N56" s="1">
        <f t="shared" si="34"/>
        <v>2</v>
      </c>
      <c r="O56" s="1">
        <f t="shared" si="35"/>
        <v>19</v>
      </c>
      <c r="P56" s="1">
        <f t="shared" si="36"/>
        <v>6</v>
      </c>
      <c r="Q56" s="1">
        <f t="shared" si="37"/>
        <v>3</v>
      </c>
      <c r="R56" s="1">
        <f t="shared" si="38"/>
        <v>13</v>
      </c>
      <c r="S56" s="1">
        <f t="shared" si="39"/>
        <v>11</v>
      </c>
      <c r="T56" s="1">
        <f t="shared" si="40"/>
        <v>3</v>
      </c>
      <c r="U56" s="1">
        <f t="shared" si="41"/>
        <v>14</v>
      </c>
      <c r="V56" s="1">
        <f t="shared" si="42"/>
        <v>2</v>
      </c>
      <c r="W56" s="1">
        <f t="shared" si="43"/>
        <v>1</v>
      </c>
      <c r="X56" s="1">
        <f t="shared" si="44"/>
        <v>24</v>
      </c>
      <c r="Y56" s="1">
        <f t="shared" si="45"/>
        <v>6</v>
      </c>
      <c r="Z56" s="1">
        <f t="shared" si="46"/>
        <v>4</v>
      </c>
      <c r="AA56" s="1" t="str">
        <f t="shared" si="27"/>
        <v>W</v>
      </c>
      <c r="AB56" s="1">
        <f t="shared" si="47"/>
        <v>1</v>
      </c>
      <c r="AC56" s="1" t="str">
        <f t="shared" si="28"/>
        <v>W</v>
      </c>
      <c r="AD56" s="1">
        <f t="shared" si="48"/>
        <v>3</v>
      </c>
      <c r="AE56" s="1">
        <f t="shared" si="49"/>
        <v>4</v>
      </c>
      <c r="AF56" s="1">
        <f t="shared" si="50"/>
        <v>3</v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33</v>
      </c>
      <c r="J57" s="1">
        <f t="shared" si="30"/>
        <v>17</v>
      </c>
      <c r="K57" s="1">
        <f t="shared" si="31"/>
        <v>3</v>
      </c>
      <c r="L57" s="1">
        <f t="shared" si="32"/>
        <v>6</v>
      </c>
      <c r="M57" s="1">
        <f t="shared" si="33"/>
        <v>1</v>
      </c>
      <c r="N57" s="1">
        <f t="shared" si="34"/>
        <v>2</v>
      </c>
      <c r="O57" s="1">
        <f t="shared" si="35"/>
        <v>19</v>
      </c>
      <c r="P57" s="1">
        <f t="shared" si="36"/>
        <v>6</v>
      </c>
      <c r="Q57" s="1">
        <f t="shared" si="37"/>
        <v>3</v>
      </c>
      <c r="R57" s="1">
        <f t="shared" si="38"/>
        <v>14</v>
      </c>
      <c r="S57" s="1">
        <f t="shared" si="39"/>
        <v>11</v>
      </c>
      <c r="T57" s="1">
        <f t="shared" si="40"/>
        <v>3</v>
      </c>
      <c r="U57" s="1">
        <f t="shared" si="41"/>
        <v>14</v>
      </c>
      <c r="V57" s="1">
        <f t="shared" si="42"/>
        <v>2</v>
      </c>
      <c r="W57" s="1">
        <f t="shared" si="43"/>
        <v>1</v>
      </c>
      <c r="X57" s="1">
        <f t="shared" si="44"/>
        <v>24</v>
      </c>
      <c r="Y57" s="1">
        <f t="shared" si="45"/>
        <v>6</v>
      </c>
      <c r="Z57" s="1">
        <f t="shared" si="46"/>
        <v>4</v>
      </c>
      <c r="AA57" s="1" t="str">
        <f t="shared" si="27"/>
        <v>W</v>
      </c>
      <c r="AB57" s="1">
        <f t="shared" si="47"/>
        <v>2</v>
      </c>
      <c r="AC57" s="1" t="str">
        <f t="shared" si="28"/>
        <v>W</v>
      </c>
      <c r="AD57" s="1">
        <f t="shared" si="48"/>
        <v>4</v>
      </c>
      <c r="AE57" s="1">
        <f t="shared" si="49"/>
        <v>3</v>
      </c>
      <c r="AF57" s="1">
        <f t="shared" si="50"/>
        <v>3</v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E58" s="1">
        <v>3</v>
      </c>
      <c r="F58" s="1">
        <v>1</v>
      </c>
      <c r="G58" s="1" t="s">
        <v>83</v>
      </c>
      <c r="H58" s="1" t="s">
        <v>83</v>
      </c>
      <c r="I58" s="1">
        <f t="shared" si="29"/>
        <v>34</v>
      </c>
      <c r="J58" s="1">
        <f t="shared" si="30"/>
        <v>17</v>
      </c>
      <c r="K58" s="1">
        <f t="shared" si="31"/>
        <v>3</v>
      </c>
      <c r="L58" s="1">
        <f t="shared" si="32"/>
        <v>6</v>
      </c>
      <c r="M58" s="1">
        <f t="shared" si="33"/>
        <v>1</v>
      </c>
      <c r="N58" s="1">
        <f t="shared" si="34"/>
        <v>2</v>
      </c>
      <c r="O58" s="1">
        <f t="shared" si="35"/>
        <v>20</v>
      </c>
      <c r="P58" s="1">
        <f t="shared" si="36"/>
        <v>6</v>
      </c>
      <c r="Q58" s="1">
        <f t="shared" si="37"/>
        <v>3</v>
      </c>
      <c r="R58" s="1">
        <f t="shared" si="38"/>
        <v>14</v>
      </c>
      <c r="S58" s="1">
        <f t="shared" si="39"/>
        <v>11</v>
      </c>
      <c r="T58" s="1">
        <f t="shared" si="40"/>
        <v>3</v>
      </c>
      <c r="U58" s="1">
        <f t="shared" si="41"/>
        <v>15</v>
      </c>
      <c r="V58" s="1">
        <f t="shared" si="42"/>
        <v>2</v>
      </c>
      <c r="W58" s="1">
        <f t="shared" si="43"/>
        <v>1</v>
      </c>
      <c r="X58" s="1">
        <f t="shared" si="44"/>
        <v>25</v>
      </c>
      <c r="Y58" s="1">
        <f t="shared" si="45"/>
        <v>6</v>
      </c>
      <c r="Z58" s="1">
        <f t="shared" si="46"/>
        <v>4</v>
      </c>
      <c r="AA58" s="1" t="str">
        <f t="shared" si="27"/>
        <v>W</v>
      </c>
      <c r="AB58" s="1">
        <f t="shared" si="47"/>
        <v>3</v>
      </c>
      <c r="AC58" s="1" t="str">
        <f t="shared" si="28"/>
        <v>W</v>
      </c>
      <c r="AD58" s="1">
        <f t="shared" si="48"/>
        <v>5</v>
      </c>
      <c r="AE58" s="1">
        <f t="shared" si="49"/>
        <v>3</v>
      </c>
      <c r="AF58" s="1">
        <f t="shared" si="50"/>
        <v>2</v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E59" s="1">
        <v>2</v>
      </c>
      <c r="F59" s="1">
        <v>5</v>
      </c>
      <c r="G59" s="1" t="s">
        <v>83</v>
      </c>
      <c r="H59" s="1" t="s">
        <v>83</v>
      </c>
      <c r="I59" s="1">
        <f t="shared" si="29"/>
        <v>34</v>
      </c>
      <c r="J59" s="1">
        <f t="shared" si="30"/>
        <v>18</v>
      </c>
      <c r="K59" s="1">
        <f t="shared" si="31"/>
        <v>3</v>
      </c>
      <c r="L59" s="1">
        <f t="shared" si="32"/>
        <v>6</v>
      </c>
      <c r="M59" s="1">
        <f t="shared" si="33"/>
        <v>1</v>
      </c>
      <c r="N59" s="1">
        <f t="shared" si="34"/>
        <v>2</v>
      </c>
      <c r="O59" s="1">
        <f t="shared" si="35"/>
        <v>20</v>
      </c>
      <c r="P59" s="1">
        <f t="shared" si="36"/>
        <v>6</v>
      </c>
      <c r="Q59" s="1">
        <f t="shared" si="37"/>
        <v>3</v>
      </c>
      <c r="R59" s="1">
        <f t="shared" si="38"/>
        <v>14</v>
      </c>
      <c r="S59" s="1">
        <f t="shared" si="39"/>
        <v>12</v>
      </c>
      <c r="T59" s="1">
        <f t="shared" si="40"/>
        <v>3</v>
      </c>
      <c r="U59" s="1">
        <f t="shared" si="41"/>
        <v>15</v>
      </c>
      <c r="V59" s="1">
        <f t="shared" si="42"/>
        <v>3</v>
      </c>
      <c r="W59" s="1">
        <f t="shared" si="43"/>
        <v>1</v>
      </c>
      <c r="X59" s="1">
        <f t="shared" si="44"/>
        <v>25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4</v>
      </c>
      <c r="AE59" s="1">
        <f t="shared" si="49"/>
        <v>4</v>
      </c>
      <c r="AF59" s="1">
        <f t="shared" si="50"/>
        <v>2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E60" s="1">
        <v>7</v>
      </c>
      <c r="F60" s="1">
        <v>5</v>
      </c>
      <c r="G60" s="1" t="s">
        <v>83</v>
      </c>
      <c r="H60" s="1" t="s">
        <v>83</v>
      </c>
      <c r="I60" s="1">
        <f t="shared" si="29"/>
        <v>35</v>
      </c>
      <c r="J60" s="1">
        <f t="shared" si="30"/>
        <v>18</v>
      </c>
      <c r="K60" s="1">
        <f t="shared" si="31"/>
        <v>3</v>
      </c>
      <c r="L60" s="1">
        <f t="shared" si="32"/>
        <v>6</v>
      </c>
      <c r="M60" s="1">
        <f t="shared" si="33"/>
        <v>1</v>
      </c>
      <c r="N60" s="1">
        <f t="shared" si="34"/>
        <v>2</v>
      </c>
      <c r="O60" s="1">
        <f t="shared" si="35"/>
        <v>21</v>
      </c>
      <c r="P60" s="1">
        <f t="shared" si="36"/>
        <v>6</v>
      </c>
      <c r="Q60" s="1">
        <f t="shared" si="37"/>
        <v>3</v>
      </c>
      <c r="R60" s="1">
        <f t="shared" si="38"/>
        <v>14</v>
      </c>
      <c r="S60" s="1">
        <f t="shared" si="39"/>
        <v>12</v>
      </c>
      <c r="T60" s="1">
        <f t="shared" si="40"/>
        <v>3</v>
      </c>
      <c r="U60" s="1">
        <f t="shared" si="41"/>
        <v>15</v>
      </c>
      <c r="V60" s="1">
        <f t="shared" si="42"/>
        <v>3</v>
      </c>
      <c r="W60" s="1">
        <f t="shared" si="43"/>
        <v>1</v>
      </c>
      <c r="X60" s="1">
        <f t="shared" si="44"/>
        <v>26</v>
      </c>
      <c r="Y60" s="1">
        <f t="shared" si="45"/>
        <v>7</v>
      </c>
      <c r="Z60" s="1">
        <f t="shared" si="46"/>
        <v>4</v>
      </c>
      <c r="AA60" s="1" t="str">
        <f t="shared" si="27"/>
        <v>W</v>
      </c>
      <c r="AB60" s="1">
        <f t="shared" si="47"/>
        <v>1</v>
      </c>
      <c r="AC60" s="1" t="str">
        <f t="shared" si="28"/>
        <v>W</v>
      </c>
      <c r="AD60" s="1">
        <f t="shared" si="48"/>
        <v>5</v>
      </c>
      <c r="AE60" s="1">
        <f t="shared" si="49"/>
        <v>3</v>
      </c>
      <c r="AF60" s="1">
        <f t="shared" si="50"/>
        <v>2</v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E61" s="1">
        <v>2</v>
      </c>
      <c r="F61" s="1">
        <v>0</v>
      </c>
      <c r="G61" s="1" t="s">
        <v>83</v>
      </c>
      <c r="H61" s="1" t="s">
        <v>83</v>
      </c>
      <c r="I61" s="1">
        <f t="shared" si="29"/>
        <v>36</v>
      </c>
      <c r="J61" s="1">
        <f t="shared" si="30"/>
        <v>18</v>
      </c>
      <c r="K61" s="1">
        <f t="shared" si="31"/>
        <v>3</v>
      </c>
      <c r="L61" s="1">
        <f t="shared" si="32"/>
        <v>6</v>
      </c>
      <c r="M61" s="1">
        <f t="shared" si="33"/>
        <v>1</v>
      </c>
      <c r="N61" s="1">
        <f t="shared" si="34"/>
        <v>2</v>
      </c>
      <c r="O61" s="1">
        <f t="shared" si="35"/>
        <v>22</v>
      </c>
      <c r="P61" s="1">
        <f t="shared" si="36"/>
        <v>6</v>
      </c>
      <c r="Q61" s="1">
        <f t="shared" si="37"/>
        <v>3</v>
      </c>
      <c r="R61" s="1">
        <f t="shared" si="38"/>
        <v>14</v>
      </c>
      <c r="S61" s="1">
        <f t="shared" si="39"/>
        <v>12</v>
      </c>
      <c r="T61" s="1">
        <f t="shared" si="40"/>
        <v>3</v>
      </c>
      <c r="U61" s="1">
        <f t="shared" si="41"/>
        <v>15</v>
      </c>
      <c r="V61" s="1">
        <f t="shared" si="42"/>
        <v>3</v>
      </c>
      <c r="W61" s="1">
        <f t="shared" si="43"/>
        <v>1</v>
      </c>
      <c r="X61" s="1">
        <f t="shared" si="44"/>
        <v>26</v>
      </c>
      <c r="Y61" s="1">
        <f t="shared" si="45"/>
        <v>7</v>
      </c>
      <c r="Z61" s="1">
        <f t="shared" si="46"/>
        <v>4</v>
      </c>
      <c r="AA61" s="1" t="str">
        <f t="shared" si="27"/>
        <v>W</v>
      </c>
      <c r="AB61" s="1">
        <f t="shared" si="47"/>
        <v>2</v>
      </c>
      <c r="AC61" s="1" t="str">
        <f t="shared" si="28"/>
        <v>W</v>
      </c>
      <c r="AD61" s="1">
        <f t="shared" si="48"/>
        <v>5</v>
      </c>
      <c r="AE61" s="1">
        <f t="shared" si="49"/>
        <v>3</v>
      </c>
      <c r="AF61" s="1">
        <f t="shared" si="50"/>
        <v>2</v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E62" s="1">
        <v>5</v>
      </c>
      <c r="F62" s="1">
        <v>2</v>
      </c>
      <c r="G62" s="1" t="s">
        <v>83</v>
      </c>
      <c r="H62" s="1" t="s">
        <v>83</v>
      </c>
      <c r="I62" s="1">
        <f t="shared" si="29"/>
        <v>37</v>
      </c>
      <c r="J62" s="1">
        <f t="shared" si="30"/>
        <v>18</v>
      </c>
      <c r="K62" s="1">
        <f t="shared" si="31"/>
        <v>3</v>
      </c>
      <c r="L62" s="1">
        <f t="shared" si="32"/>
        <v>6</v>
      </c>
      <c r="M62" s="1">
        <f t="shared" si="33"/>
        <v>1</v>
      </c>
      <c r="N62" s="1">
        <f t="shared" si="34"/>
        <v>2</v>
      </c>
      <c r="O62" s="1">
        <f t="shared" si="35"/>
        <v>23</v>
      </c>
      <c r="P62" s="1">
        <f t="shared" si="36"/>
        <v>6</v>
      </c>
      <c r="Q62" s="1">
        <f t="shared" si="37"/>
        <v>3</v>
      </c>
      <c r="R62" s="1">
        <f t="shared" si="38"/>
        <v>14</v>
      </c>
      <c r="S62" s="1">
        <f t="shared" si="39"/>
        <v>12</v>
      </c>
      <c r="T62" s="1">
        <f t="shared" si="40"/>
        <v>3</v>
      </c>
      <c r="U62" s="1">
        <f t="shared" si="41"/>
        <v>15</v>
      </c>
      <c r="V62" s="1">
        <f t="shared" si="42"/>
        <v>3</v>
      </c>
      <c r="W62" s="1">
        <f t="shared" si="43"/>
        <v>1</v>
      </c>
      <c r="X62" s="1">
        <f t="shared" si="44"/>
        <v>26</v>
      </c>
      <c r="Y62" s="1">
        <f t="shared" si="45"/>
        <v>7</v>
      </c>
      <c r="Z62" s="1">
        <f t="shared" si="46"/>
        <v>4</v>
      </c>
      <c r="AA62" s="1" t="str">
        <f t="shared" si="27"/>
        <v>W</v>
      </c>
      <c r="AB62" s="1">
        <f t="shared" si="47"/>
        <v>3</v>
      </c>
      <c r="AC62" s="1" t="str">
        <f t="shared" si="28"/>
        <v>W</v>
      </c>
      <c r="AD62" s="1">
        <f t="shared" si="48"/>
        <v>6</v>
      </c>
      <c r="AE62" s="1">
        <f t="shared" si="49"/>
        <v>3</v>
      </c>
      <c r="AF62" s="1">
        <f t="shared" si="50"/>
        <v>1</v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E63" s="1">
        <v>4</v>
      </c>
      <c r="F63" s="1">
        <v>0</v>
      </c>
      <c r="G63" s="1" t="s">
        <v>83</v>
      </c>
      <c r="H63" s="1" t="s">
        <v>83</v>
      </c>
      <c r="I63" s="1">
        <f t="shared" si="29"/>
        <v>38</v>
      </c>
      <c r="J63" s="1">
        <f t="shared" si="30"/>
        <v>18</v>
      </c>
      <c r="K63" s="1">
        <f t="shared" si="31"/>
        <v>3</v>
      </c>
      <c r="L63" s="1">
        <f t="shared" si="32"/>
        <v>6</v>
      </c>
      <c r="M63" s="1">
        <f t="shared" si="33"/>
        <v>1</v>
      </c>
      <c r="N63" s="1">
        <f t="shared" si="34"/>
        <v>2</v>
      </c>
      <c r="O63" s="1">
        <f t="shared" si="35"/>
        <v>24</v>
      </c>
      <c r="P63" s="1">
        <f t="shared" si="36"/>
        <v>6</v>
      </c>
      <c r="Q63" s="1">
        <f t="shared" si="37"/>
        <v>3</v>
      </c>
      <c r="R63" s="1">
        <f t="shared" si="38"/>
        <v>14</v>
      </c>
      <c r="S63" s="1">
        <f t="shared" si="39"/>
        <v>12</v>
      </c>
      <c r="T63" s="1">
        <f t="shared" si="40"/>
        <v>3</v>
      </c>
      <c r="U63" s="1">
        <f t="shared" si="41"/>
        <v>15</v>
      </c>
      <c r="V63" s="1">
        <f t="shared" si="42"/>
        <v>3</v>
      </c>
      <c r="W63" s="1">
        <f t="shared" si="43"/>
        <v>1</v>
      </c>
      <c r="X63" s="1">
        <f t="shared" si="44"/>
        <v>26</v>
      </c>
      <c r="Y63" s="1">
        <f t="shared" si="45"/>
        <v>7</v>
      </c>
      <c r="Z63" s="1">
        <f t="shared" si="46"/>
        <v>4</v>
      </c>
      <c r="AA63" s="1" t="str">
        <f t="shared" si="27"/>
        <v>W</v>
      </c>
      <c r="AB63" s="1">
        <f t="shared" si="47"/>
        <v>4</v>
      </c>
      <c r="AC63" s="1" t="str">
        <f t="shared" si="28"/>
        <v>W</v>
      </c>
      <c r="AD63" s="1">
        <f t="shared" si="48"/>
        <v>7</v>
      </c>
      <c r="AE63" s="1">
        <f t="shared" si="49"/>
        <v>3</v>
      </c>
      <c r="AF63" s="1">
        <f t="shared" si="50"/>
        <v>0</v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E64" s="1">
        <v>5</v>
      </c>
      <c r="F64" s="1">
        <v>6</v>
      </c>
      <c r="G64" s="1" t="s">
        <v>83</v>
      </c>
      <c r="H64" s="1" t="s">
        <v>83</v>
      </c>
      <c r="I64" s="1">
        <f t="shared" si="29"/>
        <v>38</v>
      </c>
      <c r="J64" s="1">
        <f t="shared" si="30"/>
        <v>19</v>
      </c>
      <c r="K64" s="1">
        <f t="shared" si="31"/>
        <v>3</v>
      </c>
      <c r="L64" s="1">
        <f t="shared" si="32"/>
        <v>6</v>
      </c>
      <c r="M64" s="1">
        <f t="shared" si="33"/>
        <v>1</v>
      </c>
      <c r="N64" s="1">
        <f t="shared" si="34"/>
        <v>2</v>
      </c>
      <c r="O64" s="1">
        <f t="shared" si="35"/>
        <v>24</v>
      </c>
      <c r="P64" s="1">
        <f t="shared" si="36"/>
        <v>7</v>
      </c>
      <c r="Q64" s="1">
        <f t="shared" si="37"/>
        <v>3</v>
      </c>
      <c r="R64" s="1">
        <f t="shared" si="38"/>
        <v>14</v>
      </c>
      <c r="S64" s="1">
        <f t="shared" si="39"/>
        <v>12</v>
      </c>
      <c r="T64" s="1">
        <f t="shared" si="40"/>
        <v>3</v>
      </c>
      <c r="U64" s="1">
        <f t="shared" si="41"/>
        <v>15</v>
      </c>
      <c r="V64" s="1">
        <f t="shared" si="42"/>
        <v>4</v>
      </c>
      <c r="W64" s="1">
        <f t="shared" si="43"/>
        <v>1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L</v>
      </c>
      <c r="AB64" s="1">
        <f t="shared" si="47"/>
        <v>1</v>
      </c>
      <c r="AC64" s="1" t="str">
        <f t="shared" si="28"/>
        <v>L</v>
      </c>
      <c r="AD64" s="1">
        <f t="shared" si="48"/>
        <v>7</v>
      </c>
      <c r="AE64" s="1">
        <f t="shared" si="49"/>
        <v>3</v>
      </c>
      <c r="AF64" s="1">
        <f t="shared" si="50"/>
        <v>0</v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E65" s="1">
        <v>2</v>
      </c>
      <c r="F65" s="1">
        <v>3</v>
      </c>
      <c r="G65" s="1" t="s">
        <v>84</v>
      </c>
      <c r="H65" s="1" t="s">
        <v>83</v>
      </c>
      <c r="I65" s="1">
        <f t="shared" si="29"/>
        <v>38</v>
      </c>
      <c r="J65" s="1">
        <f t="shared" si="30"/>
        <v>19</v>
      </c>
      <c r="K65" s="1">
        <f t="shared" si="31"/>
        <v>3</v>
      </c>
      <c r="L65" s="1">
        <f t="shared" si="32"/>
        <v>7</v>
      </c>
      <c r="M65" s="1">
        <f t="shared" si="33"/>
        <v>1</v>
      </c>
      <c r="N65" s="1">
        <f t="shared" si="34"/>
        <v>2</v>
      </c>
      <c r="O65" s="1">
        <f t="shared" si="35"/>
        <v>24</v>
      </c>
      <c r="P65" s="1">
        <f t="shared" si="36"/>
        <v>7</v>
      </c>
      <c r="Q65" s="1">
        <f t="shared" si="37"/>
        <v>3</v>
      </c>
      <c r="R65" s="1">
        <f t="shared" si="38"/>
        <v>14</v>
      </c>
      <c r="S65" s="1">
        <f t="shared" si="39"/>
        <v>12</v>
      </c>
      <c r="T65" s="1">
        <f t="shared" si="40"/>
        <v>4</v>
      </c>
      <c r="U65" s="1">
        <f t="shared" si="41"/>
        <v>15</v>
      </c>
      <c r="V65" s="1">
        <f t="shared" si="42"/>
        <v>4</v>
      </c>
      <c r="W65" s="1">
        <f t="shared" si="43"/>
        <v>1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L</v>
      </c>
      <c r="AB65" s="1">
        <f t="shared" si="47"/>
        <v>2</v>
      </c>
      <c r="AC65" s="1" t="str">
        <f t="shared" si="28"/>
        <v>OTL</v>
      </c>
      <c r="AD65" s="1">
        <f t="shared" si="48"/>
        <v>7</v>
      </c>
      <c r="AE65" s="1">
        <f t="shared" si="49"/>
        <v>2</v>
      </c>
      <c r="AF65" s="1">
        <f t="shared" si="50"/>
        <v>1</v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E66" s="1">
        <v>4</v>
      </c>
      <c r="F66" s="1">
        <v>0</v>
      </c>
      <c r="G66" s="1" t="s">
        <v>83</v>
      </c>
      <c r="H66" s="1" t="s">
        <v>83</v>
      </c>
      <c r="I66" s="1">
        <f t="shared" si="29"/>
        <v>39</v>
      </c>
      <c r="J66" s="1">
        <f t="shared" si="30"/>
        <v>19</v>
      </c>
      <c r="K66" s="1">
        <f t="shared" si="31"/>
        <v>3</v>
      </c>
      <c r="L66" s="1">
        <f t="shared" si="32"/>
        <v>7</v>
      </c>
      <c r="M66" s="1">
        <f t="shared" si="33"/>
        <v>1</v>
      </c>
      <c r="N66" s="1">
        <f t="shared" si="34"/>
        <v>2</v>
      </c>
      <c r="O66" s="1">
        <f t="shared" si="35"/>
        <v>24</v>
      </c>
      <c r="P66" s="1">
        <f t="shared" si="36"/>
        <v>7</v>
      </c>
      <c r="Q66" s="1">
        <f t="shared" si="37"/>
        <v>3</v>
      </c>
      <c r="R66" s="1">
        <f t="shared" si="38"/>
        <v>15</v>
      </c>
      <c r="S66" s="1">
        <f t="shared" si="39"/>
        <v>12</v>
      </c>
      <c r="T66" s="1">
        <f t="shared" si="40"/>
        <v>4</v>
      </c>
      <c r="U66" s="1">
        <f t="shared" si="41"/>
        <v>15</v>
      </c>
      <c r="V66" s="1">
        <f t="shared" si="42"/>
        <v>4</v>
      </c>
      <c r="W66" s="1">
        <f t="shared" si="43"/>
        <v>1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1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2</v>
      </c>
      <c r="AF66" s="1">
        <f t="shared" si="50"/>
        <v>1</v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E67" s="1">
        <v>3</v>
      </c>
      <c r="F67" s="1">
        <v>4</v>
      </c>
      <c r="G67" s="1" t="s">
        <v>84</v>
      </c>
      <c r="H67" s="1" t="s">
        <v>84</v>
      </c>
      <c r="I67" s="1">
        <f t="shared" ref="I67:I83" si="53">IF(E67="","",IF(E67&gt;F67,I66+1,I66))</f>
        <v>39</v>
      </c>
      <c r="J67" s="1">
        <f t="shared" ref="J67:J83" si="54">IF(E67="","",IF(AND(F67&gt;E67,G67=$AK$2,H67=$AK$2),J66+1,J66))</f>
        <v>19</v>
      </c>
      <c r="K67" s="1">
        <f t="shared" ref="K67:K83" si="55">IF(E67="","",IF(AND(G67=$AK$1,E67&gt;F67),K66+1,K66))</f>
        <v>3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24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3</v>
      </c>
      <c r="R67" s="1">
        <f t="shared" ref="R67:R83" si="62">IF(E67="","",IF(AND(C67=$AL$2,E67&gt;F67),R66+1,R66))</f>
        <v>15</v>
      </c>
      <c r="S67" s="1">
        <f t="shared" ref="S67:S83" si="63">IF(E67="","",IF(AND(C67=$AL$2,F67&gt;E67,G67=$AK$2,H67=$AK$2),S66+1,S66))</f>
        <v>12</v>
      </c>
      <c r="T67" s="1">
        <f t="shared" ref="T67:T83" si="64">IF(E67="","",IF(AND(C67=$AL$2,F67&gt;E67,OR(G67=$AK$1,H67=$AK$1)), T66+1, T66))</f>
        <v>5</v>
      </c>
      <c r="U67" s="1">
        <f t="shared" ref="U67:U83" si="65">IF(E67="","",IF(AND(E67&gt;F67,COUNTIF($AO$1:$AO$7,D67)=1),U66+1,U66))</f>
        <v>15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1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OTL</v>
      </c>
      <c r="AD67" s="1">
        <f t="shared" si="48"/>
        <v>6</v>
      </c>
      <c r="AE67" s="1">
        <f t="shared" si="49"/>
        <v>2</v>
      </c>
      <c r="AF67" s="1">
        <f t="shared" si="50"/>
        <v>2</v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E68" s="1">
        <v>0</v>
      </c>
      <c r="F68" s="1">
        <v>3</v>
      </c>
      <c r="G68" s="1" t="s">
        <v>83</v>
      </c>
      <c r="H68" s="1" t="s">
        <v>83</v>
      </c>
      <c r="I68" s="1">
        <f t="shared" si="53"/>
        <v>39</v>
      </c>
      <c r="J68" s="1">
        <f t="shared" si="54"/>
        <v>20</v>
      </c>
      <c r="K68" s="1">
        <f t="shared" si="55"/>
        <v>3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24</v>
      </c>
      <c r="P68" s="1">
        <f t="shared" si="60"/>
        <v>7</v>
      </c>
      <c r="Q68" s="1">
        <f t="shared" si="61"/>
        <v>3</v>
      </c>
      <c r="R68" s="1">
        <f t="shared" si="62"/>
        <v>15</v>
      </c>
      <c r="S68" s="1">
        <f t="shared" si="63"/>
        <v>13</v>
      </c>
      <c r="T68" s="1">
        <f t="shared" si="64"/>
        <v>5</v>
      </c>
      <c r="U68" s="1">
        <f t="shared" si="65"/>
        <v>15</v>
      </c>
      <c r="V68" s="1">
        <f t="shared" si="66"/>
        <v>4</v>
      </c>
      <c r="W68" s="1">
        <f t="shared" si="67"/>
        <v>1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L</v>
      </c>
      <c r="AB68" s="1">
        <f t="shared" si="71"/>
        <v>2</v>
      </c>
      <c r="AC68" s="1" t="str">
        <f t="shared" si="52"/>
        <v>L</v>
      </c>
      <c r="AD68" s="1">
        <f t="shared" si="48"/>
        <v>5</v>
      </c>
      <c r="AE68" s="1">
        <f t="shared" si="49"/>
        <v>3</v>
      </c>
      <c r="AF68" s="1">
        <f t="shared" si="50"/>
        <v>2</v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E69" s="1">
        <v>5</v>
      </c>
      <c r="F69" s="1">
        <v>1</v>
      </c>
      <c r="G69" s="1" t="s">
        <v>83</v>
      </c>
      <c r="H69" s="1" t="s">
        <v>83</v>
      </c>
      <c r="I69" s="1">
        <f t="shared" si="53"/>
        <v>40</v>
      </c>
      <c r="J69" s="1">
        <f t="shared" si="54"/>
        <v>20</v>
      </c>
      <c r="K69" s="1">
        <f t="shared" si="55"/>
        <v>3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25</v>
      </c>
      <c r="P69" s="1">
        <f t="shared" si="60"/>
        <v>7</v>
      </c>
      <c r="Q69" s="1">
        <f t="shared" si="61"/>
        <v>3</v>
      </c>
      <c r="R69" s="1">
        <f t="shared" si="62"/>
        <v>15</v>
      </c>
      <c r="S69" s="1">
        <f t="shared" si="63"/>
        <v>13</v>
      </c>
      <c r="T69" s="1">
        <f t="shared" si="64"/>
        <v>5</v>
      </c>
      <c r="U69" s="1">
        <f t="shared" si="65"/>
        <v>15</v>
      </c>
      <c r="V69" s="1">
        <f t="shared" si="66"/>
        <v>4</v>
      </c>
      <c r="W69" s="1">
        <f t="shared" si="67"/>
        <v>1</v>
      </c>
      <c r="X69" s="1">
        <f t="shared" si="68"/>
        <v>26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1</v>
      </c>
      <c r="AC69" s="1" t="str">
        <f t="shared" si="52"/>
        <v>W</v>
      </c>
      <c r="AD69" s="1">
        <f t="shared" si="48"/>
        <v>6</v>
      </c>
      <c r="AE69" s="1">
        <f t="shared" si="49"/>
        <v>2</v>
      </c>
      <c r="AF69" s="1">
        <f t="shared" si="50"/>
        <v>2</v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E70" s="1">
        <v>6</v>
      </c>
      <c r="F70" s="1">
        <v>3</v>
      </c>
      <c r="G70" s="1" t="s">
        <v>83</v>
      </c>
      <c r="H70" s="1" t="s">
        <v>83</v>
      </c>
      <c r="I70" s="1">
        <f t="shared" si="53"/>
        <v>41</v>
      </c>
      <c r="J70" s="1">
        <f t="shared" si="54"/>
        <v>20</v>
      </c>
      <c r="K70" s="1">
        <f t="shared" si="55"/>
        <v>3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26</v>
      </c>
      <c r="P70" s="1">
        <f t="shared" si="60"/>
        <v>7</v>
      </c>
      <c r="Q70" s="1">
        <f t="shared" si="61"/>
        <v>3</v>
      </c>
      <c r="R70" s="1">
        <f t="shared" si="62"/>
        <v>15</v>
      </c>
      <c r="S70" s="1">
        <f t="shared" si="63"/>
        <v>13</v>
      </c>
      <c r="T70" s="1">
        <f t="shared" si="64"/>
        <v>5</v>
      </c>
      <c r="U70" s="1">
        <f t="shared" si="65"/>
        <v>15</v>
      </c>
      <c r="V70" s="1">
        <f t="shared" si="66"/>
        <v>4</v>
      </c>
      <c r="W70" s="1">
        <f t="shared" si="67"/>
        <v>1</v>
      </c>
      <c r="X70" s="1">
        <f t="shared" si="68"/>
        <v>26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2</v>
      </c>
      <c r="AC70" s="1" t="str">
        <f t="shared" si="52"/>
        <v>W</v>
      </c>
      <c r="AD70" s="1">
        <f t="shared" si="48"/>
        <v>6</v>
      </c>
      <c r="AE70" s="1">
        <f t="shared" si="49"/>
        <v>2</v>
      </c>
      <c r="AF70" s="1">
        <f t="shared" si="50"/>
        <v>2</v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E71" s="1">
        <v>4</v>
      </c>
      <c r="F71" s="1">
        <v>2</v>
      </c>
      <c r="G71" s="1" t="s">
        <v>83</v>
      </c>
      <c r="H71" s="1" t="s">
        <v>83</v>
      </c>
      <c r="I71" s="1">
        <f t="shared" si="53"/>
        <v>42</v>
      </c>
      <c r="J71" s="1">
        <f t="shared" si="54"/>
        <v>20</v>
      </c>
      <c r="K71" s="1">
        <f t="shared" si="55"/>
        <v>3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27</v>
      </c>
      <c r="P71" s="1">
        <f t="shared" si="60"/>
        <v>7</v>
      </c>
      <c r="Q71" s="1">
        <f t="shared" si="61"/>
        <v>3</v>
      </c>
      <c r="R71" s="1">
        <f t="shared" si="62"/>
        <v>15</v>
      </c>
      <c r="S71" s="1">
        <f t="shared" si="63"/>
        <v>13</v>
      </c>
      <c r="T71" s="1">
        <f t="shared" si="64"/>
        <v>5</v>
      </c>
      <c r="U71" s="1">
        <f t="shared" si="65"/>
        <v>15</v>
      </c>
      <c r="V71" s="1">
        <f t="shared" si="66"/>
        <v>4</v>
      </c>
      <c r="W71" s="1">
        <f t="shared" si="67"/>
        <v>1</v>
      </c>
      <c r="X71" s="1">
        <f t="shared" si="68"/>
        <v>26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3</v>
      </c>
      <c r="AC71" s="1" t="str">
        <f t="shared" si="52"/>
        <v>W</v>
      </c>
      <c r="AD71" s="1">
        <f t="shared" si="48"/>
        <v>6</v>
      </c>
      <c r="AE71" s="1">
        <f t="shared" si="49"/>
        <v>2</v>
      </c>
      <c r="AF71" s="1">
        <f t="shared" si="50"/>
        <v>2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E72" s="1">
        <v>5</v>
      </c>
      <c r="F72" s="1">
        <v>1</v>
      </c>
      <c r="G72" s="1" t="s">
        <v>83</v>
      </c>
      <c r="H72" s="1" t="s">
        <v>83</v>
      </c>
      <c r="I72" s="1">
        <f t="shared" si="53"/>
        <v>43</v>
      </c>
      <c r="J72" s="1">
        <f t="shared" si="54"/>
        <v>20</v>
      </c>
      <c r="K72" s="1">
        <f t="shared" si="55"/>
        <v>3</v>
      </c>
      <c r="L72" s="1">
        <f t="shared" si="56"/>
        <v>8</v>
      </c>
      <c r="M72" s="1">
        <f t="shared" si="57"/>
        <v>1</v>
      </c>
      <c r="N72" s="1">
        <f t="shared" si="58"/>
        <v>3</v>
      </c>
      <c r="O72" s="1">
        <f t="shared" si="59"/>
        <v>27</v>
      </c>
      <c r="P72" s="1">
        <f t="shared" si="60"/>
        <v>7</v>
      </c>
      <c r="Q72" s="1">
        <f t="shared" si="61"/>
        <v>3</v>
      </c>
      <c r="R72" s="1">
        <f t="shared" si="62"/>
        <v>16</v>
      </c>
      <c r="S72" s="1">
        <f t="shared" si="63"/>
        <v>13</v>
      </c>
      <c r="T72" s="1">
        <f t="shared" si="64"/>
        <v>5</v>
      </c>
      <c r="U72" s="1">
        <f t="shared" si="65"/>
        <v>15</v>
      </c>
      <c r="V72" s="1">
        <f t="shared" si="66"/>
        <v>4</v>
      </c>
      <c r="W72" s="1">
        <f t="shared" si="67"/>
        <v>1</v>
      </c>
      <c r="X72" s="1">
        <f t="shared" si="68"/>
        <v>27</v>
      </c>
      <c r="Y72" s="1">
        <f t="shared" si="69"/>
        <v>8</v>
      </c>
      <c r="Z72" s="1">
        <f t="shared" si="70"/>
        <v>4</v>
      </c>
      <c r="AA72" s="1" t="str">
        <f t="shared" si="51"/>
        <v>W</v>
      </c>
      <c r="AB72" s="1">
        <f t="shared" si="71"/>
        <v>4</v>
      </c>
      <c r="AC72" s="1" t="str">
        <f t="shared" si="52"/>
        <v>W</v>
      </c>
      <c r="AD72" s="1">
        <f t="shared" si="48"/>
        <v>6</v>
      </c>
      <c r="AE72" s="1">
        <f t="shared" si="49"/>
        <v>2</v>
      </c>
      <c r="AF72" s="1">
        <f t="shared" si="50"/>
        <v>2</v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E73" s="1">
        <v>5</v>
      </c>
      <c r="F73" s="1">
        <v>3</v>
      </c>
      <c r="G73" s="1" t="s">
        <v>83</v>
      </c>
      <c r="H73" s="1" t="s">
        <v>83</v>
      </c>
      <c r="I73" s="1">
        <f t="shared" si="53"/>
        <v>44</v>
      </c>
      <c r="J73" s="1">
        <f t="shared" si="54"/>
        <v>20</v>
      </c>
      <c r="K73" s="1">
        <f t="shared" si="55"/>
        <v>3</v>
      </c>
      <c r="L73" s="1">
        <f t="shared" si="56"/>
        <v>8</v>
      </c>
      <c r="M73" s="1">
        <f t="shared" si="57"/>
        <v>1</v>
      </c>
      <c r="N73" s="1">
        <f t="shared" si="58"/>
        <v>3</v>
      </c>
      <c r="O73" s="1">
        <f t="shared" si="59"/>
        <v>27</v>
      </c>
      <c r="P73" s="1">
        <f t="shared" si="60"/>
        <v>7</v>
      </c>
      <c r="Q73" s="1">
        <f t="shared" si="61"/>
        <v>3</v>
      </c>
      <c r="R73" s="1">
        <f t="shared" si="62"/>
        <v>17</v>
      </c>
      <c r="S73" s="1">
        <f t="shared" si="63"/>
        <v>13</v>
      </c>
      <c r="T73" s="1">
        <f t="shared" si="64"/>
        <v>5</v>
      </c>
      <c r="U73" s="1">
        <f t="shared" si="65"/>
        <v>15</v>
      </c>
      <c r="V73" s="1">
        <f t="shared" si="66"/>
        <v>4</v>
      </c>
      <c r="W73" s="1">
        <f t="shared" si="67"/>
        <v>1</v>
      </c>
      <c r="X73" s="1">
        <f t="shared" si="68"/>
        <v>28</v>
      </c>
      <c r="Y73" s="1">
        <f t="shared" si="69"/>
        <v>8</v>
      </c>
      <c r="Z73" s="1">
        <f t="shared" si="70"/>
        <v>4</v>
      </c>
      <c r="AA73" s="1" t="str">
        <f t="shared" si="51"/>
        <v>W</v>
      </c>
      <c r="AB73" s="1">
        <f t="shared" si="71"/>
        <v>5</v>
      </c>
      <c r="AC73" s="1" t="str">
        <f t="shared" si="52"/>
        <v>W</v>
      </c>
      <c r="AD73" s="1">
        <f t="shared" si="48"/>
        <v>6</v>
      </c>
      <c r="AE73" s="1">
        <f t="shared" si="49"/>
        <v>2</v>
      </c>
      <c r="AF73" s="1">
        <f t="shared" si="50"/>
        <v>2</v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E74" s="1">
        <v>3</v>
      </c>
      <c r="F74" s="1">
        <v>1</v>
      </c>
      <c r="G74" s="1" t="s">
        <v>83</v>
      </c>
      <c r="H74" s="1" t="s">
        <v>83</v>
      </c>
      <c r="I74" s="1">
        <f t="shared" si="53"/>
        <v>45</v>
      </c>
      <c r="J74" s="1">
        <f t="shared" si="54"/>
        <v>20</v>
      </c>
      <c r="K74" s="1">
        <f t="shared" si="55"/>
        <v>3</v>
      </c>
      <c r="L74" s="1">
        <f t="shared" si="56"/>
        <v>8</v>
      </c>
      <c r="M74" s="1">
        <f t="shared" si="57"/>
        <v>1</v>
      </c>
      <c r="N74" s="1">
        <f t="shared" si="58"/>
        <v>3</v>
      </c>
      <c r="O74" s="1">
        <f t="shared" si="59"/>
        <v>27</v>
      </c>
      <c r="P74" s="1">
        <f t="shared" si="60"/>
        <v>7</v>
      </c>
      <c r="Q74" s="1">
        <f t="shared" si="61"/>
        <v>3</v>
      </c>
      <c r="R74" s="1">
        <f t="shared" si="62"/>
        <v>18</v>
      </c>
      <c r="S74" s="1">
        <f t="shared" si="63"/>
        <v>13</v>
      </c>
      <c r="T74" s="1">
        <f t="shared" si="64"/>
        <v>5</v>
      </c>
      <c r="U74" s="1">
        <f t="shared" si="65"/>
        <v>15</v>
      </c>
      <c r="V74" s="1">
        <f t="shared" si="66"/>
        <v>4</v>
      </c>
      <c r="W74" s="1">
        <f t="shared" si="67"/>
        <v>1</v>
      </c>
      <c r="X74" s="1">
        <f t="shared" si="68"/>
        <v>29</v>
      </c>
      <c r="Y74" s="1">
        <f t="shared" si="69"/>
        <v>8</v>
      </c>
      <c r="Z74" s="1">
        <f t="shared" si="70"/>
        <v>4</v>
      </c>
      <c r="AA74" s="1" t="str">
        <f t="shared" si="51"/>
        <v>W</v>
      </c>
      <c r="AB74" s="1">
        <f t="shared" si="71"/>
        <v>6</v>
      </c>
      <c r="AC74" s="1" t="str">
        <f t="shared" si="52"/>
        <v>W</v>
      </c>
      <c r="AD74" s="1">
        <f t="shared" si="48"/>
        <v>7</v>
      </c>
      <c r="AE74" s="1">
        <f t="shared" si="49"/>
        <v>1</v>
      </c>
      <c r="AF74" s="1">
        <f t="shared" si="50"/>
        <v>2</v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E75" s="1">
        <v>2</v>
      </c>
      <c r="F75" s="1">
        <v>3</v>
      </c>
      <c r="G75" s="1" t="s">
        <v>83</v>
      </c>
      <c r="H75" s="1" t="s">
        <v>83</v>
      </c>
      <c r="I75" s="1">
        <f t="shared" si="53"/>
        <v>45</v>
      </c>
      <c r="J75" s="1">
        <f t="shared" si="54"/>
        <v>21</v>
      </c>
      <c r="K75" s="1">
        <f t="shared" si="55"/>
        <v>3</v>
      </c>
      <c r="L75" s="1">
        <f t="shared" si="56"/>
        <v>8</v>
      </c>
      <c r="M75" s="1">
        <f t="shared" si="57"/>
        <v>1</v>
      </c>
      <c r="N75" s="1">
        <f t="shared" si="58"/>
        <v>3</v>
      </c>
      <c r="O75" s="1">
        <f t="shared" si="59"/>
        <v>27</v>
      </c>
      <c r="P75" s="1">
        <f t="shared" si="60"/>
        <v>8</v>
      </c>
      <c r="Q75" s="1">
        <f t="shared" si="61"/>
        <v>3</v>
      </c>
      <c r="R75" s="1">
        <f t="shared" si="62"/>
        <v>18</v>
      </c>
      <c r="S75" s="1">
        <f t="shared" si="63"/>
        <v>13</v>
      </c>
      <c r="T75" s="1">
        <f t="shared" si="64"/>
        <v>5</v>
      </c>
      <c r="U75" s="1">
        <f t="shared" si="65"/>
        <v>15</v>
      </c>
      <c r="V75" s="1">
        <f t="shared" si="66"/>
        <v>5</v>
      </c>
      <c r="W75" s="1">
        <f t="shared" si="67"/>
        <v>1</v>
      </c>
      <c r="X75" s="1">
        <f t="shared" si="68"/>
        <v>29</v>
      </c>
      <c r="Y75" s="1">
        <f t="shared" si="69"/>
        <v>9</v>
      </c>
      <c r="Z75" s="1">
        <f t="shared" si="70"/>
        <v>4</v>
      </c>
      <c r="AA75" s="1" t="str">
        <f t="shared" si="51"/>
        <v>L</v>
      </c>
      <c r="AB75" s="1">
        <f t="shared" si="71"/>
        <v>1</v>
      </c>
      <c r="AC75" s="1" t="str">
        <f t="shared" si="52"/>
        <v>L</v>
      </c>
      <c r="AD75" s="1">
        <f t="shared" si="48"/>
        <v>7</v>
      </c>
      <c r="AE75" s="1">
        <f t="shared" si="49"/>
        <v>2</v>
      </c>
      <c r="AF75" s="1">
        <f t="shared" si="50"/>
        <v>1</v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E76" s="1">
        <v>0</v>
      </c>
      <c r="F76" s="1">
        <v>4</v>
      </c>
      <c r="G76" s="1" t="s">
        <v>83</v>
      </c>
      <c r="H76" s="1" t="s">
        <v>83</v>
      </c>
      <c r="I76" s="1">
        <f t="shared" si="53"/>
        <v>45</v>
      </c>
      <c r="J76" s="1">
        <f t="shared" si="54"/>
        <v>22</v>
      </c>
      <c r="K76" s="1">
        <f t="shared" si="55"/>
        <v>3</v>
      </c>
      <c r="L76" s="1">
        <f t="shared" si="56"/>
        <v>8</v>
      </c>
      <c r="M76" s="1">
        <f t="shared" si="57"/>
        <v>1</v>
      </c>
      <c r="N76" s="1">
        <f t="shared" si="58"/>
        <v>3</v>
      </c>
      <c r="O76" s="1">
        <f t="shared" si="59"/>
        <v>27</v>
      </c>
      <c r="P76" s="1">
        <f t="shared" si="60"/>
        <v>9</v>
      </c>
      <c r="Q76" s="1">
        <f t="shared" si="61"/>
        <v>3</v>
      </c>
      <c r="R76" s="1">
        <f t="shared" si="62"/>
        <v>18</v>
      </c>
      <c r="S76" s="1">
        <f t="shared" si="63"/>
        <v>13</v>
      </c>
      <c r="T76" s="1">
        <f t="shared" si="64"/>
        <v>5</v>
      </c>
      <c r="U76" s="1">
        <f t="shared" si="65"/>
        <v>15</v>
      </c>
      <c r="V76" s="1">
        <f t="shared" si="66"/>
        <v>5</v>
      </c>
      <c r="W76" s="1">
        <f t="shared" si="67"/>
        <v>1</v>
      </c>
      <c r="X76" s="1">
        <f t="shared" si="68"/>
        <v>29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2</v>
      </c>
      <c r="AC76" s="1" t="str">
        <f t="shared" si="52"/>
        <v>L</v>
      </c>
      <c r="AD76" s="1">
        <f t="shared" ref="AD76:AD83" si="72">IF(AC76="","",COUNTIFS(AC67:AC76,"W"))</f>
        <v>6</v>
      </c>
      <c r="AE76" s="1">
        <f t="shared" ref="AE76:AE83" si="73">IF(AC76="","",COUNTIFS(AC67:AC76,"L"))</f>
        <v>3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E77" s="1">
        <v>3</v>
      </c>
      <c r="F77" s="1">
        <v>2</v>
      </c>
      <c r="G77" s="1" t="s">
        <v>84</v>
      </c>
      <c r="H77" s="1" t="s">
        <v>83</v>
      </c>
      <c r="I77" s="1">
        <f t="shared" si="53"/>
        <v>46</v>
      </c>
      <c r="J77" s="1">
        <f t="shared" si="54"/>
        <v>22</v>
      </c>
      <c r="K77" s="1">
        <f t="shared" si="55"/>
        <v>4</v>
      </c>
      <c r="L77" s="1">
        <f t="shared" si="56"/>
        <v>8</v>
      </c>
      <c r="M77" s="1">
        <f t="shared" si="57"/>
        <v>1</v>
      </c>
      <c r="N77" s="1">
        <f t="shared" si="58"/>
        <v>3</v>
      </c>
      <c r="O77" s="1">
        <f t="shared" si="59"/>
        <v>27</v>
      </c>
      <c r="P77" s="1">
        <f t="shared" si="60"/>
        <v>9</v>
      </c>
      <c r="Q77" s="1">
        <f t="shared" si="61"/>
        <v>3</v>
      </c>
      <c r="R77" s="1">
        <f t="shared" si="62"/>
        <v>19</v>
      </c>
      <c r="S77" s="1">
        <f t="shared" si="63"/>
        <v>13</v>
      </c>
      <c r="T77" s="1">
        <f t="shared" si="64"/>
        <v>5</v>
      </c>
      <c r="U77" s="1">
        <f t="shared" si="65"/>
        <v>16</v>
      </c>
      <c r="V77" s="1">
        <f t="shared" si="66"/>
        <v>5</v>
      </c>
      <c r="W77" s="1">
        <f t="shared" si="67"/>
        <v>1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7</v>
      </c>
      <c r="AE77" s="1">
        <f t="shared" si="73"/>
        <v>3</v>
      </c>
      <c r="AF77" s="1">
        <f t="shared" si="74"/>
        <v>0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46</v>
      </c>
      <c r="J84" s="1">
        <f t="shared" si="75"/>
        <v>22</v>
      </c>
      <c r="K84" s="1">
        <f t="shared" si="75"/>
        <v>4</v>
      </c>
      <c r="L84" s="1">
        <f t="shared" si="75"/>
        <v>8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27</v>
      </c>
      <c r="P84" s="1">
        <f t="shared" si="76"/>
        <v>9</v>
      </c>
      <c r="Q84" s="1">
        <f t="shared" si="76"/>
        <v>3</v>
      </c>
      <c r="R84" s="1">
        <f t="shared" si="76"/>
        <v>19</v>
      </c>
      <c r="S84" s="1">
        <f t="shared" si="76"/>
        <v>13</v>
      </c>
      <c r="T84" s="1">
        <f t="shared" si="76"/>
        <v>5</v>
      </c>
      <c r="U84" s="1">
        <f t="shared" si="76"/>
        <v>16</v>
      </c>
      <c r="V84" s="1">
        <f t="shared" si="76"/>
        <v>5</v>
      </c>
      <c r="W84" s="1">
        <f t="shared" si="76"/>
        <v>1</v>
      </c>
      <c r="X84" s="1">
        <f t="shared" si="76"/>
        <v>30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255</v>
      </c>
      <c r="F85" s="1">
        <f>SUM(F2:F83)</f>
        <v>204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27-9-3</v>
      </c>
      <c r="R85" s="1" t="str">
        <f>IF(R84="","0-0-0",CONCATENATE(R84,"-",S84,"-",T84))</f>
        <v>19-13-5</v>
      </c>
      <c r="U85" s="1" t="str">
        <f>IF(U84="","0-0-0",CONCATENATE(U84,"-",V84,"-",W84))</f>
        <v>16-5-1</v>
      </c>
      <c r="X85" s="1" t="str">
        <f>IF(X84="","0-0-0",CONCATENATE(X84,"-",Y84,"-",Z84))</f>
        <v>30-10-4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76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000-000000000000}">
      <formula1>$AK$1:$AK$2</formula1>
    </dataValidation>
    <dataValidation type="list" allowBlank="1" showInputMessage="1" showErrorMessage="1" sqref="C2:C83" xr:uid="{00000000-0002-0000-B000-000001000000}">
      <formula1>$AL$1:$AL$2</formula1>
    </dataValidation>
    <dataValidation type="list" allowBlank="1" showInputMessage="1" showErrorMessage="1" sqref="D2:D83" xr:uid="{00000000-0002-0000-B000-000002000000}">
      <formula1>$AM$1:$AM$31</formula1>
    </dataValidation>
  </dataValidations>
  <hyperlinks>
    <hyperlink ref="AG1" location="Index!A1" display="Home" xr:uid="{00000000-0004-0000-B000-000000000000}"/>
  </hyperlink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34</v>
      </c>
      <c r="J51" s="1">
        <f t="shared" si="30"/>
        <v>11</v>
      </c>
      <c r="K51" s="1">
        <f t="shared" si="31"/>
        <v>5</v>
      </c>
      <c r="L51" s="1">
        <f t="shared" si="32"/>
        <v>5</v>
      </c>
      <c r="M51" s="1">
        <f t="shared" si="33"/>
        <v>0</v>
      </c>
      <c r="N51" s="1">
        <f t="shared" si="34"/>
        <v>2</v>
      </c>
      <c r="O51" s="1">
        <f t="shared" si="35"/>
        <v>16</v>
      </c>
      <c r="P51" s="1">
        <f t="shared" si="36"/>
        <v>4</v>
      </c>
      <c r="Q51" s="1">
        <f t="shared" si="37"/>
        <v>4</v>
      </c>
      <c r="R51" s="1">
        <f t="shared" si="38"/>
        <v>18</v>
      </c>
      <c r="S51" s="1">
        <f t="shared" si="39"/>
        <v>7</v>
      </c>
      <c r="T51" s="1">
        <f t="shared" si="40"/>
        <v>1</v>
      </c>
      <c r="U51" s="1">
        <f t="shared" si="41"/>
        <v>11</v>
      </c>
      <c r="V51" s="1">
        <f t="shared" si="42"/>
        <v>4</v>
      </c>
      <c r="W51" s="1">
        <f t="shared" si="43"/>
        <v>0</v>
      </c>
      <c r="X51" s="1">
        <f t="shared" si="44"/>
        <v>20</v>
      </c>
      <c r="Y51" s="1">
        <f t="shared" si="45"/>
        <v>7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8</v>
      </c>
      <c r="AE51" s="1">
        <f t="shared" si="49"/>
        <v>1</v>
      </c>
      <c r="AF51" s="1">
        <f t="shared" si="50"/>
        <v>1</v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E52" s="1">
        <v>4</v>
      </c>
      <c r="F52" s="1">
        <v>5</v>
      </c>
      <c r="G52" s="1" t="s">
        <v>84</v>
      </c>
      <c r="H52" s="1" t="s">
        <v>83</v>
      </c>
      <c r="I52" s="1">
        <f t="shared" si="29"/>
        <v>34</v>
      </c>
      <c r="J52" s="1">
        <f t="shared" si="30"/>
        <v>11</v>
      </c>
      <c r="K52" s="1">
        <f t="shared" si="31"/>
        <v>5</v>
      </c>
      <c r="L52" s="1">
        <f t="shared" si="32"/>
        <v>6</v>
      </c>
      <c r="M52" s="1">
        <f t="shared" si="33"/>
        <v>0</v>
      </c>
      <c r="N52" s="1">
        <f t="shared" si="34"/>
        <v>2</v>
      </c>
      <c r="O52" s="1">
        <f t="shared" si="35"/>
        <v>16</v>
      </c>
      <c r="P52" s="1">
        <f t="shared" si="36"/>
        <v>4</v>
      </c>
      <c r="Q52" s="1">
        <f t="shared" si="37"/>
        <v>4</v>
      </c>
      <c r="R52" s="1">
        <f t="shared" si="38"/>
        <v>18</v>
      </c>
      <c r="S52" s="1">
        <f t="shared" si="39"/>
        <v>7</v>
      </c>
      <c r="T52" s="1">
        <f t="shared" si="40"/>
        <v>2</v>
      </c>
      <c r="U52" s="1">
        <f t="shared" si="41"/>
        <v>11</v>
      </c>
      <c r="V52" s="1">
        <f t="shared" si="42"/>
        <v>4</v>
      </c>
      <c r="W52" s="1">
        <f t="shared" si="43"/>
        <v>0</v>
      </c>
      <c r="X52" s="1">
        <f t="shared" si="44"/>
        <v>20</v>
      </c>
      <c r="Y52" s="1">
        <f t="shared" si="45"/>
        <v>7</v>
      </c>
      <c r="Z52" s="1">
        <f t="shared" si="46"/>
        <v>4</v>
      </c>
      <c r="AA52" s="1" t="str">
        <f t="shared" si="27"/>
        <v>L</v>
      </c>
      <c r="AB52" s="1">
        <f t="shared" si="47"/>
        <v>1</v>
      </c>
      <c r="AC52" s="1" t="str">
        <f t="shared" si="28"/>
        <v>OTL</v>
      </c>
      <c r="AD52" s="1">
        <f t="shared" si="48"/>
        <v>7</v>
      </c>
      <c r="AE52" s="1">
        <f t="shared" si="49"/>
        <v>1</v>
      </c>
      <c r="AF52" s="1">
        <f t="shared" si="50"/>
        <v>2</v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E53" s="1">
        <v>4</v>
      </c>
      <c r="F53" s="1">
        <v>5</v>
      </c>
      <c r="G53" s="1" t="s">
        <v>84</v>
      </c>
      <c r="H53" s="1" t="s">
        <v>83</v>
      </c>
      <c r="I53" s="1">
        <f t="shared" si="29"/>
        <v>34</v>
      </c>
      <c r="J53" s="1">
        <f t="shared" si="30"/>
        <v>11</v>
      </c>
      <c r="K53" s="1">
        <f t="shared" si="31"/>
        <v>5</v>
      </c>
      <c r="L53" s="1">
        <f t="shared" si="32"/>
        <v>7</v>
      </c>
      <c r="M53" s="1">
        <f t="shared" si="33"/>
        <v>0</v>
      </c>
      <c r="N53" s="1">
        <f t="shared" si="34"/>
        <v>2</v>
      </c>
      <c r="O53" s="1">
        <f t="shared" si="35"/>
        <v>16</v>
      </c>
      <c r="P53" s="1">
        <f t="shared" si="36"/>
        <v>4</v>
      </c>
      <c r="Q53" s="1">
        <f t="shared" si="37"/>
        <v>5</v>
      </c>
      <c r="R53" s="1">
        <f t="shared" si="38"/>
        <v>18</v>
      </c>
      <c r="S53" s="1">
        <f t="shared" si="39"/>
        <v>7</v>
      </c>
      <c r="T53" s="1">
        <f t="shared" si="40"/>
        <v>2</v>
      </c>
      <c r="U53" s="1">
        <f t="shared" si="41"/>
        <v>11</v>
      </c>
      <c r="V53" s="1">
        <f t="shared" si="42"/>
        <v>4</v>
      </c>
      <c r="W53" s="1">
        <f t="shared" si="43"/>
        <v>0</v>
      </c>
      <c r="X53" s="1">
        <f t="shared" si="44"/>
        <v>20</v>
      </c>
      <c r="Y53" s="1">
        <f t="shared" si="45"/>
        <v>7</v>
      </c>
      <c r="Z53" s="1">
        <f t="shared" si="46"/>
        <v>4</v>
      </c>
      <c r="AA53" s="1" t="str">
        <f t="shared" si="27"/>
        <v>L</v>
      </c>
      <c r="AB53" s="1">
        <f t="shared" si="47"/>
        <v>2</v>
      </c>
      <c r="AC53" s="1" t="str">
        <f t="shared" si="28"/>
        <v>OTL</v>
      </c>
      <c r="AD53" s="1">
        <f t="shared" si="48"/>
        <v>7</v>
      </c>
      <c r="AE53" s="1">
        <f t="shared" si="49"/>
        <v>1</v>
      </c>
      <c r="AF53" s="1">
        <f t="shared" si="50"/>
        <v>2</v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E54" s="1">
        <v>6</v>
      </c>
      <c r="F54" s="1">
        <v>3</v>
      </c>
      <c r="G54" s="1" t="s">
        <v>83</v>
      </c>
      <c r="H54" s="1" t="s">
        <v>83</v>
      </c>
      <c r="I54" s="1">
        <f t="shared" si="29"/>
        <v>35</v>
      </c>
      <c r="J54" s="1">
        <f t="shared" si="30"/>
        <v>11</v>
      </c>
      <c r="K54" s="1">
        <f t="shared" si="31"/>
        <v>5</v>
      </c>
      <c r="L54" s="1">
        <f t="shared" si="32"/>
        <v>7</v>
      </c>
      <c r="M54" s="1">
        <f t="shared" si="33"/>
        <v>0</v>
      </c>
      <c r="N54" s="1">
        <f t="shared" si="34"/>
        <v>2</v>
      </c>
      <c r="O54" s="1">
        <f t="shared" si="35"/>
        <v>17</v>
      </c>
      <c r="P54" s="1">
        <f t="shared" si="36"/>
        <v>4</v>
      </c>
      <c r="Q54" s="1">
        <f t="shared" si="37"/>
        <v>5</v>
      </c>
      <c r="R54" s="1">
        <f t="shared" si="38"/>
        <v>18</v>
      </c>
      <c r="S54" s="1">
        <f t="shared" si="39"/>
        <v>7</v>
      </c>
      <c r="T54" s="1">
        <f t="shared" si="40"/>
        <v>2</v>
      </c>
      <c r="U54" s="1">
        <f t="shared" si="41"/>
        <v>11</v>
      </c>
      <c r="V54" s="1">
        <f t="shared" si="42"/>
        <v>4</v>
      </c>
      <c r="W54" s="1">
        <f t="shared" si="43"/>
        <v>0</v>
      </c>
      <c r="X54" s="1">
        <f t="shared" si="44"/>
        <v>21</v>
      </c>
      <c r="Y54" s="1">
        <f t="shared" si="45"/>
        <v>7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7</v>
      </c>
      <c r="AE54" s="1">
        <f t="shared" si="49"/>
        <v>1</v>
      </c>
      <c r="AF54" s="1">
        <f t="shared" si="50"/>
        <v>2</v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E55" s="1">
        <v>4</v>
      </c>
      <c r="F55" s="1">
        <v>3</v>
      </c>
      <c r="G55" s="1" t="s">
        <v>83</v>
      </c>
      <c r="H55" s="1" t="s">
        <v>83</v>
      </c>
      <c r="I55" s="1">
        <f t="shared" si="29"/>
        <v>36</v>
      </c>
      <c r="J55" s="1">
        <f t="shared" si="30"/>
        <v>11</v>
      </c>
      <c r="K55" s="1">
        <f t="shared" si="31"/>
        <v>5</v>
      </c>
      <c r="L55" s="1">
        <f t="shared" si="32"/>
        <v>7</v>
      </c>
      <c r="M55" s="1">
        <f t="shared" si="33"/>
        <v>0</v>
      </c>
      <c r="N55" s="1">
        <f t="shared" si="34"/>
        <v>2</v>
      </c>
      <c r="O55" s="1">
        <f t="shared" si="35"/>
        <v>17</v>
      </c>
      <c r="P55" s="1">
        <f t="shared" si="36"/>
        <v>4</v>
      </c>
      <c r="Q55" s="1">
        <f t="shared" si="37"/>
        <v>5</v>
      </c>
      <c r="R55" s="1">
        <f t="shared" si="38"/>
        <v>19</v>
      </c>
      <c r="S55" s="1">
        <f t="shared" si="39"/>
        <v>7</v>
      </c>
      <c r="T55" s="1">
        <f t="shared" si="40"/>
        <v>2</v>
      </c>
      <c r="U55" s="1">
        <f t="shared" si="41"/>
        <v>12</v>
      </c>
      <c r="V55" s="1">
        <f t="shared" si="42"/>
        <v>4</v>
      </c>
      <c r="W55" s="1">
        <f t="shared" si="43"/>
        <v>0</v>
      </c>
      <c r="X55" s="1">
        <f t="shared" si="44"/>
        <v>22</v>
      </c>
      <c r="Y55" s="1">
        <f t="shared" si="45"/>
        <v>7</v>
      </c>
      <c r="Z55" s="1">
        <f t="shared" si="46"/>
        <v>4</v>
      </c>
      <c r="AA55" s="1" t="str">
        <f t="shared" si="27"/>
        <v>W</v>
      </c>
      <c r="AB55" s="1">
        <f t="shared" si="47"/>
        <v>2</v>
      </c>
      <c r="AC55" s="1" t="str">
        <f t="shared" si="28"/>
        <v>W</v>
      </c>
      <c r="AD55" s="1">
        <f t="shared" si="48"/>
        <v>7</v>
      </c>
      <c r="AE55" s="1">
        <f t="shared" si="49"/>
        <v>1</v>
      </c>
      <c r="AF55" s="1">
        <f t="shared" si="50"/>
        <v>2</v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E56" s="1">
        <v>4</v>
      </c>
      <c r="F56" s="1">
        <v>5</v>
      </c>
      <c r="G56" s="1" t="s">
        <v>84</v>
      </c>
      <c r="H56" s="1" t="s">
        <v>84</v>
      </c>
      <c r="I56" s="1">
        <f t="shared" si="29"/>
        <v>36</v>
      </c>
      <c r="J56" s="1">
        <f t="shared" si="30"/>
        <v>11</v>
      </c>
      <c r="K56" s="1">
        <f t="shared" si="31"/>
        <v>5</v>
      </c>
      <c r="L56" s="1">
        <f t="shared" si="32"/>
        <v>8</v>
      </c>
      <c r="M56" s="1">
        <f t="shared" si="33"/>
        <v>0</v>
      </c>
      <c r="N56" s="1">
        <f t="shared" si="34"/>
        <v>3</v>
      </c>
      <c r="O56" s="1">
        <f t="shared" si="35"/>
        <v>17</v>
      </c>
      <c r="P56" s="1">
        <f t="shared" si="36"/>
        <v>4</v>
      </c>
      <c r="Q56" s="1">
        <f t="shared" si="37"/>
        <v>6</v>
      </c>
      <c r="R56" s="1">
        <f t="shared" si="38"/>
        <v>19</v>
      </c>
      <c r="S56" s="1">
        <f t="shared" si="39"/>
        <v>7</v>
      </c>
      <c r="T56" s="1">
        <f t="shared" si="40"/>
        <v>2</v>
      </c>
      <c r="U56" s="1">
        <f t="shared" si="41"/>
        <v>12</v>
      </c>
      <c r="V56" s="1">
        <f t="shared" si="42"/>
        <v>4</v>
      </c>
      <c r="W56" s="1">
        <f t="shared" si="43"/>
        <v>0</v>
      </c>
      <c r="X56" s="1">
        <f t="shared" si="44"/>
        <v>22</v>
      </c>
      <c r="Y56" s="1">
        <f t="shared" si="45"/>
        <v>7</v>
      </c>
      <c r="Z56" s="1">
        <f t="shared" si="46"/>
        <v>4</v>
      </c>
      <c r="AA56" s="1" t="str">
        <f t="shared" si="27"/>
        <v>L</v>
      </c>
      <c r="AB56" s="1">
        <f t="shared" si="47"/>
        <v>1</v>
      </c>
      <c r="AC56" s="1" t="str">
        <f t="shared" si="28"/>
        <v>OTL</v>
      </c>
      <c r="AD56" s="1">
        <f t="shared" si="48"/>
        <v>6</v>
      </c>
      <c r="AE56" s="1">
        <f t="shared" si="49"/>
        <v>1</v>
      </c>
      <c r="AF56" s="1">
        <f t="shared" si="50"/>
        <v>3</v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E57" s="1">
        <v>8</v>
      </c>
      <c r="F57" s="1">
        <v>3</v>
      </c>
      <c r="G57" s="1" t="s">
        <v>83</v>
      </c>
      <c r="H57" s="1" t="s">
        <v>83</v>
      </c>
      <c r="I57" s="1">
        <f t="shared" si="29"/>
        <v>37</v>
      </c>
      <c r="J57" s="1">
        <f t="shared" si="30"/>
        <v>11</v>
      </c>
      <c r="K57" s="1">
        <f t="shared" si="31"/>
        <v>5</v>
      </c>
      <c r="L57" s="1">
        <f t="shared" si="32"/>
        <v>8</v>
      </c>
      <c r="M57" s="1">
        <f t="shared" si="33"/>
        <v>0</v>
      </c>
      <c r="N57" s="1">
        <f t="shared" si="34"/>
        <v>3</v>
      </c>
      <c r="O57" s="1">
        <f t="shared" si="35"/>
        <v>17</v>
      </c>
      <c r="P57" s="1">
        <f t="shared" si="36"/>
        <v>4</v>
      </c>
      <c r="Q57" s="1">
        <f t="shared" si="37"/>
        <v>6</v>
      </c>
      <c r="R57" s="1">
        <f t="shared" si="38"/>
        <v>20</v>
      </c>
      <c r="S57" s="1">
        <f t="shared" si="39"/>
        <v>7</v>
      </c>
      <c r="T57" s="1">
        <f t="shared" si="40"/>
        <v>2</v>
      </c>
      <c r="U57" s="1">
        <f t="shared" si="41"/>
        <v>13</v>
      </c>
      <c r="V57" s="1">
        <f t="shared" si="42"/>
        <v>4</v>
      </c>
      <c r="W57" s="1">
        <f t="shared" si="43"/>
        <v>0</v>
      </c>
      <c r="X57" s="1">
        <f t="shared" si="44"/>
        <v>23</v>
      </c>
      <c r="Y57" s="1">
        <f t="shared" si="45"/>
        <v>7</v>
      </c>
      <c r="Z57" s="1">
        <f t="shared" si="46"/>
        <v>4</v>
      </c>
      <c r="AA57" s="1" t="str">
        <f t="shared" si="27"/>
        <v>W</v>
      </c>
      <c r="AB57" s="1">
        <f t="shared" si="47"/>
        <v>1</v>
      </c>
      <c r="AC57" s="1" t="str">
        <f t="shared" si="28"/>
        <v>W</v>
      </c>
      <c r="AD57" s="1">
        <f t="shared" si="48"/>
        <v>6</v>
      </c>
      <c r="AE57" s="1">
        <f t="shared" si="49"/>
        <v>1</v>
      </c>
      <c r="AF57" s="1">
        <f t="shared" si="50"/>
        <v>3</v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E58" s="1">
        <v>7</v>
      </c>
      <c r="F58" s="1">
        <v>3</v>
      </c>
      <c r="G58" s="1" t="s">
        <v>83</v>
      </c>
      <c r="H58" s="1" t="s">
        <v>83</v>
      </c>
      <c r="I58" s="1">
        <f t="shared" si="29"/>
        <v>38</v>
      </c>
      <c r="J58" s="1">
        <f t="shared" si="30"/>
        <v>11</v>
      </c>
      <c r="K58" s="1">
        <f t="shared" si="31"/>
        <v>5</v>
      </c>
      <c r="L58" s="1">
        <f t="shared" si="32"/>
        <v>8</v>
      </c>
      <c r="M58" s="1">
        <f t="shared" si="33"/>
        <v>0</v>
      </c>
      <c r="N58" s="1">
        <f t="shared" si="34"/>
        <v>3</v>
      </c>
      <c r="O58" s="1">
        <f t="shared" si="35"/>
        <v>18</v>
      </c>
      <c r="P58" s="1">
        <f t="shared" si="36"/>
        <v>4</v>
      </c>
      <c r="Q58" s="1">
        <f t="shared" si="37"/>
        <v>6</v>
      </c>
      <c r="R58" s="1">
        <f t="shared" si="38"/>
        <v>20</v>
      </c>
      <c r="S58" s="1">
        <f t="shared" si="39"/>
        <v>7</v>
      </c>
      <c r="T58" s="1">
        <f t="shared" si="40"/>
        <v>2</v>
      </c>
      <c r="U58" s="1">
        <f t="shared" si="41"/>
        <v>13</v>
      </c>
      <c r="V58" s="1">
        <f t="shared" si="42"/>
        <v>4</v>
      </c>
      <c r="W58" s="1">
        <f t="shared" si="43"/>
        <v>0</v>
      </c>
      <c r="X58" s="1">
        <f t="shared" si="44"/>
        <v>23</v>
      </c>
      <c r="Y58" s="1">
        <f t="shared" si="45"/>
        <v>7</v>
      </c>
      <c r="Z58" s="1">
        <f t="shared" si="46"/>
        <v>4</v>
      </c>
      <c r="AA58" s="1" t="str">
        <f t="shared" si="27"/>
        <v>W</v>
      </c>
      <c r="AB58" s="1">
        <f t="shared" si="47"/>
        <v>2</v>
      </c>
      <c r="AC58" s="1" t="str">
        <f t="shared" si="28"/>
        <v>W</v>
      </c>
      <c r="AD58" s="1">
        <f t="shared" si="48"/>
        <v>6</v>
      </c>
      <c r="AE58" s="1">
        <f t="shared" si="49"/>
        <v>1</v>
      </c>
      <c r="AF58" s="1">
        <f t="shared" si="50"/>
        <v>3</v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E59" s="1">
        <v>1</v>
      </c>
      <c r="F59" s="1">
        <v>3</v>
      </c>
      <c r="G59" s="1" t="s">
        <v>83</v>
      </c>
      <c r="H59" s="1" t="s">
        <v>83</v>
      </c>
      <c r="I59" s="1">
        <f t="shared" si="29"/>
        <v>38</v>
      </c>
      <c r="J59" s="1">
        <f t="shared" si="30"/>
        <v>12</v>
      </c>
      <c r="K59" s="1">
        <f t="shared" si="31"/>
        <v>5</v>
      </c>
      <c r="L59" s="1">
        <f t="shared" si="32"/>
        <v>8</v>
      </c>
      <c r="M59" s="1">
        <f t="shared" si="33"/>
        <v>0</v>
      </c>
      <c r="N59" s="1">
        <f t="shared" si="34"/>
        <v>3</v>
      </c>
      <c r="O59" s="1">
        <f t="shared" si="35"/>
        <v>18</v>
      </c>
      <c r="P59" s="1">
        <f t="shared" si="36"/>
        <v>5</v>
      </c>
      <c r="Q59" s="1">
        <f t="shared" si="37"/>
        <v>6</v>
      </c>
      <c r="R59" s="1">
        <f t="shared" si="38"/>
        <v>20</v>
      </c>
      <c r="S59" s="1">
        <f t="shared" si="39"/>
        <v>7</v>
      </c>
      <c r="T59" s="1">
        <f t="shared" si="40"/>
        <v>2</v>
      </c>
      <c r="U59" s="1">
        <f t="shared" si="41"/>
        <v>13</v>
      </c>
      <c r="V59" s="1">
        <f t="shared" si="42"/>
        <v>4</v>
      </c>
      <c r="W59" s="1">
        <f t="shared" si="43"/>
        <v>0</v>
      </c>
      <c r="X59" s="1">
        <f t="shared" si="44"/>
        <v>23</v>
      </c>
      <c r="Y59" s="1">
        <f t="shared" si="45"/>
        <v>7</v>
      </c>
      <c r="Z59" s="1">
        <f t="shared" si="46"/>
        <v>4</v>
      </c>
      <c r="AA59" s="1" t="str">
        <f t="shared" si="27"/>
        <v>L</v>
      </c>
      <c r="AB59" s="1">
        <f t="shared" si="47"/>
        <v>1</v>
      </c>
      <c r="AC59" s="1" t="str">
        <f t="shared" si="28"/>
        <v>L</v>
      </c>
      <c r="AD59" s="1">
        <f t="shared" si="48"/>
        <v>5</v>
      </c>
      <c r="AE59" s="1">
        <f t="shared" si="49"/>
        <v>2</v>
      </c>
      <c r="AF59" s="1">
        <f t="shared" si="50"/>
        <v>3</v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E60" s="1">
        <v>2</v>
      </c>
      <c r="F60" s="1">
        <v>5</v>
      </c>
      <c r="G60" s="1" t="s">
        <v>83</v>
      </c>
      <c r="H60" s="1" t="s">
        <v>83</v>
      </c>
      <c r="I60" s="1">
        <f t="shared" si="29"/>
        <v>38</v>
      </c>
      <c r="J60" s="1">
        <f t="shared" si="30"/>
        <v>13</v>
      </c>
      <c r="K60" s="1">
        <f t="shared" si="31"/>
        <v>5</v>
      </c>
      <c r="L60" s="1">
        <f t="shared" si="32"/>
        <v>8</v>
      </c>
      <c r="M60" s="1">
        <f t="shared" si="33"/>
        <v>0</v>
      </c>
      <c r="N60" s="1">
        <f t="shared" si="34"/>
        <v>3</v>
      </c>
      <c r="O60" s="1">
        <f t="shared" si="35"/>
        <v>18</v>
      </c>
      <c r="P60" s="1">
        <f t="shared" si="36"/>
        <v>6</v>
      </c>
      <c r="Q60" s="1">
        <f t="shared" si="37"/>
        <v>6</v>
      </c>
      <c r="R60" s="1">
        <f t="shared" si="38"/>
        <v>20</v>
      </c>
      <c r="S60" s="1">
        <f t="shared" si="39"/>
        <v>7</v>
      </c>
      <c r="T60" s="1">
        <f t="shared" si="40"/>
        <v>2</v>
      </c>
      <c r="U60" s="1">
        <f t="shared" si="41"/>
        <v>13</v>
      </c>
      <c r="V60" s="1">
        <f t="shared" si="42"/>
        <v>4</v>
      </c>
      <c r="W60" s="1">
        <f t="shared" si="43"/>
        <v>0</v>
      </c>
      <c r="X60" s="1">
        <f t="shared" si="44"/>
        <v>23</v>
      </c>
      <c r="Y60" s="1">
        <f t="shared" si="45"/>
        <v>7</v>
      </c>
      <c r="Z60" s="1">
        <f t="shared" si="46"/>
        <v>4</v>
      </c>
      <c r="AA60" s="1" t="str">
        <f t="shared" si="27"/>
        <v>L</v>
      </c>
      <c r="AB60" s="1">
        <f t="shared" si="47"/>
        <v>2</v>
      </c>
      <c r="AC60" s="1" t="str">
        <f t="shared" si="28"/>
        <v>L</v>
      </c>
      <c r="AD60" s="1">
        <f t="shared" si="48"/>
        <v>5</v>
      </c>
      <c r="AE60" s="1">
        <f t="shared" si="49"/>
        <v>2</v>
      </c>
      <c r="AF60" s="1">
        <f t="shared" si="50"/>
        <v>3</v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E61" s="1">
        <v>1</v>
      </c>
      <c r="F61" s="1">
        <v>3</v>
      </c>
      <c r="G61" s="1" t="s">
        <v>83</v>
      </c>
      <c r="H61" s="1" t="s">
        <v>83</v>
      </c>
      <c r="I61" s="1">
        <f t="shared" si="29"/>
        <v>38</v>
      </c>
      <c r="J61" s="1">
        <f t="shared" si="30"/>
        <v>14</v>
      </c>
      <c r="K61" s="1">
        <f t="shared" si="31"/>
        <v>5</v>
      </c>
      <c r="L61" s="1">
        <f t="shared" si="32"/>
        <v>8</v>
      </c>
      <c r="M61" s="1">
        <f t="shared" si="33"/>
        <v>0</v>
      </c>
      <c r="N61" s="1">
        <f t="shared" si="34"/>
        <v>3</v>
      </c>
      <c r="O61" s="1">
        <f t="shared" si="35"/>
        <v>18</v>
      </c>
      <c r="P61" s="1">
        <f t="shared" si="36"/>
        <v>7</v>
      </c>
      <c r="Q61" s="1">
        <f t="shared" si="37"/>
        <v>6</v>
      </c>
      <c r="R61" s="1">
        <f t="shared" si="38"/>
        <v>20</v>
      </c>
      <c r="S61" s="1">
        <f t="shared" si="39"/>
        <v>7</v>
      </c>
      <c r="T61" s="1">
        <f t="shared" si="40"/>
        <v>2</v>
      </c>
      <c r="U61" s="1">
        <f t="shared" si="41"/>
        <v>13</v>
      </c>
      <c r="V61" s="1">
        <f t="shared" si="42"/>
        <v>4</v>
      </c>
      <c r="W61" s="1">
        <f t="shared" si="43"/>
        <v>0</v>
      </c>
      <c r="X61" s="1">
        <f t="shared" si="44"/>
        <v>23</v>
      </c>
      <c r="Y61" s="1">
        <f t="shared" si="45"/>
        <v>8</v>
      </c>
      <c r="Z61" s="1">
        <f t="shared" si="46"/>
        <v>4</v>
      </c>
      <c r="AA61" s="1" t="str">
        <f t="shared" si="27"/>
        <v>L</v>
      </c>
      <c r="AB61" s="1">
        <f t="shared" si="47"/>
        <v>3</v>
      </c>
      <c r="AC61" s="1" t="str">
        <f t="shared" si="28"/>
        <v>L</v>
      </c>
      <c r="AD61" s="1">
        <f t="shared" si="48"/>
        <v>4</v>
      </c>
      <c r="AE61" s="1">
        <f t="shared" si="49"/>
        <v>3</v>
      </c>
      <c r="AF61" s="1">
        <f t="shared" si="50"/>
        <v>3</v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E62" s="1">
        <v>5</v>
      </c>
      <c r="F62" s="1">
        <v>4</v>
      </c>
      <c r="G62" s="1" t="s">
        <v>84</v>
      </c>
      <c r="H62" s="1" t="s">
        <v>84</v>
      </c>
      <c r="I62" s="1">
        <f t="shared" si="29"/>
        <v>39</v>
      </c>
      <c r="J62" s="1">
        <f t="shared" si="30"/>
        <v>14</v>
      </c>
      <c r="K62" s="1">
        <f t="shared" si="31"/>
        <v>6</v>
      </c>
      <c r="L62" s="1">
        <f t="shared" si="32"/>
        <v>8</v>
      </c>
      <c r="M62" s="1">
        <f t="shared" si="33"/>
        <v>1</v>
      </c>
      <c r="N62" s="1">
        <f t="shared" si="34"/>
        <v>3</v>
      </c>
      <c r="O62" s="1">
        <f t="shared" si="35"/>
        <v>19</v>
      </c>
      <c r="P62" s="1">
        <f t="shared" si="36"/>
        <v>7</v>
      </c>
      <c r="Q62" s="1">
        <f t="shared" si="37"/>
        <v>6</v>
      </c>
      <c r="R62" s="1">
        <f t="shared" si="38"/>
        <v>20</v>
      </c>
      <c r="S62" s="1">
        <f t="shared" si="39"/>
        <v>7</v>
      </c>
      <c r="T62" s="1">
        <f t="shared" si="40"/>
        <v>2</v>
      </c>
      <c r="U62" s="1">
        <f t="shared" si="41"/>
        <v>13</v>
      </c>
      <c r="V62" s="1">
        <f t="shared" si="42"/>
        <v>4</v>
      </c>
      <c r="W62" s="1">
        <f t="shared" si="43"/>
        <v>0</v>
      </c>
      <c r="X62" s="1">
        <f t="shared" si="44"/>
        <v>24</v>
      </c>
      <c r="Y62" s="1">
        <f t="shared" si="45"/>
        <v>8</v>
      </c>
      <c r="Z62" s="1">
        <f t="shared" si="46"/>
        <v>4</v>
      </c>
      <c r="AA62" s="1" t="str">
        <f t="shared" si="27"/>
        <v>W</v>
      </c>
      <c r="AB62" s="1">
        <f t="shared" si="47"/>
        <v>1</v>
      </c>
      <c r="AC62" s="1" t="str">
        <f t="shared" si="28"/>
        <v>W</v>
      </c>
      <c r="AD62" s="1">
        <f t="shared" si="48"/>
        <v>5</v>
      </c>
      <c r="AE62" s="1">
        <f t="shared" si="49"/>
        <v>3</v>
      </c>
      <c r="AF62" s="1">
        <f t="shared" si="50"/>
        <v>2</v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E63" s="1">
        <v>3</v>
      </c>
      <c r="F63" s="1">
        <v>2</v>
      </c>
      <c r="G63" s="1" t="s">
        <v>84</v>
      </c>
      <c r="H63" s="1" t="s">
        <v>83</v>
      </c>
      <c r="I63" s="1">
        <f t="shared" si="29"/>
        <v>40</v>
      </c>
      <c r="J63" s="1">
        <f t="shared" si="30"/>
        <v>14</v>
      </c>
      <c r="K63" s="1">
        <f t="shared" si="31"/>
        <v>7</v>
      </c>
      <c r="L63" s="1">
        <f t="shared" si="32"/>
        <v>8</v>
      </c>
      <c r="M63" s="1">
        <f t="shared" si="33"/>
        <v>1</v>
      </c>
      <c r="N63" s="1">
        <f t="shared" si="34"/>
        <v>3</v>
      </c>
      <c r="O63" s="1">
        <f t="shared" si="35"/>
        <v>19</v>
      </c>
      <c r="P63" s="1">
        <f t="shared" si="36"/>
        <v>7</v>
      </c>
      <c r="Q63" s="1">
        <f t="shared" si="37"/>
        <v>6</v>
      </c>
      <c r="R63" s="1">
        <f t="shared" si="38"/>
        <v>21</v>
      </c>
      <c r="S63" s="1">
        <f t="shared" si="39"/>
        <v>7</v>
      </c>
      <c r="T63" s="1">
        <f t="shared" si="40"/>
        <v>2</v>
      </c>
      <c r="U63" s="1">
        <f t="shared" si="41"/>
        <v>14</v>
      </c>
      <c r="V63" s="1">
        <f t="shared" si="42"/>
        <v>4</v>
      </c>
      <c r="W63" s="1">
        <f t="shared" si="43"/>
        <v>0</v>
      </c>
      <c r="X63" s="1">
        <f t="shared" si="44"/>
        <v>25</v>
      </c>
      <c r="Y63" s="1">
        <f t="shared" si="45"/>
        <v>8</v>
      </c>
      <c r="Z63" s="1">
        <f t="shared" si="46"/>
        <v>4</v>
      </c>
      <c r="AA63" s="1" t="str">
        <f t="shared" si="27"/>
        <v>W</v>
      </c>
      <c r="AB63" s="1">
        <f t="shared" si="47"/>
        <v>2</v>
      </c>
      <c r="AC63" s="1" t="str">
        <f t="shared" si="28"/>
        <v>W</v>
      </c>
      <c r="AD63" s="1">
        <f t="shared" si="48"/>
        <v>6</v>
      </c>
      <c r="AE63" s="1">
        <f t="shared" si="49"/>
        <v>3</v>
      </c>
      <c r="AF63" s="1">
        <f t="shared" si="50"/>
        <v>1</v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E64" s="1">
        <v>5</v>
      </c>
      <c r="F64" s="1">
        <v>2</v>
      </c>
      <c r="G64" s="1" t="s">
        <v>83</v>
      </c>
      <c r="H64" s="1" t="s">
        <v>83</v>
      </c>
      <c r="I64" s="1">
        <f t="shared" si="29"/>
        <v>41</v>
      </c>
      <c r="J64" s="1">
        <f t="shared" si="30"/>
        <v>14</v>
      </c>
      <c r="K64" s="1">
        <f t="shared" si="31"/>
        <v>7</v>
      </c>
      <c r="L64" s="1">
        <f t="shared" si="32"/>
        <v>8</v>
      </c>
      <c r="M64" s="1">
        <f t="shared" si="33"/>
        <v>1</v>
      </c>
      <c r="N64" s="1">
        <f t="shared" si="34"/>
        <v>3</v>
      </c>
      <c r="O64" s="1">
        <f t="shared" si="35"/>
        <v>20</v>
      </c>
      <c r="P64" s="1">
        <f t="shared" si="36"/>
        <v>7</v>
      </c>
      <c r="Q64" s="1">
        <f t="shared" si="37"/>
        <v>6</v>
      </c>
      <c r="R64" s="1">
        <f t="shared" si="38"/>
        <v>21</v>
      </c>
      <c r="S64" s="1">
        <f t="shared" si="39"/>
        <v>7</v>
      </c>
      <c r="T64" s="1">
        <f t="shared" si="40"/>
        <v>2</v>
      </c>
      <c r="U64" s="1">
        <f t="shared" si="41"/>
        <v>14</v>
      </c>
      <c r="V64" s="1">
        <f t="shared" si="42"/>
        <v>4</v>
      </c>
      <c r="W64" s="1">
        <f t="shared" si="43"/>
        <v>0</v>
      </c>
      <c r="X64" s="1">
        <f t="shared" si="44"/>
        <v>26</v>
      </c>
      <c r="Y64" s="1">
        <f t="shared" si="45"/>
        <v>8</v>
      </c>
      <c r="Z64" s="1">
        <f t="shared" si="46"/>
        <v>4</v>
      </c>
      <c r="AA64" s="1" t="str">
        <f t="shared" si="27"/>
        <v>W</v>
      </c>
      <c r="AB64" s="1">
        <f t="shared" si="47"/>
        <v>3</v>
      </c>
      <c r="AC64" s="1" t="str">
        <f t="shared" si="28"/>
        <v>W</v>
      </c>
      <c r="AD64" s="1">
        <f t="shared" si="48"/>
        <v>6</v>
      </c>
      <c r="AE64" s="1">
        <f t="shared" si="49"/>
        <v>3</v>
      </c>
      <c r="AF64" s="1">
        <f t="shared" si="50"/>
        <v>1</v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E65" s="1">
        <v>4</v>
      </c>
      <c r="F65" s="1">
        <v>2</v>
      </c>
      <c r="G65" s="1" t="s">
        <v>83</v>
      </c>
      <c r="H65" s="1" t="s">
        <v>83</v>
      </c>
      <c r="I65" s="1">
        <f t="shared" si="29"/>
        <v>42</v>
      </c>
      <c r="J65" s="1">
        <f t="shared" si="30"/>
        <v>14</v>
      </c>
      <c r="K65" s="1">
        <f t="shared" si="31"/>
        <v>7</v>
      </c>
      <c r="L65" s="1">
        <f t="shared" si="32"/>
        <v>8</v>
      </c>
      <c r="M65" s="1">
        <f t="shared" si="33"/>
        <v>1</v>
      </c>
      <c r="N65" s="1">
        <f t="shared" si="34"/>
        <v>3</v>
      </c>
      <c r="O65" s="1">
        <f t="shared" si="35"/>
        <v>21</v>
      </c>
      <c r="P65" s="1">
        <f t="shared" si="36"/>
        <v>7</v>
      </c>
      <c r="Q65" s="1">
        <f t="shared" si="37"/>
        <v>6</v>
      </c>
      <c r="R65" s="1">
        <f t="shared" si="38"/>
        <v>21</v>
      </c>
      <c r="S65" s="1">
        <f t="shared" si="39"/>
        <v>7</v>
      </c>
      <c r="T65" s="1">
        <f t="shared" si="40"/>
        <v>2</v>
      </c>
      <c r="U65" s="1">
        <f t="shared" si="41"/>
        <v>14</v>
      </c>
      <c r="V65" s="1">
        <f t="shared" si="42"/>
        <v>4</v>
      </c>
      <c r="W65" s="1">
        <f t="shared" si="43"/>
        <v>0</v>
      </c>
      <c r="X65" s="1">
        <f t="shared" si="44"/>
        <v>26</v>
      </c>
      <c r="Y65" s="1">
        <f t="shared" si="45"/>
        <v>8</v>
      </c>
      <c r="Z65" s="1">
        <f t="shared" si="46"/>
        <v>4</v>
      </c>
      <c r="AA65" s="1" t="str">
        <f t="shared" si="27"/>
        <v>W</v>
      </c>
      <c r="AB65" s="1">
        <f t="shared" si="47"/>
        <v>4</v>
      </c>
      <c r="AC65" s="1" t="str">
        <f t="shared" si="28"/>
        <v>W</v>
      </c>
      <c r="AD65" s="1">
        <f t="shared" si="48"/>
        <v>6</v>
      </c>
      <c r="AE65" s="1">
        <f t="shared" si="49"/>
        <v>3</v>
      </c>
      <c r="AF65" s="1">
        <f t="shared" si="50"/>
        <v>1</v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E66" s="1">
        <v>7</v>
      </c>
      <c r="F66" s="1">
        <v>4</v>
      </c>
      <c r="G66" s="1" t="s">
        <v>83</v>
      </c>
      <c r="H66" s="1" t="s">
        <v>83</v>
      </c>
      <c r="I66" s="1">
        <f t="shared" si="29"/>
        <v>43</v>
      </c>
      <c r="J66" s="1">
        <f t="shared" si="30"/>
        <v>14</v>
      </c>
      <c r="K66" s="1">
        <f t="shared" si="31"/>
        <v>7</v>
      </c>
      <c r="L66" s="1">
        <f t="shared" si="32"/>
        <v>8</v>
      </c>
      <c r="M66" s="1">
        <f t="shared" si="33"/>
        <v>1</v>
      </c>
      <c r="N66" s="1">
        <f t="shared" si="34"/>
        <v>3</v>
      </c>
      <c r="O66" s="1">
        <f t="shared" si="35"/>
        <v>21</v>
      </c>
      <c r="P66" s="1">
        <f t="shared" si="36"/>
        <v>7</v>
      </c>
      <c r="Q66" s="1">
        <f t="shared" si="37"/>
        <v>6</v>
      </c>
      <c r="R66" s="1">
        <f t="shared" si="38"/>
        <v>22</v>
      </c>
      <c r="S66" s="1">
        <f t="shared" si="39"/>
        <v>7</v>
      </c>
      <c r="T66" s="1">
        <f t="shared" si="40"/>
        <v>2</v>
      </c>
      <c r="U66" s="1">
        <f t="shared" si="41"/>
        <v>14</v>
      </c>
      <c r="V66" s="1">
        <f t="shared" si="42"/>
        <v>4</v>
      </c>
      <c r="W66" s="1">
        <f t="shared" si="43"/>
        <v>0</v>
      </c>
      <c r="X66" s="1">
        <f t="shared" si="44"/>
        <v>26</v>
      </c>
      <c r="Y66" s="1">
        <f t="shared" si="45"/>
        <v>8</v>
      </c>
      <c r="Z66" s="1">
        <f t="shared" si="46"/>
        <v>4</v>
      </c>
      <c r="AA66" s="1" t="str">
        <f t="shared" ref="AA66:AA83" si="51">IF(E66="","",IF(E66&gt;F66,"W","L"))</f>
        <v>W</v>
      </c>
      <c r="AB66" s="1">
        <f t="shared" si="47"/>
        <v>5</v>
      </c>
      <c r="AC66" s="1" t="str">
        <f t="shared" ref="AC66:AC83" si="52">IF(E66="","",IF(E66&gt;F66,"W",IF(AND(E66&lt;F66,G66=$AK$2,H66=$AK$2),"L","OTL")))</f>
        <v>W</v>
      </c>
      <c r="AD66" s="1">
        <f t="shared" si="48"/>
        <v>7</v>
      </c>
      <c r="AE66" s="1">
        <f t="shared" si="49"/>
        <v>3</v>
      </c>
      <c r="AF66" s="1">
        <f t="shared" si="50"/>
        <v>0</v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E67" s="1">
        <v>0</v>
      </c>
      <c r="F67" s="1">
        <v>3</v>
      </c>
      <c r="G67" s="1" t="s">
        <v>83</v>
      </c>
      <c r="H67" s="1" t="s">
        <v>83</v>
      </c>
      <c r="I67" s="1">
        <f t="shared" ref="I67:I83" si="53">IF(E67="","",IF(E67&gt;F67,I66+1,I66))</f>
        <v>43</v>
      </c>
      <c r="J67" s="1">
        <f t="shared" ref="J67:J83" si="54">IF(E67="","",IF(AND(F67&gt;E67,G67=$AK$2,H67=$AK$2),J66+1,J66))</f>
        <v>15</v>
      </c>
      <c r="K67" s="1">
        <f t="shared" ref="K67:K83" si="55">IF(E67="","",IF(AND(G67=$AK$1,E67&gt;F67),K66+1,K66))</f>
        <v>7</v>
      </c>
      <c r="L67" s="1">
        <f t="shared" ref="L67:L83" si="56">IF(E67="","",IF(AND(OR(G67=$AK$1,H67=$AK$1),E67&lt;F67),L66+1,L66))</f>
        <v>8</v>
      </c>
      <c r="M67" s="1">
        <f t="shared" ref="M67:M83" si="57">IF(E67="","",IF(AND(H67=$AK$1,E67&gt;F67),M66+1,M66))</f>
        <v>1</v>
      </c>
      <c r="N67" s="1">
        <f t="shared" ref="N67:N83" si="58">IF(E67="","",IF(AND(H67=$AK$1,E67&lt;F67),N66+1,N66))</f>
        <v>3</v>
      </c>
      <c r="O67" s="1">
        <f t="shared" ref="O67:O83" si="59">IF(E67="","",IF(AND(C67=$AL$1,E67&gt;F67),O66+1,O66))</f>
        <v>21</v>
      </c>
      <c r="P67" s="1">
        <f t="shared" ref="P67:P83" si="60">IF(E67="","",IF(AND(C67=$AL$1,F67&gt;E67,G67=$AK$2,H67=$AK$2), P66+1, P66))</f>
        <v>7</v>
      </c>
      <c r="Q67" s="1">
        <f t="shared" ref="Q67:Q83" si="61">IF(E67="","",IF(AND(C67=$AL$1,F67&gt;E67,OR(G67=$AK$1,H67=$AK$1)),Q66+1, Q66))</f>
        <v>6</v>
      </c>
      <c r="R67" s="1">
        <f t="shared" ref="R67:R83" si="62">IF(E67="","",IF(AND(C67=$AL$2,E67&gt;F67),R66+1,R66))</f>
        <v>22</v>
      </c>
      <c r="S67" s="1">
        <f t="shared" ref="S67:S83" si="63">IF(E67="","",IF(AND(C67=$AL$2,F67&gt;E67,G67=$AK$2,H67=$AK$2),S66+1,S66))</f>
        <v>8</v>
      </c>
      <c r="T67" s="1">
        <f t="shared" ref="T67:T83" si="64">IF(E67="","",IF(AND(C67=$AL$2,F67&gt;E67,OR(G67=$AK$1,H67=$AK$1)), T66+1, T66))</f>
        <v>2</v>
      </c>
      <c r="U67" s="1">
        <f t="shared" ref="U67:U83" si="65">IF(E67="","",IF(AND(E67&gt;F67,COUNTIF($AO$1:$AO$7,D67)=1),U66+1,U66))</f>
        <v>14</v>
      </c>
      <c r="V67" s="1">
        <f t="shared" ref="V67:V83" si="66">IF(E67="","",IF(AND(E67&lt;F67,G67=$AK$2,H67=$AK$2,COUNTIF($AO$1:$AO$7,D67)=1),V66+1,V66))</f>
        <v>4</v>
      </c>
      <c r="W67" s="1">
        <f t="shared" ref="W67:W83" si="67">IF(E67="","",IF(AND(E67&lt;F67,COUNTIF($AO$1:$AO$7,D67)=1,OR(G67=$AK$1,H67=$AK$1)), W66+1, W66))</f>
        <v>0</v>
      </c>
      <c r="X67" s="1">
        <f t="shared" ref="X67:X83" si="68">IF(E67="","",IF(AND(E67&gt;F67,COUNTIF($AN$1:$AN$15,D67)=1),X66+1,X66))</f>
        <v>26</v>
      </c>
      <c r="Y67" s="1">
        <f t="shared" ref="Y67:Y83" si="69">IF(E67="","",IF(AND(E67&lt;F67,G67=$AK$2,H67=$AK$2,COUNTIF($AN$1:$AN$15,D67)=1),Y66+1,Y66))</f>
        <v>8</v>
      </c>
      <c r="Z67" s="1">
        <f t="shared" ref="Z67:Z83" si="70">IF(E67="","",IF(AND(E67&lt;F67,COUNTIF($AN$1:$AN$15,D67)=1,OR(G67=$AK$1,H67=$AK$1)), Z66+1, Z66))</f>
        <v>4</v>
      </c>
      <c r="AA67" s="1" t="str">
        <f t="shared" si="51"/>
        <v>L</v>
      </c>
      <c r="AB67" s="1">
        <f t="shared" ref="AB67:AB83" si="71">IF(AA67="","",IF(AA67=AA66,AB66+1,1))</f>
        <v>1</v>
      </c>
      <c r="AC67" s="1" t="str">
        <f t="shared" si="52"/>
        <v>L</v>
      </c>
      <c r="AD67" s="1">
        <f t="shared" si="48"/>
        <v>6</v>
      </c>
      <c r="AE67" s="1">
        <f t="shared" si="49"/>
        <v>4</v>
      </c>
      <c r="AF67" s="1">
        <f t="shared" si="50"/>
        <v>0</v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E68" s="1">
        <v>5</v>
      </c>
      <c r="F68" s="1">
        <v>1</v>
      </c>
      <c r="G68" s="1" t="s">
        <v>83</v>
      </c>
      <c r="H68" s="1" t="s">
        <v>83</v>
      </c>
      <c r="I68" s="1">
        <f t="shared" si="53"/>
        <v>44</v>
      </c>
      <c r="J68" s="1">
        <f t="shared" si="54"/>
        <v>15</v>
      </c>
      <c r="K68" s="1">
        <f t="shared" si="55"/>
        <v>7</v>
      </c>
      <c r="L68" s="1">
        <f t="shared" si="56"/>
        <v>8</v>
      </c>
      <c r="M68" s="1">
        <f t="shared" si="57"/>
        <v>1</v>
      </c>
      <c r="N68" s="1">
        <f t="shared" si="58"/>
        <v>3</v>
      </c>
      <c r="O68" s="1">
        <f t="shared" si="59"/>
        <v>21</v>
      </c>
      <c r="P68" s="1">
        <f t="shared" si="60"/>
        <v>7</v>
      </c>
      <c r="Q68" s="1">
        <f t="shared" si="61"/>
        <v>6</v>
      </c>
      <c r="R68" s="1">
        <f t="shared" si="62"/>
        <v>23</v>
      </c>
      <c r="S68" s="1">
        <f t="shared" si="63"/>
        <v>8</v>
      </c>
      <c r="T68" s="1">
        <f t="shared" si="64"/>
        <v>2</v>
      </c>
      <c r="U68" s="1">
        <f t="shared" si="65"/>
        <v>14</v>
      </c>
      <c r="V68" s="1">
        <f t="shared" si="66"/>
        <v>4</v>
      </c>
      <c r="W68" s="1">
        <f t="shared" si="67"/>
        <v>0</v>
      </c>
      <c r="X68" s="1">
        <f t="shared" si="68"/>
        <v>26</v>
      </c>
      <c r="Y68" s="1">
        <f t="shared" si="69"/>
        <v>8</v>
      </c>
      <c r="Z68" s="1">
        <f t="shared" si="70"/>
        <v>4</v>
      </c>
      <c r="AA68" s="1" t="str">
        <f t="shared" si="51"/>
        <v>W</v>
      </c>
      <c r="AB68" s="1">
        <f t="shared" si="71"/>
        <v>1</v>
      </c>
      <c r="AC68" s="1" t="str">
        <f t="shared" si="52"/>
        <v>W</v>
      </c>
      <c r="AD68" s="1">
        <f t="shared" si="48"/>
        <v>6</v>
      </c>
      <c r="AE68" s="1">
        <f t="shared" si="49"/>
        <v>4</v>
      </c>
      <c r="AF68" s="1">
        <f t="shared" si="50"/>
        <v>0</v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E69" s="1">
        <v>4</v>
      </c>
      <c r="F69" s="1">
        <v>1</v>
      </c>
      <c r="G69" s="1" t="s">
        <v>83</v>
      </c>
      <c r="H69" s="1" t="s">
        <v>83</v>
      </c>
      <c r="I69" s="1">
        <f t="shared" si="53"/>
        <v>45</v>
      </c>
      <c r="J69" s="1">
        <f t="shared" si="54"/>
        <v>15</v>
      </c>
      <c r="K69" s="1">
        <f t="shared" si="55"/>
        <v>7</v>
      </c>
      <c r="L69" s="1">
        <f t="shared" si="56"/>
        <v>8</v>
      </c>
      <c r="M69" s="1">
        <f t="shared" si="57"/>
        <v>1</v>
      </c>
      <c r="N69" s="1">
        <f t="shared" si="58"/>
        <v>3</v>
      </c>
      <c r="O69" s="1">
        <f t="shared" si="59"/>
        <v>22</v>
      </c>
      <c r="P69" s="1">
        <f t="shared" si="60"/>
        <v>7</v>
      </c>
      <c r="Q69" s="1">
        <f t="shared" si="61"/>
        <v>6</v>
      </c>
      <c r="R69" s="1">
        <f t="shared" si="62"/>
        <v>23</v>
      </c>
      <c r="S69" s="1">
        <f t="shared" si="63"/>
        <v>8</v>
      </c>
      <c r="T69" s="1">
        <f t="shared" si="64"/>
        <v>2</v>
      </c>
      <c r="U69" s="1">
        <f t="shared" si="65"/>
        <v>14</v>
      </c>
      <c r="V69" s="1">
        <f t="shared" si="66"/>
        <v>4</v>
      </c>
      <c r="W69" s="1">
        <f t="shared" si="67"/>
        <v>0</v>
      </c>
      <c r="X69" s="1">
        <f t="shared" si="68"/>
        <v>27</v>
      </c>
      <c r="Y69" s="1">
        <f t="shared" si="69"/>
        <v>8</v>
      </c>
      <c r="Z69" s="1">
        <f t="shared" si="70"/>
        <v>4</v>
      </c>
      <c r="AA69" s="1" t="str">
        <f t="shared" si="51"/>
        <v>W</v>
      </c>
      <c r="AB69" s="1">
        <f t="shared" si="71"/>
        <v>2</v>
      </c>
      <c r="AC69" s="1" t="str">
        <f t="shared" si="52"/>
        <v>W</v>
      </c>
      <c r="AD69" s="1">
        <f t="shared" si="48"/>
        <v>7</v>
      </c>
      <c r="AE69" s="1">
        <f t="shared" si="49"/>
        <v>3</v>
      </c>
      <c r="AF69" s="1">
        <f t="shared" si="50"/>
        <v>0</v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E70" s="1">
        <v>3</v>
      </c>
      <c r="F70" s="1">
        <v>2</v>
      </c>
      <c r="G70" s="1" t="s">
        <v>83</v>
      </c>
      <c r="H70" s="1" t="s">
        <v>83</v>
      </c>
      <c r="I70" s="1">
        <f t="shared" si="53"/>
        <v>46</v>
      </c>
      <c r="J70" s="1">
        <f t="shared" si="54"/>
        <v>15</v>
      </c>
      <c r="K70" s="1">
        <f t="shared" si="55"/>
        <v>7</v>
      </c>
      <c r="L70" s="1">
        <f t="shared" si="56"/>
        <v>8</v>
      </c>
      <c r="M70" s="1">
        <f t="shared" si="57"/>
        <v>1</v>
      </c>
      <c r="N70" s="1">
        <f t="shared" si="58"/>
        <v>3</v>
      </c>
      <c r="O70" s="1">
        <f t="shared" si="59"/>
        <v>23</v>
      </c>
      <c r="P70" s="1">
        <f t="shared" si="60"/>
        <v>7</v>
      </c>
      <c r="Q70" s="1">
        <f t="shared" si="61"/>
        <v>6</v>
      </c>
      <c r="R70" s="1">
        <f t="shared" si="62"/>
        <v>23</v>
      </c>
      <c r="S70" s="1">
        <f t="shared" si="63"/>
        <v>8</v>
      </c>
      <c r="T70" s="1">
        <f t="shared" si="64"/>
        <v>2</v>
      </c>
      <c r="U70" s="1">
        <f t="shared" si="65"/>
        <v>15</v>
      </c>
      <c r="V70" s="1">
        <f t="shared" si="66"/>
        <v>4</v>
      </c>
      <c r="W70" s="1">
        <f t="shared" si="67"/>
        <v>0</v>
      </c>
      <c r="X70" s="1">
        <f t="shared" si="68"/>
        <v>28</v>
      </c>
      <c r="Y70" s="1">
        <f t="shared" si="69"/>
        <v>8</v>
      </c>
      <c r="Z70" s="1">
        <f t="shared" si="70"/>
        <v>4</v>
      </c>
      <c r="AA70" s="1" t="str">
        <f t="shared" si="51"/>
        <v>W</v>
      </c>
      <c r="AB70" s="1">
        <f t="shared" si="71"/>
        <v>3</v>
      </c>
      <c r="AC70" s="1" t="str">
        <f t="shared" si="52"/>
        <v>W</v>
      </c>
      <c r="AD70" s="1">
        <f t="shared" si="48"/>
        <v>8</v>
      </c>
      <c r="AE70" s="1">
        <f t="shared" si="49"/>
        <v>2</v>
      </c>
      <c r="AF70" s="1">
        <f t="shared" si="50"/>
        <v>0</v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E71" s="1">
        <v>6</v>
      </c>
      <c r="F71" s="1">
        <v>3</v>
      </c>
      <c r="G71" s="1" t="s">
        <v>83</v>
      </c>
      <c r="H71" s="1" t="s">
        <v>83</v>
      </c>
      <c r="I71" s="1">
        <f t="shared" si="53"/>
        <v>47</v>
      </c>
      <c r="J71" s="1">
        <f t="shared" si="54"/>
        <v>15</v>
      </c>
      <c r="K71" s="1">
        <f t="shared" si="55"/>
        <v>7</v>
      </c>
      <c r="L71" s="1">
        <f t="shared" si="56"/>
        <v>8</v>
      </c>
      <c r="M71" s="1">
        <f t="shared" si="57"/>
        <v>1</v>
      </c>
      <c r="N71" s="1">
        <f t="shared" si="58"/>
        <v>3</v>
      </c>
      <c r="O71" s="1">
        <f t="shared" si="59"/>
        <v>24</v>
      </c>
      <c r="P71" s="1">
        <f t="shared" si="60"/>
        <v>7</v>
      </c>
      <c r="Q71" s="1">
        <f t="shared" si="61"/>
        <v>6</v>
      </c>
      <c r="R71" s="1">
        <f t="shared" si="62"/>
        <v>23</v>
      </c>
      <c r="S71" s="1">
        <f t="shared" si="63"/>
        <v>8</v>
      </c>
      <c r="T71" s="1">
        <f t="shared" si="64"/>
        <v>2</v>
      </c>
      <c r="U71" s="1">
        <f t="shared" si="65"/>
        <v>15</v>
      </c>
      <c r="V71" s="1">
        <f t="shared" si="66"/>
        <v>4</v>
      </c>
      <c r="W71" s="1">
        <f t="shared" si="67"/>
        <v>0</v>
      </c>
      <c r="X71" s="1">
        <f t="shared" si="68"/>
        <v>29</v>
      </c>
      <c r="Y71" s="1">
        <f t="shared" si="69"/>
        <v>8</v>
      </c>
      <c r="Z71" s="1">
        <f t="shared" si="70"/>
        <v>4</v>
      </c>
      <c r="AA71" s="1" t="str">
        <f t="shared" si="51"/>
        <v>W</v>
      </c>
      <c r="AB71" s="1">
        <f t="shared" si="71"/>
        <v>4</v>
      </c>
      <c r="AC71" s="1" t="str">
        <f t="shared" si="52"/>
        <v>W</v>
      </c>
      <c r="AD71" s="1">
        <f t="shared" si="48"/>
        <v>9</v>
      </c>
      <c r="AE71" s="1">
        <f t="shared" si="49"/>
        <v>1</v>
      </c>
      <c r="AF71" s="1">
        <f t="shared" si="50"/>
        <v>0</v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E72" s="1">
        <v>2</v>
      </c>
      <c r="F72" s="1">
        <v>3</v>
      </c>
      <c r="G72" s="1" t="s">
        <v>84</v>
      </c>
      <c r="H72" s="1" t="s">
        <v>83</v>
      </c>
      <c r="I72" s="1">
        <f t="shared" si="53"/>
        <v>47</v>
      </c>
      <c r="J72" s="1">
        <f t="shared" si="54"/>
        <v>15</v>
      </c>
      <c r="K72" s="1">
        <f t="shared" si="55"/>
        <v>7</v>
      </c>
      <c r="L72" s="1">
        <f t="shared" si="56"/>
        <v>9</v>
      </c>
      <c r="M72" s="1">
        <f t="shared" si="57"/>
        <v>1</v>
      </c>
      <c r="N72" s="1">
        <f t="shared" si="58"/>
        <v>3</v>
      </c>
      <c r="O72" s="1">
        <f t="shared" si="59"/>
        <v>24</v>
      </c>
      <c r="P72" s="1">
        <f t="shared" si="60"/>
        <v>7</v>
      </c>
      <c r="Q72" s="1">
        <f t="shared" si="61"/>
        <v>6</v>
      </c>
      <c r="R72" s="1">
        <f t="shared" si="62"/>
        <v>23</v>
      </c>
      <c r="S72" s="1">
        <f t="shared" si="63"/>
        <v>8</v>
      </c>
      <c r="T72" s="1">
        <f t="shared" si="64"/>
        <v>3</v>
      </c>
      <c r="U72" s="1">
        <f t="shared" si="65"/>
        <v>15</v>
      </c>
      <c r="V72" s="1">
        <f t="shared" si="66"/>
        <v>4</v>
      </c>
      <c r="W72" s="1">
        <f t="shared" si="67"/>
        <v>0</v>
      </c>
      <c r="X72" s="1">
        <f t="shared" si="68"/>
        <v>29</v>
      </c>
      <c r="Y72" s="1">
        <f t="shared" si="69"/>
        <v>8</v>
      </c>
      <c r="Z72" s="1">
        <f t="shared" si="70"/>
        <v>4</v>
      </c>
      <c r="AA72" s="1" t="str">
        <f t="shared" si="51"/>
        <v>L</v>
      </c>
      <c r="AB72" s="1">
        <f t="shared" si="71"/>
        <v>1</v>
      </c>
      <c r="AC72" s="1" t="str">
        <f t="shared" si="52"/>
        <v>OTL</v>
      </c>
      <c r="AD72" s="1">
        <f t="shared" si="48"/>
        <v>8</v>
      </c>
      <c r="AE72" s="1">
        <f t="shared" si="49"/>
        <v>1</v>
      </c>
      <c r="AF72" s="1">
        <f t="shared" si="50"/>
        <v>1</v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E73" s="1">
        <v>2</v>
      </c>
      <c r="F73" s="1">
        <v>4</v>
      </c>
      <c r="G73" s="1" t="s">
        <v>83</v>
      </c>
      <c r="H73" s="1" t="s">
        <v>83</v>
      </c>
      <c r="I73" s="1">
        <f t="shared" si="53"/>
        <v>47</v>
      </c>
      <c r="J73" s="1">
        <f t="shared" si="54"/>
        <v>16</v>
      </c>
      <c r="K73" s="1">
        <f t="shared" si="55"/>
        <v>7</v>
      </c>
      <c r="L73" s="1">
        <f t="shared" si="56"/>
        <v>9</v>
      </c>
      <c r="M73" s="1">
        <f t="shared" si="57"/>
        <v>1</v>
      </c>
      <c r="N73" s="1">
        <f t="shared" si="58"/>
        <v>3</v>
      </c>
      <c r="O73" s="1">
        <f t="shared" si="59"/>
        <v>24</v>
      </c>
      <c r="P73" s="1">
        <f t="shared" si="60"/>
        <v>7</v>
      </c>
      <c r="Q73" s="1">
        <f t="shared" si="61"/>
        <v>6</v>
      </c>
      <c r="R73" s="1">
        <f t="shared" si="62"/>
        <v>23</v>
      </c>
      <c r="S73" s="1">
        <f t="shared" si="63"/>
        <v>9</v>
      </c>
      <c r="T73" s="1">
        <f t="shared" si="64"/>
        <v>3</v>
      </c>
      <c r="U73" s="1">
        <f t="shared" si="65"/>
        <v>15</v>
      </c>
      <c r="V73" s="1">
        <f t="shared" si="66"/>
        <v>4</v>
      </c>
      <c r="W73" s="1">
        <f t="shared" si="67"/>
        <v>0</v>
      </c>
      <c r="X73" s="1">
        <f t="shared" si="68"/>
        <v>29</v>
      </c>
      <c r="Y73" s="1">
        <f t="shared" si="69"/>
        <v>8</v>
      </c>
      <c r="Z73" s="1">
        <f t="shared" si="70"/>
        <v>4</v>
      </c>
      <c r="AA73" s="1" t="str">
        <f t="shared" si="51"/>
        <v>L</v>
      </c>
      <c r="AB73" s="1">
        <f t="shared" si="71"/>
        <v>2</v>
      </c>
      <c r="AC73" s="1" t="str">
        <f t="shared" si="52"/>
        <v>L</v>
      </c>
      <c r="AD73" s="1">
        <f t="shared" si="48"/>
        <v>7</v>
      </c>
      <c r="AE73" s="1">
        <f t="shared" si="49"/>
        <v>2</v>
      </c>
      <c r="AF73" s="1">
        <f t="shared" si="50"/>
        <v>1</v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E74" s="1">
        <v>5</v>
      </c>
      <c r="F74" s="1">
        <v>8</v>
      </c>
      <c r="G74" s="1" t="s">
        <v>83</v>
      </c>
      <c r="H74" s="1" t="s">
        <v>83</v>
      </c>
      <c r="I74" s="1">
        <f t="shared" si="53"/>
        <v>47</v>
      </c>
      <c r="J74" s="1">
        <f t="shared" si="54"/>
        <v>17</v>
      </c>
      <c r="K74" s="1">
        <f t="shared" si="55"/>
        <v>7</v>
      </c>
      <c r="L74" s="1">
        <f t="shared" si="56"/>
        <v>9</v>
      </c>
      <c r="M74" s="1">
        <f t="shared" si="57"/>
        <v>1</v>
      </c>
      <c r="N74" s="1">
        <f t="shared" si="58"/>
        <v>3</v>
      </c>
      <c r="O74" s="1">
        <f t="shared" si="59"/>
        <v>24</v>
      </c>
      <c r="P74" s="1">
        <f t="shared" si="60"/>
        <v>8</v>
      </c>
      <c r="Q74" s="1">
        <f t="shared" si="61"/>
        <v>6</v>
      </c>
      <c r="R74" s="1">
        <f t="shared" si="62"/>
        <v>23</v>
      </c>
      <c r="S74" s="1">
        <f t="shared" si="63"/>
        <v>9</v>
      </c>
      <c r="T74" s="1">
        <f t="shared" si="64"/>
        <v>3</v>
      </c>
      <c r="U74" s="1">
        <f t="shared" si="65"/>
        <v>15</v>
      </c>
      <c r="V74" s="1">
        <f t="shared" si="66"/>
        <v>4</v>
      </c>
      <c r="W74" s="1">
        <f t="shared" si="67"/>
        <v>0</v>
      </c>
      <c r="X74" s="1">
        <f t="shared" si="68"/>
        <v>29</v>
      </c>
      <c r="Y74" s="1">
        <f t="shared" si="69"/>
        <v>9</v>
      </c>
      <c r="Z74" s="1">
        <f t="shared" si="70"/>
        <v>4</v>
      </c>
      <c r="AA74" s="1" t="str">
        <f t="shared" si="51"/>
        <v>L</v>
      </c>
      <c r="AB74" s="1">
        <f t="shared" si="71"/>
        <v>3</v>
      </c>
      <c r="AC74" s="1" t="str">
        <f t="shared" si="52"/>
        <v>L</v>
      </c>
      <c r="AD74" s="1">
        <f t="shared" si="48"/>
        <v>6</v>
      </c>
      <c r="AE74" s="1">
        <f t="shared" si="49"/>
        <v>3</v>
      </c>
      <c r="AF74" s="1">
        <f t="shared" si="50"/>
        <v>1</v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E75" s="1">
        <v>4</v>
      </c>
      <c r="F75" s="1">
        <v>3</v>
      </c>
      <c r="G75" s="1" t="s">
        <v>83</v>
      </c>
      <c r="H75" s="1" t="s">
        <v>83</v>
      </c>
      <c r="I75" s="1">
        <f t="shared" si="53"/>
        <v>48</v>
      </c>
      <c r="J75" s="1">
        <f t="shared" si="54"/>
        <v>17</v>
      </c>
      <c r="K75" s="1">
        <f t="shared" si="55"/>
        <v>7</v>
      </c>
      <c r="L75" s="1">
        <f t="shared" si="56"/>
        <v>9</v>
      </c>
      <c r="M75" s="1">
        <f t="shared" si="57"/>
        <v>1</v>
      </c>
      <c r="N75" s="1">
        <f t="shared" si="58"/>
        <v>3</v>
      </c>
      <c r="O75" s="1">
        <f t="shared" si="59"/>
        <v>24</v>
      </c>
      <c r="P75" s="1">
        <f t="shared" si="60"/>
        <v>8</v>
      </c>
      <c r="Q75" s="1">
        <f t="shared" si="61"/>
        <v>6</v>
      </c>
      <c r="R75" s="1">
        <f t="shared" si="62"/>
        <v>24</v>
      </c>
      <c r="S75" s="1">
        <f t="shared" si="63"/>
        <v>9</v>
      </c>
      <c r="T75" s="1">
        <f t="shared" si="64"/>
        <v>3</v>
      </c>
      <c r="U75" s="1">
        <f t="shared" si="65"/>
        <v>15</v>
      </c>
      <c r="V75" s="1">
        <f t="shared" si="66"/>
        <v>4</v>
      </c>
      <c r="W75" s="1">
        <f t="shared" si="67"/>
        <v>0</v>
      </c>
      <c r="X75" s="1">
        <f t="shared" si="68"/>
        <v>30</v>
      </c>
      <c r="Y75" s="1">
        <f t="shared" si="69"/>
        <v>9</v>
      </c>
      <c r="Z75" s="1">
        <f t="shared" si="70"/>
        <v>4</v>
      </c>
      <c r="AA75" s="1" t="str">
        <f t="shared" si="51"/>
        <v>W</v>
      </c>
      <c r="AB75" s="1">
        <f t="shared" si="71"/>
        <v>1</v>
      </c>
      <c r="AC75" s="1" t="str">
        <f t="shared" si="52"/>
        <v>W</v>
      </c>
      <c r="AD75" s="1">
        <f t="shared" si="48"/>
        <v>6</v>
      </c>
      <c r="AE75" s="1">
        <f t="shared" si="49"/>
        <v>3</v>
      </c>
      <c r="AF75" s="1">
        <f t="shared" si="50"/>
        <v>1</v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E76" s="1">
        <v>1</v>
      </c>
      <c r="F76" s="1">
        <v>5</v>
      </c>
      <c r="G76" s="1" t="s">
        <v>83</v>
      </c>
      <c r="H76" s="1" t="s">
        <v>83</v>
      </c>
      <c r="I76" s="1">
        <f t="shared" si="53"/>
        <v>48</v>
      </c>
      <c r="J76" s="1">
        <f t="shared" si="54"/>
        <v>18</v>
      </c>
      <c r="K76" s="1">
        <f t="shared" si="55"/>
        <v>7</v>
      </c>
      <c r="L76" s="1">
        <f t="shared" si="56"/>
        <v>9</v>
      </c>
      <c r="M76" s="1">
        <f t="shared" si="57"/>
        <v>1</v>
      </c>
      <c r="N76" s="1">
        <f t="shared" si="58"/>
        <v>3</v>
      </c>
      <c r="O76" s="1">
        <f t="shared" si="59"/>
        <v>24</v>
      </c>
      <c r="P76" s="1">
        <f t="shared" si="60"/>
        <v>8</v>
      </c>
      <c r="Q76" s="1">
        <f t="shared" si="61"/>
        <v>6</v>
      </c>
      <c r="R76" s="1">
        <f t="shared" si="62"/>
        <v>24</v>
      </c>
      <c r="S76" s="1">
        <f t="shared" si="63"/>
        <v>10</v>
      </c>
      <c r="T76" s="1">
        <f t="shared" si="64"/>
        <v>3</v>
      </c>
      <c r="U76" s="1">
        <f t="shared" si="65"/>
        <v>15</v>
      </c>
      <c r="V76" s="1">
        <f t="shared" si="66"/>
        <v>5</v>
      </c>
      <c r="W76" s="1">
        <f t="shared" si="67"/>
        <v>0</v>
      </c>
      <c r="X76" s="1">
        <f t="shared" si="68"/>
        <v>30</v>
      </c>
      <c r="Y76" s="1">
        <f t="shared" si="69"/>
        <v>10</v>
      </c>
      <c r="Z76" s="1">
        <f t="shared" si="70"/>
        <v>4</v>
      </c>
      <c r="AA76" s="1" t="str">
        <f t="shared" si="51"/>
        <v>L</v>
      </c>
      <c r="AB76" s="1">
        <f t="shared" si="71"/>
        <v>1</v>
      </c>
      <c r="AC76" s="1" t="str">
        <f t="shared" si="52"/>
        <v>L</v>
      </c>
      <c r="AD76" s="1">
        <f t="shared" ref="AD76:AD83" si="72">IF(AC76="","",COUNTIFS(AC67:AC76,"W"))</f>
        <v>5</v>
      </c>
      <c r="AE76" s="1">
        <f t="shared" ref="AE76:AE83" si="73">IF(AC76="","",COUNTIFS(AC67:AC76,"L"))</f>
        <v>4</v>
      </c>
      <c r="AF76" s="1">
        <f t="shared" ref="AF76:AF83" si="74">IF(AC76="","",COUNTIFS(AC67:AC76,"OTL"))</f>
        <v>1</v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E77" s="1">
        <v>5</v>
      </c>
      <c r="F77" s="1">
        <v>3</v>
      </c>
      <c r="G77" s="1" t="s">
        <v>83</v>
      </c>
      <c r="H77" s="1" t="s">
        <v>83</v>
      </c>
      <c r="I77" s="1">
        <f t="shared" si="53"/>
        <v>49</v>
      </c>
      <c r="J77" s="1">
        <f t="shared" si="54"/>
        <v>18</v>
      </c>
      <c r="K77" s="1">
        <f t="shared" si="55"/>
        <v>7</v>
      </c>
      <c r="L77" s="1">
        <f t="shared" si="56"/>
        <v>9</v>
      </c>
      <c r="M77" s="1">
        <f t="shared" si="57"/>
        <v>1</v>
      </c>
      <c r="N77" s="1">
        <f t="shared" si="58"/>
        <v>3</v>
      </c>
      <c r="O77" s="1">
        <f t="shared" si="59"/>
        <v>25</v>
      </c>
      <c r="P77" s="1">
        <f t="shared" si="60"/>
        <v>8</v>
      </c>
      <c r="Q77" s="1">
        <f t="shared" si="61"/>
        <v>6</v>
      </c>
      <c r="R77" s="1">
        <f t="shared" si="62"/>
        <v>24</v>
      </c>
      <c r="S77" s="1">
        <f t="shared" si="63"/>
        <v>10</v>
      </c>
      <c r="T77" s="1">
        <f t="shared" si="64"/>
        <v>3</v>
      </c>
      <c r="U77" s="1">
        <f t="shared" si="65"/>
        <v>15</v>
      </c>
      <c r="V77" s="1">
        <f t="shared" si="66"/>
        <v>5</v>
      </c>
      <c r="W77" s="1">
        <f t="shared" si="67"/>
        <v>0</v>
      </c>
      <c r="X77" s="1">
        <f t="shared" si="68"/>
        <v>30</v>
      </c>
      <c r="Y77" s="1">
        <f t="shared" si="69"/>
        <v>10</v>
      </c>
      <c r="Z77" s="1">
        <f t="shared" si="70"/>
        <v>4</v>
      </c>
      <c r="AA77" s="1" t="str">
        <f t="shared" si="51"/>
        <v>W</v>
      </c>
      <c r="AB77" s="1">
        <f t="shared" si="71"/>
        <v>1</v>
      </c>
      <c r="AC77" s="1" t="str">
        <f t="shared" si="52"/>
        <v>W</v>
      </c>
      <c r="AD77" s="1">
        <f t="shared" si="72"/>
        <v>6</v>
      </c>
      <c r="AE77" s="1">
        <f t="shared" si="73"/>
        <v>3</v>
      </c>
      <c r="AF77" s="1">
        <f t="shared" si="74"/>
        <v>1</v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3"/>
        <v>49</v>
      </c>
      <c r="J78" s="1">
        <f t="shared" si="54"/>
        <v>19</v>
      </c>
      <c r="K78" s="1">
        <f t="shared" si="55"/>
        <v>7</v>
      </c>
      <c r="L78" s="1">
        <f t="shared" si="56"/>
        <v>9</v>
      </c>
      <c r="M78" s="1">
        <f t="shared" si="57"/>
        <v>1</v>
      </c>
      <c r="N78" s="1">
        <f t="shared" si="58"/>
        <v>3</v>
      </c>
      <c r="O78" s="1">
        <f t="shared" si="59"/>
        <v>25</v>
      </c>
      <c r="P78" s="1">
        <f t="shared" si="60"/>
        <v>8</v>
      </c>
      <c r="Q78" s="1">
        <f t="shared" si="61"/>
        <v>6</v>
      </c>
      <c r="R78" s="1">
        <f t="shared" si="62"/>
        <v>24</v>
      </c>
      <c r="S78" s="1">
        <f t="shared" si="63"/>
        <v>11</v>
      </c>
      <c r="T78" s="1">
        <f t="shared" si="64"/>
        <v>3</v>
      </c>
      <c r="U78" s="1">
        <f t="shared" si="65"/>
        <v>15</v>
      </c>
      <c r="V78" s="1">
        <f t="shared" si="66"/>
        <v>6</v>
      </c>
      <c r="W78" s="1">
        <f t="shared" si="67"/>
        <v>0</v>
      </c>
      <c r="X78" s="1">
        <f t="shared" si="68"/>
        <v>30</v>
      </c>
      <c r="Y78" s="1">
        <f t="shared" si="69"/>
        <v>11</v>
      </c>
      <c r="Z78" s="1">
        <f t="shared" si="70"/>
        <v>4</v>
      </c>
      <c r="AA78" s="1" t="str">
        <f t="shared" si="51"/>
        <v>L</v>
      </c>
      <c r="AB78" s="1">
        <f t="shared" si="71"/>
        <v>1</v>
      </c>
      <c r="AC78" s="1" t="str">
        <f t="shared" si="52"/>
        <v>L</v>
      </c>
      <c r="AD78" s="1">
        <f t="shared" si="72"/>
        <v>5</v>
      </c>
      <c r="AE78" s="1">
        <f t="shared" si="73"/>
        <v>4</v>
      </c>
      <c r="AF78" s="1">
        <f t="shared" si="74"/>
        <v>1</v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5">IF(I1="",0,MAX(I1:I83))</f>
        <v>49</v>
      </c>
      <c r="J84" s="1">
        <f t="shared" si="75"/>
        <v>19</v>
      </c>
      <c r="K84" s="1">
        <f t="shared" si="75"/>
        <v>7</v>
      </c>
      <c r="L84" s="1">
        <f t="shared" si="75"/>
        <v>9</v>
      </c>
      <c r="M84" s="1">
        <f t="shared" si="75"/>
        <v>1</v>
      </c>
      <c r="N84" s="1">
        <f t="shared" si="75"/>
        <v>3</v>
      </c>
      <c r="O84" s="1">
        <f t="shared" ref="O84:Z84" si="76">IF(O2="","",MAX(O2:O83))</f>
        <v>25</v>
      </c>
      <c r="P84" s="1">
        <f t="shared" si="76"/>
        <v>8</v>
      </c>
      <c r="Q84" s="1">
        <f t="shared" si="76"/>
        <v>6</v>
      </c>
      <c r="R84" s="1">
        <f t="shared" si="76"/>
        <v>24</v>
      </c>
      <c r="S84" s="1">
        <f t="shared" si="76"/>
        <v>11</v>
      </c>
      <c r="T84" s="1">
        <f t="shared" si="76"/>
        <v>3</v>
      </c>
      <c r="U84" s="1">
        <f t="shared" si="76"/>
        <v>15</v>
      </c>
      <c r="V84" s="1">
        <f t="shared" si="76"/>
        <v>6</v>
      </c>
      <c r="W84" s="1">
        <f t="shared" si="76"/>
        <v>0</v>
      </c>
      <c r="X84" s="1">
        <f t="shared" si="76"/>
        <v>30</v>
      </c>
      <c r="Y84" s="1">
        <f t="shared" si="76"/>
        <v>11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277</v>
      </c>
      <c r="F85" s="1">
        <f>SUM(F2:F83)</f>
        <v>211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25-8-6</v>
      </c>
      <c r="R85" s="1" t="str">
        <f>IF(R84="","0-0-0",CONCATENATE(R84,"-",S84,"-",T84))</f>
        <v>24-11-3</v>
      </c>
      <c r="U85" s="1" t="str">
        <f>IF(U84="","0-0-0",CONCATENATE(U84,"-",V84,"-",W84))</f>
        <v>15-6-0</v>
      </c>
      <c r="X85" s="1" t="str">
        <f>IF(X84="","0-0-0",CONCATENATE(X84,"-",Y84,"-",Z84))</f>
        <v>30-11-4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100-000000000000}">
      <formula1>$AK$1:$AK$2</formula1>
    </dataValidation>
    <dataValidation type="list" allowBlank="1" showInputMessage="1" showErrorMessage="1" sqref="C2:C83" xr:uid="{00000000-0002-0000-B100-000001000000}">
      <formula1>$AL$1:$AL$2</formula1>
    </dataValidation>
    <dataValidation type="list" allowBlank="1" showInputMessage="1" showErrorMessage="1" sqref="D2:D83" xr:uid="{00000000-0002-0000-B100-000002000000}">
      <formula1>$AM$1:$AM$31</formula1>
    </dataValidation>
  </dataValidations>
  <hyperlinks>
    <hyperlink ref="AG1" location="Index!A1" display="Home" xr:uid="{00000000-0004-0000-B100-000000000000}"/>
  </hyperlink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1" t="s">
        <v>66</v>
      </c>
      <c r="P1" s="51"/>
      <c r="Q1" s="51"/>
      <c r="R1" s="51" t="s">
        <v>65</v>
      </c>
      <c r="S1" s="51"/>
      <c r="T1" s="51"/>
      <c r="U1" s="51" t="s">
        <v>64</v>
      </c>
      <c r="V1" s="51"/>
      <c r="W1" s="51"/>
      <c r="X1" s="51" t="s">
        <v>63</v>
      </c>
      <c r="Y1" s="51"/>
      <c r="Z1" s="51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E53" s="1">
        <v>4</v>
      </c>
      <c r="F53" s="1">
        <v>1</v>
      </c>
      <c r="G53" s="1" t="s">
        <v>83</v>
      </c>
      <c r="H53" s="1" t="s">
        <v>83</v>
      </c>
      <c r="I53" s="1">
        <f t="shared" si="29"/>
        <v>35</v>
      </c>
      <c r="J53" s="1">
        <f t="shared" si="30"/>
        <v>14</v>
      </c>
      <c r="K53" s="1">
        <f t="shared" si="31"/>
        <v>5</v>
      </c>
      <c r="L53" s="1">
        <f t="shared" si="32"/>
        <v>3</v>
      </c>
      <c r="M53" s="1">
        <f t="shared" si="33"/>
        <v>0</v>
      </c>
      <c r="N53" s="1">
        <f t="shared" si="34"/>
        <v>0</v>
      </c>
      <c r="O53" s="1">
        <f t="shared" si="35"/>
        <v>20</v>
      </c>
      <c r="P53" s="1">
        <f t="shared" si="36"/>
        <v>5</v>
      </c>
      <c r="Q53" s="1">
        <f t="shared" si="37"/>
        <v>3</v>
      </c>
      <c r="R53" s="1">
        <f t="shared" si="38"/>
        <v>15</v>
      </c>
      <c r="S53" s="1">
        <f t="shared" si="39"/>
        <v>9</v>
      </c>
      <c r="T53" s="1">
        <f t="shared" si="40"/>
        <v>0</v>
      </c>
      <c r="U53" s="1">
        <f t="shared" si="14"/>
        <v>0</v>
      </c>
      <c r="V53" s="1">
        <f t="shared" si="15"/>
        <v>0</v>
      </c>
      <c r="W53" s="1">
        <f t="shared" si="16"/>
        <v>0</v>
      </c>
      <c r="X53" s="1">
        <f t="shared" si="41"/>
        <v>22</v>
      </c>
      <c r="Y53" s="1">
        <f t="shared" si="42"/>
        <v>9</v>
      </c>
      <c r="Z53" s="1">
        <f t="shared" si="43"/>
        <v>3</v>
      </c>
      <c r="AA53" s="1" t="str">
        <f t="shared" si="27"/>
        <v>W</v>
      </c>
      <c r="AB53" s="1">
        <f t="shared" si="44"/>
        <v>4</v>
      </c>
      <c r="AC53" s="1" t="str">
        <f t="shared" si="28"/>
        <v>W</v>
      </c>
      <c r="AD53" s="1">
        <f t="shared" si="45"/>
        <v>7</v>
      </c>
      <c r="AE53" s="1">
        <f t="shared" si="46"/>
        <v>2</v>
      </c>
      <c r="AF53" s="1">
        <f t="shared" si="47"/>
        <v>1</v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E54" s="1">
        <v>6</v>
      </c>
      <c r="F54" s="1">
        <v>2</v>
      </c>
      <c r="G54" s="1" t="s">
        <v>83</v>
      </c>
      <c r="H54" s="1" t="s">
        <v>83</v>
      </c>
      <c r="I54" s="1">
        <f t="shared" si="29"/>
        <v>36</v>
      </c>
      <c r="J54" s="1">
        <f t="shared" si="30"/>
        <v>14</v>
      </c>
      <c r="K54" s="1">
        <f t="shared" si="31"/>
        <v>5</v>
      </c>
      <c r="L54" s="1">
        <f t="shared" si="32"/>
        <v>3</v>
      </c>
      <c r="M54" s="1">
        <f t="shared" si="33"/>
        <v>0</v>
      </c>
      <c r="N54" s="1">
        <f t="shared" si="34"/>
        <v>0</v>
      </c>
      <c r="O54" s="1">
        <f t="shared" si="35"/>
        <v>20</v>
      </c>
      <c r="P54" s="1">
        <f t="shared" si="36"/>
        <v>5</v>
      </c>
      <c r="Q54" s="1">
        <f t="shared" si="37"/>
        <v>3</v>
      </c>
      <c r="R54" s="1">
        <f t="shared" si="38"/>
        <v>16</v>
      </c>
      <c r="S54" s="1">
        <f t="shared" si="39"/>
        <v>9</v>
      </c>
      <c r="T54" s="1">
        <f t="shared" si="40"/>
        <v>0</v>
      </c>
      <c r="U54" s="1">
        <f t="shared" si="14"/>
        <v>0</v>
      </c>
      <c r="V54" s="1">
        <f t="shared" si="15"/>
        <v>0</v>
      </c>
      <c r="W54" s="1">
        <f t="shared" si="16"/>
        <v>0</v>
      </c>
      <c r="X54" s="1">
        <f t="shared" si="41"/>
        <v>22</v>
      </c>
      <c r="Y54" s="1">
        <f t="shared" si="42"/>
        <v>9</v>
      </c>
      <c r="Z54" s="1">
        <f t="shared" si="43"/>
        <v>3</v>
      </c>
      <c r="AA54" s="1" t="str">
        <f t="shared" si="27"/>
        <v>W</v>
      </c>
      <c r="AB54" s="1">
        <f t="shared" si="44"/>
        <v>5</v>
      </c>
      <c r="AC54" s="1" t="str">
        <f t="shared" si="28"/>
        <v>W</v>
      </c>
      <c r="AD54" s="1">
        <f t="shared" si="45"/>
        <v>8</v>
      </c>
      <c r="AE54" s="1">
        <f t="shared" si="46"/>
        <v>2</v>
      </c>
      <c r="AF54" s="1">
        <f t="shared" si="47"/>
        <v>0</v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E55" s="1">
        <v>5</v>
      </c>
      <c r="F55" s="1">
        <v>4</v>
      </c>
      <c r="G55" s="1" t="s">
        <v>84</v>
      </c>
      <c r="H55" s="1" t="s">
        <v>83</v>
      </c>
      <c r="I55" s="1">
        <f t="shared" si="29"/>
        <v>37</v>
      </c>
      <c r="J55" s="1">
        <f t="shared" si="30"/>
        <v>14</v>
      </c>
      <c r="K55" s="1">
        <f t="shared" si="31"/>
        <v>6</v>
      </c>
      <c r="L55" s="1">
        <f t="shared" si="32"/>
        <v>3</v>
      </c>
      <c r="M55" s="1">
        <f t="shared" si="33"/>
        <v>0</v>
      </c>
      <c r="N55" s="1">
        <f t="shared" si="34"/>
        <v>0</v>
      </c>
      <c r="O55" s="1">
        <f t="shared" si="35"/>
        <v>20</v>
      </c>
      <c r="P55" s="1">
        <f t="shared" si="36"/>
        <v>5</v>
      </c>
      <c r="Q55" s="1">
        <f t="shared" si="37"/>
        <v>3</v>
      </c>
      <c r="R55" s="1">
        <f t="shared" si="38"/>
        <v>17</v>
      </c>
      <c r="S55" s="1">
        <f t="shared" si="39"/>
        <v>9</v>
      </c>
      <c r="T55" s="1">
        <f t="shared" si="40"/>
        <v>0</v>
      </c>
      <c r="U55" s="1">
        <f t="shared" si="14"/>
        <v>0</v>
      </c>
      <c r="V55" s="1">
        <f t="shared" si="15"/>
        <v>0</v>
      </c>
      <c r="W55" s="1">
        <f t="shared" si="16"/>
        <v>0</v>
      </c>
      <c r="X55" s="1">
        <f t="shared" si="41"/>
        <v>22</v>
      </c>
      <c r="Y55" s="1">
        <f t="shared" si="42"/>
        <v>9</v>
      </c>
      <c r="Z55" s="1">
        <f t="shared" si="43"/>
        <v>3</v>
      </c>
      <c r="AA55" s="1" t="str">
        <f t="shared" si="27"/>
        <v>W</v>
      </c>
      <c r="AB55" s="1">
        <f t="shared" si="44"/>
        <v>6</v>
      </c>
      <c r="AC55" s="1" t="str">
        <f t="shared" si="28"/>
        <v>W</v>
      </c>
      <c r="AD55" s="1">
        <f t="shared" si="45"/>
        <v>8</v>
      </c>
      <c r="AE55" s="1">
        <f t="shared" si="46"/>
        <v>2</v>
      </c>
      <c r="AF55" s="1">
        <f t="shared" si="47"/>
        <v>0</v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E56" s="1">
        <v>3</v>
      </c>
      <c r="F56" s="1">
        <v>0</v>
      </c>
      <c r="G56" s="1" t="s">
        <v>83</v>
      </c>
      <c r="H56" s="1" t="s">
        <v>83</v>
      </c>
      <c r="I56" s="1">
        <f t="shared" si="29"/>
        <v>38</v>
      </c>
      <c r="J56" s="1">
        <f t="shared" si="30"/>
        <v>14</v>
      </c>
      <c r="K56" s="1">
        <f t="shared" si="31"/>
        <v>6</v>
      </c>
      <c r="L56" s="1">
        <f t="shared" si="32"/>
        <v>3</v>
      </c>
      <c r="M56" s="1">
        <f t="shared" si="33"/>
        <v>0</v>
      </c>
      <c r="N56" s="1">
        <f t="shared" si="34"/>
        <v>0</v>
      </c>
      <c r="O56" s="1">
        <f t="shared" si="35"/>
        <v>21</v>
      </c>
      <c r="P56" s="1">
        <f t="shared" si="36"/>
        <v>5</v>
      </c>
      <c r="Q56" s="1">
        <f t="shared" si="37"/>
        <v>3</v>
      </c>
      <c r="R56" s="1">
        <f t="shared" si="38"/>
        <v>17</v>
      </c>
      <c r="S56" s="1">
        <f t="shared" si="39"/>
        <v>9</v>
      </c>
      <c r="T56" s="1">
        <f t="shared" si="40"/>
        <v>0</v>
      </c>
      <c r="U56" s="1">
        <f t="shared" si="14"/>
        <v>0</v>
      </c>
      <c r="V56" s="1">
        <f t="shared" si="15"/>
        <v>0</v>
      </c>
      <c r="W56" s="1">
        <f t="shared" si="16"/>
        <v>0</v>
      </c>
      <c r="X56" s="1">
        <f t="shared" si="41"/>
        <v>22</v>
      </c>
      <c r="Y56" s="1">
        <f t="shared" si="42"/>
        <v>9</v>
      </c>
      <c r="Z56" s="1">
        <f t="shared" si="43"/>
        <v>3</v>
      </c>
      <c r="AA56" s="1" t="str">
        <f t="shared" si="27"/>
        <v>W</v>
      </c>
      <c r="AB56" s="1">
        <f t="shared" si="44"/>
        <v>7</v>
      </c>
      <c r="AC56" s="1" t="str">
        <f t="shared" si="28"/>
        <v>W</v>
      </c>
      <c r="AD56" s="1">
        <f t="shared" si="45"/>
        <v>8</v>
      </c>
      <c r="AE56" s="1">
        <f t="shared" si="46"/>
        <v>2</v>
      </c>
      <c r="AF56" s="1">
        <f t="shared" si="47"/>
        <v>0</v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E57" s="1">
        <v>4</v>
      </c>
      <c r="F57" s="1">
        <v>3</v>
      </c>
      <c r="G57" s="1" t="s">
        <v>83</v>
      </c>
      <c r="H57" s="1" t="s">
        <v>83</v>
      </c>
      <c r="I57" s="1">
        <f t="shared" si="29"/>
        <v>39</v>
      </c>
      <c r="J57" s="1">
        <f t="shared" si="30"/>
        <v>14</v>
      </c>
      <c r="K57" s="1">
        <f t="shared" si="31"/>
        <v>6</v>
      </c>
      <c r="L57" s="1">
        <f t="shared" si="32"/>
        <v>3</v>
      </c>
      <c r="M57" s="1">
        <f t="shared" si="33"/>
        <v>0</v>
      </c>
      <c r="N57" s="1">
        <f t="shared" si="34"/>
        <v>0</v>
      </c>
      <c r="O57" s="1">
        <f t="shared" si="35"/>
        <v>22</v>
      </c>
      <c r="P57" s="1">
        <f t="shared" si="36"/>
        <v>5</v>
      </c>
      <c r="Q57" s="1">
        <f t="shared" si="37"/>
        <v>3</v>
      </c>
      <c r="R57" s="1">
        <f t="shared" si="38"/>
        <v>17</v>
      </c>
      <c r="S57" s="1">
        <f t="shared" si="39"/>
        <v>9</v>
      </c>
      <c r="T57" s="1">
        <f t="shared" si="40"/>
        <v>0</v>
      </c>
      <c r="U57" s="1">
        <f t="shared" si="14"/>
        <v>0</v>
      </c>
      <c r="V57" s="1">
        <f t="shared" si="15"/>
        <v>0</v>
      </c>
      <c r="W57" s="1">
        <f t="shared" si="16"/>
        <v>0</v>
      </c>
      <c r="X57" s="1">
        <f t="shared" si="41"/>
        <v>22</v>
      </c>
      <c r="Y57" s="1">
        <f t="shared" si="42"/>
        <v>9</v>
      </c>
      <c r="Z57" s="1">
        <f t="shared" si="43"/>
        <v>3</v>
      </c>
      <c r="AA57" s="1" t="str">
        <f t="shared" si="27"/>
        <v>W</v>
      </c>
      <c r="AB57" s="1">
        <f t="shared" si="44"/>
        <v>8</v>
      </c>
      <c r="AC57" s="1" t="str">
        <f t="shared" si="28"/>
        <v>W</v>
      </c>
      <c r="AD57" s="1">
        <f t="shared" si="45"/>
        <v>8</v>
      </c>
      <c r="AE57" s="1">
        <f t="shared" si="46"/>
        <v>2</v>
      </c>
      <c r="AF57" s="1">
        <f t="shared" si="47"/>
        <v>0</v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E58" s="1">
        <v>4</v>
      </c>
      <c r="F58" s="1">
        <v>3</v>
      </c>
      <c r="G58" s="1" t="s">
        <v>84</v>
      </c>
      <c r="H58" s="1" t="s">
        <v>84</v>
      </c>
      <c r="I58" s="1">
        <f t="shared" si="29"/>
        <v>40</v>
      </c>
      <c r="J58" s="1">
        <f t="shared" si="30"/>
        <v>14</v>
      </c>
      <c r="K58" s="1">
        <f t="shared" si="31"/>
        <v>7</v>
      </c>
      <c r="L58" s="1">
        <f t="shared" si="32"/>
        <v>3</v>
      </c>
      <c r="M58" s="1">
        <f t="shared" si="33"/>
        <v>1</v>
      </c>
      <c r="N58" s="1">
        <f t="shared" si="34"/>
        <v>0</v>
      </c>
      <c r="O58" s="1">
        <f t="shared" si="35"/>
        <v>22</v>
      </c>
      <c r="P58" s="1">
        <f t="shared" si="36"/>
        <v>5</v>
      </c>
      <c r="Q58" s="1">
        <f t="shared" si="37"/>
        <v>3</v>
      </c>
      <c r="R58" s="1">
        <f t="shared" si="38"/>
        <v>18</v>
      </c>
      <c r="S58" s="1">
        <f t="shared" si="39"/>
        <v>9</v>
      </c>
      <c r="T58" s="1">
        <f t="shared" si="40"/>
        <v>0</v>
      </c>
      <c r="U58" s="1">
        <f t="shared" si="14"/>
        <v>1</v>
      </c>
      <c r="V58" s="1">
        <f t="shared" si="15"/>
        <v>0</v>
      </c>
      <c r="W58" s="1">
        <f t="shared" si="16"/>
        <v>0</v>
      </c>
      <c r="X58" s="1">
        <f t="shared" si="41"/>
        <v>23</v>
      </c>
      <c r="Y58" s="1">
        <f t="shared" si="42"/>
        <v>9</v>
      </c>
      <c r="Z58" s="1">
        <f t="shared" si="43"/>
        <v>3</v>
      </c>
      <c r="AA58" s="1" t="str">
        <f t="shared" si="27"/>
        <v>W</v>
      </c>
      <c r="AB58" s="1">
        <f t="shared" si="44"/>
        <v>9</v>
      </c>
      <c r="AC58" s="1" t="str">
        <f t="shared" si="28"/>
        <v>W</v>
      </c>
      <c r="AD58" s="1">
        <f t="shared" si="45"/>
        <v>9</v>
      </c>
      <c r="AE58" s="1">
        <f t="shared" si="46"/>
        <v>1</v>
      </c>
      <c r="AF58" s="1">
        <f t="shared" si="47"/>
        <v>0</v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E59" s="1">
        <v>2</v>
      </c>
      <c r="F59" s="1">
        <v>1</v>
      </c>
      <c r="G59" s="1" t="s">
        <v>84</v>
      </c>
      <c r="H59" s="1" t="s">
        <v>83</v>
      </c>
      <c r="I59" s="1">
        <f t="shared" si="29"/>
        <v>41</v>
      </c>
      <c r="J59" s="1">
        <f t="shared" si="30"/>
        <v>14</v>
      </c>
      <c r="K59" s="1">
        <f t="shared" si="31"/>
        <v>8</v>
      </c>
      <c r="L59" s="1">
        <f t="shared" si="32"/>
        <v>3</v>
      </c>
      <c r="M59" s="1">
        <f t="shared" si="33"/>
        <v>1</v>
      </c>
      <c r="N59" s="1">
        <f t="shared" si="34"/>
        <v>0</v>
      </c>
      <c r="O59" s="1">
        <f t="shared" si="35"/>
        <v>23</v>
      </c>
      <c r="P59" s="1">
        <f t="shared" si="36"/>
        <v>5</v>
      </c>
      <c r="Q59" s="1">
        <f t="shared" si="37"/>
        <v>3</v>
      </c>
      <c r="R59" s="1">
        <f t="shared" si="38"/>
        <v>18</v>
      </c>
      <c r="S59" s="1">
        <f t="shared" si="39"/>
        <v>9</v>
      </c>
      <c r="T59" s="1">
        <f t="shared" si="40"/>
        <v>0</v>
      </c>
      <c r="U59" s="1">
        <f t="shared" si="14"/>
        <v>0</v>
      </c>
      <c r="V59" s="1">
        <f t="shared" si="15"/>
        <v>0</v>
      </c>
      <c r="W59" s="1">
        <f t="shared" si="16"/>
        <v>0</v>
      </c>
      <c r="X59" s="1">
        <f t="shared" si="41"/>
        <v>24</v>
      </c>
      <c r="Y59" s="1">
        <f t="shared" si="42"/>
        <v>9</v>
      </c>
      <c r="Z59" s="1">
        <f t="shared" si="43"/>
        <v>3</v>
      </c>
      <c r="AA59" s="1" t="str">
        <f t="shared" si="27"/>
        <v>W</v>
      </c>
      <c r="AB59" s="1">
        <f t="shared" si="44"/>
        <v>10</v>
      </c>
      <c r="AC59" s="1" t="str">
        <f t="shared" si="28"/>
        <v>W</v>
      </c>
      <c r="AD59" s="1">
        <f t="shared" si="45"/>
        <v>10</v>
      </c>
      <c r="AE59" s="1">
        <f t="shared" si="46"/>
        <v>0</v>
      </c>
      <c r="AF59" s="1">
        <f t="shared" si="47"/>
        <v>0</v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E60" s="1">
        <v>4</v>
      </c>
      <c r="F60" s="1">
        <v>1</v>
      </c>
      <c r="G60" s="1" t="s">
        <v>83</v>
      </c>
      <c r="H60" s="1" t="s">
        <v>83</v>
      </c>
      <c r="I60" s="1">
        <f t="shared" si="29"/>
        <v>42</v>
      </c>
      <c r="J60" s="1">
        <f t="shared" si="30"/>
        <v>14</v>
      </c>
      <c r="K60" s="1">
        <f t="shared" si="31"/>
        <v>8</v>
      </c>
      <c r="L60" s="1">
        <f t="shared" si="32"/>
        <v>3</v>
      </c>
      <c r="M60" s="1">
        <f t="shared" si="33"/>
        <v>1</v>
      </c>
      <c r="N60" s="1">
        <f t="shared" si="34"/>
        <v>0</v>
      </c>
      <c r="O60" s="1">
        <f t="shared" si="35"/>
        <v>23</v>
      </c>
      <c r="P60" s="1">
        <f t="shared" si="36"/>
        <v>5</v>
      </c>
      <c r="Q60" s="1">
        <f t="shared" si="37"/>
        <v>3</v>
      </c>
      <c r="R60" s="1">
        <f t="shared" si="38"/>
        <v>19</v>
      </c>
      <c r="S60" s="1">
        <f t="shared" si="39"/>
        <v>9</v>
      </c>
      <c r="T60" s="1">
        <f t="shared" si="40"/>
        <v>0</v>
      </c>
      <c r="U60" s="1">
        <f t="shared" si="14"/>
        <v>0</v>
      </c>
      <c r="V60" s="1">
        <f t="shared" si="15"/>
        <v>0</v>
      </c>
      <c r="W60" s="1">
        <f t="shared" si="16"/>
        <v>0</v>
      </c>
      <c r="X60" s="1">
        <f t="shared" si="41"/>
        <v>24</v>
      </c>
      <c r="Y60" s="1">
        <f t="shared" si="42"/>
        <v>9</v>
      </c>
      <c r="Z60" s="1">
        <f t="shared" si="43"/>
        <v>3</v>
      </c>
      <c r="AA60" s="1" t="str">
        <f t="shared" si="27"/>
        <v>W</v>
      </c>
      <c r="AB60" s="1">
        <f t="shared" si="44"/>
        <v>11</v>
      </c>
      <c r="AC60" s="1" t="str">
        <f t="shared" si="28"/>
        <v>W</v>
      </c>
      <c r="AD60" s="1">
        <f t="shared" si="45"/>
        <v>10</v>
      </c>
      <c r="AE60" s="1">
        <f t="shared" si="46"/>
        <v>0</v>
      </c>
      <c r="AF60" s="1">
        <f t="shared" si="47"/>
        <v>0</v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E61" s="1">
        <v>1</v>
      </c>
      <c r="F61" s="1">
        <v>2</v>
      </c>
      <c r="G61" s="1" t="s">
        <v>83</v>
      </c>
      <c r="H61" s="1" t="s">
        <v>83</v>
      </c>
      <c r="I61" s="1">
        <f t="shared" si="29"/>
        <v>42</v>
      </c>
      <c r="J61" s="1">
        <f t="shared" si="30"/>
        <v>15</v>
      </c>
      <c r="K61" s="1">
        <f t="shared" si="31"/>
        <v>8</v>
      </c>
      <c r="L61" s="1">
        <f t="shared" si="32"/>
        <v>3</v>
      </c>
      <c r="M61" s="1">
        <f t="shared" si="33"/>
        <v>1</v>
      </c>
      <c r="N61" s="1">
        <f t="shared" si="34"/>
        <v>0</v>
      </c>
      <c r="O61" s="1">
        <f t="shared" si="35"/>
        <v>23</v>
      </c>
      <c r="P61" s="1">
        <f t="shared" si="36"/>
        <v>5</v>
      </c>
      <c r="Q61" s="1">
        <f t="shared" si="37"/>
        <v>3</v>
      </c>
      <c r="R61" s="1">
        <f t="shared" si="38"/>
        <v>19</v>
      </c>
      <c r="S61" s="1">
        <f t="shared" si="39"/>
        <v>10</v>
      </c>
      <c r="T61" s="1">
        <f t="shared" si="40"/>
        <v>0</v>
      </c>
      <c r="U61" s="1">
        <f t="shared" si="14"/>
        <v>0</v>
      </c>
      <c r="V61" s="1">
        <f t="shared" si="15"/>
        <v>1</v>
      </c>
      <c r="W61" s="1">
        <f t="shared" si="16"/>
        <v>0</v>
      </c>
      <c r="X61" s="1">
        <f t="shared" si="41"/>
        <v>24</v>
      </c>
      <c r="Y61" s="1">
        <f t="shared" si="42"/>
        <v>10</v>
      </c>
      <c r="Z61" s="1">
        <f t="shared" si="43"/>
        <v>3</v>
      </c>
      <c r="AA61" s="1" t="str">
        <f t="shared" si="27"/>
        <v>L</v>
      </c>
      <c r="AB61" s="1">
        <f t="shared" si="44"/>
        <v>1</v>
      </c>
      <c r="AC61" s="1" t="str">
        <f t="shared" si="28"/>
        <v>L</v>
      </c>
      <c r="AD61" s="1">
        <f t="shared" si="45"/>
        <v>9</v>
      </c>
      <c r="AE61" s="1">
        <f t="shared" si="46"/>
        <v>1</v>
      </c>
      <c r="AF61" s="1">
        <f t="shared" si="47"/>
        <v>0</v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E62" s="1">
        <v>1</v>
      </c>
      <c r="F62" s="1">
        <v>2</v>
      </c>
      <c r="G62" s="1" t="s">
        <v>84</v>
      </c>
      <c r="H62" s="1" t="s">
        <v>84</v>
      </c>
      <c r="I62" s="1">
        <f t="shared" si="29"/>
        <v>42</v>
      </c>
      <c r="J62" s="1">
        <f t="shared" si="30"/>
        <v>15</v>
      </c>
      <c r="K62" s="1">
        <f t="shared" si="31"/>
        <v>8</v>
      </c>
      <c r="L62" s="1">
        <f t="shared" si="32"/>
        <v>4</v>
      </c>
      <c r="M62" s="1">
        <f t="shared" si="33"/>
        <v>1</v>
      </c>
      <c r="N62" s="1">
        <f t="shared" si="34"/>
        <v>1</v>
      </c>
      <c r="O62" s="1">
        <f t="shared" si="35"/>
        <v>23</v>
      </c>
      <c r="P62" s="1">
        <f t="shared" si="36"/>
        <v>5</v>
      </c>
      <c r="Q62" s="1">
        <f t="shared" si="37"/>
        <v>4</v>
      </c>
      <c r="R62" s="1">
        <f t="shared" si="38"/>
        <v>19</v>
      </c>
      <c r="S62" s="1">
        <f t="shared" si="39"/>
        <v>10</v>
      </c>
      <c r="T62" s="1">
        <f t="shared" si="40"/>
        <v>0</v>
      </c>
      <c r="U62" s="1">
        <f t="shared" si="14"/>
        <v>0</v>
      </c>
      <c r="V62" s="1">
        <f t="shared" si="15"/>
        <v>0</v>
      </c>
      <c r="W62" s="1">
        <f t="shared" si="16"/>
        <v>0</v>
      </c>
      <c r="X62" s="1">
        <f t="shared" si="41"/>
        <v>24</v>
      </c>
      <c r="Y62" s="1">
        <f t="shared" si="42"/>
        <v>10</v>
      </c>
      <c r="Z62" s="1">
        <f t="shared" si="43"/>
        <v>3</v>
      </c>
      <c r="AA62" s="1" t="str">
        <f t="shared" si="27"/>
        <v>L</v>
      </c>
      <c r="AB62" s="1">
        <f t="shared" si="44"/>
        <v>2</v>
      </c>
      <c r="AC62" s="1" t="str">
        <f t="shared" si="28"/>
        <v>OTL</v>
      </c>
      <c r="AD62" s="1">
        <f t="shared" si="45"/>
        <v>8</v>
      </c>
      <c r="AE62" s="1">
        <f t="shared" si="46"/>
        <v>1</v>
      </c>
      <c r="AF62" s="1">
        <f t="shared" si="47"/>
        <v>1</v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E63" s="1">
        <v>2</v>
      </c>
      <c r="F63" s="1">
        <v>3</v>
      </c>
      <c r="G63" s="1" t="s">
        <v>83</v>
      </c>
      <c r="H63" s="1" t="s">
        <v>83</v>
      </c>
      <c r="I63" s="1">
        <f t="shared" si="29"/>
        <v>42</v>
      </c>
      <c r="J63" s="1">
        <f t="shared" si="30"/>
        <v>16</v>
      </c>
      <c r="K63" s="1">
        <f t="shared" si="31"/>
        <v>8</v>
      </c>
      <c r="L63" s="1">
        <f t="shared" si="32"/>
        <v>4</v>
      </c>
      <c r="M63" s="1">
        <f t="shared" si="33"/>
        <v>1</v>
      </c>
      <c r="N63" s="1">
        <f t="shared" si="34"/>
        <v>1</v>
      </c>
      <c r="O63" s="1">
        <f t="shared" si="35"/>
        <v>23</v>
      </c>
      <c r="P63" s="1">
        <f t="shared" si="36"/>
        <v>5</v>
      </c>
      <c r="Q63" s="1">
        <f t="shared" si="37"/>
        <v>4</v>
      </c>
      <c r="R63" s="1">
        <f t="shared" si="38"/>
        <v>19</v>
      </c>
      <c r="S63" s="1">
        <f t="shared" si="39"/>
        <v>11</v>
      </c>
      <c r="T63" s="1">
        <f t="shared" si="40"/>
        <v>0</v>
      </c>
      <c r="U63" s="1">
        <f t="shared" si="14"/>
        <v>0</v>
      </c>
      <c r="V63" s="1">
        <f t="shared" si="15"/>
        <v>0</v>
      </c>
      <c r="W63" s="1">
        <f t="shared" si="16"/>
        <v>0</v>
      </c>
      <c r="X63" s="1">
        <f t="shared" si="41"/>
        <v>24</v>
      </c>
      <c r="Y63" s="1">
        <f t="shared" si="42"/>
        <v>10</v>
      </c>
      <c r="Z63" s="1">
        <f t="shared" si="43"/>
        <v>3</v>
      </c>
      <c r="AA63" s="1" t="str">
        <f t="shared" si="27"/>
        <v>L</v>
      </c>
      <c r="AB63" s="1">
        <f t="shared" si="44"/>
        <v>3</v>
      </c>
      <c r="AC63" s="1" t="str">
        <f t="shared" si="28"/>
        <v>L</v>
      </c>
      <c r="AD63" s="1">
        <f t="shared" si="45"/>
        <v>7</v>
      </c>
      <c r="AE63" s="1">
        <f t="shared" si="46"/>
        <v>2</v>
      </c>
      <c r="AF63" s="1">
        <f t="shared" si="47"/>
        <v>1</v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E64" s="1">
        <v>4</v>
      </c>
      <c r="F64" s="1">
        <v>1</v>
      </c>
      <c r="G64" s="1" t="s">
        <v>83</v>
      </c>
      <c r="H64" s="1" t="s">
        <v>83</v>
      </c>
      <c r="I64" s="1">
        <f t="shared" si="29"/>
        <v>43</v>
      </c>
      <c r="J64" s="1">
        <f t="shared" si="30"/>
        <v>16</v>
      </c>
      <c r="K64" s="1">
        <f t="shared" si="31"/>
        <v>8</v>
      </c>
      <c r="L64" s="1">
        <f t="shared" si="32"/>
        <v>4</v>
      </c>
      <c r="M64" s="1">
        <f t="shared" si="33"/>
        <v>1</v>
      </c>
      <c r="N64" s="1">
        <f t="shared" si="34"/>
        <v>1</v>
      </c>
      <c r="O64" s="1">
        <f t="shared" si="35"/>
        <v>23</v>
      </c>
      <c r="P64" s="1">
        <f t="shared" si="36"/>
        <v>5</v>
      </c>
      <c r="Q64" s="1">
        <f t="shared" si="37"/>
        <v>4</v>
      </c>
      <c r="R64" s="1">
        <f t="shared" si="38"/>
        <v>20</v>
      </c>
      <c r="S64" s="1">
        <f t="shared" si="39"/>
        <v>11</v>
      </c>
      <c r="T64" s="1">
        <f t="shared" si="40"/>
        <v>0</v>
      </c>
      <c r="U64" s="1">
        <f t="shared" si="14"/>
        <v>0</v>
      </c>
      <c r="V64" s="1">
        <f t="shared" si="15"/>
        <v>0</v>
      </c>
      <c r="W64" s="1">
        <f t="shared" si="16"/>
        <v>0</v>
      </c>
      <c r="X64" s="1">
        <f t="shared" si="41"/>
        <v>24</v>
      </c>
      <c r="Y64" s="1">
        <f t="shared" si="42"/>
        <v>10</v>
      </c>
      <c r="Z64" s="1">
        <f t="shared" si="43"/>
        <v>3</v>
      </c>
      <c r="AA64" s="1" t="str">
        <f t="shared" si="27"/>
        <v>W</v>
      </c>
      <c r="AB64" s="1">
        <f t="shared" si="44"/>
        <v>1</v>
      </c>
      <c r="AC64" s="1" t="str">
        <f t="shared" si="28"/>
        <v>W</v>
      </c>
      <c r="AD64" s="1">
        <f t="shared" si="45"/>
        <v>7</v>
      </c>
      <c r="AE64" s="1">
        <f t="shared" si="46"/>
        <v>2</v>
      </c>
      <c r="AF64" s="1">
        <f t="shared" si="47"/>
        <v>1</v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E65" s="1">
        <v>6</v>
      </c>
      <c r="F65" s="1">
        <v>1</v>
      </c>
      <c r="G65" s="1" t="s">
        <v>83</v>
      </c>
      <c r="H65" s="1" t="s">
        <v>83</v>
      </c>
      <c r="I65" s="1">
        <f t="shared" si="29"/>
        <v>44</v>
      </c>
      <c r="J65" s="1">
        <f t="shared" si="30"/>
        <v>16</v>
      </c>
      <c r="K65" s="1">
        <f t="shared" si="31"/>
        <v>8</v>
      </c>
      <c r="L65" s="1">
        <f t="shared" si="32"/>
        <v>4</v>
      </c>
      <c r="M65" s="1">
        <f t="shared" si="33"/>
        <v>1</v>
      </c>
      <c r="N65" s="1">
        <f t="shared" si="34"/>
        <v>1</v>
      </c>
      <c r="O65" s="1">
        <f t="shared" si="35"/>
        <v>23</v>
      </c>
      <c r="P65" s="1">
        <f t="shared" si="36"/>
        <v>5</v>
      </c>
      <c r="Q65" s="1">
        <f t="shared" si="37"/>
        <v>4</v>
      </c>
      <c r="R65" s="1">
        <f t="shared" si="38"/>
        <v>21</v>
      </c>
      <c r="S65" s="1">
        <f t="shared" si="39"/>
        <v>11</v>
      </c>
      <c r="T65" s="1">
        <f t="shared" si="40"/>
        <v>0</v>
      </c>
      <c r="U65" s="1">
        <f t="shared" si="14"/>
        <v>0</v>
      </c>
      <c r="V65" s="1">
        <f t="shared" si="15"/>
        <v>0</v>
      </c>
      <c r="W65" s="1">
        <f t="shared" si="16"/>
        <v>0</v>
      </c>
      <c r="X65" s="1">
        <f t="shared" si="41"/>
        <v>24</v>
      </c>
      <c r="Y65" s="1">
        <f t="shared" si="42"/>
        <v>10</v>
      </c>
      <c r="Z65" s="1">
        <f t="shared" si="43"/>
        <v>3</v>
      </c>
      <c r="AA65" s="1" t="str">
        <f t="shared" si="27"/>
        <v>W</v>
      </c>
      <c r="AB65" s="1">
        <f t="shared" si="44"/>
        <v>2</v>
      </c>
      <c r="AC65" s="1" t="str">
        <f t="shared" si="28"/>
        <v>W</v>
      </c>
      <c r="AD65" s="1">
        <f t="shared" si="45"/>
        <v>7</v>
      </c>
      <c r="AE65" s="1">
        <f t="shared" si="46"/>
        <v>2</v>
      </c>
      <c r="AF65" s="1">
        <f t="shared" si="47"/>
        <v>1</v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E66" s="1">
        <v>2</v>
      </c>
      <c r="F66" s="1">
        <v>4</v>
      </c>
      <c r="G66" s="1" t="s">
        <v>83</v>
      </c>
      <c r="H66" s="1" t="s">
        <v>83</v>
      </c>
      <c r="I66" s="1">
        <f t="shared" si="29"/>
        <v>44</v>
      </c>
      <c r="J66" s="1">
        <f t="shared" si="30"/>
        <v>17</v>
      </c>
      <c r="K66" s="1">
        <f t="shared" si="31"/>
        <v>8</v>
      </c>
      <c r="L66" s="1">
        <f t="shared" si="32"/>
        <v>4</v>
      </c>
      <c r="M66" s="1">
        <f t="shared" si="33"/>
        <v>1</v>
      </c>
      <c r="N66" s="1">
        <f t="shared" si="34"/>
        <v>1</v>
      </c>
      <c r="O66" s="1">
        <f t="shared" si="35"/>
        <v>23</v>
      </c>
      <c r="P66" s="1">
        <f t="shared" si="36"/>
        <v>5</v>
      </c>
      <c r="Q66" s="1">
        <f t="shared" si="37"/>
        <v>4</v>
      </c>
      <c r="R66" s="1">
        <f t="shared" si="38"/>
        <v>21</v>
      </c>
      <c r="S66" s="1">
        <f t="shared" si="39"/>
        <v>12</v>
      </c>
      <c r="T66" s="1">
        <f t="shared" si="40"/>
        <v>0</v>
      </c>
      <c r="U66" s="1">
        <f t="shared" si="14"/>
        <v>0</v>
      </c>
      <c r="V66" s="1">
        <f t="shared" si="15"/>
        <v>0</v>
      </c>
      <c r="W66" s="1">
        <f t="shared" si="16"/>
        <v>0</v>
      </c>
      <c r="X66" s="1">
        <f t="shared" si="41"/>
        <v>24</v>
      </c>
      <c r="Y66" s="1">
        <f t="shared" si="42"/>
        <v>10</v>
      </c>
      <c r="Z66" s="1">
        <f t="shared" si="43"/>
        <v>3</v>
      </c>
      <c r="AA66" s="1" t="str">
        <f t="shared" ref="AA66:AA83" si="48">IF(E66="","",IF(E66&gt;F66,"W","L"))</f>
        <v>L</v>
      </c>
      <c r="AB66" s="1">
        <f t="shared" si="44"/>
        <v>1</v>
      </c>
      <c r="AC66" s="1" t="str">
        <f t="shared" ref="AC66:AC83" si="49">IF(E66="","",IF(E66&gt;F66,"W",IF(AND(E66&lt;F66,G66=$AK$2,H66=$AK$2),"L","OTL")))</f>
        <v>L</v>
      </c>
      <c r="AD66" s="1">
        <f t="shared" si="45"/>
        <v>6</v>
      </c>
      <c r="AE66" s="1">
        <f t="shared" si="46"/>
        <v>3</v>
      </c>
      <c r="AF66" s="1">
        <f t="shared" si="47"/>
        <v>1</v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E67" s="1">
        <v>2</v>
      </c>
      <c r="F67" s="1">
        <v>1</v>
      </c>
      <c r="G67" s="1" t="s">
        <v>83</v>
      </c>
      <c r="H67" s="1" t="s">
        <v>83</v>
      </c>
      <c r="I67" s="1">
        <f t="shared" ref="I67:I83" si="50">IF(E67="","",IF(E67&gt;F67,I66+1,I66))</f>
        <v>45</v>
      </c>
      <c r="J67" s="1">
        <f t="shared" ref="J67:J83" si="51">IF(E67="","",IF(AND(F67&gt;E67,G67=$AK$2,H67=$AK$2),J66+1,J66))</f>
        <v>17</v>
      </c>
      <c r="K67" s="1">
        <f t="shared" ref="K67:K83" si="52">IF(E67="","",IF(AND(G67=$AK$1,E67&gt;F67),K66+1,K66))</f>
        <v>8</v>
      </c>
      <c r="L67" s="1">
        <f t="shared" ref="L67:L83" si="53">IF(E67="","",IF(AND(OR(G67=$AK$1,H67=$AK$1),E67&lt;F67),L66+1,L66))</f>
        <v>4</v>
      </c>
      <c r="M67" s="1">
        <f t="shared" ref="M67:M83" si="54">IF(E67="","",IF(AND(H67=$AK$1,E67&gt;F67),M66+1,M66))</f>
        <v>1</v>
      </c>
      <c r="N67" s="1">
        <f t="shared" ref="N67:N83" si="55">IF(E67="","",IF(AND(H67=$AK$1,E67&lt;F67),N66+1,N66))</f>
        <v>1</v>
      </c>
      <c r="O67" s="1">
        <f t="shared" ref="O67:O83" si="56">IF(E67="","",IF(AND(C67=$AL$1,E67&gt;F67),O66+1,O66))</f>
        <v>24</v>
      </c>
      <c r="P67" s="1">
        <f t="shared" ref="P67:P83" si="57">IF(E67="","",IF(AND(C67=$AL$1,F67&gt;E67,G67=$AK$2,H67=$AK$2), P66+1, P66))</f>
        <v>5</v>
      </c>
      <c r="Q67" s="1">
        <f t="shared" ref="Q67:Q83" si="58">IF(E67="","",IF(AND(C67=$AL$1,F67&gt;E67,OR(G67=$AK$1,H67=$AK$1)),Q66+1, Q66))</f>
        <v>4</v>
      </c>
      <c r="R67" s="1">
        <f t="shared" ref="R67:R83" si="59">IF(E67="","",IF(AND(C67=$AL$2,E67&gt;F67),R66+1,R66))</f>
        <v>21</v>
      </c>
      <c r="S67" s="1">
        <f t="shared" ref="S67:S83" si="60">IF(E67="","",IF(AND(C67=$AL$2,F67&gt;E67,G67=$AK$2,H67=$AK$2),S66+1,S66))</f>
        <v>12</v>
      </c>
      <c r="T67" s="1">
        <f t="shared" ref="T67:T83" si="61">IF(E67="","",IF(AND(C67=$AL$2,F67&gt;E67,OR(G67=$AK$1,H67=$AK$1)), T66+1, T66))</f>
        <v>0</v>
      </c>
      <c r="U67" s="1">
        <f t="shared" ref="U67:U83" si="62">IF(E67="","",IF(AND(E67&gt;F67,COUNTIF($AO$1:$AO$7,D67)=1),1,0))</f>
        <v>0</v>
      </c>
      <c r="V67" s="1">
        <f t="shared" ref="V67:V83" si="63">IF(E67="","",IF(AND(E67&lt;F67,G67=$AK$2,H67=$AK$2,COUNTIF($AO$1:$AO$7,D67)=1),1,0))</f>
        <v>0</v>
      </c>
      <c r="W67" s="1">
        <f t="shared" ref="W67:W83" si="64">IF(E67="","",IF(AND(E67&lt;F67,COUNTIF($AO$1:$AO$7,D67)=1,OR(G67=$AK$1,H67=$AK$1)), 1, 0))</f>
        <v>0</v>
      </c>
      <c r="X67" s="1">
        <f t="shared" ref="X67:X83" si="65">IF(E67="","",IF(AND(E67&gt;F67,COUNTIF($AN$1:$AN$15,D67)=1),X66+1,X66))</f>
        <v>24</v>
      </c>
      <c r="Y67" s="1">
        <f t="shared" ref="Y67:Y83" si="66">IF(E67="","",IF(AND(E67&lt;F67,G67=$AK$2,H67=$AK$2,COUNTIF($AN$1:$AN$15,D67)=1),Y66+1,Y66))</f>
        <v>10</v>
      </c>
      <c r="Z67" s="1">
        <f t="shared" ref="Z67:Z83" si="67">IF(E67="","",IF(AND(E67&lt;F67,COUNTIF($AN$1:$AN$15,D67)=1,OR(G67=$AK$1,H67=$AK$1)), Z66+1, Z66))</f>
        <v>3</v>
      </c>
      <c r="AA67" s="1" t="str">
        <f t="shared" si="48"/>
        <v>W</v>
      </c>
      <c r="AB67" s="1">
        <f t="shared" ref="AB67:AB83" si="68">IF(AA67="","",IF(AA67=AA66,AB66+1,1))</f>
        <v>1</v>
      </c>
      <c r="AC67" s="1" t="str">
        <f t="shared" si="49"/>
        <v>W</v>
      </c>
      <c r="AD67" s="1">
        <f t="shared" si="45"/>
        <v>6</v>
      </c>
      <c r="AE67" s="1">
        <f t="shared" si="46"/>
        <v>3</v>
      </c>
      <c r="AF67" s="1">
        <f t="shared" si="47"/>
        <v>1</v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E68" s="1">
        <v>4</v>
      </c>
      <c r="F68" s="1">
        <v>1</v>
      </c>
      <c r="G68" s="1" t="s">
        <v>83</v>
      </c>
      <c r="H68" s="1" t="s">
        <v>83</v>
      </c>
      <c r="I68" s="1">
        <f t="shared" si="50"/>
        <v>46</v>
      </c>
      <c r="J68" s="1">
        <f t="shared" si="51"/>
        <v>17</v>
      </c>
      <c r="K68" s="1">
        <f t="shared" si="52"/>
        <v>8</v>
      </c>
      <c r="L68" s="1">
        <f t="shared" si="53"/>
        <v>4</v>
      </c>
      <c r="M68" s="1">
        <f t="shared" si="54"/>
        <v>1</v>
      </c>
      <c r="N68" s="1">
        <f t="shared" si="55"/>
        <v>1</v>
      </c>
      <c r="O68" s="1">
        <f t="shared" si="56"/>
        <v>25</v>
      </c>
      <c r="P68" s="1">
        <f t="shared" si="57"/>
        <v>5</v>
      </c>
      <c r="Q68" s="1">
        <f t="shared" si="58"/>
        <v>4</v>
      </c>
      <c r="R68" s="1">
        <f t="shared" si="59"/>
        <v>21</v>
      </c>
      <c r="S68" s="1">
        <f t="shared" si="60"/>
        <v>12</v>
      </c>
      <c r="T68" s="1">
        <f t="shared" si="61"/>
        <v>0</v>
      </c>
      <c r="U68" s="1">
        <f t="shared" si="62"/>
        <v>1</v>
      </c>
      <c r="V68" s="1">
        <f t="shared" si="63"/>
        <v>0</v>
      </c>
      <c r="W68" s="1">
        <f t="shared" si="64"/>
        <v>0</v>
      </c>
      <c r="X68" s="1">
        <f t="shared" si="65"/>
        <v>25</v>
      </c>
      <c r="Y68" s="1">
        <f t="shared" si="66"/>
        <v>10</v>
      </c>
      <c r="Z68" s="1">
        <f t="shared" si="67"/>
        <v>3</v>
      </c>
      <c r="AA68" s="1" t="str">
        <f t="shared" si="48"/>
        <v>W</v>
      </c>
      <c r="AB68" s="1">
        <f t="shared" si="68"/>
        <v>2</v>
      </c>
      <c r="AC68" s="1" t="str">
        <f t="shared" si="49"/>
        <v>W</v>
      </c>
      <c r="AD68" s="1">
        <f t="shared" si="45"/>
        <v>6</v>
      </c>
      <c r="AE68" s="1">
        <f t="shared" si="46"/>
        <v>3</v>
      </c>
      <c r="AF68" s="1">
        <f t="shared" si="47"/>
        <v>1</v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E69" s="1">
        <v>3</v>
      </c>
      <c r="F69" s="1">
        <v>2</v>
      </c>
      <c r="G69" s="1" t="s">
        <v>84</v>
      </c>
      <c r="H69" s="1" t="s">
        <v>83</v>
      </c>
      <c r="I69" s="1">
        <f t="shared" si="50"/>
        <v>47</v>
      </c>
      <c r="J69" s="1">
        <f t="shared" si="51"/>
        <v>17</v>
      </c>
      <c r="K69" s="1">
        <f t="shared" si="52"/>
        <v>9</v>
      </c>
      <c r="L69" s="1">
        <f t="shared" si="53"/>
        <v>4</v>
      </c>
      <c r="M69" s="1">
        <f t="shared" si="54"/>
        <v>1</v>
      </c>
      <c r="N69" s="1">
        <f t="shared" si="55"/>
        <v>1</v>
      </c>
      <c r="O69" s="1">
        <f t="shared" si="56"/>
        <v>25</v>
      </c>
      <c r="P69" s="1">
        <f t="shared" si="57"/>
        <v>5</v>
      </c>
      <c r="Q69" s="1">
        <f t="shared" si="58"/>
        <v>4</v>
      </c>
      <c r="R69" s="1">
        <f t="shared" si="59"/>
        <v>22</v>
      </c>
      <c r="S69" s="1">
        <f t="shared" si="60"/>
        <v>12</v>
      </c>
      <c r="T69" s="1">
        <f t="shared" si="61"/>
        <v>0</v>
      </c>
      <c r="U69" s="1">
        <f t="shared" si="62"/>
        <v>0</v>
      </c>
      <c r="V69" s="1">
        <f t="shared" si="63"/>
        <v>0</v>
      </c>
      <c r="W69" s="1">
        <f t="shared" si="64"/>
        <v>0</v>
      </c>
      <c r="X69" s="1">
        <f t="shared" si="65"/>
        <v>26</v>
      </c>
      <c r="Y69" s="1">
        <f t="shared" si="66"/>
        <v>10</v>
      </c>
      <c r="Z69" s="1">
        <f t="shared" si="67"/>
        <v>3</v>
      </c>
      <c r="AA69" s="1" t="str">
        <f t="shared" si="48"/>
        <v>W</v>
      </c>
      <c r="AB69" s="1">
        <f t="shared" si="68"/>
        <v>3</v>
      </c>
      <c r="AC69" s="1" t="str">
        <f t="shared" si="49"/>
        <v>W</v>
      </c>
      <c r="AD69" s="1">
        <f t="shared" si="45"/>
        <v>6</v>
      </c>
      <c r="AE69" s="1">
        <f t="shared" si="46"/>
        <v>3</v>
      </c>
      <c r="AF69" s="1">
        <f t="shared" si="47"/>
        <v>1</v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E70" s="1">
        <v>2</v>
      </c>
      <c r="F70" s="1">
        <v>6</v>
      </c>
      <c r="G70" s="1" t="s">
        <v>83</v>
      </c>
      <c r="H70" s="1" t="s">
        <v>83</v>
      </c>
      <c r="I70" s="1">
        <f t="shared" si="50"/>
        <v>47</v>
      </c>
      <c r="J70" s="1">
        <f t="shared" si="51"/>
        <v>18</v>
      </c>
      <c r="K70" s="1">
        <f t="shared" si="52"/>
        <v>9</v>
      </c>
      <c r="L70" s="1">
        <f t="shared" si="53"/>
        <v>4</v>
      </c>
      <c r="M70" s="1">
        <f t="shared" si="54"/>
        <v>1</v>
      </c>
      <c r="N70" s="1">
        <f t="shared" si="55"/>
        <v>1</v>
      </c>
      <c r="O70" s="1">
        <f t="shared" si="56"/>
        <v>25</v>
      </c>
      <c r="P70" s="1">
        <f t="shared" si="57"/>
        <v>5</v>
      </c>
      <c r="Q70" s="1">
        <f t="shared" si="58"/>
        <v>4</v>
      </c>
      <c r="R70" s="1">
        <f t="shared" si="59"/>
        <v>22</v>
      </c>
      <c r="S70" s="1">
        <f t="shared" si="60"/>
        <v>13</v>
      </c>
      <c r="T70" s="1">
        <f t="shared" si="61"/>
        <v>0</v>
      </c>
      <c r="U70" s="1">
        <f t="shared" si="62"/>
        <v>0</v>
      </c>
      <c r="V70" s="1">
        <f t="shared" si="63"/>
        <v>0</v>
      </c>
      <c r="W70" s="1">
        <f t="shared" si="64"/>
        <v>0</v>
      </c>
      <c r="X70" s="1">
        <f t="shared" si="65"/>
        <v>26</v>
      </c>
      <c r="Y70" s="1">
        <f t="shared" si="66"/>
        <v>11</v>
      </c>
      <c r="Z70" s="1">
        <f t="shared" si="67"/>
        <v>3</v>
      </c>
      <c r="AA70" s="1" t="str">
        <f t="shared" si="48"/>
        <v>L</v>
      </c>
      <c r="AB70" s="1">
        <f t="shared" si="68"/>
        <v>1</v>
      </c>
      <c r="AC70" s="1" t="str">
        <f t="shared" si="49"/>
        <v>L</v>
      </c>
      <c r="AD70" s="1">
        <f t="shared" si="45"/>
        <v>5</v>
      </c>
      <c r="AE70" s="1">
        <f t="shared" si="46"/>
        <v>4</v>
      </c>
      <c r="AF70" s="1">
        <f t="shared" si="47"/>
        <v>1</v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E71" s="1">
        <v>4</v>
      </c>
      <c r="F71" s="1">
        <v>3</v>
      </c>
      <c r="G71" s="1" t="s">
        <v>84</v>
      </c>
      <c r="H71" s="1" t="s">
        <v>83</v>
      </c>
      <c r="I71" s="1">
        <f t="shared" si="50"/>
        <v>48</v>
      </c>
      <c r="J71" s="1">
        <f t="shared" si="51"/>
        <v>18</v>
      </c>
      <c r="K71" s="1">
        <f t="shared" si="52"/>
        <v>10</v>
      </c>
      <c r="L71" s="1">
        <f t="shared" si="53"/>
        <v>4</v>
      </c>
      <c r="M71" s="1">
        <f t="shared" si="54"/>
        <v>1</v>
      </c>
      <c r="N71" s="1">
        <f t="shared" si="55"/>
        <v>1</v>
      </c>
      <c r="O71" s="1">
        <f t="shared" si="56"/>
        <v>25</v>
      </c>
      <c r="P71" s="1">
        <f t="shared" si="57"/>
        <v>5</v>
      </c>
      <c r="Q71" s="1">
        <f t="shared" si="58"/>
        <v>4</v>
      </c>
      <c r="R71" s="1">
        <f t="shared" si="59"/>
        <v>23</v>
      </c>
      <c r="S71" s="1">
        <f t="shared" si="60"/>
        <v>13</v>
      </c>
      <c r="T71" s="1">
        <f t="shared" si="61"/>
        <v>0</v>
      </c>
      <c r="U71" s="1">
        <f t="shared" si="62"/>
        <v>0</v>
      </c>
      <c r="V71" s="1">
        <f t="shared" si="63"/>
        <v>0</v>
      </c>
      <c r="W71" s="1">
        <f t="shared" si="64"/>
        <v>0</v>
      </c>
      <c r="X71" s="1">
        <f t="shared" si="65"/>
        <v>27</v>
      </c>
      <c r="Y71" s="1">
        <f t="shared" si="66"/>
        <v>11</v>
      </c>
      <c r="Z71" s="1">
        <f t="shared" si="67"/>
        <v>3</v>
      </c>
      <c r="AA71" s="1" t="str">
        <f t="shared" si="48"/>
        <v>W</v>
      </c>
      <c r="AB71" s="1">
        <f t="shared" si="68"/>
        <v>1</v>
      </c>
      <c r="AC71" s="1" t="str">
        <f t="shared" si="49"/>
        <v>W</v>
      </c>
      <c r="AD71" s="1">
        <f t="shared" si="45"/>
        <v>6</v>
      </c>
      <c r="AE71" s="1">
        <f t="shared" si="46"/>
        <v>3</v>
      </c>
      <c r="AF71" s="1">
        <f t="shared" si="47"/>
        <v>1</v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E72" s="1">
        <v>3</v>
      </c>
      <c r="F72" s="1">
        <v>5</v>
      </c>
      <c r="G72" s="1" t="s">
        <v>83</v>
      </c>
      <c r="H72" s="1" t="s">
        <v>83</v>
      </c>
      <c r="I72" s="1">
        <f t="shared" si="50"/>
        <v>48</v>
      </c>
      <c r="J72" s="1">
        <f t="shared" si="51"/>
        <v>19</v>
      </c>
      <c r="K72" s="1">
        <f t="shared" si="52"/>
        <v>10</v>
      </c>
      <c r="L72" s="1">
        <f t="shared" si="53"/>
        <v>4</v>
      </c>
      <c r="M72" s="1">
        <f t="shared" si="54"/>
        <v>1</v>
      </c>
      <c r="N72" s="1">
        <f t="shared" si="55"/>
        <v>1</v>
      </c>
      <c r="O72" s="1">
        <f t="shared" si="56"/>
        <v>25</v>
      </c>
      <c r="P72" s="1">
        <f t="shared" si="57"/>
        <v>6</v>
      </c>
      <c r="Q72" s="1">
        <f t="shared" si="58"/>
        <v>4</v>
      </c>
      <c r="R72" s="1">
        <f t="shared" si="59"/>
        <v>23</v>
      </c>
      <c r="S72" s="1">
        <f t="shared" si="60"/>
        <v>13</v>
      </c>
      <c r="T72" s="1">
        <f t="shared" si="61"/>
        <v>0</v>
      </c>
      <c r="U72" s="1">
        <f t="shared" si="62"/>
        <v>0</v>
      </c>
      <c r="V72" s="1">
        <f t="shared" si="63"/>
        <v>0</v>
      </c>
      <c r="W72" s="1">
        <f t="shared" si="64"/>
        <v>0</v>
      </c>
      <c r="X72" s="1">
        <f t="shared" si="65"/>
        <v>27</v>
      </c>
      <c r="Y72" s="1">
        <f t="shared" si="66"/>
        <v>11</v>
      </c>
      <c r="Z72" s="1">
        <f t="shared" si="67"/>
        <v>3</v>
      </c>
      <c r="AA72" s="1" t="str">
        <f t="shared" si="48"/>
        <v>L</v>
      </c>
      <c r="AB72" s="1">
        <f t="shared" si="68"/>
        <v>1</v>
      </c>
      <c r="AC72" s="1" t="str">
        <f t="shared" si="49"/>
        <v>L</v>
      </c>
      <c r="AD72" s="1">
        <f t="shared" si="45"/>
        <v>6</v>
      </c>
      <c r="AE72" s="1">
        <f t="shared" si="46"/>
        <v>4</v>
      </c>
      <c r="AF72" s="1">
        <f t="shared" si="47"/>
        <v>0</v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E73" s="1">
        <v>3</v>
      </c>
      <c r="F73" s="1">
        <v>2</v>
      </c>
      <c r="G73" s="1" t="s">
        <v>84</v>
      </c>
      <c r="H73" s="1" t="s">
        <v>83</v>
      </c>
      <c r="I73" s="1">
        <f t="shared" si="50"/>
        <v>49</v>
      </c>
      <c r="J73" s="1">
        <f t="shared" si="51"/>
        <v>19</v>
      </c>
      <c r="K73" s="1">
        <f t="shared" si="52"/>
        <v>11</v>
      </c>
      <c r="L73" s="1">
        <f t="shared" si="53"/>
        <v>4</v>
      </c>
      <c r="M73" s="1">
        <f t="shared" si="54"/>
        <v>1</v>
      </c>
      <c r="N73" s="1">
        <f t="shared" si="55"/>
        <v>1</v>
      </c>
      <c r="O73" s="1">
        <f t="shared" si="56"/>
        <v>26</v>
      </c>
      <c r="P73" s="1">
        <f t="shared" si="57"/>
        <v>6</v>
      </c>
      <c r="Q73" s="1">
        <f t="shared" si="58"/>
        <v>4</v>
      </c>
      <c r="R73" s="1">
        <f t="shared" si="59"/>
        <v>23</v>
      </c>
      <c r="S73" s="1">
        <f t="shared" si="60"/>
        <v>13</v>
      </c>
      <c r="T73" s="1">
        <f t="shared" si="61"/>
        <v>0</v>
      </c>
      <c r="U73" s="1">
        <f t="shared" si="62"/>
        <v>0</v>
      </c>
      <c r="V73" s="1">
        <f t="shared" si="63"/>
        <v>0</v>
      </c>
      <c r="W73" s="1">
        <f t="shared" si="64"/>
        <v>0</v>
      </c>
      <c r="X73" s="1">
        <f t="shared" si="65"/>
        <v>27</v>
      </c>
      <c r="Y73" s="1">
        <f t="shared" si="66"/>
        <v>11</v>
      </c>
      <c r="Z73" s="1">
        <f t="shared" si="67"/>
        <v>3</v>
      </c>
      <c r="AA73" s="1" t="str">
        <f t="shared" si="48"/>
        <v>W</v>
      </c>
      <c r="AB73" s="1">
        <f t="shared" si="68"/>
        <v>1</v>
      </c>
      <c r="AC73" s="1" t="str">
        <f t="shared" si="49"/>
        <v>W</v>
      </c>
      <c r="AD73" s="1">
        <f t="shared" si="45"/>
        <v>7</v>
      </c>
      <c r="AE73" s="1">
        <f t="shared" si="46"/>
        <v>3</v>
      </c>
      <c r="AF73" s="1">
        <f t="shared" si="47"/>
        <v>0</v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E74" s="1">
        <v>4</v>
      </c>
      <c r="F74" s="1">
        <v>0</v>
      </c>
      <c r="G74" s="1" t="s">
        <v>83</v>
      </c>
      <c r="H74" s="1" t="s">
        <v>83</v>
      </c>
      <c r="I74" s="1">
        <f t="shared" si="50"/>
        <v>50</v>
      </c>
      <c r="J74" s="1">
        <f t="shared" si="51"/>
        <v>19</v>
      </c>
      <c r="K74" s="1">
        <f t="shared" si="52"/>
        <v>11</v>
      </c>
      <c r="L74" s="1">
        <f t="shared" si="53"/>
        <v>4</v>
      </c>
      <c r="M74" s="1">
        <f t="shared" si="54"/>
        <v>1</v>
      </c>
      <c r="N74" s="1">
        <f t="shared" si="55"/>
        <v>1</v>
      </c>
      <c r="O74" s="1">
        <f t="shared" si="56"/>
        <v>27</v>
      </c>
      <c r="P74" s="1">
        <f t="shared" si="57"/>
        <v>6</v>
      </c>
      <c r="Q74" s="1">
        <f t="shared" si="58"/>
        <v>4</v>
      </c>
      <c r="R74" s="1">
        <f t="shared" si="59"/>
        <v>23</v>
      </c>
      <c r="S74" s="1">
        <f t="shared" si="60"/>
        <v>13</v>
      </c>
      <c r="T74" s="1">
        <f t="shared" si="61"/>
        <v>0</v>
      </c>
      <c r="U74" s="1">
        <f t="shared" si="62"/>
        <v>0</v>
      </c>
      <c r="V74" s="1">
        <f t="shared" si="63"/>
        <v>0</v>
      </c>
      <c r="W74" s="1">
        <f t="shared" si="64"/>
        <v>0</v>
      </c>
      <c r="X74" s="1">
        <f t="shared" si="65"/>
        <v>27</v>
      </c>
      <c r="Y74" s="1">
        <f t="shared" si="66"/>
        <v>11</v>
      </c>
      <c r="Z74" s="1">
        <f t="shared" si="67"/>
        <v>3</v>
      </c>
      <c r="AA74" s="1" t="str">
        <f t="shared" si="48"/>
        <v>W</v>
      </c>
      <c r="AB74" s="1">
        <f t="shared" si="68"/>
        <v>2</v>
      </c>
      <c r="AC74" s="1" t="str">
        <f t="shared" si="49"/>
        <v>W</v>
      </c>
      <c r="AD74" s="1">
        <f t="shared" si="45"/>
        <v>7</v>
      </c>
      <c r="AE74" s="1">
        <f t="shared" si="46"/>
        <v>3</v>
      </c>
      <c r="AF74" s="1">
        <f t="shared" si="47"/>
        <v>0</v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E75" s="1">
        <v>3</v>
      </c>
      <c r="F75" s="1">
        <v>1</v>
      </c>
      <c r="G75" s="1" t="s">
        <v>83</v>
      </c>
      <c r="H75" s="1" t="s">
        <v>83</v>
      </c>
      <c r="I75" s="1">
        <f t="shared" si="50"/>
        <v>51</v>
      </c>
      <c r="J75" s="1">
        <f t="shared" si="51"/>
        <v>19</v>
      </c>
      <c r="K75" s="1">
        <f t="shared" si="52"/>
        <v>11</v>
      </c>
      <c r="L75" s="1">
        <f t="shared" si="53"/>
        <v>4</v>
      </c>
      <c r="M75" s="1">
        <f t="shared" si="54"/>
        <v>1</v>
      </c>
      <c r="N75" s="1">
        <f t="shared" si="55"/>
        <v>1</v>
      </c>
      <c r="O75" s="1">
        <f t="shared" si="56"/>
        <v>28</v>
      </c>
      <c r="P75" s="1">
        <f t="shared" si="57"/>
        <v>6</v>
      </c>
      <c r="Q75" s="1">
        <f t="shared" si="58"/>
        <v>4</v>
      </c>
      <c r="R75" s="1">
        <f t="shared" si="59"/>
        <v>23</v>
      </c>
      <c r="S75" s="1">
        <f t="shared" si="60"/>
        <v>13</v>
      </c>
      <c r="T75" s="1">
        <f t="shared" si="61"/>
        <v>0</v>
      </c>
      <c r="U75" s="1">
        <f t="shared" si="62"/>
        <v>0</v>
      </c>
      <c r="V75" s="1">
        <f t="shared" si="63"/>
        <v>0</v>
      </c>
      <c r="W75" s="1">
        <f t="shared" si="64"/>
        <v>0</v>
      </c>
      <c r="X75" s="1">
        <f t="shared" si="65"/>
        <v>28</v>
      </c>
      <c r="Y75" s="1">
        <f t="shared" si="66"/>
        <v>11</v>
      </c>
      <c r="Z75" s="1">
        <f t="shared" si="67"/>
        <v>3</v>
      </c>
      <c r="AA75" s="1" t="str">
        <f t="shared" si="48"/>
        <v>W</v>
      </c>
      <c r="AB75" s="1">
        <f t="shared" si="68"/>
        <v>3</v>
      </c>
      <c r="AC75" s="1" t="str">
        <f t="shared" si="49"/>
        <v>W</v>
      </c>
      <c r="AD75" s="1">
        <f t="shared" si="45"/>
        <v>7</v>
      </c>
      <c r="AE75" s="1">
        <f t="shared" si="46"/>
        <v>3</v>
      </c>
      <c r="AF75" s="1">
        <f t="shared" si="47"/>
        <v>0</v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E76" s="1">
        <v>1</v>
      </c>
      <c r="F76" s="1">
        <v>4</v>
      </c>
      <c r="G76" s="1" t="s">
        <v>83</v>
      </c>
      <c r="H76" s="1" t="s">
        <v>83</v>
      </c>
      <c r="I76" s="1">
        <f t="shared" si="50"/>
        <v>51</v>
      </c>
      <c r="J76" s="1">
        <f t="shared" si="51"/>
        <v>20</v>
      </c>
      <c r="K76" s="1">
        <f t="shared" si="52"/>
        <v>11</v>
      </c>
      <c r="L76" s="1">
        <f t="shared" si="53"/>
        <v>4</v>
      </c>
      <c r="M76" s="1">
        <f t="shared" si="54"/>
        <v>1</v>
      </c>
      <c r="N76" s="1">
        <f t="shared" si="55"/>
        <v>1</v>
      </c>
      <c r="O76" s="1">
        <f t="shared" si="56"/>
        <v>28</v>
      </c>
      <c r="P76" s="1">
        <f t="shared" si="57"/>
        <v>6</v>
      </c>
      <c r="Q76" s="1">
        <f t="shared" si="58"/>
        <v>4</v>
      </c>
      <c r="R76" s="1">
        <f t="shared" si="59"/>
        <v>23</v>
      </c>
      <c r="S76" s="1">
        <f t="shared" si="60"/>
        <v>14</v>
      </c>
      <c r="T76" s="1">
        <f t="shared" si="61"/>
        <v>0</v>
      </c>
      <c r="U76" s="1">
        <f t="shared" si="62"/>
        <v>0</v>
      </c>
      <c r="V76" s="1">
        <f t="shared" si="63"/>
        <v>0</v>
      </c>
      <c r="W76" s="1">
        <f t="shared" si="64"/>
        <v>0</v>
      </c>
      <c r="X76" s="1">
        <f t="shared" si="65"/>
        <v>28</v>
      </c>
      <c r="Y76" s="1">
        <f t="shared" si="66"/>
        <v>12</v>
      </c>
      <c r="Z76" s="1">
        <f t="shared" si="67"/>
        <v>3</v>
      </c>
      <c r="AA76" s="1" t="str">
        <f t="shared" si="48"/>
        <v>L</v>
      </c>
      <c r="AB76" s="1">
        <f t="shared" si="68"/>
        <v>1</v>
      </c>
      <c r="AC76" s="1" t="str">
        <f t="shared" si="49"/>
        <v>L</v>
      </c>
      <c r="AD76" s="1">
        <f t="shared" ref="AD76:AD83" si="69">IF(AC76="","",COUNTIFS(AC67:AC76,"W"))</f>
        <v>7</v>
      </c>
      <c r="AE76" s="1">
        <f t="shared" ref="AE76:AE83" si="70">IF(AC76="","",COUNTIFS(AC67:AC76,"L"))</f>
        <v>3</v>
      </c>
      <c r="AF76" s="1">
        <f t="shared" ref="AF76:AF83" si="71">IF(AC76="","",COUNTIFS(AC67:AC76,"OTL"))</f>
        <v>0</v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E77" s="1">
        <v>4</v>
      </c>
      <c r="F77" s="1">
        <v>0</v>
      </c>
      <c r="G77" s="1" t="s">
        <v>83</v>
      </c>
      <c r="H77" s="1" t="s">
        <v>83</v>
      </c>
      <c r="I77" s="1">
        <f t="shared" si="50"/>
        <v>52</v>
      </c>
      <c r="J77" s="1">
        <f t="shared" si="51"/>
        <v>20</v>
      </c>
      <c r="K77" s="1">
        <f t="shared" si="52"/>
        <v>11</v>
      </c>
      <c r="L77" s="1">
        <f t="shared" si="53"/>
        <v>4</v>
      </c>
      <c r="M77" s="1">
        <f t="shared" si="54"/>
        <v>1</v>
      </c>
      <c r="N77" s="1">
        <f t="shared" si="55"/>
        <v>1</v>
      </c>
      <c r="O77" s="1">
        <f t="shared" si="56"/>
        <v>28</v>
      </c>
      <c r="P77" s="1">
        <f t="shared" si="57"/>
        <v>6</v>
      </c>
      <c r="Q77" s="1">
        <f t="shared" si="58"/>
        <v>4</v>
      </c>
      <c r="R77" s="1">
        <f t="shared" si="59"/>
        <v>24</v>
      </c>
      <c r="S77" s="1">
        <f t="shared" si="60"/>
        <v>14</v>
      </c>
      <c r="T77" s="1">
        <f t="shared" si="61"/>
        <v>0</v>
      </c>
      <c r="U77" s="1">
        <f t="shared" si="62"/>
        <v>0</v>
      </c>
      <c r="V77" s="1">
        <f t="shared" si="63"/>
        <v>0</v>
      </c>
      <c r="W77" s="1">
        <f t="shared" si="64"/>
        <v>0</v>
      </c>
      <c r="X77" s="1">
        <f t="shared" si="65"/>
        <v>29</v>
      </c>
      <c r="Y77" s="1">
        <f t="shared" si="66"/>
        <v>12</v>
      </c>
      <c r="Z77" s="1">
        <f t="shared" si="67"/>
        <v>3</v>
      </c>
      <c r="AA77" s="1" t="str">
        <f t="shared" si="48"/>
        <v>W</v>
      </c>
      <c r="AB77" s="1">
        <f t="shared" si="68"/>
        <v>1</v>
      </c>
      <c r="AC77" s="1" t="str">
        <f t="shared" si="49"/>
        <v>W</v>
      </c>
      <c r="AD77" s="1">
        <f t="shared" si="69"/>
        <v>7</v>
      </c>
      <c r="AE77" s="1">
        <f t="shared" si="70"/>
        <v>3</v>
      </c>
      <c r="AF77" s="1">
        <f t="shared" si="71"/>
        <v>0</v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E78" s="1">
        <v>1</v>
      </c>
      <c r="F78" s="1">
        <v>4</v>
      </c>
      <c r="G78" s="1" t="s">
        <v>83</v>
      </c>
      <c r="H78" s="1" t="s">
        <v>83</v>
      </c>
      <c r="I78" s="1">
        <f t="shared" si="50"/>
        <v>52</v>
      </c>
      <c r="J78" s="1">
        <f t="shared" si="51"/>
        <v>21</v>
      </c>
      <c r="K78" s="1">
        <f t="shared" si="52"/>
        <v>11</v>
      </c>
      <c r="L78" s="1">
        <f t="shared" si="53"/>
        <v>4</v>
      </c>
      <c r="M78" s="1">
        <f t="shared" si="54"/>
        <v>1</v>
      </c>
      <c r="N78" s="1">
        <f t="shared" si="55"/>
        <v>1</v>
      </c>
      <c r="O78" s="1">
        <f t="shared" si="56"/>
        <v>28</v>
      </c>
      <c r="P78" s="1">
        <f t="shared" si="57"/>
        <v>6</v>
      </c>
      <c r="Q78" s="1">
        <f t="shared" si="58"/>
        <v>4</v>
      </c>
      <c r="R78" s="1">
        <f t="shared" si="59"/>
        <v>24</v>
      </c>
      <c r="S78" s="1">
        <f t="shared" si="60"/>
        <v>15</v>
      </c>
      <c r="T78" s="1">
        <f t="shared" si="61"/>
        <v>0</v>
      </c>
      <c r="U78" s="1">
        <f t="shared" si="62"/>
        <v>0</v>
      </c>
      <c r="V78" s="1">
        <f t="shared" si="63"/>
        <v>1</v>
      </c>
      <c r="W78" s="1">
        <f t="shared" si="64"/>
        <v>0</v>
      </c>
      <c r="X78" s="1">
        <f t="shared" si="65"/>
        <v>29</v>
      </c>
      <c r="Y78" s="1">
        <f t="shared" si="66"/>
        <v>13</v>
      </c>
      <c r="Z78" s="1">
        <f t="shared" si="67"/>
        <v>3</v>
      </c>
      <c r="AA78" s="1" t="str">
        <f t="shared" si="48"/>
        <v>L</v>
      </c>
      <c r="AB78" s="1">
        <f t="shared" si="68"/>
        <v>1</v>
      </c>
      <c r="AC78" s="1" t="str">
        <f t="shared" si="49"/>
        <v>L</v>
      </c>
      <c r="AD78" s="1">
        <f t="shared" si="69"/>
        <v>6</v>
      </c>
      <c r="AE78" s="1">
        <f t="shared" si="70"/>
        <v>4</v>
      </c>
      <c r="AF78" s="1">
        <f t="shared" si="71"/>
        <v>0</v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1" t="s">
        <v>81</v>
      </c>
      <c r="F84" s="51"/>
      <c r="I84" s="1">
        <f t="shared" ref="I84:N84" si="72">IF(I1="",0,MAX(I1:I83))</f>
        <v>52</v>
      </c>
      <c r="J84" s="1">
        <f t="shared" si="72"/>
        <v>21</v>
      </c>
      <c r="K84" s="1">
        <f t="shared" si="72"/>
        <v>11</v>
      </c>
      <c r="L84" s="1">
        <f t="shared" si="72"/>
        <v>4</v>
      </c>
      <c r="M84" s="1">
        <f t="shared" si="72"/>
        <v>1</v>
      </c>
      <c r="N84" s="1">
        <f t="shared" si="72"/>
        <v>1</v>
      </c>
      <c r="O84" s="1">
        <f t="shared" ref="O84:Z84" si="73">IF(O2="","",MAX(O2:O83))</f>
        <v>28</v>
      </c>
      <c r="P84" s="1">
        <f t="shared" si="73"/>
        <v>6</v>
      </c>
      <c r="Q84" s="1">
        <f t="shared" si="73"/>
        <v>4</v>
      </c>
      <c r="R84" s="1">
        <f t="shared" si="73"/>
        <v>24</v>
      </c>
      <c r="S84" s="1">
        <f t="shared" si="73"/>
        <v>15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29</v>
      </c>
      <c r="Y84" s="1">
        <f t="shared" si="73"/>
        <v>13</v>
      </c>
      <c r="Z84" s="1">
        <f t="shared" si="73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262</v>
      </c>
      <c r="F85" s="1">
        <f>SUM(F2:F83)</f>
        <v>181</v>
      </c>
      <c r="I85" s="51" t="s">
        <v>80</v>
      </c>
      <c r="J85" s="51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28-6-4</v>
      </c>
      <c r="R85" s="1" t="str">
        <f>IF(R84="","0-0-0",CONCATENATE(R84,"-",S84,"-",T84))</f>
        <v>24-15-0</v>
      </c>
      <c r="U85" s="1" t="str">
        <f>IF(U84="","0-0-0",CONCATENATE(U84,"-",V84,"-",W84))</f>
        <v>1-1-0</v>
      </c>
      <c r="X85" s="1" t="str">
        <f>IF(X84="","0-0-0",CONCATENATE(X84,"-",Y84,"-",Z84))</f>
        <v>29-13-3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77</v>
      </c>
      <c r="E86" s="1" t="s">
        <v>62</v>
      </c>
      <c r="F86" s="1" t="s">
        <v>61</v>
      </c>
      <c r="O86" s="51" t="s">
        <v>66</v>
      </c>
      <c r="P86" s="51"/>
      <c r="R86" s="51" t="s">
        <v>65</v>
      </c>
      <c r="S86" s="51"/>
      <c r="U86" s="51" t="s">
        <v>64</v>
      </c>
      <c r="V86" s="51"/>
      <c r="X86" s="51" t="s">
        <v>63</v>
      </c>
      <c r="Y86" s="51"/>
      <c r="AA86" s="51" t="s">
        <v>78</v>
      </c>
      <c r="AB86" s="51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B200-000000000000}">
      <formula1>$AK$1:$AK$2</formula1>
    </dataValidation>
    <dataValidation type="list" allowBlank="1" showInputMessage="1" showErrorMessage="1" sqref="C2:C83" xr:uid="{00000000-0002-0000-B200-000001000000}">
      <formula1>$AL$1:$AL$2</formula1>
    </dataValidation>
    <dataValidation type="list" allowBlank="1" showInputMessage="1" showErrorMessage="1" sqref="D2:D83" xr:uid="{00000000-0002-0000-B200-000002000000}">
      <formula1>$AM$1:$AM$31</formula1>
    </dataValidation>
  </dataValidations>
  <hyperlinks>
    <hyperlink ref="AG1" location="Index!A1" display="Home" xr:uid="{00000000-0004-0000-B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204</vt:i4>
      </vt:variant>
    </vt:vector>
  </HeadingPairs>
  <TitlesOfParts>
    <vt:vector size="204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 (1-29-25)</vt:lpstr>
      <vt:lpstr>Standings (1-30-25)</vt:lpstr>
      <vt:lpstr>Standings (1-31-25)</vt:lpstr>
      <vt:lpstr>Standings (2-1-25)</vt:lpstr>
      <vt:lpstr>Standings (2-2-25)</vt:lpstr>
      <vt:lpstr>Standings (2-3-25)</vt:lpstr>
      <vt:lpstr>Standings (2-4-25)</vt:lpstr>
      <vt:lpstr>Standings (2-5-25)</vt:lpstr>
      <vt:lpstr>Standings (2-6-25)</vt:lpstr>
      <vt:lpstr>Standings (2-7-25)</vt:lpstr>
      <vt:lpstr>Standings (2-8-25)</vt:lpstr>
      <vt:lpstr>Standings (2-9-25)</vt:lpstr>
      <vt:lpstr>Standings (2-22-25)</vt:lpstr>
      <vt:lpstr>Standings (2-23-25)</vt:lpstr>
      <vt:lpstr>Standings (2-24-25)</vt:lpstr>
      <vt:lpstr>Standings (2-25-25)</vt:lpstr>
      <vt:lpstr>Standings (2-26-25)</vt:lpstr>
      <vt:lpstr>Standings (2-27-25)</vt:lpstr>
      <vt:lpstr>Standings (2-28-25)</vt:lpstr>
      <vt:lpstr>Standings (3-1-25)</vt:lpstr>
      <vt:lpstr>Standings (3-2-25)</vt:lpstr>
      <vt:lpstr>Standings (3-3-25)</vt:lpstr>
      <vt:lpstr>Standings (3-4-25)</vt:lpstr>
      <vt:lpstr>Standings (3-5-25)</vt:lpstr>
      <vt:lpstr>Standings (3-6-25)</vt:lpstr>
      <vt:lpstr>Standings (3-7-25)</vt:lpstr>
      <vt:lpstr>Standings (3-8-25)</vt:lpstr>
      <vt:lpstr>Standings (3-9-25)</vt:lpstr>
      <vt:lpstr>Standings (3-10-25)</vt:lpstr>
      <vt:lpstr>Standings (3-11-25)</vt:lpstr>
      <vt:lpstr>Standings (3-12-25)</vt:lpstr>
      <vt:lpstr>Standings (3-13-25)</vt:lpstr>
      <vt:lpstr>Standings (3-14-25)</vt:lpstr>
      <vt:lpstr>Standings (3-15-25)</vt:lpstr>
      <vt:lpstr>Standings (3-16-25)</vt:lpstr>
      <vt:lpstr>Standings (3-17-25)</vt:lpstr>
      <vt:lpstr>Standings (3-18-25)</vt:lpstr>
      <vt:lpstr>Standings (3-19-25)</vt:lpstr>
      <vt:lpstr>Standings (3-20-25)</vt:lpstr>
      <vt:lpstr>Standings (3-21-25)</vt:lpstr>
      <vt:lpstr>Standings (3-22-25)</vt:lpstr>
      <vt:lpstr>Standings (3-23-25)</vt:lpstr>
      <vt:lpstr>Standings (3-24-25)</vt:lpstr>
      <vt:lpstr>Standings (3-25-25)</vt:lpstr>
      <vt:lpstr>Standings (3-26-25)</vt:lpstr>
      <vt:lpstr>Standings (3-27-25)</vt:lpstr>
      <vt:lpstr>Standings (3-28-25)</vt:lpstr>
      <vt:lpstr>Standings (3-29-25)</vt:lpstr>
      <vt:lpstr>Standings (3-30-25)</vt:lpstr>
      <vt:lpstr>Standings (3-31-25)</vt:lpstr>
      <vt:lpstr>Standings (4-1-25)</vt:lpstr>
      <vt:lpstr>Standings (4-2-25)</vt:lpstr>
      <vt:lpstr>Standings (4-3-25)</vt:lpstr>
      <vt:lpstr>Standings (4-4-25)</vt:lpstr>
      <vt:lpstr>Standings (4-5-25)</vt:lpstr>
      <vt:lpstr>Standings (4-6-25)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2025-04-07T02:06:42Z</dcterms:modified>
</cp:coreProperties>
</file>