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"/>
    </mc:Choice>
  </mc:AlternateContent>
  <bookViews>
    <workbookView xWindow="-120" yWindow="-120" windowWidth="29040" windowHeight="15720" firstSheet="1" activeTab="1"/>
  </bookViews>
  <sheets>
    <sheet name="Index" sheetId="1" r:id="rId1"/>
    <sheet name="Standings_Daily" sheetId="36" r:id="rId2"/>
    <sheet name="Division_League" sheetId="37" r:id="rId3"/>
    <sheet name="Standings_10_10_23" sheetId="34" r:id="rId4"/>
    <sheet name="Standings_10_11_23" sheetId="102" r:id="rId5"/>
    <sheet name="Standings_10_12_23" sheetId="103" r:id="rId6"/>
    <sheet name="Standings_10_13_23" sheetId="104" r:id="rId7"/>
    <sheet name="Standings_10_14_23" sheetId="105" r:id="rId8"/>
    <sheet name="Standings_10_15_23" sheetId="106" r:id="rId9"/>
    <sheet name="Standings_10_16_23" sheetId="107" r:id="rId10"/>
    <sheet name="Standings_10_17_23" sheetId="108" r:id="rId11"/>
    <sheet name="Standings_10_18_23" sheetId="109" r:id="rId12"/>
    <sheet name="Standings_10_19_23" sheetId="110" r:id="rId13"/>
    <sheet name="Standings_10_20_23" sheetId="111" r:id="rId14"/>
    <sheet name="Standings_10_21_23" sheetId="112" r:id="rId15"/>
    <sheet name="Standings_10_22_23" sheetId="113" r:id="rId16"/>
    <sheet name="Standings_10_23_23" sheetId="114" r:id="rId17"/>
    <sheet name="Standings_10_24_23" sheetId="115" r:id="rId18"/>
    <sheet name="Standings_10_25_23" sheetId="116" r:id="rId19"/>
    <sheet name="Standings_10_26_23" sheetId="117" r:id="rId20"/>
    <sheet name="Standings_10_27_23" sheetId="118" r:id="rId21"/>
    <sheet name="Standings_10_28_23" sheetId="119" r:id="rId22"/>
    <sheet name="Standings_10_29_23" sheetId="120" r:id="rId23"/>
    <sheet name="Standings_10_30_23" sheetId="121" r:id="rId24"/>
    <sheet name="Standings_10_31_23" sheetId="123" r:id="rId25"/>
    <sheet name="Standings_11_1_23" sheetId="124" r:id="rId26"/>
    <sheet name="Standings_11_2_23" sheetId="125" r:id="rId27"/>
    <sheet name="Standings_11_3_23" sheetId="126" r:id="rId28"/>
    <sheet name="Standings_11_4_23" sheetId="127" r:id="rId29"/>
    <sheet name="Standings_11_5_23" sheetId="128" r:id="rId30"/>
    <sheet name="Standings_11_6_23" sheetId="129" r:id="rId31"/>
    <sheet name="Standings_11_7_23" sheetId="130" r:id="rId32"/>
    <sheet name="Standings_11_8_23" sheetId="131" r:id="rId33"/>
    <sheet name="Standings_11_9_23" sheetId="132" r:id="rId34"/>
    <sheet name="Standings" sheetId="3" r:id="rId35"/>
    <sheet name="Anaheim_Ducks" sheetId="5" r:id="rId36"/>
    <sheet name="Arizona_Coyotes" sheetId="71" r:id="rId37"/>
    <sheet name="Boston_Bruins" sheetId="72" r:id="rId38"/>
    <sheet name="Buffalo_Sabres" sheetId="73" r:id="rId39"/>
    <sheet name="Calgary_Flames" sheetId="74" r:id="rId40"/>
    <sheet name="Carolina_Hurricanes" sheetId="75" r:id="rId41"/>
    <sheet name="Chicago_Blackhawks" sheetId="76" r:id="rId42"/>
    <sheet name="Colorado_Avalanche" sheetId="77" r:id="rId43"/>
    <sheet name="Columbus_Blue_Jackets" sheetId="78" r:id="rId44"/>
    <sheet name="Dallas_Stars" sheetId="79" r:id="rId45"/>
    <sheet name="Detroit_Red_Wings" sheetId="80" r:id="rId46"/>
    <sheet name="Edmonton_Oilers" sheetId="81" r:id="rId47"/>
    <sheet name="Florida_Panthers" sheetId="82" r:id="rId48"/>
    <sheet name="Los_Angeles_Kings" sheetId="83" r:id="rId49"/>
    <sheet name="Minnesota_Wild" sheetId="84" r:id="rId50"/>
    <sheet name="Montreal_Canadiens" sheetId="85" r:id="rId51"/>
    <sheet name="Nashville_Predators" sheetId="86" r:id="rId52"/>
    <sheet name="New_Jersey_Devils" sheetId="87" r:id="rId53"/>
    <sheet name="New_York_Islanders" sheetId="88" r:id="rId54"/>
    <sheet name="New_York_Rangers" sheetId="89" r:id="rId55"/>
    <sheet name="Ottawa_Senators" sheetId="90" r:id="rId56"/>
    <sheet name="Philadelphia_Flyers" sheetId="91" r:id="rId57"/>
    <sheet name="Pittsburgh_Penguins" sheetId="92" r:id="rId58"/>
    <sheet name="San_Jose_Sharks" sheetId="93" r:id="rId59"/>
    <sheet name="Seattle_Kraken" sheetId="94" r:id="rId60"/>
    <sheet name="St_Louis_Blues" sheetId="95" r:id="rId61"/>
    <sheet name="Tampa_Bay_Lightning" sheetId="96" r:id="rId62"/>
    <sheet name="Toronto_Maple_Leafs" sheetId="97" r:id="rId63"/>
    <sheet name="Vancouver_Canucks" sheetId="98" r:id="rId64"/>
    <sheet name="Vegas_Golden_Knights" sheetId="99" r:id="rId65"/>
    <sheet name="Washington_Capitals" sheetId="100" r:id="rId66"/>
    <sheet name="Winnipeg_Jets" sheetId="101" r:id="rId6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3" i="72" l="1"/>
  <c r="Y83" i="72"/>
  <c r="X83" i="72"/>
  <c r="W83" i="72"/>
  <c r="Z82" i="72"/>
  <c r="Y82" i="72"/>
  <c r="X82" i="72"/>
  <c r="W82" i="72"/>
  <c r="Z81" i="72"/>
  <c r="Y81" i="72"/>
  <c r="X81" i="72"/>
  <c r="W81" i="72"/>
  <c r="Z80" i="72"/>
  <c r="Y80" i="72"/>
  <c r="X80" i="72"/>
  <c r="W80" i="72"/>
  <c r="Z79" i="72"/>
  <c r="Y79" i="72"/>
  <c r="X79" i="72"/>
  <c r="W79" i="72"/>
  <c r="Z78" i="72"/>
  <c r="Y78" i="72"/>
  <c r="X78" i="72"/>
  <c r="W78" i="72"/>
  <c r="Z77" i="72"/>
  <c r="Y77" i="72"/>
  <c r="X77" i="72"/>
  <c r="W77" i="72"/>
  <c r="Z76" i="72"/>
  <c r="Y76" i="72"/>
  <c r="X76" i="72"/>
  <c r="W76" i="72"/>
  <c r="Z75" i="72"/>
  <c r="Y75" i="72"/>
  <c r="X75" i="72"/>
  <c r="W75" i="72"/>
  <c r="Z74" i="72"/>
  <c r="Y74" i="72"/>
  <c r="X74" i="72"/>
  <c r="W74" i="72"/>
  <c r="Z73" i="72"/>
  <c r="Y73" i="72"/>
  <c r="X73" i="72"/>
  <c r="W73" i="72"/>
  <c r="Z72" i="72"/>
  <c r="Y72" i="72"/>
  <c r="X72" i="72"/>
  <c r="W72" i="72"/>
  <c r="Z71" i="72"/>
  <c r="Y71" i="72"/>
  <c r="X71" i="72"/>
  <c r="W71" i="72"/>
  <c r="Z70" i="72"/>
  <c r="Y70" i="72"/>
  <c r="X70" i="72"/>
  <c r="W70" i="72"/>
  <c r="Z69" i="72"/>
  <c r="Y69" i="72"/>
  <c r="X69" i="72"/>
  <c r="W69" i="72"/>
  <c r="Z68" i="72"/>
  <c r="Y68" i="72"/>
  <c r="X68" i="72"/>
  <c r="W68" i="72"/>
  <c r="Z67" i="72"/>
  <c r="Y67" i="72"/>
  <c r="X67" i="72"/>
  <c r="W67" i="72"/>
  <c r="Z66" i="72"/>
  <c r="Y66" i="72"/>
  <c r="X66" i="72"/>
  <c r="W66" i="72"/>
  <c r="Z65" i="72"/>
  <c r="Y65" i="72"/>
  <c r="X65" i="72"/>
  <c r="W65" i="72"/>
  <c r="Z64" i="72"/>
  <c r="Y64" i="72"/>
  <c r="X64" i="72"/>
  <c r="W64" i="72"/>
  <c r="Z63" i="72"/>
  <c r="Y63" i="72"/>
  <c r="X63" i="72"/>
  <c r="W63" i="72"/>
  <c r="Z62" i="72"/>
  <c r="Y62" i="72"/>
  <c r="X62" i="72"/>
  <c r="W62" i="72"/>
  <c r="Z61" i="72"/>
  <c r="Y61" i="72"/>
  <c r="X61" i="72"/>
  <c r="W61" i="72"/>
  <c r="Z60" i="72"/>
  <c r="Y60" i="72"/>
  <c r="X60" i="72"/>
  <c r="W60" i="72"/>
  <c r="Z59" i="72"/>
  <c r="Y59" i="72"/>
  <c r="X59" i="72"/>
  <c r="W59" i="72"/>
  <c r="Z58" i="72"/>
  <c r="Y58" i="72"/>
  <c r="X58" i="72"/>
  <c r="W58" i="72"/>
  <c r="Z57" i="72"/>
  <c r="Y57" i="72"/>
  <c r="X57" i="72"/>
  <c r="W57" i="72"/>
  <c r="Z56" i="72"/>
  <c r="Y56" i="72"/>
  <c r="X56" i="72"/>
  <c r="W56" i="72"/>
  <c r="Z55" i="72"/>
  <c r="Y55" i="72"/>
  <c r="X55" i="72"/>
  <c r="W55" i="72"/>
  <c r="Z54" i="72"/>
  <c r="Y54" i="72"/>
  <c r="X54" i="72"/>
  <c r="W54" i="72"/>
  <c r="Z53" i="72"/>
  <c r="Y53" i="72"/>
  <c r="X53" i="72"/>
  <c r="W53" i="72"/>
  <c r="Z52" i="72"/>
  <c r="Y52" i="72"/>
  <c r="X52" i="72"/>
  <c r="W52" i="72"/>
  <c r="Z51" i="72"/>
  <c r="Y51" i="72"/>
  <c r="X51" i="72"/>
  <c r="W51" i="72"/>
  <c r="Z50" i="72"/>
  <c r="Y50" i="72"/>
  <c r="X50" i="72"/>
  <c r="W50" i="72"/>
  <c r="Z49" i="72"/>
  <c r="Y49" i="72"/>
  <c r="X49" i="72"/>
  <c r="W49" i="72"/>
  <c r="Z48" i="72"/>
  <c r="Y48" i="72"/>
  <c r="X48" i="72"/>
  <c r="W48" i="72"/>
  <c r="Z47" i="72"/>
  <c r="Y47" i="72"/>
  <c r="X47" i="72"/>
  <c r="W47" i="72"/>
  <c r="Z46" i="72"/>
  <c r="Y46" i="72"/>
  <c r="X46" i="72"/>
  <c r="W46" i="72"/>
  <c r="Z45" i="72"/>
  <c r="Y45" i="72"/>
  <c r="X45" i="72"/>
  <c r="W45" i="72"/>
  <c r="Z44" i="72"/>
  <c r="Y44" i="72"/>
  <c r="X44" i="72"/>
  <c r="W44" i="72"/>
  <c r="Z43" i="72"/>
  <c r="Y43" i="72"/>
  <c r="X43" i="72"/>
  <c r="W43" i="72"/>
  <c r="Z42" i="72"/>
  <c r="Y42" i="72"/>
  <c r="X42" i="72"/>
  <c r="W42" i="72"/>
  <c r="Z41" i="72"/>
  <c r="Y41" i="72"/>
  <c r="X41" i="72"/>
  <c r="W41" i="72"/>
  <c r="Z40" i="72"/>
  <c r="Y40" i="72"/>
  <c r="X40" i="72"/>
  <c r="W40" i="72"/>
  <c r="Z39" i="72"/>
  <c r="Y39" i="72"/>
  <c r="X39" i="72"/>
  <c r="W39" i="72"/>
  <c r="Z38" i="72"/>
  <c r="Y38" i="72"/>
  <c r="X38" i="72"/>
  <c r="W38" i="72"/>
  <c r="Z37" i="72"/>
  <c r="Y37" i="72"/>
  <c r="X37" i="72"/>
  <c r="W37" i="72"/>
  <c r="Z36" i="72"/>
  <c r="Y36" i="72"/>
  <c r="X36" i="72"/>
  <c r="W36" i="72"/>
  <c r="Z35" i="72"/>
  <c r="Y35" i="72"/>
  <c r="X35" i="72"/>
  <c r="W35" i="72"/>
  <c r="Z34" i="72"/>
  <c r="Y34" i="72"/>
  <c r="X34" i="72"/>
  <c r="W34" i="72"/>
  <c r="Z33" i="72"/>
  <c r="Y33" i="72"/>
  <c r="X33" i="72"/>
  <c r="W33" i="72"/>
  <c r="Z32" i="72"/>
  <c r="Y32" i="72"/>
  <c r="X32" i="72"/>
  <c r="W32" i="72"/>
  <c r="Z31" i="72"/>
  <c r="Y31" i="72"/>
  <c r="X31" i="72"/>
  <c r="W31" i="72"/>
  <c r="Z30" i="72"/>
  <c r="Y30" i="72"/>
  <c r="X30" i="72"/>
  <c r="W30" i="72"/>
  <c r="Z29" i="72"/>
  <c r="Y29" i="72"/>
  <c r="X29" i="72"/>
  <c r="W29" i="72"/>
  <c r="Z28" i="72"/>
  <c r="Y28" i="72"/>
  <c r="X28" i="72"/>
  <c r="W28" i="72"/>
  <c r="Z27" i="72"/>
  <c r="Y27" i="72"/>
  <c r="X27" i="72"/>
  <c r="W27" i="72"/>
  <c r="Z26" i="72"/>
  <c r="Y26" i="72"/>
  <c r="X26" i="72"/>
  <c r="W26" i="72"/>
  <c r="Z25" i="72"/>
  <c r="Y25" i="72"/>
  <c r="X25" i="72"/>
  <c r="W25" i="72"/>
  <c r="Z24" i="72"/>
  <c r="Y24" i="72"/>
  <c r="X24" i="72"/>
  <c r="W24" i="72"/>
  <c r="Z23" i="72"/>
  <c r="Y23" i="72"/>
  <c r="X23" i="72"/>
  <c r="W23" i="72"/>
  <c r="Z22" i="72"/>
  <c r="Y22" i="72"/>
  <c r="X22" i="72"/>
  <c r="W22" i="72"/>
  <c r="Z21" i="72"/>
  <c r="Y21" i="72"/>
  <c r="X21" i="72"/>
  <c r="W21" i="72"/>
  <c r="Z20" i="72"/>
  <c r="Y20" i="72"/>
  <c r="X20" i="72"/>
  <c r="W20" i="72"/>
  <c r="Z19" i="72"/>
  <c r="Y19" i="72"/>
  <c r="X19" i="72"/>
  <c r="W19" i="72"/>
  <c r="Z18" i="72"/>
  <c r="Y18" i="72"/>
  <c r="X18" i="72"/>
  <c r="W18" i="72"/>
  <c r="Z17" i="72"/>
  <c r="Y17" i="72"/>
  <c r="X17" i="72"/>
  <c r="W17" i="72"/>
  <c r="Z16" i="72"/>
  <c r="Y16" i="72"/>
  <c r="X16" i="72"/>
  <c r="W16" i="72"/>
  <c r="Z15" i="72"/>
  <c r="Y15" i="72"/>
  <c r="X15" i="72"/>
  <c r="W15" i="72"/>
  <c r="Z14" i="72"/>
  <c r="Y14" i="72"/>
  <c r="X14" i="72"/>
  <c r="W14" i="72"/>
  <c r="Z13" i="72"/>
  <c r="Y13" i="72"/>
  <c r="X13" i="72"/>
  <c r="W13" i="72"/>
  <c r="Y3" i="72"/>
  <c r="Y4" i="72" s="1"/>
  <c r="Y5" i="72" s="1"/>
  <c r="Y6" i="72" s="1"/>
  <c r="Y7" i="72" s="1"/>
  <c r="Y8" i="72" s="1"/>
  <c r="Y9" i="72" s="1"/>
  <c r="Y10" i="72" s="1"/>
  <c r="Y11" i="72" s="1"/>
  <c r="Y12" i="72" s="1"/>
  <c r="X3" i="72"/>
  <c r="X4" i="72" s="1"/>
  <c r="X5" i="72" s="1"/>
  <c r="X6" i="72" s="1"/>
  <c r="X7" i="72" s="1"/>
  <c r="X8" i="72" s="1"/>
  <c r="X9" i="72" s="1"/>
  <c r="X10" i="72" s="1"/>
  <c r="X11" i="72" s="1"/>
  <c r="X12" i="72" s="1"/>
  <c r="W3" i="72"/>
  <c r="W4" i="72" s="1"/>
  <c r="W5" i="72" s="1"/>
  <c r="W6" i="72" s="1"/>
  <c r="W7" i="72" s="1"/>
  <c r="W8" i="72" s="1"/>
  <c r="W9" i="72" s="1"/>
  <c r="W10" i="72" s="1"/>
  <c r="W11" i="72" s="1"/>
  <c r="W12" i="72" s="1"/>
  <c r="Z2" i="72"/>
  <c r="Z3" i="72" s="1"/>
  <c r="Z4" i="72" s="1"/>
  <c r="Z5" i="72" s="1"/>
  <c r="Z6" i="72" s="1"/>
  <c r="Z7" i="72" s="1"/>
  <c r="Z8" i="72" s="1"/>
  <c r="Z9" i="72" s="1"/>
  <c r="Z10" i="72" s="1"/>
  <c r="Z11" i="72" s="1"/>
  <c r="Z12" i="72" s="1"/>
  <c r="Y2" i="72"/>
  <c r="X2" i="72"/>
  <c r="W2" i="72"/>
  <c r="Z83" i="73"/>
  <c r="Y83" i="73"/>
  <c r="X83" i="73"/>
  <c r="W83" i="73"/>
  <c r="Z82" i="73"/>
  <c r="Y82" i="73"/>
  <c r="X82" i="73"/>
  <c r="W82" i="73"/>
  <c r="Z81" i="73"/>
  <c r="Y81" i="73"/>
  <c r="X81" i="73"/>
  <c r="W81" i="73"/>
  <c r="Z80" i="73"/>
  <c r="Y80" i="73"/>
  <c r="X80" i="73"/>
  <c r="W80" i="73"/>
  <c r="Z79" i="73"/>
  <c r="Y79" i="73"/>
  <c r="X79" i="73"/>
  <c r="W79" i="73"/>
  <c r="Z78" i="73"/>
  <c r="Y78" i="73"/>
  <c r="X78" i="73"/>
  <c r="W78" i="73"/>
  <c r="Z77" i="73"/>
  <c r="Y77" i="73"/>
  <c r="X77" i="73"/>
  <c r="W77" i="73"/>
  <c r="Z76" i="73"/>
  <c r="Y76" i="73"/>
  <c r="X76" i="73"/>
  <c r="W76" i="73"/>
  <c r="Z75" i="73"/>
  <c r="Y75" i="73"/>
  <c r="X75" i="73"/>
  <c r="W75" i="73"/>
  <c r="Z74" i="73"/>
  <c r="Y74" i="73"/>
  <c r="X74" i="73"/>
  <c r="W74" i="73"/>
  <c r="Z73" i="73"/>
  <c r="Y73" i="73"/>
  <c r="X73" i="73"/>
  <c r="W73" i="73"/>
  <c r="Z72" i="73"/>
  <c r="Y72" i="73"/>
  <c r="X72" i="73"/>
  <c r="W72" i="73"/>
  <c r="Z71" i="73"/>
  <c r="Y71" i="73"/>
  <c r="X71" i="73"/>
  <c r="W71" i="73"/>
  <c r="Z70" i="73"/>
  <c r="Y70" i="73"/>
  <c r="X70" i="73"/>
  <c r="W70" i="73"/>
  <c r="Z69" i="73"/>
  <c r="Y69" i="73"/>
  <c r="X69" i="73"/>
  <c r="W69" i="73"/>
  <c r="Z68" i="73"/>
  <c r="Y68" i="73"/>
  <c r="X68" i="73"/>
  <c r="W68" i="73"/>
  <c r="Z67" i="73"/>
  <c r="Y67" i="73"/>
  <c r="X67" i="73"/>
  <c r="W67" i="73"/>
  <c r="Z66" i="73"/>
  <c r="Y66" i="73"/>
  <c r="X66" i="73"/>
  <c r="W66" i="73"/>
  <c r="Z65" i="73"/>
  <c r="Y65" i="73"/>
  <c r="X65" i="73"/>
  <c r="W65" i="73"/>
  <c r="Z64" i="73"/>
  <c r="Y64" i="73"/>
  <c r="X64" i="73"/>
  <c r="W64" i="73"/>
  <c r="Z63" i="73"/>
  <c r="Y63" i="73"/>
  <c r="X63" i="73"/>
  <c r="W63" i="73"/>
  <c r="Z62" i="73"/>
  <c r="Y62" i="73"/>
  <c r="X62" i="73"/>
  <c r="W62" i="73"/>
  <c r="Z61" i="73"/>
  <c r="Y61" i="73"/>
  <c r="X61" i="73"/>
  <c r="W61" i="73"/>
  <c r="Z60" i="73"/>
  <c r="Y60" i="73"/>
  <c r="X60" i="73"/>
  <c r="W60" i="73"/>
  <c r="Z59" i="73"/>
  <c r="Y59" i="73"/>
  <c r="X59" i="73"/>
  <c r="W59" i="73"/>
  <c r="Z58" i="73"/>
  <c r="Y58" i="73"/>
  <c r="X58" i="73"/>
  <c r="W58" i="73"/>
  <c r="Z57" i="73"/>
  <c r="Y57" i="73"/>
  <c r="X57" i="73"/>
  <c r="W57" i="73"/>
  <c r="Z56" i="73"/>
  <c r="Y56" i="73"/>
  <c r="X56" i="73"/>
  <c r="W56" i="73"/>
  <c r="Z55" i="73"/>
  <c r="Y55" i="73"/>
  <c r="X55" i="73"/>
  <c r="W55" i="73"/>
  <c r="Z54" i="73"/>
  <c r="Y54" i="73"/>
  <c r="X54" i="73"/>
  <c r="W54" i="73"/>
  <c r="Z53" i="73"/>
  <c r="Y53" i="73"/>
  <c r="X53" i="73"/>
  <c r="W53" i="73"/>
  <c r="Z52" i="73"/>
  <c r="Y52" i="73"/>
  <c r="X52" i="73"/>
  <c r="W52" i="73"/>
  <c r="Z51" i="73"/>
  <c r="Y51" i="73"/>
  <c r="X51" i="73"/>
  <c r="W51" i="73"/>
  <c r="Z50" i="73"/>
  <c r="Y50" i="73"/>
  <c r="X50" i="73"/>
  <c r="W50" i="73"/>
  <c r="Z49" i="73"/>
  <c r="Y49" i="73"/>
  <c r="X49" i="73"/>
  <c r="W49" i="73"/>
  <c r="Z48" i="73"/>
  <c r="Y48" i="73"/>
  <c r="X48" i="73"/>
  <c r="W48" i="73"/>
  <c r="Z47" i="73"/>
  <c r="Y47" i="73"/>
  <c r="X47" i="73"/>
  <c r="W47" i="73"/>
  <c r="Z46" i="73"/>
  <c r="Y46" i="73"/>
  <c r="X46" i="73"/>
  <c r="W46" i="73"/>
  <c r="Z45" i="73"/>
  <c r="Y45" i="73"/>
  <c r="X45" i="73"/>
  <c r="W45" i="73"/>
  <c r="Z44" i="73"/>
  <c r="Y44" i="73"/>
  <c r="X44" i="73"/>
  <c r="W44" i="73"/>
  <c r="Z43" i="73"/>
  <c r="Y43" i="73"/>
  <c r="X43" i="73"/>
  <c r="W43" i="73"/>
  <c r="Z42" i="73"/>
  <c r="Y42" i="73"/>
  <c r="X42" i="73"/>
  <c r="W42" i="73"/>
  <c r="Z41" i="73"/>
  <c r="Y41" i="73"/>
  <c r="X41" i="73"/>
  <c r="W41" i="73"/>
  <c r="Z40" i="73"/>
  <c r="Y40" i="73"/>
  <c r="X40" i="73"/>
  <c r="W40" i="73"/>
  <c r="Z39" i="73"/>
  <c r="Y39" i="73"/>
  <c r="X39" i="73"/>
  <c r="W39" i="73"/>
  <c r="Z38" i="73"/>
  <c r="Y38" i="73"/>
  <c r="X38" i="73"/>
  <c r="W38" i="73"/>
  <c r="Z37" i="73"/>
  <c r="Y37" i="73"/>
  <c r="X37" i="73"/>
  <c r="W37" i="73"/>
  <c r="Z36" i="73"/>
  <c r="Y36" i="73"/>
  <c r="X36" i="73"/>
  <c r="W36" i="73"/>
  <c r="Z35" i="73"/>
  <c r="Y35" i="73"/>
  <c r="X35" i="73"/>
  <c r="W35" i="73"/>
  <c r="Z34" i="73"/>
  <c r="Y34" i="73"/>
  <c r="X34" i="73"/>
  <c r="W34" i="73"/>
  <c r="Z33" i="73"/>
  <c r="Y33" i="73"/>
  <c r="X33" i="73"/>
  <c r="W33" i="73"/>
  <c r="Z32" i="73"/>
  <c r="Y32" i="73"/>
  <c r="X32" i="73"/>
  <c r="W32" i="73"/>
  <c r="Z31" i="73"/>
  <c r="Y31" i="73"/>
  <c r="X31" i="73"/>
  <c r="W31" i="73"/>
  <c r="Z30" i="73"/>
  <c r="Y30" i="73"/>
  <c r="X30" i="73"/>
  <c r="W30" i="73"/>
  <c r="Z29" i="73"/>
  <c r="Y29" i="73"/>
  <c r="X29" i="73"/>
  <c r="W29" i="73"/>
  <c r="Z28" i="73"/>
  <c r="Y28" i="73"/>
  <c r="X28" i="73"/>
  <c r="W28" i="73"/>
  <c r="Z27" i="73"/>
  <c r="Y27" i="73"/>
  <c r="X27" i="73"/>
  <c r="W27" i="73"/>
  <c r="Z26" i="73"/>
  <c r="Y26" i="73"/>
  <c r="X26" i="73"/>
  <c r="W26" i="73"/>
  <c r="Z25" i="73"/>
  <c r="Y25" i="73"/>
  <c r="X25" i="73"/>
  <c r="W25" i="73"/>
  <c r="Z24" i="73"/>
  <c r="Y24" i="73"/>
  <c r="X24" i="73"/>
  <c r="W24" i="73"/>
  <c r="Z23" i="73"/>
  <c r="Y23" i="73"/>
  <c r="X23" i="73"/>
  <c r="W23" i="73"/>
  <c r="Z22" i="73"/>
  <c r="Y22" i="73"/>
  <c r="X22" i="73"/>
  <c r="W22" i="73"/>
  <c r="Z21" i="73"/>
  <c r="Y21" i="73"/>
  <c r="X21" i="73"/>
  <c r="W21" i="73"/>
  <c r="Z20" i="73"/>
  <c r="Y20" i="73"/>
  <c r="X20" i="73"/>
  <c r="W20" i="73"/>
  <c r="Z19" i="73"/>
  <c r="Y19" i="73"/>
  <c r="X19" i="73"/>
  <c r="W19" i="73"/>
  <c r="Z18" i="73"/>
  <c r="Y18" i="73"/>
  <c r="X18" i="73"/>
  <c r="W18" i="73"/>
  <c r="Z17" i="73"/>
  <c r="Y17" i="73"/>
  <c r="X17" i="73"/>
  <c r="W17" i="73"/>
  <c r="Z16" i="73"/>
  <c r="Y16" i="73"/>
  <c r="X16" i="73"/>
  <c r="W16" i="73"/>
  <c r="Z15" i="73"/>
  <c r="Y15" i="73"/>
  <c r="X15" i="73"/>
  <c r="W15" i="73"/>
  <c r="Z14" i="73"/>
  <c r="Y14" i="73"/>
  <c r="X14" i="73"/>
  <c r="W14" i="73"/>
  <c r="Y4" i="73"/>
  <c r="Y5" i="73" s="1"/>
  <c r="Y6" i="73" s="1"/>
  <c r="Y7" i="73" s="1"/>
  <c r="Y8" i="73" s="1"/>
  <c r="Y9" i="73" s="1"/>
  <c r="Y10" i="73" s="1"/>
  <c r="Y11" i="73" s="1"/>
  <c r="Y12" i="73" s="1"/>
  <c r="Y13" i="73" s="1"/>
  <c r="W4" i="73"/>
  <c r="W5" i="73" s="1"/>
  <c r="W6" i="73" s="1"/>
  <c r="W7" i="73" s="1"/>
  <c r="W8" i="73" s="1"/>
  <c r="W9" i="73" s="1"/>
  <c r="W10" i="73" s="1"/>
  <c r="W11" i="73" s="1"/>
  <c r="W12" i="73" s="1"/>
  <c r="W13" i="73" s="1"/>
  <c r="W3" i="73"/>
  <c r="Z2" i="73"/>
  <c r="Z3" i="73" s="1"/>
  <c r="Z4" i="73" s="1"/>
  <c r="Z5" i="73" s="1"/>
  <c r="Z6" i="73" s="1"/>
  <c r="Z7" i="73" s="1"/>
  <c r="Z8" i="73" s="1"/>
  <c r="Z9" i="73" s="1"/>
  <c r="Z10" i="73" s="1"/>
  <c r="Z11" i="73" s="1"/>
  <c r="Z12" i="73" s="1"/>
  <c r="Z13" i="73" s="1"/>
  <c r="Y2" i="73"/>
  <c r="Y3" i="73" s="1"/>
  <c r="X2" i="73"/>
  <c r="X3" i="73" s="1"/>
  <c r="X4" i="73" s="1"/>
  <c r="X5" i="73" s="1"/>
  <c r="X6" i="73" s="1"/>
  <c r="X7" i="73" s="1"/>
  <c r="X8" i="73" s="1"/>
  <c r="X9" i="73" s="1"/>
  <c r="X10" i="73" s="1"/>
  <c r="X11" i="73" s="1"/>
  <c r="X12" i="73" s="1"/>
  <c r="X13" i="73" s="1"/>
  <c r="W2" i="73"/>
  <c r="Z83" i="74"/>
  <c r="Y83" i="74"/>
  <c r="X83" i="74"/>
  <c r="W83" i="74"/>
  <c r="Z82" i="74"/>
  <c r="Y82" i="74"/>
  <c r="X82" i="74"/>
  <c r="W82" i="74"/>
  <c r="Z81" i="74"/>
  <c r="Y81" i="74"/>
  <c r="X81" i="74"/>
  <c r="W81" i="74"/>
  <c r="Z80" i="74"/>
  <c r="Y80" i="74"/>
  <c r="X80" i="74"/>
  <c r="W80" i="74"/>
  <c r="Z79" i="74"/>
  <c r="Y79" i="74"/>
  <c r="X79" i="74"/>
  <c r="W79" i="74"/>
  <c r="Z78" i="74"/>
  <c r="Y78" i="74"/>
  <c r="X78" i="74"/>
  <c r="W78" i="74"/>
  <c r="Z77" i="74"/>
  <c r="Y77" i="74"/>
  <c r="X77" i="74"/>
  <c r="W77" i="74"/>
  <c r="Z76" i="74"/>
  <c r="Y76" i="74"/>
  <c r="X76" i="74"/>
  <c r="W76" i="74"/>
  <c r="Z75" i="74"/>
  <c r="Y75" i="74"/>
  <c r="X75" i="74"/>
  <c r="W75" i="74"/>
  <c r="Z74" i="74"/>
  <c r="Y74" i="74"/>
  <c r="X74" i="74"/>
  <c r="W74" i="74"/>
  <c r="Z73" i="74"/>
  <c r="Y73" i="74"/>
  <c r="X73" i="74"/>
  <c r="W73" i="74"/>
  <c r="Z72" i="74"/>
  <c r="Y72" i="74"/>
  <c r="X72" i="74"/>
  <c r="W72" i="74"/>
  <c r="Z71" i="74"/>
  <c r="Y71" i="74"/>
  <c r="X71" i="74"/>
  <c r="W71" i="74"/>
  <c r="Z70" i="74"/>
  <c r="Y70" i="74"/>
  <c r="X70" i="74"/>
  <c r="W70" i="74"/>
  <c r="Z69" i="74"/>
  <c r="Y69" i="74"/>
  <c r="X69" i="74"/>
  <c r="W69" i="74"/>
  <c r="Z68" i="74"/>
  <c r="Y68" i="74"/>
  <c r="X68" i="74"/>
  <c r="W68" i="74"/>
  <c r="Z67" i="74"/>
  <c r="Y67" i="74"/>
  <c r="X67" i="74"/>
  <c r="W67" i="74"/>
  <c r="Z66" i="74"/>
  <c r="Y66" i="74"/>
  <c r="X66" i="74"/>
  <c r="W66" i="74"/>
  <c r="Z65" i="74"/>
  <c r="Y65" i="74"/>
  <c r="X65" i="74"/>
  <c r="W65" i="74"/>
  <c r="Z64" i="74"/>
  <c r="Y64" i="74"/>
  <c r="X64" i="74"/>
  <c r="W64" i="74"/>
  <c r="Z63" i="74"/>
  <c r="Y63" i="74"/>
  <c r="X63" i="74"/>
  <c r="W63" i="74"/>
  <c r="Z62" i="74"/>
  <c r="Y62" i="74"/>
  <c r="X62" i="74"/>
  <c r="W62" i="74"/>
  <c r="Z61" i="74"/>
  <c r="Y61" i="74"/>
  <c r="X61" i="74"/>
  <c r="W61" i="74"/>
  <c r="Z60" i="74"/>
  <c r="Y60" i="74"/>
  <c r="X60" i="74"/>
  <c r="W60" i="74"/>
  <c r="Z59" i="74"/>
  <c r="Y59" i="74"/>
  <c r="X59" i="74"/>
  <c r="W59" i="74"/>
  <c r="Z58" i="74"/>
  <c r="Y58" i="74"/>
  <c r="X58" i="74"/>
  <c r="W58" i="74"/>
  <c r="Z57" i="74"/>
  <c r="Y57" i="74"/>
  <c r="X57" i="74"/>
  <c r="W57" i="74"/>
  <c r="Z56" i="74"/>
  <c r="Y56" i="74"/>
  <c r="X56" i="74"/>
  <c r="W56" i="74"/>
  <c r="Z55" i="74"/>
  <c r="Y55" i="74"/>
  <c r="X55" i="74"/>
  <c r="W55" i="74"/>
  <c r="Z54" i="74"/>
  <c r="Y54" i="74"/>
  <c r="X54" i="74"/>
  <c r="W54" i="74"/>
  <c r="Z53" i="74"/>
  <c r="Y53" i="74"/>
  <c r="X53" i="74"/>
  <c r="W53" i="74"/>
  <c r="Z52" i="74"/>
  <c r="Y52" i="74"/>
  <c r="X52" i="74"/>
  <c r="W52" i="74"/>
  <c r="Z51" i="74"/>
  <c r="Y51" i="74"/>
  <c r="X51" i="74"/>
  <c r="W51" i="74"/>
  <c r="Z50" i="74"/>
  <c r="Y50" i="74"/>
  <c r="X50" i="74"/>
  <c r="W50" i="74"/>
  <c r="Z49" i="74"/>
  <c r="Y49" i="74"/>
  <c r="X49" i="74"/>
  <c r="W49" i="74"/>
  <c r="Z48" i="74"/>
  <c r="Y48" i="74"/>
  <c r="X48" i="74"/>
  <c r="W48" i="74"/>
  <c r="Z47" i="74"/>
  <c r="Y47" i="74"/>
  <c r="X47" i="74"/>
  <c r="W47" i="74"/>
  <c r="Z46" i="74"/>
  <c r="Y46" i="74"/>
  <c r="X46" i="74"/>
  <c r="W46" i="74"/>
  <c r="Z45" i="74"/>
  <c r="Y45" i="74"/>
  <c r="X45" i="74"/>
  <c r="W45" i="74"/>
  <c r="Z44" i="74"/>
  <c r="Y44" i="74"/>
  <c r="X44" i="74"/>
  <c r="W44" i="74"/>
  <c r="Z43" i="74"/>
  <c r="Y43" i="74"/>
  <c r="X43" i="74"/>
  <c r="W43" i="74"/>
  <c r="Z42" i="74"/>
  <c r="Y42" i="74"/>
  <c r="X42" i="74"/>
  <c r="W42" i="74"/>
  <c r="Z41" i="74"/>
  <c r="Y41" i="74"/>
  <c r="X41" i="74"/>
  <c r="W41" i="74"/>
  <c r="Z40" i="74"/>
  <c r="Y40" i="74"/>
  <c r="X40" i="74"/>
  <c r="W40" i="74"/>
  <c r="Z39" i="74"/>
  <c r="Y39" i="74"/>
  <c r="X39" i="74"/>
  <c r="W39" i="74"/>
  <c r="Z38" i="74"/>
  <c r="Y38" i="74"/>
  <c r="X38" i="74"/>
  <c r="W38" i="74"/>
  <c r="Z37" i="74"/>
  <c r="Y37" i="74"/>
  <c r="X37" i="74"/>
  <c r="W37" i="74"/>
  <c r="Z36" i="74"/>
  <c r="Y36" i="74"/>
  <c r="X36" i="74"/>
  <c r="W36" i="74"/>
  <c r="Z35" i="74"/>
  <c r="Y35" i="74"/>
  <c r="X35" i="74"/>
  <c r="W35" i="74"/>
  <c r="Z34" i="74"/>
  <c r="Y34" i="74"/>
  <c r="X34" i="74"/>
  <c r="W34" i="74"/>
  <c r="Z33" i="74"/>
  <c r="Y33" i="74"/>
  <c r="X33" i="74"/>
  <c r="W33" i="74"/>
  <c r="Z32" i="74"/>
  <c r="Y32" i="74"/>
  <c r="X32" i="74"/>
  <c r="W32" i="74"/>
  <c r="Z31" i="74"/>
  <c r="Y31" i="74"/>
  <c r="X31" i="74"/>
  <c r="W31" i="74"/>
  <c r="Z30" i="74"/>
  <c r="Y30" i="74"/>
  <c r="X30" i="74"/>
  <c r="W30" i="74"/>
  <c r="Z29" i="74"/>
  <c r="Y29" i="74"/>
  <c r="X29" i="74"/>
  <c r="W29" i="74"/>
  <c r="Z28" i="74"/>
  <c r="Y28" i="74"/>
  <c r="X28" i="74"/>
  <c r="W28" i="74"/>
  <c r="Z27" i="74"/>
  <c r="Y27" i="74"/>
  <c r="X27" i="74"/>
  <c r="W27" i="74"/>
  <c r="Z26" i="74"/>
  <c r="Y26" i="74"/>
  <c r="X26" i="74"/>
  <c r="W26" i="74"/>
  <c r="Z25" i="74"/>
  <c r="Y25" i="74"/>
  <c r="X25" i="74"/>
  <c r="W25" i="74"/>
  <c r="Z24" i="74"/>
  <c r="Y24" i="74"/>
  <c r="X24" i="74"/>
  <c r="W24" i="74"/>
  <c r="Z23" i="74"/>
  <c r="Y23" i="74"/>
  <c r="X23" i="74"/>
  <c r="W23" i="74"/>
  <c r="Z22" i="74"/>
  <c r="Y22" i="74"/>
  <c r="X22" i="74"/>
  <c r="W22" i="74"/>
  <c r="Z21" i="74"/>
  <c r="Y21" i="74"/>
  <c r="X21" i="74"/>
  <c r="W21" i="74"/>
  <c r="Z20" i="74"/>
  <c r="Y20" i="74"/>
  <c r="X20" i="74"/>
  <c r="W20" i="74"/>
  <c r="Z19" i="74"/>
  <c r="Y19" i="74"/>
  <c r="X19" i="74"/>
  <c r="W19" i="74"/>
  <c r="Z18" i="74"/>
  <c r="Y18" i="74"/>
  <c r="X18" i="74"/>
  <c r="W18" i="74"/>
  <c r="Z17" i="74"/>
  <c r="Y17" i="74"/>
  <c r="X17" i="74"/>
  <c r="W17" i="74"/>
  <c r="Z16" i="74"/>
  <c r="Y16" i="74"/>
  <c r="X16" i="74"/>
  <c r="W16" i="74"/>
  <c r="Z15" i="74"/>
  <c r="Y15" i="74"/>
  <c r="X15" i="74"/>
  <c r="W15" i="74"/>
  <c r="Z14" i="74"/>
  <c r="Y14" i="74"/>
  <c r="X14" i="74"/>
  <c r="W14" i="74"/>
  <c r="Z13" i="74"/>
  <c r="Y13" i="74"/>
  <c r="X13" i="74"/>
  <c r="W13" i="74"/>
  <c r="Y5" i="74"/>
  <c r="Y6" i="74" s="1"/>
  <c r="Y7" i="74" s="1"/>
  <c r="Y8" i="74" s="1"/>
  <c r="Y9" i="74" s="1"/>
  <c r="Y10" i="74" s="1"/>
  <c r="Y11" i="74" s="1"/>
  <c r="Y12" i="74" s="1"/>
  <c r="Z2" i="74"/>
  <c r="Z3" i="74" s="1"/>
  <c r="Z4" i="74" s="1"/>
  <c r="Z5" i="74" s="1"/>
  <c r="Z6" i="74" s="1"/>
  <c r="Z7" i="74" s="1"/>
  <c r="Z8" i="74" s="1"/>
  <c r="Z9" i="74" s="1"/>
  <c r="Z10" i="74" s="1"/>
  <c r="Z11" i="74" s="1"/>
  <c r="Z12" i="74" s="1"/>
  <c r="Y2" i="74"/>
  <c r="Y3" i="74" s="1"/>
  <c r="Y4" i="74" s="1"/>
  <c r="X2" i="74"/>
  <c r="X3" i="74" s="1"/>
  <c r="X4" i="74" s="1"/>
  <c r="X5" i="74" s="1"/>
  <c r="X6" i="74" s="1"/>
  <c r="X7" i="74" s="1"/>
  <c r="X8" i="74" s="1"/>
  <c r="X9" i="74" s="1"/>
  <c r="X10" i="74" s="1"/>
  <c r="X11" i="74" s="1"/>
  <c r="X12" i="74" s="1"/>
  <c r="W2" i="74"/>
  <c r="W3" i="74" s="1"/>
  <c r="W4" i="74" s="1"/>
  <c r="W5" i="74" s="1"/>
  <c r="W6" i="74" s="1"/>
  <c r="W7" i="74" s="1"/>
  <c r="W8" i="74" s="1"/>
  <c r="W9" i="74" s="1"/>
  <c r="W10" i="74" s="1"/>
  <c r="W11" i="74" s="1"/>
  <c r="W12" i="74" s="1"/>
  <c r="Z83" i="75"/>
  <c r="Y83" i="75"/>
  <c r="X83" i="75"/>
  <c r="W83" i="75"/>
  <c r="Z82" i="75"/>
  <c r="Y82" i="75"/>
  <c r="X82" i="75"/>
  <c r="W82" i="75"/>
  <c r="Z81" i="75"/>
  <c r="Y81" i="75"/>
  <c r="X81" i="75"/>
  <c r="W81" i="75"/>
  <c r="Z80" i="75"/>
  <c r="Y80" i="75"/>
  <c r="X80" i="75"/>
  <c r="W80" i="75"/>
  <c r="Z79" i="75"/>
  <c r="Y79" i="75"/>
  <c r="X79" i="75"/>
  <c r="W79" i="75"/>
  <c r="Z78" i="75"/>
  <c r="Y78" i="75"/>
  <c r="X78" i="75"/>
  <c r="W78" i="75"/>
  <c r="Z77" i="75"/>
  <c r="Y77" i="75"/>
  <c r="X77" i="75"/>
  <c r="W77" i="75"/>
  <c r="Z76" i="75"/>
  <c r="Y76" i="75"/>
  <c r="X76" i="75"/>
  <c r="W76" i="75"/>
  <c r="Z75" i="75"/>
  <c r="Y75" i="75"/>
  <c r="X75" i="75"/>
  <c r="W75" i="75"/>
  <c r="Z74" i="75"/>
  <c r="Y74" i="75"/>
  <c r="X74" i="75"/>
  <c r="W74" i="75"/>
  <c r="Z73" i="75"/>
  <c r="Y73" i="75"/>
  <c r="X73" i="75"/>
  <c r="W73" i="75"/>
  <c r="Z72" i="75"/>
  <c r="Y72" i="75"/>
  <c r="X72" i="75"/>
  <c r="W72" i="75"/>
  <c r="Z71" i="75"/>
  <c r="Y71" i="75"/>
  <c r="X71" i="75"/>
  <c r="W71" i="75"/>
  <c r="Z70" i="75"/>
  <c r="Y70" i="75"/>
  <c r="X70" i="75"/>
  <c r="W70" i="75"/>
  <c r="Z69" i="75"/>
  <c r="Y69" i="75"/>
  <c r="X69" i="75"/>
  <c r="W69" i="75"/>
  <c r="Z68" i="75"/>
  <c r="Y68" i="75"/>
  <c r="X68" i="75"/>
  <c r="W68" i="75"/>
  <c r="Z67" i="75"/>
  <c r="Y67" i="75"/>
  <c r="X67" i="75"/>
  <c r="W67" i="75"/>
  <c r="Z66" i="75"/>
  <c r="Y66" i="75"/>
  <c r="X66" i="75"/>
  <c r="W66" i="75"/>
  <c r="Z65" i="75"/>
  <c r="Y65" i="75"/>
  <c r="X65" i="75"/>
  <c r="W65" i="75"/>
  <c r="Z64" i="75"/>
  <c r="Y64" i="75"/>
  <c r="X64" i="75"/>
  <c r="W64" i="75"/>
  <c r="Z63" i="75"/>
  <c r="Y63" i="75"/>
  <c r="X63" i="75"/>
  <c r="W63" i="75"/>
  <c r="Z62" i="75"/>
  <c r="Y62" i="75"/>
  <c r="X62" i="75"/>
  <c r="W62" i="75"/>
  <c r="Z61" i="75"/>
  <c r="Y61" i="75"/>
  <c r="X61" i="75"/>
  <c r="W61" i="75"/>
  <c r="Z60" i="75"/>
  <c r="Y60" i="75"/>
  <c r="X60" i="75"/>
  <c r="W60" i="75"/>
  <c r="Z59" i="75"/>
  <c r="Y59" i="75"/>
  <c r="X59" i="75"/>
  <c r="W59" i="75"/>
  <c r="Z58" i="75"/>
  <c r="Y58" i="75"/>
  <c r="X58" i="75"/>
  <c r="W58" i="75"/>
  <c r="Z57" i="75"/>
  <c r="Y57" i="75"/>
  <c r="X57" i="75"/>
  <c r="W57" i="75"/>
  <c r="Z56" i="75"/>
  <c r="Y56" i="75"/>
  <c r="X56" i="75"/>
  <c r="W56" i="75"/>
  <c r="Z55" i="75"/>
  <c r="Y55" i="75"/>
  <c r="X55" i="75"/>
  <c r="W55" i="75"/>
  <c r="Z54" i="75"/>
  <c r="Y54" i="75"/>
  <c r="X54" i="75"/>
  <c r="W54" i="75"/>
  <c r="Z53" i="75"/>
  <c r="Y53" i="75"/>
  <c r="X53" i="75"/>
  <c r="W53" i="75"/>
  <c r="Z52" i="75"/>
  <c r="Y52" i="75"/>
  <c r="X52" i="75"/>
  <c r="W52" i="75"/>
  <c r="Z51" i="75"/>
  <c r="Y51" i="75"/>
  <c r="X51" i="75"/>
  <c r="W51" i="75"/>
  <c r="Z50" i="75"/>
  <c r="Y50" i="75"/>
  <c r="X50" i="75"/>
  <c r="W50" i="75"/>
  <c r="Z49" i="75"/>
  <c r="Y49" i="75"/>
  <c r="X49" i="75"/>
  <c r="W49" i="75"/>
  <c r="Z48" i="75"/>
  <c r="Y48" i="75"/>
  <c r="X48" i="75"/>
  <c r="W48" i="75"/>
  <c r="Z47" i="75"/>
  <c r="Y47" i="75"/>
  <c r="X47" i="75"/>
  <c r="W47" i="75"/>
  <c r="Z46" i="75"/>
  <c r="Y46" i="75"/>
  <c r="X46" i="75"/>
  <c r="W46" i="75"/>
  <c r="Z45" i="75"/>
  <c r="Y45" i="75"/>
  <c r="X45" i="75"/>
  <c r="W45" i="75"/>
  <c r="Z44" i="75"/>
  <c r="Y44" i="75"/>
  <c r="X44" i="75"/>
  <c r="W44" i="75"/>
  <c r="Z43" i="75"/>
  <c r="Y43" i="75"/>
  <c r="X43" i="75"/>
  <c r="W43" i="75"/>
  <c r="Z42" i="75"/>
  <c r="Y42" i="75"/>
  <c r="X42" i="75"/>
  <c r="W42" i="75"/>
  <c r="Z41" i="75"/>
  <c r="Y41" i="75"/>
  <c r="X41" i="75"/>
  <c r="W41" i="75"/>
  <c r="Z40" i="75"/>
  <c r="Y40" i="75"/>
  <c r="X40" i="75"/>
  <c r="W40" i="75"/>
  <c r="Z39" i="75"/>
  <c r="Y39" i="75"/>
  <c r="X39" i="75"/>
  <c r="W39" i="75"/>
  <c r="Z38" i="75"/>
  <c r="Y38" i="75"/>
  <c r="X38" i="75"/>
  <c r="W38" i="75"/>
  <c r="Z37" i="75"/>
  <c r="Y37" i="75"/>
  <c r="X37" i="75"/>
  <c r="W37" i="75"/>
  <c r="Z36" i="75"/>
  <c r="Y36" i="75"/>
  <c r="X36" i="75"/>
  <c r="W36" i="75"/>
  <c r="Z35" i="75"/>
  <c r="Y35" i="75"/>
  <c r="X35" i="75"/>
  <c r="W35" i="75"/>
  <c r="Z34" i="75"/>
  <c r="Y34" i="75"/>
  <c r="X34" i="75"/>
  <c r="W34" i="75"/>
  <c r="Z33" i="75"/>
  <c r="Y33" i="75"/>
  <c r="X33" i="75"/>
  <c r="W33" i="75"/>
  <c r="Z32" i="75"/>
  <c r="Y32" i="75"/>
  <c r="X32" i="75"/>
  <c r="W32" i="75"/>
  <c r="Z31" i="75"/>
  <c r="Y31" i="75"/>
  <c r="X31" i="75"/>
  <c r="W31" i="75"/>
  <c r="Z30" i="75"/>
  <c r="Y30" i="75"/>
  <c r="X30" i="75"/>
  <c r="W30" i="75"/>
  <c r="Z29" i="75"/>
  <c r="Y29" i="75"/>
  <c r="X29" i="75"/>
  <c r="W29" i="75"/>
  <c r="Z28" i="75"/>
  <c r="Y28" i="75"/>
  <c r="X28" i="75"/>
  <c r="W28" i="75"/>
  <c r="Z27" i="75"/>
  <c r="Y27" i="75"/>
  <c r="X27" i="75"/>
  <c r="W27" i="75"/>
  <c r="Z26" i="75"/>
  <c r="Y26" i="75"/>
  <c r="X26" i="75"/>
  <c r="W26" i="75"/>
  <c r="Z25" i="75"/>
  <c r="Y25" i="75"/>
  <c r="X25" i="75"/>
  <c r="W25" i="75"/>
  <c r="Z24" i="75"/>
  <c r="Y24" i="75"/>
  <c r="X24" i="75"/>
  <c r="W24" i="75"/>
  <c r="Z23" i="75"/>
  <c r="Y23" i="75"/>
  <c r="X23" i="75"/>
  <c r="W23" i="75"/>
  <c r="Z22" i="75"/>
  <c r="Y22" i="75"/>
  <c r="X22" i="75"/>
  <c r="W22" i="75"/>
  <c r="Z21" i="75"/>
  <c r="Y21" i="75"/>
  <c r="X21" i="75"/>
  <c r="W21" i="75"/>
  <c r="Z20" i="75"/>
  <c r="Y20" i="75"/>
  <c r="X20" i="75"/>
  <c r="W20" i="75"/>
  <c r="Z19" i="75"/>
  <c r="Y19" i="75"/>
  <c r="X19" i="75"/>
  <c r="W19" i="75"/>
  <c r="Z18" i="75"/>
  <c r="Y18" i="75"/>
  <c r="X18" i="75"/>
  <c r="W18" i="75"/>
  <c r="Z17" i="75"/>
  <c r="Y17" i="75"/>
  <c r="X17" i="75"/>
  <c r="W17" i="75"/>
  <c r="Z16" i="75"/>
  <c r="Y16" i="75"/>
  <c r="X16" i="75"/>
  <c r="W16" i="75"/>
  <c r="Z15" i="75"/>
  <c r="Y15" i="75"/>
  <c r="X15" i="75"/>
  <c r="W15" i="75"/>
  <c r="Z14" i="75"/>
  <c r="Y14" i="75"/>
  <c r="X14" i="75"/>
  <c r="W14" i="75"/>
  <c r="Y3" i="75"/>
  <c r="Y4" i="75" s="1"/>
  <c r="Y5" i="75" s="1"/>
  <c r="Y6" i="75" s="1"/>
  <c r="Y7" i="75" s="1"/>
  <c r="Y8" i="75" s="1"/>
  <c r="Y9" i="75" s="1"/>
  <c r="Y10" i="75" s="1"/>
  <c r="Y11" i="75" s="1"/>
  <c r="Y12" i="75" s="1"/>
  <c r="Y13" i="75" s="1"/>
  <c r="X3" i="75"/>
  <c r="X4" i="75" s="1"/>
  <c r="X5" i="75" s="1"/>
  <c r="X6" i="75" s="1"/>
  <c r="X7" i="75" s="1"/>
  <c r="X8" i="75" s="1"/>
  <c r="X9" i="75" s="1"/>
  <c r="X10" i="75" s="1"/>
  <c r="X11" i="75" s="1"/>
  <c r="X12" i="75" s="1"/>
  <c r="X13" i="75" s="1"/>
  <c r="W3" i="75"/>
  <c r="W4" i="75" s="1"/>
  <c r="W5" i="75" s="1"/>
  <c r="W6" i="75" s="1"/>
  <c r="W7" i="75" s="1"/>
  <c r="W8" i="75" s="1"/>
  <c r="W9" i="75" s="1"/>
  <c r="W10" i="75" s="1"/>
  <c r="W11" i="75" s="1"/>
  <c r="W12" i="75" s="1"/>
  <c r="W13" i="75" s="1"/>
  <c r="Z2" i="75"/>
  <c r="Z3" i="75" s="1"/>
  <c r="Z4" i="75" s="1"/>
  <c r="Z5" i="75" s="1"/>
  <c r="Z6" i="75" s="1"/>
  <c r="Z7" i="75" s="1"/>
  <c r="Z8" i="75" s="1"/>
  <c r="Z9" i="75" s="1"/>
  <c r="Z10" i="75" s="1"/>
  <c r="Z11" i="75" s="1"/>
  <c r="Z12" i="75" s="1"/>
  <c r="Z13" i="75" s="1"/>
  <c r="Y2" i="75"/>
  <c r="X2" i="75"/>
  <c r="W2" i="75"/>
  <c r="Z83" i="76"/>
  <c r="Y83" i="76"/>
  <c r="X83" i="76"/>
  <c r="W83" i="76"/>
  <c r="Z82" i="76"/>
  <c r="Y82" i="76"/>
  <c r="X82" i="76"/>
  <c r="W82" i="76"/>
  <c r="Z81" i="76"/>
  <c r="Y81" i="76"/>
  <c r="X81" i="76"/>
  <c r="W81" i="76"/>
  <c r="Z80" i="76"/>
  <c r="Y80" i="76"/>
  <c r="X80" i="76"/>
  <c r="W80" i="76"/>
  <c r="Z79" i="76"/>
  <c r="Y79" i="76"/>
  <c r="X79" i="76"/>
  <c r="W79" i="76"/>
  <c r="Z78" i="76"/>
  <c r="Y78" i="76"/>
  <c r="X78" i="76"/>
  <c r="W78" i="76"/>
  <c r="Z77" i="76"/>
  <c r="Y77" i="76"/>
  <c r="X77" i="76"/>
  <c r="W77" i="76"/>
  <c r="Z76" i="76"/>
  <c r="Y76" i="76"/>
  <c r="X76" i="76"/>
  <c r="W76" i="76"/>
  <c r="Z75" i="76"/>
  <c r="Y75" i="76"/>
  <c r="X75" i="76"/>
  <c r="W75" i="76"/>
  <c r="Z74" i="76"/>
  <c r="Y74" i="76"/>
  <c r="X74" i="76"/>
  <c r="W74" i="76"/>
  <c r="Z73" i="76"/>
  <c r="Y73" i="76"/>
  <c r="X73" i="76"/>
  <c r="W73" i="76"/>
  <c r="Z72" i="76"/>
  <c r="Y72" i="76"/>
  <c r="X72" i="76"/>
  <c r="W72" i="76"/>
  <c r="Z71" i="76"/>
  <c r="Y71" i="76"/>
  <c r="X71" i="76"/>
  <c r="W71" i="76"/>
  <c r="Z70" i="76"/>
  <c r="Y70" i="76"/>
  <c r="X70" i="76"/>
  <c r="W70" i="76"/>
  <c r="Z69" i="76"/>
  <c r="Y69" i="76"/>
  <c r="X69" i="76"/>
  <c r="W69" i="76"/>
  <c r="Z68" i="76"/>
  <c r="Y68" i="76"/>
  <c r="X68" i="76"/>
  <c r="W68" i="76"/>
  <c r="Z67" i="76"/>
  <c r="Y67" i="76"/>
  <c r="X67" i="76"/>
  <c r="W67" i="76"/>
  <c r="Z66" i="76"/>
  <c r="Y66" i="76"/>
  <c r="X66" i="76"/>
  <c r="W66" i="76"/>
  <c r="Z65" i="76"/>
  <c r="Y65" i="76"/>
  <c r="X65" i="76"/>
  <c r="W65" i="76"/>
  <c r="Z64" i="76"/>
  <c r="Y64" i="76"/>
  <c r="X64" i="76"/>
  <c r="W64" i="76"/>
  <c r="Z63" i="76"/>
  <c r="Y63" i="76"/>
  <c r="X63" i="76"/>
  <c r="W63" i="76"/>
  <c r="Z62" i="76"/>
  <c r="Y62" i="76"/>
  <c r="X62" i="76"/>
  <c r="W62" i="76"/>
  <c r="Z61" i="76"/>
  <c r="Y61" i="76"/>
  <c r="X61" i="76"/>
  <c r="W61" i="76"/>
  <c r="Z60" i="76"/>
  <c r="Y60" i="76"/>
  <c r="X60" i="76"/>
  <c r="W60" i="76"/>
  <c r="Z59" i="76"/>
  <c r="Y59" i="76"/>
  <c r="X59" i="76"/>
  <c r="W59" i="76"/>
  <c r="Z58" i="76"/>
  <c r="Y58" i="76"/>
  <c r="X58" i="76"/>
  <c r="W58" i="76"/>
  <c r="Z57" i="76"/>
  <c r="Y57" i="76"/>
  <c r="X57" i="76"/>
  <c r="W57" i="76"/>
  <c r="Z56" i="76"/>
  <c r="Y56" i="76"/>
  <c r="X56" i="76"/>
  <c r="W56" i="76"/>
  <c r="Z55" i="76"/>
  <c r="Y55" i="76"/>
  <c r="X55" i="76"/>
  <c r="W55" i="76"/>
  <c r="Z54" i="76"/>
  <c r="Y54" i="76"/>
  <c r="X54" i="76"/>
  <c r="W54" i="76"/>
  <c r="Z53" i="76"/>
  <c r="Y53" i="76"/>
  <c r="X53" i="76"/>
  <c r="W53" i="76"/>
  <c r="Z52" i="76"/>
  <c r="Y52" i="76"/>
  <c r="X52" i="76"/>
  <c r="W52" i="76"/>
  <c r="Z51" i="76"/>
  <c r="Y51" i="76"/>
  <c r="X51" i="76"/>
  <c r="W51" i="76"/>
  <c r="Z50" i="76"/>
  <c r="Y50" i="76"/>
  <c r="X50" i="76"/>
  <c r="W50" i="76"/>
  <c r="Z49" i="76"/>
  <c r="Y49" i="76"/>
  <c r="X49" i="76"/>
  <c r="W49" i="76"/>
  <c r="Z48" i="76"/>
  <c r="Y48" i="76"/>
  <c r="X48" i="76"/>
  <c r="W48" i="76"/>
  <c r="Z47" i="76"/>
  <c r="Y47" i="76"/>
  <c r="X47" i="76"/>
  <c r="W47" i="76"/>
  <c r="Z46" i="76"/>
  <c r="Y46" i="76"/>
  <c r="X46" i="76"/>
  <c r="W46" i="76"/>
  <c r="Z45" i="76"/>
  <c r="Y45" i="76"/>
  <c r="X45" i="76"/>
  <c r="W45" i="76"/>
  <c r="Z44" i="76"/>
  <c r="Y44" i="76"/>
  <c r="X44" i="76"/>
  <c r="W44" i="76"/>
  <c r="Z43" i="76"/>
  <c r="Y43" i="76"/>
  <c r="X43" i="76"/>
  <c r="W43" i="76"/>
  <c r="Z42" i="76"/>
  <c r="Y42" i="76"/>
  <c r="X42" i="76"/>
  <c r="W42" i="76"/>
  <c r="Z41" i="76"/>
  <c r="Y41" i="76"/>
  <c r="X41" i="76"/>
  <c r="W41" i="76"/>
  <c r="Z40" i="76"/>
  <c r="Y40" i="76"/>
  <c r="X40" i="76"/>
  <c r="W40" i="76"/>
  <c r="Z39" i="76"/>
  <c r="Y39" i="76"/>
  <c r="X39" i="76"/>
  <c r="W39" i="76"/>
  <c r="Z38" i="76"/>
  <c r="Y38" i="76"/>
  <c r="X38" i="76"/>
  <c r="W38" i="76"/>
  <c r="Z37" i="76"/>
  <c r="Y37" i="76"/>
  <c r="X37" i="76"/>
  <c r="W37" i="76"/>
  <c r="Z36" i="76"/>
  <c r="Y36" i="76"/>
  <c r="X36" i="76"/>
  <c r="W36" i="76"/>
  <c r="Z35" i="76"/>
  <c r="Y35" i="76"/>
  <c r="X35" i="76"/>
  <c r="W35" i="76"/>
  <c r="Z34" i="76"/>
  <c r="Y34" i="76"/>
  <c r="X34" i="76"/>
  <c r="W34" i="76"/>
  <c r="Z33" i="76"/>
  <c r="Y33" i="76"/>
  <c r="X33" i="76"/>
  <c r="W33" i="76"/>
  <c r="Z32" i="76"/>
  <c r="Y32" i="76"/>
  <c r="X32" i="76"/>
  <c r="W32" i="76"/>
  <c r="Z31" i="76"/>
  <c r="Y31" i="76"/>
  <c r="X31" i="76"/>
  <c r="W31" i="76"/>
  <c r="Z30" i="76"/>
  <c r="Y30" i="76"/>
  <c r="X30" i="76"/>
  <c r="W30" i="76"/>
  <c r="Z29" i="76"/>
  <c r="Y29" i="76"/>
  <c r="X29" i="76"/>
  <c r="W29" i="76"/>
  <c r="Z28" i="76"/>
  <c r="Y28" i="76"/>
  <c r="X28" i="76"/>
  <c r="W28" i="76"/>
  <c r="Z27" i="76"/>
  <c r="Y27" i="76"/>
  <c r="X27" i="76"/>
  <c r="W27" i="76"/>
  <c r="Z26" i="76"/>
  <c r="Y26" i="76"/>
  <c r="X26" i="76"/>
  <c r="W26" i="76"/>
  <c r="Z25" i="76"/>
  <c r="Y25" i="76"/>
  <c r="X25" i="76"/>
  <c r="W25" i="76"/>
  <c r="Z24" i="76"/>
  <c r="Y24" i="76"/>
  <c r="X24" i="76"/>
  <c r="W24" i="76"/>
  <c r="Z23" i="76"/>
  <c r="Y23" i="76"/>
  <c r="X23" i="76"/>
  <c r="W23" i="76"/>
  <c r="Z22" i="76"/>
  <c r="Y22" i="76"/>
  <c r="X22" i="76"/>
  <c r="W22" i="76"/>
  <c r="Z21" i="76"/>
  <c r="Y21" i="76"/>
  <c r="X21" i="76"/>
  <c r="W21" i="76"/>
  <c r="Z20" i="76"/>
  <c r="Y20" i="76"/>
  <c r="X20" i="76"/>
  <c r="W20" i="76"/>
  <c r="Z19" i="76"/>
  <c r="Y19" i="76"/>
  <c r="X19" i="76"/>
  <c r="W19" i="76"/>
  <c r="Z18" i="76"/>
  <c r="Y18" i="76"/>
  <c r="X18" i="76"/>
  <c r="W18" i="76"/>
  <c r="Z17" i="76"/>
  <c r="Y17" i="76"/>
  <c r="X17" i="76"/>
  <c r="W17" i="76"/>
  <c r="Z16" i="76"/>
  <c r="Y16" i="76"/>
  <c r="X16" i="76"/>
  <c r="W16" i="76"/>
  <c r="Z15" i="76"/>
  <c r="Y15" i="76"/>
  <c r="X15" i="76"/>
  <c r="W15" i="76"/>
  <c r="Z14" i="76"/>
  <c r="Y14" i="76"/>
  <c r="X14" i="76"/>
  <c r="W14" i="76"/>
  <c r="Z13" i="76"/>
  <c r="Y13" i="76"/>
  <c r="X13" i="76"/>
  <c r="W13" i="76"/>
  <c r="Y4" i="76"/>
  <c r="Y5" i="76" s="1"/>
  <c r="Y6" i="76" s="1"/>
  <c r="Y7" i="76" s="1"/>
  <c r="Y8" i="76" s="1"/>
  <c r="Y9" i="76" s="1"/>
  <c r="Y10" i="76" s="1"/>
  <c r="Y11" i="76" s="1"/>
  <c r="Y12" i="76" s="1"/>
  <c r="W4" i="76"/>
  <c r="W5" i="76" s="1"/>
  <c r="W6" i="76" s="1"/>
  <c r="W7" i="76" s="1"/>
  <c r="W8" i="76" s="1"/>
  <c r="W9" i="76" s="1"/>
  <c r="W10" i="76" s="1"/>
  <c r="W11" i="76" s="1"/>
  <c r="W12" i="76" s="1"/>
  <c r="W3" i="76"/>
  <c r="Z2" i="76"/>
  <c r="Z3" i="76" s="1"/>
  <c r="Z4" i="76" s="1"/>
  <c r="Z5" i="76" s="1"/>
  <c r="Z6" i="76" s="1"/>
  <c r="Z7" i="76" s="1"/>
  <c r="Z8" i="76" s="1"/>
  <c r="Z9" i="76" s="1"/>
  <c r="Z10" i="76" s="1"/>
  <c r="Z11" i="76" s="1"/>
  <c r="Z12" i="76" s="1"/>
  <c r="Y2" i="76"/>
  <c r="Y3" i="76" s="1"/>
  <c r="X2" i="76"/>
  <c r="X3" i="76" s="1"/>
  <c r="X4" i="76" s="1"/>
  <c r="X5" i="76" s="1"/>
  <c r="X6" i="76" s="1"/>
  <c r="X7" i="76" s="1"/>
  <c r="X8" i="76" s="1"/>
  <c r="X9" i="76" s="1"/>
  <c r="X10" i="76" s="1"/>
  <c r="X11" i="76" s="1"/>
  <c r="X12" i="76" s="1"/>
  <c r="W2" i="76"/>
  <c r="Z83" i="77"/>
  <c r="Y83" i="77"/>
  <c r="X83" i="77"/>
  <c r="W83" i="77"/>
  <c r="Z82" i="77"/>
  <c r="Y82" i="77"/>
  <c r="X82" i="77"/>
  <c r="W82" i="77"/>
  <c r="Z81" i="77"/>
  <c r="Y81" i="77"/>
  <c r="X81" i="77"/>
  <c r="W81" i="77"/>
  <c r="Z80" i="77"/>
  <c r="Y80" i="77"/>
  <c r="X80" i="77"/>
  <c r="W80" i="77"/>
  <c r="Z79" i="77"/>
  <c r="Y79" i="77"/>
  <c r="X79" i="77"/>
  <c r="W79" i="77"/>
  <c r="Z78" i="77"/>
  <c r="Y78" i="77"/>
  <c r="X78" i="77"/>
  <c r="W78" i="77"/>
  <c r="Z77" i="77"/>
  <c r="Y77" i="77"/>
  <c r="X77" i="77"/>
  <c r="W77" i="77"/>
  <c r="Z76" i="77"/>
  <c r="Y76" i="77"/>
  <c r="X76" i="77"/>
  <c r="W76" i="77"/>
  <c r="Z75" i="77"/>
  <c r="Y75" i="77"/>
  <c r="X75" i="77"/>
  <c r="W75" i="77"/>
  <c r="Z74" i="77"/>
  <c r="Y74" i="77"/>
  <c r="X74" i="77"/>
  <c r="W74" i="77"/>
  <c r="Z73" i="77"/>
  <c r="Y73" i="77"/>
  <c r="X73" i="77"/>
  <c r="W73" i="77"/>
  <c r="Z72" i="77"/>
  <c r="Y72" i="77"/>
  <c r="X72" i="77"/>
  <c r="W72" i="77"/>
  <c r="Z71" i="77"/>
  <c r="Y71" i="77"/>
  <c r="X71" i="77"/>
  <c r="W71" i="77"/>
  <c r="Z70" i="77"/>
  <c r="Y70" i="77"/>
  <c r="X70" i="77"/>
  <c r="W70" i="77"/>
  <c r="Z69" i="77"/>
  <c r="Y69" i="77"/>
  <c r="X69" i="77"/>
  <c r="W69" i="77"/>
  <c r="Z68" i="77"/>
  <c r="Y68" i="77"/>
  <c r="X68" i="77"/>
  <c r="W68" i="77"/>
  <c r="Z67" i="77"/>
  <c r="Y67" i="77"/>
  <c r="X67" i="77"/>
  <c r="W67" i="77"/>
  <c r="Z66" i="77"/>
  <c r="Y66" i="77"/>
  <c r="X66" i="77"/>
  <c r="W66" i="77"/>
  <c r="Z65" i="77"/>
  <c r="Y65" i="77"/>
  <c r="X65" i="77"/>
  <c r="W65" i="77"/>
  <c r="Z64" i="77"/>
  <c r="Y64" i="77"/>
  <c r="X64" i="77"/>
  <c r="W64" i="77"/>
  <c r="Z63" i="77"/>
  <c r="Y63" i="77"/>
  <c r="X63" i="77"/>
  <c r="W63" i="77"/>
  <c r="Z62" i="77"/>
  <c r="Y62" i="77"/>
  <c r="X62" i="77"/>
  <c r="W62" i="77"/>
  <c r="Z61" i="77"/>
  <c r="Y61" i="77"/>
  <c r="X61" i="77"/>
  <c r="W61" i="77"/>
  <c r="Z60" i="77"/>
  <c r="Y60" i="77"/>
  <c r="X60" i="77"/>
  <c r="W60" i="77"/>
  <c r="Z59" i="77"/>
  <c r="Y59" i="77"/>
  <c r="X59" i="77"/>
  <c r="W59" i="77"/>
  <c r="Z58" i="77"/>
  <c r="Y58" i="77"/>
  <c r="X58" i="77"/>
  <c r="W58" i="77"/>
  <c r="Z57" i="77"/>
  <c r="Y57" i="77"/>
  <c r="X57" i="77"/>
  <c r="W57" i="77"/>
  <c r="Z56" i="77"/>
  <c r="Y56" i="77"/>
  <c r="X56" i="77"/>
  <c r="W56" i="77"/>
  <c r="Z55" i="77"/>
  <c r="Y55" i="77"/>
  <c r="X55" i="77"/>
  <c r="W55" i="77"/>
  <c r="Z54" i="77"/>
  <c r="Y54" i="77"/>
  <c r="X54" i="77"/>
  <c r="W54" i="77"/>
  <c r="Z53" i="77"/>
  <c r="Y53" i="77"/>
  <c r="X53" i="77"/>
  <c r="W53" i="77"/>
  <c r="Z52" i="77"/>
  <c r="Y52" i="77"/>
  <c r="X52" i="77"/>
  <c r="W52" i="77"/>
  <c r="Z51" i="77"/>
  <c r="Y51" i="77"/>
  <c r="X51" i="77"/>
  <c r="W51" i="77"/>
  <c r="Z50" i="77"/>
  <c r="Y50" i="77"/>
  <c r="X50" i="77"/>
  <c r="W50" i="77"/>
  <c r="Z49" i="77"/>
  <c r="Y49" i="77"/>
  <c r="X49" i="77"/>
  <c r="W49" i="77"/>
  <c r="Z48" i="77"/>
  <c r="Y48" i="77"/>
  <c r="X48" i="77"/>
  <c r="W48" i="77"/>
  <c r="Z47" i="77"/>
  <c r="Y47" i="77"/>
  <c r="X47" i="77"/>
  <c r="W47" i="77"/>
  <c r="Z46" i="77"/>
  <c r="Y46" i="77"/>
  <c r="X46" i="77"/>
  <c r="W46" i="77"/>
  <c r="Z45" i="77"/>
  <c r="Y45" i="77"/>
  <c r="X45" i="77"/>
  <c r="W45" i="77"/>
  <c r="Z44" i="77"/>
  <c r="Y44" i="77"/>
  <c r="X44" i="77"/>
  <c r="W44" i="77"/>
  <c r="Z43" i="77"/>
  <c r="Y43" i="77"/>
  <c r="X43" i="77"/>
  <c r="W43" i="77"/>
  <c r="Z42" i="77"/>
  <c r="Y42" i="77"/>
  <c r="X42" i="77"/>
  <c r="W42" i="77"/>
  <c r="Z41" i="77"/>
  <c r="Y41" i="77"/>
  <c r="X41" i="77"/>
  <c r="W41" i="77"/>
  <c r="Z40" i="77"/>
  <c r="Y40" i="77"/>
  <c r="X40" i="77"/>
  <c r="W40" i="77"/>
  <c r="Z39" i="77"/>
  <c r="Y39" i="77"/>
  <c r="X39" i="77"/>
  <c r="W39" i="77"/>
  <c r="Z38" i="77"/>
  <c r="Y38" i="77"/>
  <c r="X38" i="77"/>
  <c r="W38" i="77"/>
  <c r="Z37" i="77"/>
  <c r="Y37" i="77"/>
  <c r="X37" i="77"/>
  <c r="W37" i="77"/>
  <c r="Z36" i="77"/>
  <c r="Y36" i="77"/>
  <c r="X36" i="77"/>
  <c r="W36" i="77"/>
  <c r="Z35" i="77"/>
  <c r="Y35" i="77"/>
  <c r="X35" i="77"/>
  <c r="W35" i="77"/>
  <c r="Z34" i="77"/>
  <c r="Y34" i="77"/>
  <c r="X34" i="77"/>
  <c r="W34" i="77"/>
  <c r="Z33" i="77"/>
  <c r="Y33" i="77"/>
  <c r="X33" i="77"/>
  <c r="W33" i="77"/>
  <c r="Z32" i="77"/>
  <c r="Y32" i="77"/>
  <c r="X32" i="77"/>
  <c r="W32" i="77"/>
  <c r="Z31" i="77"/>
  <c r="Y31" i="77"/>
  <c r="X31" i="77"/>
  <c r="W31" i="77"/>
  <c r="Z30" i="77"/>
  <c r="Y30" i="77"/>
  <c r="X30" i="77"/>
  <c r="W30" i="77"/>
  <c r="Z29" i="77"/>
  <c r="Y29" i="77"/>
  <c r="X29" i="77"/>
  <c r="W29" i="77"/>
  <c r="Z28" i="77"/>
  <c r="Y28" i="77"/>
  <c r="X28" i="77"/>
  <c r="W28" i="77"/>
  <c r="Z27" i="77"/>
  <c r="Y27" i="77"/>
  <c r="X27" i="77"/>
  <c r="W27" i="77"/>
  <c r="Z26" i="77"/>
  <c r="Y26" i="77"/>
  <c r="X26" i="77"/>
  <c r="W26" i="77"/>
  <c r="Z25" i="77"/>
  <c r="Y25" i="77"/>
  <c r="X25" i="77"/>
  <c r="W25" i="77"/>
  <c r="Z24" i="77"/>
  <c r="Y24" i="77"/>
  <c r="X24" i="77"/>
  <c r="W24" i="77"/>
  <c r="Z23" i="77"/>
  <c r="Y23" i="77"/>
  <c r="X23" i="77"/>
  <c r="W23" i="77"/>
  <c r="Z22" i="77"/>
  <c r="Y22" i="77"/>
  <c r="X22" i="77"/>
  <c r="W22" i="77"/>
  <c r="Z21" i="77"/>
  <c r="Y21" i="77"/>
  <c r="X21" i="77"/>
  <c r="W21" i="77"/>
  <c r="Z20" i="77"/>
  <c r="Y20" i="77"/>
  <c r="X20" i="77"/>
  <c r="W20" i="77"/>
  <c r="Z19" i="77"/>
  <c r="Y19" i="77"/>
  <c r="X19" i="77"/>
  <c r="W19" i="77"/>
  <c r="Z18" i="77"/>
  <c r="Y18" i="77"/>
  <c r="X18" i="77"/>
  <c r="W18" i="77"/>
  <c r="Z17" i="77"/>
  <c r="Y17" i="77"/>
  <c r="X17" i="77"/>
  <c r="W17" i="77"/>
  <c r="Z16" i="77"/>
  <c r="Y16" i="77"/>
  <c r="X16" i="77"/>
  <c r="W16" i="77"/>
  <c r="Z15" i="77"/>
  <c r="Y15" i="77"/>
  <c r="X15" i="77"/>
  <c r="W15" i="77"/>
  <c r="Z14" i="77"/>
  <c r="Y14" i="77"/>
  <c r="X14" i="77"/>
  <c r="W14" i="77"/>
  <c r="Z13" i="77"/>
  <c r="Y13" i="77"/>
  <c r="X13" i="77"/>
  <c r="W13" i="77"/>
  <c r="Z12" i="77"/>
  <c r="Y12" i="77"/>
  <c r="X12" i="77"/>
  <c r="W12" i="77"/>
  <c r="Y11" i="77"/>
  <c r="Y8" i="77"/>
  <c r="Y9" i="77" s="1"/>
  <c r="Y10" i="77" s="1"/>
  <c r="Y5" i="77"/>
  <c r="Y6" i="77" s="1"/>
  <c r="Y7" i="77" s="1"/>
  <c r="Z3" i="77"/>
  <c r="Z4" i="77" s="1"/>
  <c r="Z5" i="77" s="1"/>
  <c r="Z6" i="77" s="1"/>
  <c r="Z7" i="77" s="1"/>
  <c r="Z8" i="77" s="1"/>
  <c r="Z9" i="77" s="1"/>
  <c r="Z10" i="77" s="1"/>
  <c r="Z11" i="77" s="1"/>
  <c r="X3" i="77"/>
  <c r="X4" i="77" s="1"/>
  <c r="X5" i="77" s="1"/>
  <c r="X6" i="77" s="1"/>
  <c r="X7" i="77" s="1"/>
  <c r="X8" i="77" s="1"/>
  <c r="X9" i="77" s="1"/>
  <c r="X10" i="77" s="1"/>
  <c r="X11" i="77" s="1"/>
  <c r="Z2" i="77"/>
  <c r="Y2" i="77"/>
  <c r="Y3" i="77" s="1"/>
  <c r="Y4" i="77" s="1"/>
  <c r="X2" i="77"/>
  <c r="W2" i="77"/>
  <c r="W3" i="77" s="1"/>
  <c r="W4" i="77" s="1"/>
  <c r="W5" i="77" s="1"/>
  <c r="W6" i="77" s="1"/>
  <c r="W7" i="77" s="1"/>
  <c r="W8" i="77" s="1"/>
  <c r="W9" i="77" s="1"/>
  <c r="W10" i="77" s="1"/>
  <c r="W11" i="77" s="1"/>
  <c r="Z83" i="78"/>
  <c r="Y83" i="78"/>
  <c r="X83" i="78"/>
  <c r="W83" i="78"/>
  <c r="Z82" i="78"/>
  <c r="Y82" i="78"/>
  <c r="X82" i="78"/>
  <c r="W82" i="78"/>
  <c r="Z81" i="78"/>
  <c r="Y81" i="78"/>
  <c r="X81" i="78"/>
  <c r="W81" i="78"/>
  <c r="Z80" i="78"/>
  <c r="Y80" i="78"/>
  <c r="X80" i="78"/>
  <c r="W80" i="78"/>
  <c r="Z79" i="78"/>
  <c r="Y79" i="78"/>
  <c r="X79" i="78"/>
  <c r="W79" i="78"/>
  <c r="Z78" i="78"/>
  <c r="Y78" i="78"/>
  <c r="X78" i="78"/>
  <c r="W78" i="78"/>
  <c r="Z77" i="78"/>
  <c r="Y77" i="78"/>
  <c r="X77" i="78"/>
  <c r="W77" i="78"/>
  <c r="Z76" i="78"/>
  <c r="Y76" i="78"/>
  <c r="X76" i="78"/>
  <c r="W76" i="78"/>
  <c r="Z75" i="78"/>
  <c r="Y75" i="78"/>
  <c r="X75" i="78"/>
  <c r="W75" i="78"/>
  <c r="Z74" i="78"/>
  <c r="Y74" i="78"/>
  <c r="X74" i="78"/>
  <c r="W74" i="78"/>
  <c r="Z73" i="78"/>
  <c r="Y73" i="78"/>
  <c r="X73" i="78"/>
  <c r="W73" i="78"/>
  <c r="Z72" i="78"/>
  <c r="Y72" i="78"/>
  <c r="X72" i="78"/>
  <c r="W72" i="78"/>
  <c r="Z71" i="78"/>
  <c r="Y71" i="78"/>
  <c r="X71" i="78"/>
  <c r="W71" i="78"/>
  <c r="Z70" i="78"/>
  <c r="Y70" i="78"/>
  <c r="X70" i="78"/>
  <c r="W70" i="78"/>
  <c r="Z69" i="78"/>
  <c r="Y69" i="78"/>
  <c r="X69" i="78"/>
  <c r="W69" i="78"/>
  <c r="Z68" i="78"/>
  <c r="Y68" i="78"/>
  <c r="X68" i="78"/>
  <c r="W68" i="78"/>
  <c r="Z67" i="78"/>
  <c r="Y67" i="78"/>
  <c r="X67" i="78"/>
  <c r="W67" i="78"/>
  <c r="Z66" i="78"/>
  <c r="Y66" i="78"/>
  <c r="X66" i="78"/>
  <c r="W66" i="78"/>
  <c r="Z65" i="78"/>
  <c r="Y65" i="78"/>
  <c r="X65" i="78"/>
  <c r="W65" i="78"/>
  <c r="Z64" i="78"/>
  <c r="Y64" i="78"/>
  <c r="X64" i="78"/>
  <c r="W64" i="78"/>
  <c r="Z63" i="78"/>
  <c r="Y63" i="78"/>
  <c r="X63" i="78"/>
  <c r="W63" i="78"/>
  <c r="Z62" i="78"/>
  <c r="Y62" i="78"/>
  <c r="X62" i="78"/>
  <c r="W62" i="78"/>
  <c r="Z61" i="78"/>
  <c r="Y61" i="78"/>
  <c r="X61" i="78"/>
  <c r="W61" i="78"/>
  <c r="Z60" i="78"/>
  <c r="Y60" i="78"/>
  <c r="X60" i="78"/>
  <c r="W60" i="78"/>
  <c r="Z59" i="78"/>
  <c r="Y59" i="78"/>
  <c r="X59" i="78"/>
  <c r="W59" i="78"/>
  <c r="Z58" i="78"/>
  <c r="Y58" i="78"/>
  <c r="X58" i="78"/>
  <c r="W58" i="78"/>
  <c r="Z57" i="78"/>
  <c r="Y57" i="78"/>
  <c r="X57" i="78"/>
  <c r="W57" i="78"/>
  <c r="Z56" i="78"/>
  <c r="Y56" i="78"/>
  <c r="X56" i="78"/>
  <c r="W56" i="78"/>
  <c r="Z55" i="78"/>
  <c r="Y55" i="78"/>
  <c r="X55" i="78"/>
  <c r="W55" i="78"/>
  <c r="Z54" i="78"/>
  <c r="Y54" i="78"/>
  <c r="X54" i="78"/>
  <c r="W54" i="78"/>
  <c r="Z53" i="78"/>
  <c r="Y53" i="78"/>
  <c r="X53" i="78"/>
  <c r="W53" i="78"/>
  <c r="Z52" i="78"/>
  <c r="Y52" i="78"/>
  <c r="X52" i="78"/>
  <c r="W52" i="78"/>
  <c r="Z51" i="78"/>
  <c r="Y51" i="78"/>
  <c r="X51" i="78"/>
  <c r="W51" i="78"/>
  <c r="Z50" i="78"/>
  <c r="Y50" i="78"/>
  <c r="X50" i="78"/>
  <c r="W50" i="78"/>
  <c r="Z49" i="78"/>
  <c r="Y49" i="78"/>
  <c r="X49" i="78"/>
  <c r="W49" i="78"/>
  <c r="Z48" i="78"/>
  <c r="Y48" i="78"/>
  <c r="X48" i="78"/>
  <c r="W48" i="78"/>
  <c r="Z47" i="78"/>
  <c r="Y47" i="78"/>
  <c r="X47" i="78"/>
  <c r="W47" i="78"/>
  <c r="Z46" i="78"/>
  <c r="Y46" i="78"/>
  <c r="X46" i="78"/>
  <c r="W46" i="78"/>
  <c r="Z45" i="78"/>
  <c r="Y45" i="78"/>
  <c r="X45" i="78"/>
  <c r="W45" i="78"/>
  <c r="Z44" i="78"/>
  <c r="Y44" i="78"/>
  <c r="X44" i="78"/>
  <c r="W44" i="78"/>
  <c r="Z43" i="78"/>
  <c r="Y43" i="78"/>
  <c r="X43" i="78"/>
  <c r="W43" i="78"/>
  <c r="Z42" i="78"/>
  <c r="Y42" i="78"/>
  <c r="X42" i="78"/>
  <c r="W42" i="78"/>
  <c r="Z41" i="78"/>
  <c r="Y41" i="78"/>
  <c r="X41" i="78"/>
  <c r="W41" i="78"/>
  <c r="Z40" i="78"/>
  <c r="Y40" i="78"/>
  <c r="X40" i="78"/>
  <c r="W40" i="78"/>
  <c r="Z39" i="78"/>
  <c r="Y39" i="78"/>
  <c r="X39" i="78"/>
  <c r="W39" i="78"/>
  <c r="Z38" i="78"/>
  <c r="Y38" i="78"/>
  <c r="X38" i="78"/>
  <c r="W38" i="78"/>
  <c r="Z37" i="78"/>
  <c r="Y37" i="78"/>
  <c r="X37" i="78"/>
  <c r="W37" i="78"/>
  <c r="Z36" i="78"/>
  <c r="Y36" i="78"/>
  <c r="X36" i="78"/>
  <c r="W36" i="78"/>
  <c r="Z35" i="78"/>
  <c r="Y35" i="78"/>
  <c r="X35" i="78"/>
  <c r="W35" i="78"/>
  <c r="Z34" i="78"/>
  <c r="Y34" i="78"/>
  <c r="X34" i="78"/>
  <c r="W34" i="78"/>
  <c r="Z33" i="78"/>
  <c r="Y33" i="78"/>
  <c r="X33" i="78"/>
  <c r="W33" i="78"/>
  <c r="Z32" i="78"/>
  <c r="Y32" i="78"/>
  <c r="X32" i="78"/>
  <c r="W32" i="78"/>
  <c r="Z31" i="78"/>
  <c r="Y31" i="78"/>
  <c r="X31" i="78"/>
  <c r="W31" i="78"/>
  <c r="Z30" i="78"/>
  <c r="Y30" i="78"/>
  <c r="X30" i="78"/>
  <c r="W30" i="78"/>
  <c r="Z29" i="78"/>
  <c r="Y29" i="78"/>
  <c r="X29" i="78"/>
  <c r="W29" i="78"/>
  <c r="Z28" i="78"/>
  <c r="Y28" i="78"/>
  <c r="X28" i="78"/>
  <c r="W28" i="78"/>
  <c r="Z27" i="78"/>
  <c r="Y27" i="78"/>
  <c r="X27" i="78"/>
  <c r="W27" i="78"/>
  <c r="Z26" i="78"/>
  <c r="Y26" i="78"/>
  <c r="X26" i="78"/>
  <c r="W26" i="78"/>
  <c r="Z25" i="78"/>
  <c r="Y25" i="78"/>
  <c r="X25" i="78"/>
  <c r="W25" i="78"/>
  <c r="Z24" i="78"/>
  <c r="Y24" i="78"/>
  <c r="X24" i="78"/>
  <c r="W24" i="78"/>
  <c r="Z23" i="78"/>
  <c r="Y23" i="78"/>
  <c r="X23" i="78"/>
  <c r="W23" i="78"/>
  <c r="Z22" i="78"/>
  <c r="Y22" i="78"/>
  <c r="X22" i="78"/>
  <c r="W22" i="78"/>
  <c r="Z21" i="78"/>
  <c r="Y21" i="78"/>
  <c r="X21" i="78"/>
  <c r="W21" i="78"/>
  <c r="Z20" i="78"/>
  <c r="Y20" i="78"/>
  <c r="X20" i="78"/>
  <c r="W20" i="78"/>
  <c r="Z19" i="78"/>
  <c r="Y19" i="78"/>
  <c r="X19" i="78"/>
  <c r="W19" i="78"/>
  <c r="Z18" i="78"/>
  <c r="Y18" i="78"/>
  <c r="X18" i="78"/>
  <c r="W18" i="78"/>
  <c r="Z17" i="78"/>
  <c r="Y17" i="78"/>
  <c r="X17" i="78"/>
  <c r="W17" i="78"/>
  <c r="Z16" i="78"/>
  <c r="Y16" i="78"/>
  <c r="X16" i="78"/>
  <c r="W16" i="78"/>
  <c r="Z15" i="78"/>
  <c r="Y15" i="78"/>
  <c r="X15" i="78"/>
  <c r="W15" i="78"/>
  <c r="Z14" i="78"/>
  <c r="Y14" i="78"/>
  <c r="X14" i="78"/>
  <c r="W14" i="78"/>
  <c r="Z13" i="78"/>
  <c r="Y13" i="78"/>
  <c r="X13" i="78"/>
  <c r="W13" i="78"/>
  <c r="Z4" i="78"/>
  <c r="Z5" i="78" s="1"/>
  <c r="Z6" i="78" s="1"/>
  <c r="Z7" i="78" s="1"/>
  <c r="Z8" i="78" s="1"/>
  <c r="Z9" i="78" s="1"/>
  <c r="Z10" i="78" s="1"/>
  <c r="Z11" i="78" s="1"/>
  <c r="Z12" i="78" s="1"/>
  <c r="Z3" i="78"/>
  <c r="Y3" i="78"/>
  <c r="Y4" i="78" s="1"/>
  <c r="Y5" i="78" s="1"/>
  <c r="Y6" i="78" s="1"/>
  <c r="Y7" i="78" s="1"/>
  <c r="Y8" i="78" s="1"/>
  <c r="Y9" i="78" s="1"/>
  <c r="Y10" i="78" s="1"/>
  <c r="Y11" i="78" s="1"/>
  <c r="Y12" i="78" s="1"/>
  <c r="W3" i="78"/>
  <c r="W4" i="78" s="1"/>
  <c r="W5" i="78" s="1"/>
  <c r="W6" i="78" s="1"/>
  <c r="W7" i="78" s="1"/>
  <c r="W8" i="78" s="1"/>
  <c r="W9" i="78" s="1"/>
  <c r="W10" i="78" s="1"/>
  <c r="W11" i="78" s="1"/>
  <c r="W12" i="78" s="1"/>
  <c r="Z2" i="78"/>
  <c r="Y2" i="78"/>
  <c r="X2" i="78"/>
  <c r="X3" i="78" s="1"/>
  <c r="X4" i="78" s="1"/>
  <c r="X5" i="78" s="1"/>
  <c r="X6" i="78" s="1"/>
  <c r="X7" i="78" s="1"/>
  <c r="X8" i="78" s="1"/>
  <c r="X9" i="78" s="1"/>
  <c r="X10" i="78" s="1"/>
  <c r="X11" i="78" s="1"/>
  <c r="X12" i="78" s="1"/>
  <c r="W2" i="78"/>
  <c r="Z83" i="79"/>
  <c r="Y83" i="79"/>
  <c r="X83" i="79"/>
  <c r="W83" i="79"/>
  <c r="Z82" i="79"/>
  <c r="Y82" i="79"/>
  <c r="X82" i="79"/>
  <c r="W82" i="79"/>
  <c r="Z81" i="79"/>
  <c r="Y81" i="79"/>
  <c r="X81" i="79"/>
  <c r="W81" i="79"/>
  <c r="Z80" i="79"/>
  <c r="Y80" i="79"/>
  <c r="X80" i="79"/>
  <c r="W80" i="79"/>
  <c r="Z79" i="79"/>
  <c r="Y79" i="79"/>
  <c r="X79" i="79"/>
  <c r="W79" i="79"/>
  <c r="Z78" i="79"/>
  <c r="Y78" i="79"/>
  <c r="X78" i="79"/>
  <c r="W78" i="79"/>
  <c r="Z77" i="79"/>
  <c r="Y77" i="79"/>
  <c r="X77" i="79"/>
  <c r="W77" i="79"/>
  <c r="Z76" i="79"/>
  <c r="Y76" i="79"/>
  <c r="X76" i="79"/>
  <c r="W76" i="79"/>
  <c r="Z75" i="79"/>
  <c r="Y75" i="79"/>
  <c r="X75" i="79"/>
  <c r="W75" i="79"/>
  <c r="Z74" i="79"/>
  <c r="Y74" i="79"/>
  <c r="X74" i="79"/>
  <c r="W74" i="79"/>
  <c r="Z73" i="79"/>
  <c r="Y73" i="79"/>
  <c r="X73" i="79"/>
  <c r="W73" i="79"/>
  <c r="Z72" i="79"/>
  <c r="Y72" i="79"/>
  <c r="X72" i="79"/>
  <c r="W72" i="79"/>
  <c r="Z71" i="79"/>
  <c r="Y71" i="79"/>
  <c r="X71" i="79"/>
  <c r="W71" i="79"/>
  <c r="Z70" i="79"/>
  <c r="Y70" i="79"/>
  <c r="X70" i="79"/>
  <c r="W70" i="79"/>
  <c r="Z69" i="79"/>
  <c r="Y69" i="79"/>
  <c r="X69" i="79"/>
  <c r="W69" i="79"/>
  <c r="Z68" i="79"/>
  <c r="Y68" i="79"/>
  <c r="X68" i="79"/>
  <c r="W68" i="79"/>
  <c r="Z67" i="79"/>
  <c r="Y67" i="79"/>
  <c r="X67" i="79"/>
  <c r="W67" i="79"/>
  <c r="Z66" i="79"/>
  <c r="Y66" i="79"/>
  <c r="X66" i="79"/>
  <c r="W66" i="79"/>
  <c r="Z65" i="79"/>
  <c r="Y65" i="79"/>
  <c r="X65" i="79"/>
  <c r="W65" i="79"/>
  <c r="Z64" i="79"/>
  <c r="Y64" i="79"/>
  <c r="X64" i="79"/>
  <c r="W64" i="79"/>
  <c r="Z63" i="79"/>
  <c r="Y63" i="79"/>
  <c r="X63" i="79"/>
  <c r="W63" i="79"/>
  <c r="Z62" i="79"/>
  <c r="Y62" i="79"/>
  <c r="X62" i="79"/>
  <c r="W62" i="79"/>
  <c r="Z61" i="79"/>
  <c r="Y61" i="79"/>
  <c r="X61" i="79"/>
  <c r="W61" i="79"/>
  <c r="Z60" i="79"/>
  <c r="Y60" i="79"/>
  <c r="X60" i="79"/>
  <c r="W60" i="79"/>
  <c r="Z59" i="79"/>
  <c r="Y59" i="79"/>
  <c r="X59" i="79"/>
  <c r="W59" i="79"/>
  <c r="Z58" i="79"/>
  <c r="Y58" i="79"/>
  <c r="X58" i="79"/>
  <c r="W58" i="79"/>
  <c r="Z57" i="79"/>
  <c r="Y57" i="79"/>
  <c r="X57" i="79"/>
  <c r="W57" i="79"/>
  <c r="Z56" i="79"/>
  <c r="Y56" i="79"/>
  <c r="X56" i="79"/>
  <c r="W56" i="79"/>
  <c r="Z55" i="79"/>
  <c r="Y55" i="79"/>
  <c r="X55" i="79"/>
  <c r="W55" i="79"/>
  <c r="Z54" i="79"/>
  <c r="Y54" i="79"/>
  <c r="X54" i="79"/>
  <c r="W54" i="79"/>
  <c r="Z53" i="79"/>
  <c r="Y53" i="79"/>
  <c r="X53" i="79"/>
  <c r="W53" i="79"/>
  <c r="Z52" i="79"/>
  <c r="Y52" i="79"/>
  <c r="X52" i="79"/>
  <c r="W52" i="79"/>
  <c r="Z51" i="79"/>
  <c r="Y51" i="79"/>
  <c r="X51" i="79"/>
  <c r="W51" i="79"/>
  <c r="Z50" i="79"/>
  <c r="Y50" i="79"/>
  <c r="X50" i="79"/>
  <c r="W50" i="79"/>
  <c r="Z49" i="79"/>
  <c r="Y49" i="79"/>
  <c r="X49" i="79"/>
  <c r="W49" i="79"/>
  <c r="Z48" i="79"/>
  <c r="Y48" i="79"/>
  <c r="X48" i="79"/>
  <c r="W48" i="79"/>
  <c r="Z47" i="79"/>
  <c r="Y47" i="79"/>
  <c r="X47" i="79"/>
  <c r="W47" i="79"/>
  <c r="Z46" i="79"/>
  <c r="Y46" i="79"/>
  <c r="X46" i="79"/>
  <c r="W46" i="79"/>
  <c r="Z45" i="79"/>
  <c r="Y45" i="79"/>
  <c r="X45" i="79"/>
  <c r="W45" i="79"/>
  <c r="Z44" i="79"/>
  <c r="Y44" i="79"/>
  <c r="X44" i="79"/>
  <c r="W44" i="79"/>
  <c r="Z43" i="79"/>
  <c r="Y43" i="79"/>
  <c r="X43" i="79"/>
  <c r="W43" i="79"/>
  <c r="Z42" i="79"/>
  <c r="Y42" i="79"/>
  <c r="X42" i="79"/>
  <c r="W42" i="79"/>
  <c r="Z41" i="79"/>
  <c r="Y41" i="79"/>
  <c r="X41" i="79"/>
  <c r="W41" i="79"/>
  <c r="Z40" i="79"/>
  <c r="Y40" i="79"/>
  <c r="X40" i="79"/>
  <c r="W40" i="79"/>
  <c r="Z39" i="79"/>
  <c r="Y39" i="79"/>
  <c r="X39" i="79"/>
  <c r="W39" i="79"/>
  <c r="Z38" i="79"/>
  <c r="Y38" i="79"/>
  <c r="X38" i="79"/>
  <c r="W38" i="79"/>
  <c r="Z37" i="79"/>
  <c r="Y37" i="79"/>
  <c r="X37" i="79"/>
  <c r="W37" i="79"/>
  <c r="Z36" i="79"/>
  <c r="Y36" i="79"/>
  <c r="X36" i="79"/>
  <c r="W36" i="79"/>
  <c r="Z35" i="79"/>
  <c r="Y35" i="79"/>
  <c r="X35" i="79"/>
  <c r="W35" i="79"/>
  <c r="Z34" i="79"/>
  <c r="Y34" i="79"/>
  <c r="X34" i="79"/>
  <c r="W34" i="79"/>
  <c r="Z33" i="79"/>
  <c r="Y33" i="79"/>
  <c r="X33" i="79"/>
  <c r="W33" i="79"/>
  <c r="Z32" i="79"/>
  <c r="Y32" i="79"/>
  <c r="X32" i="79"/>
  <c r="W32" i="79"/>
  <c r="Z31" i="79"/>
  <c r="Y31" i="79"/>
  <c r="X31" i="79"/>
  <c r="W31" i="79"/>
  <c r="Z30" i="79"/>
  <c r="Y30" i="79"/>
  <c r="X30" i="79"/>
  <c r="W30" i="79"/>
  <c r="Z29" i="79"/>
  <c r="Y29" i="79"/>
  <c r="X29" i="79"/>
  <c r="W29" i="79"/>
  <c r="Z28" i="79"/>
  <c r="Y28" i="79"/>
  <c r="X28" i="79"/>
  <c r="W28" i="79"/>
  <c r="Z27" i="79"/>
  <c r="Y27" i="79"/>
  <c r="X27" i="79"/>
  <c r="W27" i="79"/>
  <c r="Z26" i="79"/>
  <c r="Y26" i="79"/>
  <c r="X26" i="79"/>
  <c r="W26" i="79"/>
  <c r="Z25" i="79"/>
  <c r="Y25" i="79"/>
  <c r="X25" i="79"/>
  <c r="W25" i="79"/>
  <c r="Z24" i="79"/>
  <c r="Y24" i="79"/>
  <c r="X24" i="79"/>
  <c r="W24" i="79"/>
  <c r="Z23" i="79"/>
  <c r="Y23" i="79"/>
  <c r="X23" i="79"/>
  <c r="W23" i="79"/>
  <c r="Z22" i="79"/>
  <c r="Y22" i="79"/>
  <c r="X22" i="79"/>
  <c r="W22" i="79"/>
  <c r="Z21" i="79"/>
  <c r="Y21" i="79"/>
  <c r="X21" i="79"/>
  <c r="W21" i="79"/>
  <c r="Z20" i="79"/>
  <c r="Y20" i="79"/>
  <c r="X20" i="79"/>
  <c r="W20" i="79"/>
  <c r="Z19" i="79"/>
  <c r="Y19" i="79"/>
  <c r="X19" i="79"/>
  <c r="W19" i="79"/>
  <c r="Z18" i="79"/>
  <c r="Y18" i="79"/>
  <c r="X18" i="79"/>
  <c r="W18" i="79"/>
  <c r="Z17" i="79"/>
  <c r="Y17" i="79"/>
  <c r="X17" i="79"/>
  <c r="W17" i="79"/>
  <c r="Z16" i="79"/>
  <c r="Y16" i="79"/>
  <c r="X16" i="79"/>
  <c r="W16" i="79"/>
  <c r="Z15" i="79"/>
  <c r="Y15" i="79"/>
  <c r="X15" i="79"/>
  <c r="W15" i="79"/>
  <c r="Z14" i="79"/>
  <c r="Y14" i="79"/>
  <c r="X14" i="79"/>
  <c r="W14" i="79"/>
  <c r="Z13" i="79"/>
  <c r="Y13" i="79"/>
  <c r="X13" i="79"/>
  <c r="W13" i="79"/>
  <c r="Z12" i="79"/>
  <c r="Y12" i="79"/>
  <c r="X12" i="79"/>
  <c r="W12" i="79"/>
  <c r="Z2" i="79"/>
  <c r="Z3" i="79" s="1"/>
  <c r="Z4" i="79" s="1"/>
  <c r="Z5" i="79" s="1"/>
  <c r="Z6" i="79" s="1"/>
  <c r="Z7" i="79" s="1"/>
  <c r="Z8" i="79" s="1"/>
  <c r="Z9" i="79" s="1"/>
  <c r="Z10" i="79" s="1"/>
  <c r="Z11" i="79" s="1"/>
  <c r="Y2" i="79"/>
  <c r="Y3" i="79" s="1"/>
  <c r="Y4" i="79" s="1"/>
  <c r="Y5" i="79" s="1"/>
  <c r="Y6" i="79" s="1"/>
  <c r="Y7" i="79" s="1"/>
  <c r="Y8" i="79" s="1"/>
  <c r="Y9" i="79" s="1"/>
  <c r="Y10" i="79" s="1"/>
  <c r="Y11" i="79" s="1"/>
  <c r="X2" i="79"/>
  <c r="X3" i="79" s="1"/>
  <c r="X4" i="79" s="1"/>
  <c r="X5" i="79" s="1"/>
  <c r="X6" i="79" s="1"/>
  <c r="X7" i="79" s="1"/>
  <c r="X8" i="79" s="1"/>
  <c r="X9" i="79" s="1"/>
  <c r="X10" i="79" s="1"/>
  <c r="X11" i="79" s="1"/>
  <c r="W2" i="79"/>
  <c r="W3" i="79" s="1"/>
  <c r="W4" i="79" s="1"/>
  <c r="W5" i="79" s="1"/>
  <c r="W6" i="79" s="1"/>
  <c r="W7" i="79" s="1"/>
  <c r="W8" i="79" s="1"/>
  <c r="W9" i="79" s="1"/>
  <c r="W10" i="79" s="1"/>
  <c r="W11" i="79" s="1"/>
  <c r="Z83" i="80"/>
  <c r="Y83" i="80"/>
  <c r="X83" i="80"/>
  <c r="W83" i="80"/>
  <c r="Z82" i="80"/>
  <c r="Y82" i="80"/>
  <c r="X82" i="80"/>
  <c r="W82" i="80"/>
  <c r="Z81" i="80"/>
  <c r="Y81" i="80"/>
  <c r="X81" i="80"/>
  <c r="W81" i="80"/>
  <c r="Z80" i="80"/>
  <c r="Y80" i="80"/>
  <c r="X80" i="80"/>
  <c r="W80" i="80"/>
  <c r="Z79" i="80"/>
  <c r="Y79" i="80"/>
  <c r="X79" i="80"/>
  <c r="W79" i="80"/>
  <c r="Z78" i="80"/>
  <c r="Y78" i="80"/>
  <c r="X78" i="80"/>
  <c r="W78" i="80"/>
  <c r="Z77" i="80"/>
  <c r="Y77" i="80"/>
  <c r="X77" i="80"/>
  <c r="W77" i="80"/>
  <c r="Z76" i="80"/>
  <c r="Y76" i="80"/>
  <c r="X76" i="80"/>
  <c r="W76" i="80"/>
  <c r="Z75" i="80"/>
  <c r="Y75" i="80"/>
  <c r="X75" i="80"/>
  <c r="W75" i="80"/>
  <c r="Z74" i="80"/>
  <c r="Y74" i="80"/>
  <c r="X74" i="80"/>
  <c r="W74" i="80"/>
  <c r="Z73" i="80"/>
  <c r="Y73" i="80"/>
  <c r="X73" i="80"/>
  <c r="W73" i="80"/>
  <c r="Z72" i="80"/>
  <c r="Y72" i="80"/>
  <c r="X72" i="80"/>
  <c r="W72" i="80"/>
  <c r="Z71" i="80"/>
  <c r="Y71" i="80"/>
  <c r="X71" i="80"/>
  <c r="W71" i="80"/>
  <c r="Z70" i="80"/>
  <c r="Y70" i="80"/>
  <c r="X70" i="80"/>
  <c r="W70" i="80"/>
  <c r="Z69" i="80"/>
  <c r="Y69" i="80"/>
  <c r="X69" i="80"/>
  <c r="W69" i="80"/>
  <c r="Z68" i="80"/>
  <c r="Y68" i="80"/>
  <c r="X68" i="80"/>
  <c r="W68" i="80"/>
  <c r="Z67" i="80"/>
  <c r="Y67" i="80"/>
  <c r="X67" i="80"/>
  <c r="W67" i="80"/>
  <c r="Z66" i="80"/>
  <c r="Y66" i="80"/>
  <c r="X66" i="80"/>
  <c r="W66" i="80"/>
  <c r="Z65" i="80"/>
  <c r="Y65" i="80"/>
  <c r="X65" i="80"/>
  <c r="W65" i="80"/>
  <c r="Z64" i="80"/>
  <c r="Y64" i="80"/>
  <c r="X64" i="80"/>
  <c r="W64" i="80"/>
  <c r="Z63" i="80"/>
  <c r="Y63" i="80"/>
  <c r="X63" i="80"/>
  <c r="W63" i="80"/>
  <c r="Z62" i="80"/>
  <c r="Y62" i="80"/>
  <c r="X62" i="80"/>
  <c r="W62" i="80"/>
  <c r="Z61" i="80"/>
  <c r="Y61" i="80"/>
  <c r="X61" i="80"/>
  <c r="W61" i="80"/>
  <c r="Z60" i="80"/>
  <c r="Y60" i="80"/>
  <c r="X60" i="80"/>
  <c r="W60" i="80"/>
  <c r="Z59" i="80"/>
  <c r="Y59" i="80"/>
  <c r="X59" i="80"/>
  <c r="W59" i="80"/>
  <c r="Z58" i="80"/>
  <c r="Y58" i="80"/>
  <c r="X58" i="80"/>
  <c r="W58" i="80"/>
  <c r="Z57" i="80"/>
  <c r="Y57" i="80"/>
  <c r="X57" i="80"/>
  <c r="W57" i="80"/>
  <c r="Z56" i="80"/>
  <c r="Y56" i="80"/>
  <c r="X56" i="80"/>
  <c r="W56" i="80"/>
  <c r="Z55" i="80"/>
  <c r="Y55" i="80"/>
  <c r="X55" i="80"/>
  <c r="W55" i="80"/>
  <c r="Z54" i="80"/>
  <c r="Y54" i="80"/>
  <c r="X54" i="80"/>
  <c r="W54" i="80"/>
  <c r="Z53" i="80"/>
  <c r="Y53" i="80"/>
  <c r="X53" i="80"/>
  <c r="W53" i="80"/>
  <c r="Z52" i="80"/>
  <c r="Y52" i="80"/>
  <c r="X52" i="80"/>
  <c r="W52" i="80"/>
  <c r="Z51" i="80"/>
  <c r="Y51" i="80"/>
  <c r="X51" i="80"/>
  <c r="W51" i="80"/>
  <c r="Z50" i="80"/>
  <c r="Y50" i="80"/>
  <c r="X50" i="80"/>
  <c r="W50" i="80"/>
  <c r="Z49" i="80"/>
  <c r="Y49" i="80"/>
  <c r="X49" i="80"/>
  <c r="W49" i="80"/>
  <c r="Z48" i="80"/>
  <c r="Y48" i="80"/>
  <c r="X48" i="80"/>
  <c r="W48" i="80"/>
  <c r="Z47" i="80"/>
  <c r="Y47" i="80"/>
  <c r="X47" i="80"/>
  <c r="W47" i="80"/>
  <c r="Z46" i="80"/>
  <c r="Y46" i="80"/>
  <c r="X46" i="80"/>
  <c r="W46" i="80"/>
  <c r="Z45" i="80"/>
  <c r="Y45" i="80"/>
  <c r="X45" i="80"/>
  <c r="W45" i="80"/>
  <c r="Z44" i="80"/>
  <c r="Y44" i="80"/>
  <c r="X44" i="80"/>
  <c r="W44" i="80"/>
  <c r="Z43" i="80"/>
  <c r="Y43" i="80"/>
  <c r="X43" i="80"/>
  <c r="W43" i="80"/>
  <c r="Z42" i="80"/>
  <c r="Y42" i="80"/>
  <c r="X42" i="80"/>
  <c r="W42" i="80"/>
  <c r="Z41" i="80"/>
  <c r="Y41" i="80"/>
  <c r="X41" i="80"/>
  <c r="W41" i="80"/>
  <c r="Z40" i="80"/>
  <c r="Y40" i="80"/>
  <c r="X40" i="80"/>
  <c r="W40" i="80"/>
  <c r="Z39" i="80"/>
  <c r="Y39" i="80"/>
  <c r="X39" i="80"/>
  <c r="W39" i="80"/>
  <c r="Z38" i="80"/>
  <c r="Y38" i="80"/>
  <c r="X38" i="80"/>
  <c r="W38" i="80"/>
  <c r="Z37" i="80"/>
  <c r="Y37" i="80"/>
  <c r="X37" i="80"/>
  <c r="W37" i="80"/>
  <c r="Z36" i="80"/>
  <c r="Y36" i="80"/>
  <c r="X36" i="80"/>
  <c r="W36" i="80"/>
  <c r="Z35" i="80"/>
  <c r="Y35" i="80"/>
  <c r="X35" i="80"/>
  <c r="W35" i="80"/>
  <c r="Z34" i="80"/>
  <c r="Y34" i="80"/>
  <c r="X34" i="80"/>
  <c r="W34" i="80"/>
  <c r="Z33" i="80"/>
  <c r="Y33" i="80"/>
  <c r="X33" i="80"/>
  <c r="W33" i="80"/>
  <c r="Z32" i="80"/>
  <c r="Y32" i="80"/>
  <c r="X32" i="80"/>
  <c r="W32" i="80"/>
  <c r="Z31" i="80"/>
  <c r="Y31" i="80"/>
  <c r="X31" i="80"/>
  <c r="W31" i="80"/>
  <c r="Z30" i="80"/>
  <c r="Y30" i="80"/>
  <c r="X30" i="80"/>
  <c r="W30" i="80"/>
  <c r="Z29" i="80"/>
  <c r="Y29" i="80"/>
  <c r="X29" i="80"/>
  <c r="W29" i="80"/>
  <c r="Z28" i="80"/>
  <c r="Y28" i="80"/>
  <c r="X28" i="80"/>
  <c r="W28" i="80"/>
  <c r="Z27" i="80"/>
  <c r="Y27" i="80"/>
  <c r="X27" i="80"/>
  <c r="W27" i="80"/>
  <c r="Z26" i="80"/>
  <c r="Y26" i="80"/>
  <c r="X26" i="80"/>
  <c r="W26" i="80"/>
  <c r="Z25" i="80"/>
  <c r="Y25" i="80"/>
  <c r="X25" i="80"/>
  <c r="W25" i="80"/>
  <c r="Z24" i="80"/>
  <c r="Y24" i="80"/>
  <c r="X24" i="80"/>
  <c r="W24" i="80"/>
  <c r="Z23" i="80"/>
  <c r="Y23" i="80"/>
  <c r="X23" i="80"/>
  <c r="W23" i="80"/>
  <c r="Z22" i="80"/>
  <c r="Y22" i="80"/>
  <c r="X22" i="80"/>
  <c r="W22" i="80"/>
  <c r="Z21" i="80"/>
  <c r="Y21" i="80"/>
  <c r="X21" i="80"/>
  <c r="W21" i="80"/>
  <c r="Z20" i="80"/>
  <c r="Y20" i="80"/>
  <c r="X20" i="80"/>
  <c r="W20" i="80"/>
  <c r="Z19" i="80"/>
  <c r="Y19" i="80"/>
  <c r="X19" i="80"/>
  <c r="W19" i="80"/>
  <c r="Z18" i="80"/>
  <c r="Y18" i="80"/>
  <c r="X18" i="80"/>
  <c r="W18" i="80"/>
  <c r="Z17" i="80"/>
  <c r="Y17" i="80"/>
  <c r="X17" i="80"/>
  <c r="W17" i="80"/>
  <c r="Z16" i="80"/>
  <c r="Y16" i="80"/>
  <c r="X16" i="80"/>
  <c r="W16" i="80"/>
  <c r="Z15" i="80"/>
  <c r="Y15" i="80"/>
  <c r="X15" i="80"/>
  <c r="W15" i="80"/>
  <c r="Z14" i="80"/>
  <c r="Y14" i="80"/>
  <c r="X14" i="80"/>
  <c r="W14" i="80"/>
  <c r="Y5" i="80"/>
  <c r="Y6" i="80" s="1"/>
  <c r="Y7" i="80" s="1"/>
  <c r="Y8" i="80" s="1"/>
  <c r="Y9" i="80" s="1"/>
  <c r="Y10" i="80" s="1"/>
  <c r="Y11" i="80" s="1"/>
  <c r="Y12" i="80" s="1"/>
  <c r="Y13" i="80" s="1"/>
  <c r="Z3" i="80"/>
  <c r="Z4" i="80" s="1"/>
  <c r="Z5" i="80" s="1"/>
  <c r="Z6" i="80" s="1"/>
  <c r="Z7" i="80" s="1"/>
  <c r="Z8" i="80" s="1"/>
  <c r="Z9" i="80" s="1"/>
  <c r="Z10" i="80" s="1"/>
  <c r="Z11" i="80" s="1"/>
  <c r="Z12" i="80" s="1"/>
  <c r="Z13" i="80" s="1"/>
  <c r="Z2" i="80"/>
  <c r="Y2" i="80"/>
  <c r="Y3" i="80" s="1"/>
  <c r="Y4" i="80" s="1"/>
  <c r="X2" i="80"/>
  <c r="X3" i="80" s="1"/>
  <c r="X4" i="80" s="1"/>
  <c r="X5" i="80" s="1"/>
  <c r="X6" i="80" s="1"/>
  <c r="X7" i="80" s="1"/>
  <c r="X8" i="80" s="1"/>
  <c r="X9" i="80" s="1"/>
  <c r="X10" i="80" s="1"/>
  <c r="X11" i="80" s="1"/>
  <c r="X12" i="80" s="1"/>
  <c r="X13" i="80" s="1"/>
  <c r="W2" i="80"/>
  <c r="W3" i="80" s="1"/>
  <c r="W4" i="80" s="1"/>
  <c r="W5" i="80" s="1"/>
  <c r="W6" i="80" s="1"/>
  <c r="W7" i="80" s="1"/>
  <c r="W8" i="80" s="1"/>
  <c r="W9" i="80" s="1"/>
  <c r="W10" i="80" s="1"/>
  <c r="W11" i="80" s="1"/>
  <c r="W12" i="80" s="1"/>
  <c r="W13" i="80" s="1"/>
  <c r="Z83" i="81"/>
  <c r="Y83" i="81"/>
  <c r="X83" i="81"/>
  <c r="W83" i="81"/>
  <c r="Z82" i="81"/>
  <c r="Y82" i="81"/>
  <c r="X82" i="81"/>
  <c r="W82" i="81"/>
  <c r="Z81" i="81"/>
  <c r="Y81" i="81"/>
  <c r="X81" i="81"/>
  <c r="W81" i="81"/>
  <c r="Z80" i="81"/>
  <c r="Y80" i="81"/>
  <c r="X80" i="81"/>
  <c r="W80" i="81"/>
  <c r="Z79" i="81"/>
  <c r="Y79" i="81"/>
  <c r="X79" i="81"/>
  <c r="W79" i="81"/>
  <c r="Z78" i="81"/>
  <c r="Y78" i="81"/>
  <c r="X78" i="81"/>
  <c r="W78" i="81"/>
  <c r="Z77" i="81"/>
  <c r="Y77" i="81"/>
  <c r="X77" i="81"/>
  <c r="W77" i="81"/>
  <c r="Z76" i="81"/>
  <c r="Y76" i="81"/>
  <c r="X76" i="81"/>
  <c r="W76" i="81"/>
  <c r="Z75" i="81"/>
  <c r="Y75" i="81"/>
  <c r="X75" i="81"/>
  <c r="W75" i="81"/>
  <c r="Z74" i="81"/>
  <c r="Y74" i="81"/>
  <c r="X74" i="81"/>
  <c r="W74" i="81"/>
  <c r="Z73" i="81"/>
  <c r="Y73" i="81"/>
  <c r="X73" i="81"/>
  <c r="W73" i="81"/>
  <c r="Z72" i="81"/>
  <c r="Y72" i="81"/>
  <c r="X72" i="81"/>
  <c r="W72" i="81"/>
  <c r="Z71" i="81"/>
  <c r="Y71" i="81"/>
  <c r="X71" i="81"/>
  <c r="W71" i="81"/>
  <c r="Z70" i="81"/>
  <c r="Y70" i="81"/>
  <c r="X70" i="81"/>
  <c r="W70" i="81"/>
  <c r="Z69" i="81"/>
  <c r="Y69" i="81"/>
  <c r="X69" i="81"/>
  <c r="W69" i="81"/>
  <c r="Z68" i="81"/>
  <c r="Y68" i="81"/>
  <c r="X68" i="81"/>
  <c r="W68" i="81"/>
  <c r="Z67" i="81"/>
  <c r="Y67" i="81"/>
  <c r="X67" i="81"/>
  <c r="W67" i="81"/>
  <c r="Z66" i="81"/>
  <c r="Y66" i="81"/>
  <c r="X66" i="81"/>
  <c r="W66" i="81"/>
  <c r="Z65" i="81"/>
  <c r="Y65" i="81"/>
  <c r="X65" i="81"/>
  <c r="W65" i="81"/>
  <c r="Z64" i="81"/>
  <c r="Y64" i="81"/>
  <c r="X64" i="81"/>
  <c r="W64" i="81"/>
  <c r="Z63" i="81"/>
  <c r="Y63" i="81"/>
  <c r="X63" i="81"/>
  <c r="W63" i="81"/>
  <c r="Z62" i="81"/>
  <c r="Y62" i="81"/>
  <c r="X62" i="81"/>
  <c r="W62" i="81"/>
  <c r="Z61" i="81"/>
  <c r="Y61" i="81"/>
  <c r="X61" i="81"/>
  <c r="W61" i="81"/>
  <c r="Z60" i="81"/>
  <c r="Y60" i="81"/>
  <c r="X60" i="81"/>
  <c r="W60" i="81"/>
  <c r="Z59" i="81"/>
  <c r="Y59" i="81"/>
  <c r="X59" i="81"/>
  <c r="W59" i="81"/>
  <c r="Z58" i="81"/>
  <c r="Y58" i="81"/>
  <c r="X58" i="81"/>
  <c r="W58" i="81"/>
  <c r="Z57" i="81"/>
  <c r="Y57" i="81"/>
  <c r="X57" i="81"/>
  <c r="W57" i="81"/>
  <c r="Z56" i="81"/>
  <c r="Y56" i="81"/>
  <c r="X56" i="81"/>
  <c r="W56" i="81"/>
  <c r="Z55" i="81"/>
  <c r="Y55" i="81"/>
  <c r="X55" i="81"/>
  <c r="W55" i="81"/>
  <c r="Z54" i="81"/>
  <c r="Y54" i="81"/>
  <c r="X54" i="81"/>
  <c r="W54" i="81"/>
  <c r="Z53" i="81"/>
  <c r="Y53" i="81"/>
  <c r="X53" i="81"/>
  <c r="W53" i="81"/>
  <c r="Z52" i="81"/>
  <c r="Y52" i="81"/>
  <c r="X52" i="81"/>
  <c r="W52" i="81"/>
  <c r="Z51" i="81"/>
  <c r="Y51" i="81"/>
  <c r="X51" i="81"/>
  <c r="W51" i="81"/>
  <c r="Z50" i="81"/>
  <c r="Y50" i="81"/>
  <c r="X50" i="81"/>
  <c r="W50" i="81"/>
  <c r="Z49" i="81"/>
  <c r="Y49" i="81"/>
  <c r="X49" i="81"/>
  <c r="W49" i="81"/>
  <c r="Z48" i="81"/>
  <c r="Y48" i="81"/>
  <c r="X48" i="81"/>
  <c r="W48" i="81"/>
  <c r="Z47" i="81"/>
  <c r="Y47" i="81"/>
  <c r="X47" i="81"/>
  <c r="W47" i="81"/>
  <c r="Z46" i="81"/>
  <c r="Y46" i="81"/>
  <c r="X46" i="81"/>
  <c r="W46" i="81"/>
  <c r="Z45" i="81"/>
  <c r="Y45" i="81"/>
  <c r="X45" i="81"/>
  <c r="W45" i="81"/>
  <c r="Z44" i="81"/>
  <c r="Y44" i="81"/>
  <c r="X44" i="81"/>
  <c r="W44" i="81"/>
  <c r="Z43" i="81"/>
  <c r="Y43" i="81"/>
  <c r="X43" i="81"/>
  <c r="W43" i="81"/>
  <c r="Z42" i="81"/>
  <c r="Y42" i="81"/>
  <c r="X42" i="81"/>
  <c r="W42" i="81"/>
  <c r="Z41" i="81"/>
  <c r="Y41" i="81"/>
  <c r="X41" i="81"/>
  <c r="W41" i="81"/>
  <c r="Z40" i="81"/>
  <c r="Y40" i="81"/>
  <c r="X40" i="81"/>
  <c r="W40" i="81"/>
  <c r="Z39" i="81"/>
  <c r="Y39" i="81"/>
  <c r="X39" i="81"/>
  <c r="W39" i="81"/>
  <c r="Z38" i="81"/>
  <c r="Y38" i="81"/>
  <c r="X38" i="81"/>
  <c r="W38" i="81"/>
  <c r="Z37" i="81"/>
  <c r="Y37" i="81"/>
  <c r="X37" i="81"/>
  <c r="W37" i="81"/>
  <c r="Z36" i="81"/>
  <c r="Y36" i="81"/>
  <c r="X36" i="81"/>
  <c r="W36" i="81"/>
  <c r="Z35" i="81"/>
  <c r="Y35" i="81"/>
  <c r="X35" i="81"/>
  <c r="W35" i="81"/>
  <c r="Z34" i="81"/>
  <c r="Y34" i="81"/>
  <c r="X34" i="81"/>
  <c r="W34" i="81"/>
  <c r="Z33" i="81"/>
  <c r="Y33" i="81"/>
  <c r="X33" i="81"/>
  <c r="W33" i="81"/>
  <c r="Z32" i="81"/>
  <c r="Y32" i="81"/>
  <c r="X32" i="81"/>
  <c r="W32" i="81"/>
  <c r="Z31" i="81"/>
  <c r="Y31" i="81"/>
  <c r="X31" i="81"/>
  <c r="W31" i="81"/>
  <c r="Z30" i="81"/>
  <c r="Y30" i="81"/>
  <c r="X30" i="81"/>
  <c r="W30" i="81"/>
  <c r="Z29" i="81"/>
  <c r="Y29" i="81"/>
  <c r="X29" i="81"/>
  <c r="W29" i="81"/>
  <c r="Z28" i="81"/>
  <c r="Y28" i="81"/>
  <c r="X28" i="81"/>
  <c r="W28" i="81"/>
  <c r="Z27" i="81"/>
  <c r="Y27" i="81"/>
  <c r="X27" i="81"/>
  <c r="W27" i="81"/>
  <c r="Z26" i="81"/>
  <c r="Y26" i="81"/>
  <c r="X26" i="81"/>
  <c r="W26" i="81"/>
  <c r="Z25" i="81"/>
  <c r="Y25" i="81"/>
  <c r="X25" i="81"/>
  <c r="W25" i="81"/>
  <c r="Z24" i="81"/>
  <c r="Y24" i="81"/>
  <c r="X24" i="81"/>
  <c r="W24" i="81"/>
  <c r="Z23" i="81"/>
  <c r="Y23" i="81"/>
  <c r="X23" i="81"/>
  <c r="W23" i="81"/>
  <c r="Z22" i="81"/>
  <c r="Y22" i="81"/>
  <c r="X22" i="81"/>
  <c r="W22" i="81"/>
  <c r="Z21" i="81"/>
  <c r="Y21" i="81"/>
  <c r="X21" i="81"/>
  <c r="W21" i="81"/>
  <c r="Z20" i="81"/>
  <c r="Y20" i="81"/>
  <c r="X20" i="81"/>
  <c r="W20" i="81"/>
  <c r="Z19" i="81"/>
  <c r="Y19" i="81"/>
  <c r="X19" i="81"/>
  <c r="W19" i="81"/>
  <c r="Z18" i="81"/>
  <c r="Y18" i="81"/>
  <c r="X18" i="81"/>
  <c r="W18" i="81"/>
  <c r="Z17" i="81"/>
  <c r="Y17" i="81"/>
  <c r="X17" i="81"/>
  <c r="W17" i="81"/>
  <c r="Z16" i="81"/>
  <c r="Y16" i="81"/>
  <c r="X16" i="81"/>
  <c r="W16" i="81"/>
  <c r="Z15" i="81"/>
  <c r="Y15" i="81"/>
  <c r="X15" i="81"/>
  <c r="W15" i="81"/>
  <c r="Z14" i="81"/>
  <c r="Y14" i="81"/>
  <c r="X14" i="81"/>
  <c r="W14" i="81"/>
  <c r="Z13" i="81"/>
  <c r="Y13" i="81"/>
  <c r="X13" i="81"/>
  <c r="W13" i="81"/>
  <c r="Z12" i="81"/>
  <c r="Y12" i="81"/>
  <c r="X12" i="81"/>
  <c r="W12" i="81"/>
  <c r="Y6" i="81"/>
  <c r="Y7" i="81" s="1"/>
  <c r="Y8" i="81" s="1"/>
  <c r="Y9" i="81" s="1"/>
  <c r="Y10" i="81" s="1"/>
  <c r="Y11" i="81" s="1"/>
  <c r="Y3" i="81"/>
  <c r="Y4" i="81" s="1"/>
  <c r="Y5" i="81" s="1"/>
  <c r="W3" i="81"/>
  <c r="W4" i="81" s="1"/>
  <c r="W5" i="81" s="1"/>
  <c r="W6" i="81" s="1"/>
  <c r="W7" i="81" s="1"/>
  <c r="W8" i="81" s="1"/>
  <c r="W9" i="81" s="1"/>
  <c r="W10" i="81" s="1"/>
  <c r="W11" i="81" s="1"/>
  <c r="Z2" i="81"/>
  <c r="Z3" i="81" s="1"/>
  <c r="Z4" i="81" s="1"/>
  <c r="Z5" i="81" s="1"/>
  <c r="Z6" i="81" s="1"/>
  <c r="Z7" i="81" s="1"/>
  <c r="Z8" i="81" s="1"/>
  <c r="Z9" i="81" s="1"/>
  <c r="Z10" i="81" s="1"/>
  <c r="Z11" i="81" s="1"/>
  <c r="Y2" i="81"/>
  <c r="X2" i="81"/>
  <c r="X3" i="81" s="1"/>
  <c r="X4" i="81" s="1"/>
  <c r="X5" i="81" s="1"/>
  <c r="X6" i="81" s="1"/>
  <c r="X7" i="81" s="1"/>
  <c r="X8" i="81" s="1"/>
  <c r="X9" i="81" s="1"/>
  <c r="X10" i="81" s="1"/>
  <c r="X11" i="81" s="1"/>
  <c r="W2" i="81"/>
  <c r="Z83" i="82"/>
  <c r="Y83" i="82"/>
  <c r="X83" i="82"/>
  <c r="W83" i="82"/>
  <c r="Z82" i="82"/>
  <c r="Y82" i="82"/>
  <c r="X82" i="82"/>
  <c r="W82" i="82"/>
  <c r="Z81" i="82"/>
  <c r="Y81" i="82"/>
  <c r="X81" i="82"/>
  <c r="W81" i="82"/>
  <c r="Z80" i="82"/>
  <c r="Y80" i="82"/>
  <c r="X80" i="82"/>
  <c r="W80" i="82"/>
  <c r="Z79" i="82"/>
  <c r="Y79" i="82"/>
  <c r="X79" i="82"/>
  <c r="W79" i="82"/>
  <c r="Z78" i="82"/>
  <c r="Y78" i="82"/>
  <c r="X78" i="82"/>
  <c r="W78" i="82"/>
  <c r="Z77" i="82"/>
  <c r="Y77" i="82"/>
  <c r="X77" i="82"/>
  <c r="W77" i="82"/>
  <c r="Z76" i="82"/>
  <c r="Y76" i="82"/>
  <c r="X76" i="82"/>
  <c r="W76" i="82"/>
  <c r="Z75" i="82"/>
  <c r="Y75" i="82"/>
  <c r="X75" i="82"/>
  <c r="W75" i="82"/>
  <c r="Z74" i="82"/>
  <c r="Y74" i="82"/>
  <c r="X74" i="82"/>
  <c r="W74" i="82"/>
  <c r="Z73" i="82"/>
  <c r="Y73" i="82"/>
  <c r="X73" i="82"/>
  <c r="W73" i="82"/>
  <c r="Z72" i="82"/>
  <c r="Y72" i="82"/>
  <c r="X72" i="82"/>
  <c r="W72" i="82"/>
  <c r="Z71" i="82"/>
  <c r="Y71" i="82"/>
  <c r="X71" i="82"/>
  <c r="W71" i="82"/>
  <c r="Z70" i="82"/>
  <c r="Y70" i="82"/>
  <c r="X70" i="82"/>
  <c r="W70" i="82"/>
  <c r="Z69" i="82"/>
  <c r="Y69" i="82"/>
  <c r="X69" i="82"/>
  <c r="W69" i="82"/>
  <c r="Z68" i="82"/>
  <c r="Y68" i="82"/>
  <c r="X68" i="82"/>
  <c r="W68" i="82"/>
  <c r="Z67" i="82"/>
  <c r="Y67" i="82"/>
  <c r="X67" i="82"/>
  <c r="W67" i="82"/>
  <c r="Z66" i="82"/>
  <c r="Y66" i="82"/>
  <c r="X66" i="82"/>
  <c r="W66" i="82"/>
  <c r="Z65" i="82"/>
  <c r="Y65" i="82"/>
  <c r="X65" i="82"/>
  <c r="W65" i="82"/>
  <c r="Z64" i="82"/>
  <c r="Y64" i="82"/>
  <c r="X64" i="82"/>
  <c r="W64" i="82"/>
  <c r="Z63" i="82"/>
  <c r="Y63" i="82"/>
  <c r="X63" i="82"/>
  <c r="W63" i="82"/>
  <c r="Z62" i="82"/>
  <c r="Y62" i="82"/>
  <c r="X62" i="82"/>
  <c r="W62" i="82"/>
  <c r="Z61" i="82"/>
  <c r="Y61" i="82"/>
  <c r="X61" i="82"/>
  <c r="W61" i="82"/>
  <c r="Z60" i="82"/>
  <c r="Y60" i="82"/>
  <c r="X60" i="82"/>
  <c r="W60" i="82"/>
  <c r="Z59" i="82"/>
  <c r="Y59" i="82"/>
  <c r="X59" i="82"/>
  <c r="W59" i="82"/>
  <c r="Z58" i="82"/>
  <c r="Y58" i="82"/>
  <c r="X58" i="82"/>
  <c r="W58" i="82"/>
  <c r="Z57" i="82"/>
  <c r="Y57" i="82"/>
  <c r="X57" i="82"/>
  <c r="W57" i="82"/>
  <c r="Z56" i="82"/>
  <c r="Y56" i="82"/>
  <c r="X56" i="82"/>
  <c r="W56" i="82"/>
  <c r="Z55" i="82"/>
  <c r="Y55" i="82"/>
  <c r="X55" i="82"/>
  <c r="W55" i="82"/>
  <c r="Z54" i="82"/>
  <c r="Y54" i="82"/>
  <c r="X54" i="82"/>
  <c r="W54" i="82"/>
  <c r="Z53" i="82"/>
  <c r="Y53" i="82"/>
  <c r="X53" i="82"/>
  <c r="W53" i="82"/>
  <c r="Z52" i="82"/>
  <c r="Y52" i="82"/>
  <c r="X52" i="82"/>
  <c r="W52" i="82"/>
  <c r="Z51" i="82"/>
  <c r="Y51" i="82"/>
  <c r="X51" i="82"/>
  <c r="W51" i="82"/>
  <c r="Z50" i="82"/>
  <c r="Y50" i="82"/>
  <c r="X50" i="82"/>
  <c r="W50" i="82"/>
  <c r="Z49" i="82"/>
  <c r="Y49" i="82"/>
  <c r="X49" i="82"/>
  <c r="W49" i="82"/>
  <c r="Z48" i="82"/>
  <c r="Y48" i="82"/>
  <c r="X48" i="82"/>
  <c r="W48" i="82"/>
  <c r="Z47" i="82"/>
  <c r="Y47" i="82"/>
  <c r="X47" i="82"/>
  <c r="W47" i="82"/>
  <c r="Z46" i="82"/>
  <c r="Y46" i="82"/>
  <c r="X46" i="82"/>
  <c r="W46" i="82"/>
  <c r="Z45" i="82"/>
  <c r="Y45" i="82"/>
  <c r="X45" i="82"/>
  <c r="W45" i="82"/>
  <c r="Z44" i="82"/>
  <c r="Y44" i="82"/>
  <c r="X44" i="82"/>
  <c r="W44" i="82"/>
  <c r="Z43" i="82"/>
  <c r="Y43" i="82"/>
  <c r="X43" i="82"/>
  <c r="W43" i="82"/>
  <c r="Z42" i="82"/>
  <c r="Y42" i="82"/>
  <c r="X42" i="82"/>
  <c r="W42" i="82"/>
  <c r="Z41" i="82"/>
  <c r="Y41" i="82"/>
  <c r="X41" i="82"/>
  <c r="W41" i="82"/>
  <c r="Z40" i="82"/>
  <c r="Y40" i="82"/>
  <c r="X40" i="82"/>
  <c r="W40" i="82"/>
  <c r="Z39" i="82"/>
  <c r="Y39" i="82"/>
  <c r="X39" i="82"/>
  <c r="W39" i="82"/>
  <c r="Z38" i="82"/>
  <c r="Y38" i="82"/>
  <c r="X38" i="82"/>
  <c r="W38" i="82"/>
  <c r="Z37" i="82"/>
  <c r="Y37" i="82"/>
  <c r="X37" i="82"/>
  <c r="W37" i="82"/>
  <c r="Z36" i="82"/>
  <c r="Y36" i="82"/>
  <c r="X36" i="82"/>
  <c r="W36" i="82"/>
  <c r="Z35" i="82"/>
  <c r="Y35" i="82"/>
  <c r="X35" i="82"/>
  <c r="W35" i="82"/>
  <c r="Z34" i="82"/>
  <c r="Y34" i="82"/>
  <c r="X34" i="82"/>
  <c r="W34" i="82"/>
  <c r="Z33" i="82"/>
  <c r="Y33" i="82"/>
  <c r="X33" i="82"/>
  <c r="W33" i="82"/>
  <c r="Z32" i="82"/>
  <c r="Y32" i="82"/>
  <c r="X32" i="82"/>
  <c r="W32" i="82"/>
  <c r="Z31" i="82"/>
  <c r="Y31" i="82"/>
  <c r="X31" i="82"/>
  <c r="W31" i="82"/>
  <c r="Z30" i="82"/>
  <c r="Y30" i="82"/>
  <c r="X30" i="82"/>
  <c r="W30" i="82"/>
  <c r="Z29" i="82"/>
  <c r="Y29" i="82"/>
  <c r="X29" i="82"/>
  <c r="W29" i="82"/>
  <c r="Z28" i="82"/>
  <c r="Y28" i="82"/>
  <c r="X28" i="82"/>
  <c r="W28" i="82"/>
  <c r="Z27" i="82"/>
  <c r="Y27" i="82"/>
  <c r="X27" i="82"/>
  <c r="W27" i="82"/>
  <c r="Z26" i="82"/>
  <c r="Y26" i="82"/>
  <c r="X26" i="82"/>
  <c r="W26" i="82"/>
  <c r="Z25" i="82"/>
  <c r="Y25" i="82"/>
  <c r="X25" i="82"/>
  <c r="W25" i="82"/>
  <c r="Z24" i="82"/>
  <c r="Y24" i="82"/>
  <c r="X24" i="82"/>
  <c r="W24" i="82"/>
  <c r="Z23" i="82"/>
  <c r="Y23" i="82"/>
  <c r="X23" i="82"/>
  <c r="W23" i="82"/>
  <c r="Z22" i="82"/>
  <c r="Y22" i="82"/>
  <c r="X22" i="82"/>
  <c r="W22" i="82"/>
  <c r="Z21" i="82"/>
  <c r="Y21" i="82"/>
  <c r="X21" i="82"/>
  <c r="W21" i="82"/>
  <c r="Z20" i="82"/>
  <c r="Y20" i="82"/>
  <c r="X20" i="82"/>
  <c r="W20" i="82"/>
  <c r="Z19" i="82"/>
  <c r="Y19" i="82"/>
  <c r="X19" i="82"/>
  <c r="W19" i="82"/>
  <c r="Z18" i="82"/>
  <c r="Y18" i="82"/>
  <c r="X18" i="82"/>
  <c r="W18" i="82"/>
  <c r="Z17" i="82"/>
  <c r="Y17" i="82"/>
  <c r="X17" i="82"/>
  <c r="W17" i="82"/>
  <c r="Z16" i="82"/>
  <c r="Y16" i="82"/>
  <c r="X16" i="82"/>
  <c r="W16" i="82"/>
  <c r="Z15" i="82"/>
  <c r="Y15" i="82"/>
  <c r="X15" i="82"/>
  <c r="W15" i="82"/>
  <c r="Z14" i="82"/>
  <c r="Y14" i="82"/>
  <c r="X14" i="82"/>
  <c r="W14" i="82"/>
  <c r="Z13" i="82"/>
  <c r="Y13" i="82"/>
  <c r="X13" i="82"/>
  <c r="W13" i="82"/>
  <c r="Z12" i="82"/>
  <c r="Y12" i="82"/>
  <c r="X12" i="82"/>
  <c r="W12" i="82"/>
  <c r="Y7" i="82"/>
  <c r="Y8" i="82" s="1"/>
  <c r="Y9" i="82" s="1"/>
  <c r="Y10" i="82" s="1"/>
  <c r="Y11" i="82" s="1"/>
  <c r="Y4" i="82"/>
  <c r="Y5" i="82" s="1"/>
  <c r="Y6" i="82" s="1"/>
  <c r="Z2" i="82"/>
  <c r="Z3" i="82" s="1"/>
  <c r="Z4" i="82" s="1"/>
  <c r="Z5" i="82" s="1"/>
  <c r="Z6" i="82" s="1"/>
  <c r="Z7" i="82" s="1"/>
  <c r="Z8" i="82" s="1"/>
  <c r="Z9" i="82" s="1"/>
  <c r="Z10" i="82" s="1"/>
  <c r="Z11" i="82" s="1"/>
  <c r="Y2" i="82"/>
  <c r="Y3" i="82" s="1"/>
  <c r="X2" i="82"/>
  <c r="X3" i="82" s="1"/>
  <c r="X4" i="82" s="1"/>
  <c r="X5" i="82" s="1"/>
  <c r="X6" i="82" s="1"/>
  <c r="X7" i="82" s="1"/>
  <c r="X8" i="82" s="1"/>
  <c r="X9" i="82" s="1"/>
  <c r="X10" i="82" s="1"/>
  <c r="X11" i="82" s="1"/>
  <c r="W2" i="82"/>
  <c r="W3" i="82" s="1"/>
  <c r="W4" i="82" s="1"/>
  <c r="W5" i="82" s="1"/>
  <c r="W6" i="82" s="1"/>
  <c r="W7" i="82" s="1"/>
  <c r="W8" i="82" s="1"/>
  <c r="W9" i="82" s="1"/>
  <c r="W10" i="82" s="1"/>
  <c r="W11" i="82" s="1"/>
  <c r="Z83" i="83"/>
  <c r="Y83" i="83"/>
  <c r="X83" i="83"/>
  <c r="W83" i="83"/>
  <c r="Z82" i="83"/>
  <c r="Y82" i="83"/>
  <c r="X82" i="83"/>
  <c r="W82" i="83"/>
  <c r="Z81" i="83"/>
  <c r="Y81" i="83"/>
  <c r="X81" i="83"/>
  <c r="W81" i="83"/>
  <c r="Z80" i="83"/>
  <c r="Y80" i="83"/>
  <c r="X80" i="83"/>
  <c r="W80" i="83"/>
  <c r="Z79" i="83"/>
  <c r="Y79" i="83"/>
  <c r="X79" i="83"/>
  <c r="W79" i="83"/>
  <c r="Z78" i="83"/>
  <c r="Y78" i="83"/>
  <c r="X78" i="83"/>
  <c r="W78" i="83"/>
  <c r="Z77" i="83"/>
  <c r="Y77" i="83"/>
  <c r="X77" i="83"/>
  <c r="W77" i="83"/>
  <c r="Z76" i="83"/>
  <c r="Y76" i="83"/>
  <c r="X76" i="83"/>
  <c r="W76" i="83"/>
  <c r="Z75" i="83"/>
  <c r="Y75" i="83"/>
  <c r="X75" i="83"/>
  <c r="W75" i="83"/>
  <c r="Z74" i="83"/>
  <c r="Y74" i="83"/>
  <c r="X74" i="83"/>
  <c r="W74" i="83"/>
  <c r="Z73" i="83"/>
  <c r="Y73" i="83"/>
  <c r="X73" i="83"/>
  <c r="W73" i="83"/>
  <c r="Z72" i="83"/>
  <c r="Y72" i="83"/>
  <c r="X72" i="83"/>
  <c r="W72" i="83"/>
  <c r="Z71" i="83"/>
  <c r="Y71" i="83"/>
  <c r="X71" i="83"/>
  <c r="W71" i="83"/>
  <c r="Z70" i="83"/>
  <c r="Y70" i="83"/>
  <c r="X70" i="83"/>
  <c r="W70" i="83"/>
  <c r="Z69" i="83"/>
  <c r="Y69" i="83"/>
  <c r="X69" i="83"/>
  <c r="W69" i="83"/>
  <c r="Z68" i="83"/>
  <c r="Y68" i="83"/>
  <c r="X68" i="83"/>
  <c r="W68" i="83"/>
  <c r="Z67" i="83"/>
  <c r="Y67" i="83"/>
  <c r="X67" i="83"/>
  <c r="W67" i="83"/>
  <c r="Z66" i="83"/>
  <c r="Y66" i="83"/>
  <c r="X66" i="83"/>
  <c r="W66" i="83"/>
  <c r="Z65" i="83"/>
  <c r="Y65" i="83"/>
  <c r="X65" i="83"/>
  <c r="W65" i="83"/>
  <c r="Z64" i="83"/>
  <c r="Y64" i="83"/>
  <c r="X64" i="83"/>
  <c r="W64" i="83"/>
  <c r="Z63" i="83"/>
  <c r="Y63" i="83"/>
  <c r="X63" i="83"/>
  <c r="W63" i="83"/>
  <c r="Z62" i="83"/>
  <c r="Y62" i="83"/>
  <c r="X62" i="83"/>
  <c r="W62" i="83"/>
  <c r="Z61" i="83"/>
  <c r="Y61" i="83"/>
  <c r="X61" i="83"/>
  <c r="W61" i="83"/>
  <c r="Z60" i="83"/>
  <c r="Y60" i="83"/>
  <c r="X60" i="83"/>
  <c r="W60" i="83"/>
  <c r="Z59" i="83"/>
  <c r="Y59" i="83"/>
  <c r="X59" i="83"/>
  <c r="W59" i="83"/>
  <c r="Z58" i="83"/>
  <c r="Y58" i="83"/>
  <c r="X58" i="83"/>
  <c r="W58" i="83"/>
  <c r="Z57" i="83"/>
  <c r="Y57" i="83"/>
  <c r="X57" i="83"/>
  <c r="W57" i="83"/>
  <c r="Z56" i="83"/>
  <c r="Y56" i="83"/>
  <c r="X56" i="83"/>
  <c r="W56" i="83"/>
  <c r="Z55" i="83"/>
  <c r="Y55" i="83"/>
  <c r="X55" i="83"/>
  <c r="W55" i="83"/>
  <c r="Z54" i="83"/>
  <c r="Y54" i="83"/>
  <c r="X54" i="83"/>
  <c r="W54" i="83"/>
  <c r="Z53" i="83"/>
  <c r="Y53" i="83"/>
  <c r="X53" i="83"/>
  <c r="W53" i="83"/>
  <c r="Z52" i="83"/>
  <c r="Y52" i="83"/>
  <c r="X52" i="83"/>
  <c r="W52" i="83"/>
  <c r="Z51" i="83"/>
  <c r="Y51" i="83"/>
  <c r="X51" i="83"/>
  <c r="W51" i="83"/>
  <c r="Z50" i="83"/>
  <c r="Y50" i="83"/>
  <c r="X50" i="83"/>
  <c r="W50" i="83"/>
  <c r="Z49" i="83"/>
  <c r="Y49" i="83"/>
  <c r="X49" i="83"/>
  <c r="W49" i="83"/>
  <c r="Z48" i="83"/>
  <c r="Y48" i="83"/>
  <c r="X48" i="83"/>
  <c r="W48" i="83"/>
  <c r="Z47" i="83"/>
  <c r="Y47" i="83"/>
  <c r="X47" i="83"/>
  <c r="W47" i="83"/>
  <c r="Z46" i="83"/>
  <c r="Y46" i="83"/>
  <c r="X46" i="83"/>
  <c r="W46" i="83"/>
  <c r="Z45" i="83"/>
  <c r="Y45" i="83"/>
  <c r="X45" i="83"/>
  <c r="W45" i="83"/>
  <c r="Z44" i="83"/>
  <c r="Y44" i="83"/>
  <c r="X44" i="83"/>
  <c r="W44" i="83"/>
  <c r="Z43" i="83"/>
  <c r="Y43" i="83"/>
  <c r="X43" i="83"/>
  <c r="W43" i="83"/>
  <c r="Z42" i="83"/>
  <c r="Y42" i="83"/>
  <c r="X42" i="83"/>
  <c r="W42" i="83"/>
  <c r="Z41" i="83"/>
  <c r="Y41" i="83"/>
  <c r="X41" i="83"/>
  <c r="W41" i="83"/>
  <c r="Z40" i="83"/>
  <c r="Y40" i="83"/>
  <c r="X40" i="83"/>
  <c r="W40" i="83"/>
  <c r="Z39" i="83"/>
  <c r="Y39" i="83"/>
  <c r="X39" i="83"/>
  <c r="W39" i="83"/>
  <c r="Z38" i="83"/>
  <c r="Y38" i="83"/>
  <c r="X38" i="83"/>
  <c r="W38" i="83"/>
  <c r="Z37" i="83"/>
  <c r="Y37" i="83"/>
  <c r="X37" i="83"/>
  <c r="W37" i="83"/>
  <c r="Z36" i="83"/>
  <c r="Y36" i="83"/>
  <c r="X36" i="83"/>
  <c r="W36" i="83"/>
  <c r="Z35" i="83"/>
  <c r="Y35" i="83"/>
  <c r="X35" i="83"/>
  <c r="W35" i="83"/>
  <c r="Z34" i="83"/>
  <c r="Y34" i="83"/>
  <c r="X34" i="83"/>
  <c r="W34" i="83"/>
  <c r="Z33" i="83"/>
  <c r="Y33" i="83"/>
  <c r="X33" i="83"/>
  <c r="W33" i="83"/>
  <c r="Z32" i="83"/>
  <c r="Y32" i="83"/>
  <c r="X32" i="83"/>
  <c r="W32" i="83"/>
  <c r="Z31" i="83"/>
  <c r="Y31" i="83"/>
  <c r="X31" i="83"/>
  <c r="W31" i="83"/>
  <c r="Z30" i="83"/>
  <c r="Y30" i="83"/>
  <c r="X30" i="83"/>
  <c r="W30" i="83"/>
  <c r="Z29" i="83"/>
  <c r="Y29" i="83"/>
  <c r="X29" i="83"/>
  <c r="W29" i="83"/>
  <c r="Z28" i="83"/>
  <c r="Y28" i="83"/>
  <c r="X28" i="83"/>
  <c r="W28" i="83"/>
  <c r="Z27" i="83"/>
  <c r="Y27" i="83"/>
  <c r="X27" i="83"/>
  <c r="W27" i="83"/>
  <c r="Z26" i="83"/>
  <c r="Y26" i="83"/>
  <c r="X26" i="83"/>
  <c r="W26" i="83"/>
  <c r="Z25" i="83"/>
  <c r="Y25" i="83"/>
  <c r="X25" i="83"/>
  <c r="W25" i="83"/>
  <c r="Z24" i="83"/>
  <c r="Y24" i="83"/>
  <c r="X24" i="83"/>
  <c r="W24" i="83"/>
  <c r="Z23" i="83"/>
  <c r="Y23" i="83"/>
  <c r="X23" i="83"/>
  <c r="W23" i="83"/>
  <c r="Z22" i="83"/>
  <c r="Y22" i="83"/>
  <c r="X22" i="83"/>
  <c r="W22" i="83"/>
  <c r="Z21" i="83"/>
  <c r="Y21" i="83"/>
  <c r="X21" i="83"/>
  <c r="W21" i="83"/>
  <c r="Z20" i="83"/>
  <c r="Y20" i="83"/>
  <c r="X20" i="83"/>
  <c r="W20" i="83"/>
  <c r="Z19" i="83"/>
  <c r="Y19" i="83"/>
  <c r="X19" i="83"/>
  <c r="W19" i="83"/>
  <c r="Z18" i="83"/>
  <c r="Y18" i="83"/>
  <c r="X18" i="83"/>
  <c r="W18" i="83"/>
  <c r="Z17" i="83"/>
  <c r="Y17" i="83"/>
  <c r="X17" i="83"/>
  <c r="W17" i="83"/>
  <c r="Z16" i="83"/>
  <c r="Y16" i="83"/>
  <c r="X16" i="83"/>
  <c r="W16" i="83"/>
  <c r="Z15" i="83"/>
  <c r="Y15" i="83"/>
  <c r="X15" i="83"/>
  <c r="W15" i="83"/>
  <c r="Z14" i="83"/>
  <c r="Y14" i="83"/>
  <c r="X14" i="83"/>
  <c r="W14" i="83"/>
  <c r="Z13" i="83"/>
  <c r="Y13" i="83"/>
  <c r="X13" i="83"/>
  <c r="W13" i="83"/>
  <c r="Y5" i="83"/>
  <c r="Y6" i="83" s="1"/>
  <c r="Y7" i="83" s="1"/>
  <c r="Y8" i="83" s="1"/>
  <c r="Y9" i="83" s="1"/>
  <c r="Y10" i="83" s="1"/>
  <c r="Y11" i="83" s="1"/>
  <c r="Y12" i="83" s="1"/>
  <c r="Z2" i="83"/>
  <c r="Z3" i="83" s="1"/>
  <c r="Z4" i="83" s="1"/>
  <c r="Z5" i="83" s="1"/>
  <c r="Z6" i="83" s="1"/>
  <c r="Z7" i="83" s="1"/>
  <c r="Z8" i="83" s="1"/>
  <c r="Z9" i="83" s="1"/>
  <c r="Z10" i="83" s="1"/>
  <c r="Z11" i="83" s="1"/>
  <c r="Z12" i="83" s="1"/>
  <c r="Y2" i="83"/>
  <c r="Y3" i="83" s="1"/>
  <c r="Y4" i="83" s="1"/>
  <c r="X2" i="83"/>
  <c r="X3" i="83" s="1"/>
  <c r="X4" i="83" s="1"/>
  <c r="X5" i="83" s="1"/>
  <c r="X6" i="83" s="1"/>
  <c r="X7" i="83" s="1"/>
  <c r="X8" i="83" s="1"/>
  <c r="X9" i="83" s="1"/>
  <c r="X10" i="83" s="1"/>
  <c r="X11" i="83" s="1"/>
  <c r="X12" i="83" s="1"/>
  <c r="W2" i="83"/>
  <c r="W3" i="83" s="1"/>
  <c r="W4" i="83" s="1"/>
  <c r="W5" i="83" s="1"/>
  <c r="W6" i="83" s="1"/>
  <c r="W7" i="83" s="1"/>
  <c r="W8" i="83" s="1"/>
  <c r="W9" i="83" s="1"/>
  <c r="W10" i="83" s="1"/>
  <c r="W11" i="83" s="1"/>
  <c r="W12" i="83" s="1"/>
  <c r="Z83" i="84"/>
  <c r="Y83" i="84"/>
  <c r="X83" i="84"/>
  <c r="W83" i="84"/>
  <c r="Z82" i="84"/>
  <c r="Y82" i="84"/>
  <c r="X82" i="84"/>
  <c r="W82" i="84"/>
  <c r="Z81" i="84"/>
  <c r="Y81" i="84"/>
  <c r="X81" i="84"/>
  <c r="W81" i="84"/>
  <c r="Z80" i="84"/>
  <c r="Y80" i="84"/>
  <c r="X80" i="84"/>
  <c r="W80" i="84"/>
  <c r="Z79" i="84"/>
  <c r="Y79" i="84"/>
  <c r="X79" i="84"/>
  <c r="W79" i="84"/>
  <c r="Z78" i="84"/>
  <c r="Y78" i="84"/>
  <c r="X78" i="84"/>
  <c r="W78" i="84"/>
  <c r="Z77" i="84"/>
  <c r="Y77" i="84"/>
  <c r="X77" i="84"/>
  <c r="W77" i="84"/>
  <c r="Z76" i="84"/>
  <c r="Y76" i="84"/>
  <c r="X76" i="84"/>
  <c r="W76" i="84"/>
  <c r="Z75" i="84"/>
  <c r="Y75" i="84"/>
  <c r="X75" i="84"/>
  <c r="W75" i="84"/>
  <c r="Z74" i="84"/>
  <c r="Y74" i="84"/>
  <c r="X74" i="84"/>
  <c r="W74" i="84"/>
  <c r="Z73" i="84"/>
  <c r="Y73" i="84"/>
  <c r="X73" i="84"/>
  <c r="W73" i="84"/>
  <c r="Z72" i="84"/>
  <c r="Y72" i="84"/>
  <c r="X72" i="84"/>
  <c r="W72" i="84"/>
  <c r="Z71" i="84"/>
  <c r="Y71" i="84"/>
  <c r="X71" i="84"/>
  <c r="W71" i="84"/>
  <c r="Z70" i="84"/>
  <c r="Y70" i="84"/>
  <c r="X70" i="84"/>
  <c r="W70" i="84"/>
  <c r="Z69" i="84"/>
  <c r="Y69" i="84"/>
  <c r="X69" i="84"/>
  <c r="W69" i="84"/>
  <c r="Z68" i="84"/>
  <c r="Y68" i="84"/>
  <c r="X68" i="84"/>
  <c r="W68" i="84"/>
  <c r="Z67" i="84"/>
  <c r="Y67" i="84"/>
  <c r="X67" i="84"/>
  <c r="W67" i="84"/>
  <c r="Z66" i="84"/>
  <c r="Y66" i="84"/>
  <c r="X66" i="84"/>
  <c r="W66" i="84"/>
  <c r="Z65" i="84"/>
  <c r="Y65" i="84"/>
  <c r="X65" i="84"/>
  <c r="W65" i="84"/>
  <c r="Z64" i="84"/>
  <c r="Y64" i="84"/>
  <c r="X64" i="84"/>
  <c r="W64" i="84"/>
  <c r="Z63" i="84"/>
  <c r="Y63" i="84"/>
  <c r="X63" i="84"/>
  <c r="W63" i="84"/>
  <c r="Z62" i="84"/>
  <c r="Y62" i="84"/>
  <c r="X62" i="84"/>
  <c r="W62" i="84"/>
  <c r="Z61" i="84"/>
  <c r="Y61" i="84"/>
  <c r="X61" i="84"/>
  <c r="W61" i="84"/>
  <c r="Z60" i="84"/>
  <c r="Y60" i="84"/>
  <c r="X60" i="84"/>
  <c r="W60" i="84"/>
  <c r="Z59" i="84"/>
  <c r="Y59" i="84"/>
  <c r="X59" i="84"/>
  <c r="W59" i="84"/>
  <c r="Z58" i="84"/>
  <c r="Y58" i="84"/>
  <c r="X58" i="84"/>
  <c r="W58" i="84"/>
  <c r="Z57" i="84"/>
  <c r="Y57" i="84"/>
  <c r="X57" i="84"/>
  <c r="W57" i="84"/>
  <c r="Z56" i="84"/>
  <c r="Y56" i="84"/>
  <c r="X56" i="84"/>
  <c r="W56" i="84"/>
  <c r="Z55" i="84"/>
  <c r="Y55" i="84"/>
  <c r="X55" i="84"/>
  <c r="W55" i="84"/>
  <c r="Z54" i="84"/>
  <c r="Y54" i="84"/>
  <c r="X54" i="84"/>
  <c r="W54" i="84"/>
  <c r="Z53" i="84"/>
  <c r="Y53" i="84"/>
  <c r="X53" i="84"/>
  <c r="W53" i="84"/>
  <c r="Z52" i="84"/>
  <c r="Y52" i="84"/>
  <c r="X52" i="84"/>
  <c r="W52" i="84"/>
  <c r="Z51" i="84"/>
  <c r="Y51" i="84"/>
  <c r="X51" i="84"/>
  <c r="W51" i="84"/>
  <c r="Z50" i="84"/>
  <c r="Y50" i="84"/>
  <c r="X50" i="84"/>
  <c r="W50" i="84"/>
  <c r="Z49" i="84"/>
  <c r="Y49" i="84"/>
  <c r="X49" i="84"/>
  <c r="W49" i="84"/>
  <c r="Z48" i="84"/>
  <c r="Y48" i="84"/>
  <c r="X48" i="84"/>
  <c r="W48" i="84"/>
  <c r="Z47" i="84"/>
  <c r="Y47" i="84"/>
  <c r="X47" i="84"/>
  <c r="W47" i="84"/>
  <c r="Z46" i="84"/>
  <c r="Y46" i="84"/>
  <c r="X46" i="84"/>
  <c r="W46" i="84"/>
  <c r="Z45" i="84"/>
  <c r="Y45" i="84"/>
  <c r="X45" i="84"/>
  <c r="W45" i="84"/>
  <c r="Z44" i="84"/>
  <c r="Y44" i="84"/>
  <c r="X44" i="84"/>
  <c r="W44" i="84"/>
  <c r="Z43" i="84"/>
  <c r="Y43" i="84"/>
  <c r="X43" i="84"/>
  <c r="W43" i="84"/>
  <c r="Z42" i="84"/>
  <c r="Y42" i="84"/>
  <c r="X42" i="84"/>
  <c r="W42" i="84"/>
  <c r="Z41" i="84"/>
  <c r="Y41" i="84"/>
  <c r="X41" i="84"/>
  <c r="W41" i="84"/>
  <c r="Z40" i="84"/>
  <c r="Y40" i="84"/>
  <c r="X40" i="84"/>
  <c r="W40" i="84"/>
  <c r="Z39" i="84"/>
  <c r="Y39" i="84"/>
  <c r="X39" i="84"/>
  <c r="W39" i="84"/>
  <c r="Z38" i="84"/>
  <c r="Y38" i="84"/>
  <c r="X38" i="84"/>
  <c r="W38" i="84"/>
  <c r="Z37" i="84"/>
  <c r="Y37" i="84"/>
  <c r="X37" i="84"/>
  <c r="W37" i="84"/>
  <c r="Z36" i="84"/>
  <c r="Y36" i="84"/>
  <c r="X36" i="84"/>
  <c r="W36" i="84"/>
  <c r="Z35" i="84"/>
  <c r="Y35" i="84"/>
  <c r="X35" i="84"/>
  <c r="W35" i="84"/>
  <c r="Z34" i="84"/>
  <c r="Y34" i="84"/>
  <c r="X34" i="84"/>
  <c r="W34" i="84"/>
  <c r="Z33" i="84"/>
  <c r="Y33" i="84"/>
  <c r="X33" i="84"/>
  <c r="W33" i="84"/>
  <c r="Z32" i="84"/>
  <c r="Y32" i="84"/>
  <c r="X32" i="84"/>
  <c r="W32" i="84"/>
  <c r="Z31" i="84"/>
  <c r="Y31" i="84"/>
  <c r="X31" i="84"/>
  <c r="W31" i="84"/>
  <c r="Z30" i="84"/>
  <c r="Y30" i="84"/>
  <c r="X30" i="84"/>
  <c r="W30" i="84"/>
  <c r="Z29" i="84"/>
  <c r="Y29" i="84"/>
  <c r="X29" i="84"/>
  <c r="W29" i="84"/>
  <c r="Z28" i="84"/>
  <c r="Y28" i="84"/>
  <c r="X28" i="84"/>
  <c r="W28" i="84"/>
  <c r="Z27" i="84"/>
  <c r="Y27" i="84"/>
  <c r="X27" i="84"/>
  <c r="W27" i="84"/>
  <c r="Z26" i="84"/>
  <c r="Y26" i="84"/>
  <c r="X26" i="84"/>
  <c r="W26" i="84"/>
  <c r="Z25" i="84"/>
  <c r="Y25" i="84"/>
  <c r="X25" i="84"/>
  <c r="W25" i="84"/>
  <c r="Z24" i="84"/>
  <c r="Y24" i="84"/>
  <c r="X24" i="84"/>
  <c r="W24" i="84"/>
  <c r="Z23" i="84"/>
  <c r="Y23" i="84"/>
  <c r="X23" i="84"/>
  <c r="W23" i="84"/>
  <c r="Z22" i="84"/>
  <c r="Y22" i="84"/>
  <c r="X22" i="84"/>
  <c r="W22" i="84"/>
  <c r="Z21" i="84"/>
  <c r="Y21" i="84"/>
  <c r="X21" i="84"/>
  <c r="W21" i="84"/>
  <c r="Z20" i="84"/>
  <c r="Y20" i="84"/>
  <c r="X20" i="84"/>
  <c r="W20" i="84"/>
  <c r="Z19" i="84"/>
  <c r="Y19" i="84"/>
  <c r="X19" i="84"/>
  <c r="W19" i="84"/>
  <c r="Z18" i="84"/>
  <c r="Y18" i="84"/>
  <c r="X18" i="84"/>
  <c r="W18" i="84"/>
  <c r="Z17" i="84"/>
  <c r="Y17" i="84"/>
  <c r="X17" i="84"/>
  <c r="W17" i="84"/>
  <c r="Z16" i="84"/>
  <c r="Y16" i="84"/>
  <c r="X16" i="84"/>
  <c r="W16" i="84"/>
  <c r="Z15" i="84"/>
  <c r="Y15" i="84"/>
  <c r="X15" i="84"/>
  <c r="W15" i="84"/>
  <c r="Z14" i="84"/>
  <c r="Y14" i="84"/>
  <c r="X14" i="84"/>
  <c r="W14" i="84"/>
  <c r="Z13" i="84"/>
  <c r="Y13" i="84"/>
  <c r="X13" i="84"/>
  <c r="W13" i="84"/>
  <c r="Y6" i="84"/>
  <c r="Y7" i="84" s="1"/>
  <c r="Y8" i="84" s="1"/>
  <c r="Y9" i="84" s="1"/>
  <c r="Y10" i="84" s="1"/>
  <c r="Y11" i="84" s="1"/>
  <c r="Y12" i="84" s="1"/>
  <c r="Y3" i="84"/>
  <c r="Y4" i="84" s="1"/>
  <c r="Y5" i="84" s="1"/>
  <c r="Z2" i="84"/>
  <c r="Z3" i="84" s="1"/>
  <c r="Z4" i="84" s="1"/>
  <c r="Z5" i="84" s="1"/>
  <c r="Z6" i="84" s="1"/>
  <c r="Z7" i="84" s="1"/>
  <c r="Z8" i="84" s="1"/>
  <c r="Z9" i="84" s="1"/>
  <c r="Z10" i="84" s="1"/>
  <c r="Z11" i="84" s="1"/>
  <c r="Z12" i="84" s="1"/>
  <c r="Y2" i="84"/>
  <c r="X2" i="84"/>
  <c r="X3" i="84" s="1"/>
  <c r="X4" i="84" s="1"/>
  <c r="X5" i="84" s="1"/>
  <c r="X6" i="84" s="1"/>
  <c r="X7" i="84" s="1"/>
  <c r="X8" i="84" s="1"/>
  <c r="X9" i="84" s="1"/>
  <c r="X10" i="84" s="1"/>
  <c r="X11" i="84" s="1"/>
  <c r="X12" i="84" s="1"/>
  <c r="W2" i="84"/>
  <c r="W3" i="84" s="1"/>
  <c r="W4" i="84" s="1"/>
  <c r="W5" i="84" s="1"/>
  <c r="W6" i="84" s="1"/>
  <c r="W7" i="84" s="1"/>
  <c r="W8" i="84" s="1"/>
  <c r="W9" i="84" s="1"/>
  <c r="W10" i="84" s="1"/>
  <c r="W11" i="84" s="1"/>
  <c r="W12" i="84" s="1"/>
  <c r="Z83" i="85"/>
  <c r="Y83" i="85"/>
  <c r="X83" i="85"/>
  <c r="W83" i="85"/>
  <c r="Z82" i="85"/>
  <c r="Y82" i="85"/>
  <c r="X82" i="85"/>
  <c r="W82" i="85"/>
  <c r="Z81" i="85"/>
  <c r="Y81" i="85"/>
  <c r="X81" i="85"/>
  <c r="W81" i="85"/>
  <c r="Z80" i="85"/>
  <c r="Y80" i="85"/>
  <c r="X80" i="85"/>
  <c r="W80" i="85"/>
  <c r="Z79" i="85"/>
  <c r="Y79" i="85"/>
  <c r="X79" i="85"/>
  <c r="W79" i="85"/>
  <c r="Z78" i="85"/>
  <c r="Y78" i="85"/>
  <c r="X78" i="85"/>
  <c r="W78" i="85"/>
  <c r="Z77" i="85"/>
  <c r="Y77" i="85"/>
  <c r="X77" i="85"/>
  <c r="W77" i="85"/>
  <c r="Z76" i="85"/>
  <c r="Y76" i="85"/>
  <c r="X76" i="85"/>
  <c r="W76" i="85"/>
  <c r="Z75" i="85"/>
  <c r="Y75" i="85"/>
  <c r="X75" i="85"/>
  <c r="W75" i="85"/>
  <c r="Z74" i="85"/>
  <c r="Y74" i="85"/>
  <c r="X74" i="85"/>
  <c r="W74" i="85"/>
  <c r="Z73" i="85"/>
  <c r="Y73" i="85"/>
  <c r="X73" i="85"/>
  <c r="W73" i="85"/>
  <c r="Z72" i="85"/>
  <c r="Y72" i="85"/>
  <c r="X72" i="85"/>
  <c r="W72" i="85"/>
  <c r="Z71" i="85"/>
  <c r="Y71" i="85"/>
  <c r="X71" i="85"/>
  <c r="W71" i="85"/>
  <c r="Z70" i="85"/>
  <c r="Y70" i="85"/>
  <c r="X70" i="85"/>
  <c r="W70" i="85"/>
  <c r="Z69" i="85"/>
  <c r="Y69" i="85"/>
  <c r="X69" i="85"/>
  <c r="W69" i="85"/>
  <c r="Z68" i="85"/>
  <c r="Y68" i="85"/>
  <c r="X68" i="85"/>
  <c r="W68" i="85"/>
  <c r="Z67" i="85"/>
  <c r="Y67" i="85"/>
  <c r="X67" i="85"/>
  <c r="W67" i="85"/>
  <c r="Z66" i="85"/>
  <c r="Y66" i="85"/>
  <c r="X66" i="85"/>
  <c r="W66" i="85"/>
  <c r="Z65" i="85"/>
  <c r="Y65" i="85"/>
  <c r="X65" i="85"/>
  <c r="W65" i="85"/>
  <c r="Z64" i="85"/>
  <c r="Y64" i="85"/>
  <c r="X64" i="85"/>
  <c r="W64" i="85"/>
  <c r="Z63" i="85"/>
  <c r="Y63" i="85"/>
  <c r="X63" i="85"/>
  <c r="W63" i="85"/>
  <c r="Z62" i="85"/>
  <c r="Y62" i="85"/>
  <c r="X62" i="85"/>
  <c r="W62" i="85"/>
  <c r="Z61" i="85"/>
  <c r="Y61" i="85"/>
  <c r="X61" i="85"/>
  <c r="W61" i="85"/>
  <c r="Z60" i="85"/>
  <c r="Y60" i="85"/>
  <c r="X60" i="85"/>
  <c r="W60" i="85"/>
  <c r="Z59" i="85"/>
  <c r="Y59" i="85"/>
  <c r="X59" i="85"/>
  <c r="W59" i="85"/>
  <c r="Z58" i="85"/>
  <c r="Y58" i="85"/>
  <c r="X58" i="85"/>
  <c r="W58" i="85"/>
  <c r="Z57" i="85"/>
  <c r="Y57" i="85"/>
  <c r="X57" i="85"/>
  <c r="W57" i="85"/>
  <c r="Z56" i="85"/>
  <c r="Y56" i="85"/>
  <c r="X56" i="85"/>
  <c r="W56" i="85"/>
  <c r="Z55" i="85"/>
  <c r="Y55" i="85"/>
  <c r="X55" i="85"/>
  <c r="W55" i="85"/>
  <c r="Z54" i="85"/>
  <c r="Y54" i="85"/>
  <c r="X54" i="85"/>
  <c r="W54" i="85"/>
  <c r="Z53" i="85"/>
  <c r="Y53" i="85"/>
  <c r="X53" i="85"/>
  <c r="W53" i="85"/>
  <c r="Z52" i="85"/>
  <c r="Y52" i="85"/>
  <c r="X52" i="85"/>
  <c r="W52" i="85"/>
  <c r="Z51" i="85"/>
  <c r="Y51" i="85"/>
  <c r="X51" i="85"/>
  <c r="W51" i="85"/>
  <c r="Z50" i="85"/>
  <c r="Y50" i="85"/>
  <c r="X50" i="85"/>
  <c r="W50" i="85"/>
  <c r="Z49" i="85"/>
  <c r="Y49" i="85"/>
  <c r="X49" i="85"/>
  <c r="W49" i="85"/>
  <c r="Z48" i="85"/>
  <c r="Y48" i="85"/>
  <c r="X48" i="85"/>
  <c r="W48" i="85"/>
  <c r="Z47" i="85"/>
  <c r="Y47" i="85"/>
  <c r="X47" i="85"/>
  <c r="W47" i="85"/>
  <c r="Z46" i="85"/>
  <c r="Y46" i="85"/>
  <c r="X46" i="85"/>
  <c r="W46" i="85"/>
  <c r="Z45" i="85"/>
  <c r="Y45" i="85"/>
  <c r="X45" i="85"/>
  <c r="W45" i="85"/>
  <c r="Z44" i="85"/>
  <c r="Y44" i="85"/>
  <c r="X44" i="85"/>
  <c r="W44" i="85"/>
  <c r="Z43" i="85"/>
  <c r="Y43" i="85"/>
  <c r="X43" i="85"/>
  <c r="W43" i="85"/>
  <c r="Z42" i="85"/>
  <c r="Y42" i="85"/>
  <c r="X42" i="85"/>
  <c r="W42" i="85"/>
  <c r="Z41" i="85"/>
  <c r="Y41" i="85"/>
  <c r="X41" i="85"/>
  <c r="W41" i="85"/>
  <c r="Z40" i="85"/>
  <c r="Y40" i="85"/>
  <c r="X40" i="85"/>
  <c r="W40" i="85"/>
  <c r="Z39" i="85"/>
  <c r="Y39" i="85"/>
  <c r="X39" i="85"/>
  <c r="W39" i="85"/>
  <c r="Z38" i="85"/>
  <c r="Y38" i="85"/>
  <c r="X38" i="85"/>
  <c r="W38" i="85"/>
  <c r="Z37" i="85"/>
  <c r="Y37" i="85"/>
  <c r="X37" i="85"/>
  <c r="W37" i="85"/>
  <c r="Z36" i="85"/>
  <c r="Y36" i="85"/>
  <c r="X36" i="85"/>
  <c r="W36" i="85"/>
  <c r="Z35" i="85"/>
  <c r="Y35" i="85"/>
  <c r="X35" i="85"/>
  <c r="W35" i="85"/>
  <c r="Z34" i="85"/>
  <c r="Y34" i="85"/>
  <c r="X34" i="85"/>
  <c r="W34" i="85"/>
  <c r="Z33" i="85"/>
  <c r="Y33" i="85"/>
  <c r="X33" i="85"/>
  <c r="W33" i="85"/>
  <c r="Z32" i="85"/>
  <c r="Y32" i="85"/>
  <c r="X32" i="85"/>
  <c r="W32" i="85"/>
  <c r="Z31" i="85"/>
  <c r="Y31" i="85"/>
  <c r="X31" i="85"/>
  <c r="W31" i="85"/>
  <c r="Z30" i="85"/>
  <c r="Y30" i="85"/>
  <c r="X30" i="85"/>
  <c r="W30" i="85"/>
  <c r="Z29" i="85"/>
  <c r="Y29" i="85"/>
  <c r="X29" i="85"/>
  <c r="W29" i="85"/>
  <c r="Z28" i="85"/>
  <c r="Y28" i="85"/>
  <c r="X28" i="85"/>
  <c r="W28" i="85"/>
  <c r="Z27" i="85"/>
  <c r="Y27" i="85"/>
  <c r="X27" i="85"/>
  <c r="W27" i="85"/>
  <c r="Z26" i="85"/>
  <c r="Y26" i="85"/>
  <c r="X26" i="85"/>
  <c r="W26" i="85"/>
  <c r="Z25" i="85"/>
  <c r="Y25" i="85"/>
  <c r="X25" i="85"/>
  <c r="W25" i="85"/>
  <c r="Z24" i="85"/>
  <c r="Y24" i="85"/>
  <c r="X24" i="85"/>
  <c r="W24" i="85"/>
  <c r="Z23" i="85"/>
  <c r="Y23" i="85"/>
  <c r="X23" i="85"/>
  <c r="W23" i="85"/>
  <c r="Z22" i="85"/>
  <c r="Y22" i="85"/>
  <c r="X22" i="85"/>
  <c r="W22" i="85"/>
  <c r="Z21" i="85"/>
  <c r="Y21" i="85"/>
  <c r="X21" i="85"/>
  <c r="W21" i="85"/>
  <c r="Z20" i="85"/>
  <c r="Y20" i="85"/>
  <c r="X20" i="85"/>
  <c r="W20" i="85"/>
  <c r="Z19" i="85"/>
  <c r="Y19" i="85"/>
  <c r="X19" i="85"/>
  <c r="W19" i="85"/>
  <c r="Z18" i="85"/>
  <c r="Y18" i="85"/>
  <c r="X18" i="85"/>
  <c r="W18" i="85"/>
  <c r="Z17" i="85"/>
  <c r="Y17" i="85"/>
  <c r="X17" i="85"/>
  <c r="W17" i="85"/>
  <c r="Z16" i="85"/>
  <c r="Y16" i="85"/>
  <c r="X16" i="85"/>
  <c r="W16" i="85"/>
  <c r="Z15" i="85"/>
  <c r="Y15" i="85"/>
  <c r="X15" i="85"/>
  <c r="W15" i="85"/>
  <c r="Z14" i="85"/>
  <c r="Y14" i="85"/>
  <c r="X14" i="85"/>
  <c r="W14" i="85"/>
  <c r="Z13" i="85"/>
  <c r="Y13" i="85"/>
  <c r="X13" i="85"/>
  <c r="W13" i="85"/>
  <c r="Y4" i="85"/>
  <c r="Y5" i="85" s="1"/>
  <c r="Y6" i="85" s="1"/>
  <c r="Y7" i="85" s="1"/>
  <c r="Y8" i="85" s="1"/>
  <c r="Y9" i="85" s="1"/>
  <c r="Y10" i="85" s="1"/>
  <c r="Y11" i="85" s="1"/>
  <c r="Y12" i="85" s="1"/>
  <c r="Z3" i="85"/>
  <c r="Z4" i="85" s="1"/>
  <c r="Z5" i="85" s="1"/>
  <c r="Z6" i="85" s="1"/>
  <c r="Z7" i="85" s="1"/>
  <c r="Z8" i="85" s="1"/>
  <c r="Z9" i="85" s="1"/>
  <c r="Z10" i="85" s="1"/>
  <c r="Z11" i="85" s="1"/>
  <c r="Z12" i="85" s="1"/>
  <c r="Y3" i="85"/>
  <c r="X3" i="85"/>
  <c r="X4" i="85" s="1"/>
  <c r="X5" i="85" s="1"/>
  <c r="X6" i="85" s="1"/>
  <c r="X7" i="85" s="1"/>
  <c r="X8" i="85" s="1"/>
  <c r="X9" i="85" s="1"/>
  <c r="X10" i="85" s="1"/>
  <c r="X11" i="85" s="1"/>
  <c r="X12" i="85" s="1"/>
  <c r="W3" i="85"/>
  <c r="W4" i="85" s="1"/>
  <c r="W5" i="85" s="1"/>
  <c r="W6" i="85" s="1"/>
  <c r="W7" i="85" s="1"/>
  <c r="W8" i="85" s="1"/>
  <c r="W9" i="85" s="1"/>
  <c r="W10" i="85" s="1"/>
  <c r="W11" i="85" s="1"/>
  <c r="W12" i="85" s="1"/>
  <c r="Z2" i="85"/>
  <c r="Y2" i="85"/>
  <c r="X2" i="85"/>
  <c r="W2" i="85"/>
  <c r="Z83" i="86"/>
  <c r="Y83" i="86"/>
  <c r="X83" i="86"/>
  <c r="W83" i="86"/>
  <c r="Z82" i="86"/>
  <c r="Y82" i="86"/>
  <c r="X82" i="86"/>
  <c r="W82" i="86"/>
  <c r="Z81" i="86"/>
  <c r="Y81" i="86"/>
  <c r="X81" i="86"/>
  <c r="W81" i="86"/>
  <c r="Z80" i="86"/>
  <c r="Y80" i="86"/>
  <c r="X80" i="86"/>
  <c r="W80" i="86"/>
  <c r="Z79" i="86"/>
  <c r="Y79" i="86"/>
  <c r="X79" i="86"/>
  <c r="W79" i="86"/>
  <c r="Z78" i="86"/>
  <c r="Y78" i="86"/>
  <c r="X78" i="86"/>
  <c r="W78" i="86"/>
  <c r="Z77" i="86"/>
  <c r="Y77" i="86"/>
  <c r="X77" i="86"/>
  <c r="W77" i="86"/>
  <c r="Z76" i="86"/>
  <c r="Y76" i="86"/>
  <c r="X76" i="86"/>
  <c r="W76" i="86"/>
  <c r="Z75" i="86"/>
  <c r="Y75" i="86"/>
  <c r="X75" i="86"/>
  <c r="W75" i="86"/>
  <c r="Z74" i="86"/>
  <c r="Y74" i="86"/>
  <c r="X74" i="86"/>
  <c r="W74" i="86"/>
  <c r="Z73" i="86"/>
  <c r="Y73" i="86"/>
  <c r="X73" i="86"/>
  <c r="W73" i="86"/>
  <c r="Z72" i="86"/>
  <c r="Y72" i="86"/>
  <c r="X72" i="86"/>
  <c r="W72" i="86"/>
  <c r="Z71" i="86"/>
  <c r="Y71" i="86"/>
  <c r="X71" i="86"/>
  <c r="W71" i="86"/>
  <c r="Z70" i="86"/>
  <c r="Y70" i="86"/>
  <c r="X70" i="86"/>
  <c r="W70" i="86"/>
  <c r="Z69" i="86"/>
  <c r="Y69" i="86"/>
  <c r="X69" i="86"/>
  <c r="W69" i="86"/>
  <c r="Z68" i="86"/>
  <c r="Y68" i="86"/>
  <c r="X68" i="86"/>
  <c r="W68" i="86"/>
  <c r="Z67" i="86"/>
  <c r="Y67" i="86"/>
  <c r="X67" i="86"/>
  <c r="W67" i="86"/>
  <c r="Z66" i="86"/>
  <c r="Y66" i="86"/>
  <c r="X66" i="86"/>
  <c r="W66" i="86"/>
  <c r="Z65" i="86"/>
  <c r="Y65" i="86"/>
  <c r="X65" i="86"/>
  <c r="W65" i="86"/>
  <c r="Z64" i="86"/>
  <c r="Y64" i="86"/>
  <c r="X64" i="86"/>
  <c r="W64" i="86"/>
  <c r="Z63" i="86"/>
  <c r="Y63" i="86"/>
  <c r="X63" i="86"/>
  <c r="W63" i="86"/>
  <c r="Z62" i="86"/>
  <c r="Y62" i="86"/>
  <c r="X62" i="86"/>
  <c r="W62" i="86"/>
  <c r="Z61" i="86"/>
  <c r="Y61" i="86"/>
  <c r="X61" i="86"/>
  <c r="W61" i="86"/>
  <c r="Z60" i="86"/>
  <c r="Y60" i="86"/>
  <c r="X60" i="86"/>
  <c r="W60" i="86"/>
  <c r="Z59" i="86"/>
  <c r="Y59" i="86"/>
  <c r="X59" i="86"/>
  <c r="W59" i="86"/>
  <c r="Z58" i="86"/>
  <c r="Y58" i="86"/>
  <c r="X58" i="86"/>
  <c r="W58" i="86"/>
  <c r="Z57" i="86"/>
  <c r="Y57" i="86"/>
  <c r="X57" i="86"/>
  <c r="W57" i="86"/>
  <c r="Z56" i="86"/>
  <c r="Y56" i="86"/>
  <c r="X56" i="86"/>
  <c r="W56" i="86"/>
  <c r="Z55" i="86"/>
  <c r="Y55" i="86"/>
  <c r="X55" i="86"/>
  <c r="W55" i="86"/>
  <c r="Z54" i="86"/>
  <c r="Y54" i="86"/>
  <c r="X54" i="86"/>
  <c r="W54" i="86"/>
  <c r="Z53" i="86"/>
  <c r="Y53" i="86"/>
  <c r="X53" i="86"/>
  <c r="W53" i="86"/>
  <c r="Z52" i="86"/>
  <c r="Y52" i="86"/>
  <c r="X52" i="86"/>
  <c r="W52" i="86"/>
  <c r="Z51" i="86"/>
  <c r="Y51" i="86"/>
  <c r="X51" i="86"/>
  <c r="W51" i="86"/>
  <c r="Z50" i="86"/>
  <c r="Y50" i="86"/>
  <c r="X50" i="86"/>
  <c r="W50" i="86"/>
  <c r="Z49" i="86"/>
  <c r="Y49" i="86"/>
  <c r="X49" i="86"/>
  <c r="W49" i="86"/>
  <c r="Z48" i="86"/>
  <c r="Y48" i="86"/>
  <c r="X48" i="86"/>
  <c r="W48" i="86"/>
  <c r="Z47" i="86"/>
  <c r="Y47" i="86"/>
  <c r="X47" i="86"/>
  <c r="W47" i="86"/>
  <c r="Z46" i="86"/>
  <c r="Y46" i="86"/>
  <c r="X46" i="86"/>
  <c r="W46" i="86"/>
  <c r="Z45" i="86"/>
  <c r="Y45" i="86"/>
  <c r="X45" i="86"/>
  <c r="W45" i="86"/>
  <c r="Z44" i="86"/>
  <c r="Y44" i="86"/>
  <c r="X44" i="86"/>
  <c r="W44" i="86"/>
  <c r="Z43" i="86"/>
  <c r="Y43" i="86"/>
  <c r="X43" i="86"/>
  <c r="W43" i="86"/>
  <c r="Z42" i="86"/>
  <c r="Y42" i="86"/>
  <c r="X42" i="86"/>
  <c r="W42" i="86"/>
  <c r="Z41" i="86"/>
  <c r="Y41" i="86"/>
  <c r="X41" i="86"/>
  <c r="W41" i="86"/>
  <c r="Z40" i="86"/>
  <c r="Y40" i="86"/>
  <c r="X40" i="86"/>
  <c r="W40" i="86"/>
  <c r="Z39" i="86"/>
  <c r="Y39" i="86"/>
  <c r="X39" i="86"/>
  <c r="W39" i="86"/>
  <c r="Z38" i="86"/>
  <c r="Y38" i="86"/>
  <c r="X38" i="86"/>
  <c r="W38" i="86"/>
  <c r="Z37" i="86"/>
  <c r="Y37" i="86"/>
  <c r="X37" i="86"/>
  <c r="W37" i="86"/>
  <c r="Z36" i="86"/>
  <c r="Y36" i="86"/>
  <c r="X36" i="86"/>
  <c r="W36" i="86"/>
  <c r="Z35" i="86"/>
  <c r="Y35" i="86"/>
  <c r="X35" i="86"/>
  <c r="W35" i="86"/>
  <c r="Z34" i="86"/>
  <c r="Y34" i="86"/>
  <c r="X34" i="86"/>
  <c r="W34" i="86"/>
  <c r="Z33" i="86"/>
  <c r="Y33" i="86"/>
  <c r="X33" i="86"/>
  <c r="W33" i="86"/>
  <c r="Z32" i="86"/>
  <c r="Y32" i="86"/>
  <c r="X32" i="86"/>
  <c r="W32" i="86"/>
  <c r="Z31" i="86"/>
  <c r="Y31" i="86"/>
  <c r="X31" i="86"/>
  <c r="W31" i="86"/>
  <c r="Z30" i="86"/>
  <c r="Y30" i="86"/>
  <c r="X30" i="86"/>
  <c r="W30" i="86"/>
  <c r="Z29" i="86"/>
  <c r="Y29" i="86"/>
  <c r="X29" i="86"/>
  <c r="W29" i="86"/>
  <c r="Z28" i="86"/>
  <c r="Y28" i="86"/>
  <c r="X28" i="86"/>
  <c r="W28" i="86"/>
  <c r="Z27" i="86"/>
  <c r="Y27" i="86"/>
  <c r="X27" i="86"/>
  <c r="W27" i="86"/>
  <c r="Z26" i="86"/>
  <c r="Y26" i="86"/>
  <c r="X26" i="86"/>
  <c r="W26" i="86"/>
  <c r="Z25" i="86"/>
  <c r="Y25" i="86"/>
  <c r="X25" i="86"/>
  <c r="W25" i="86"/>
  <c r="Z24" i="86"/>
  <c r="Y24" i="86"/>
  <c r="X24" i="86"/>
  <c r="W24" i="86"/>
  <c r="Z23" i="86"/>
  <c r="Y23" i="86"/>
  <c r="X23" i="86"/>
  <c r="W23" i="86"/>
  <c r="Z22" i="86"/>
  <c r="Y22" i="86"/>
  <c r="X22" i="86"/>
  <c r="W22" i="86"/>
  <c r="Z21" i="86"/>
  <c r="Y21" i="86"/>
  <c r="X21" i="86"/>
  <c r="W21" i="86"/>
  <c r="Z20" i="86"/>
  <c r="Y20" i="86"/>
  <c r="X20" i="86"/>
  <c r="W20" i="86"/>
  <c r="Z19" i="86"/>
  <c r="Y19" i="86"/>
  <c r="X19" i="86"/>
  <c r="W19" i="86"/>
  <c r="Z18" i="86"/>
  <c r="Y18" i="86"/>
  <c r="X18" i="86"/>
  <c r="W18" i="86"/>
  <c r="Z17" i="86"/>
  <c r="Y17" i="86"/>
  <c r="X17" i="86"/>
  <c r="W17" i="86"/>
  <c r="Z16" i="86"/>
  <c r="Y16" i="86"/>
  <c r="X16" i="86"/>
  <c r="W16" i="86"/>
  <c r="Z15" i="86"/>
  <c r="Y15" i="86"/>
  <c r="X15" i="86"/>
  <c r="W15" i="86"/>
  <c r="Z14" i="86"/>
  <c r="Y14" i="86"/>
  <c r="X14" i="86"/>
  <c r="W14" i="86"/>
  <c r="Z13" i="86"/>
  <c r="Y13" i="86"/>
  <c r="X13" i="86"/>
  <c r="W13" i="86"/>
  <c r="Y5" i="86"/>
  <c r="Y6" i="86" s="1"/>
  <c r="Y7" i="86" s="1"/>
  <c r="Y8" i="86" s="1"/>
  <c r="Y9" i="86" s="1"/>
  <c r="Y10" i="86" s="1"/>
  <c r="Y11" i="86" s="1"/>
  <c r="Y12" i="86" s="1"/>
  <c r="Z2" i="86"/>
  <c r="Z3" i="86" s="1"/>
  <c r="Z4" i="86" s="1"/>
  <c r="Z5" i="86" s="1"/>
  <c r="Z6" i="86" s="1"/>
  <c r="Z7" i="86" s="1"/>
  <c r="Z8" i="86" s="1"/>
  <c r="Z9" i="86" s="1"/>
  <c r="Z10" i="86" s="1"/>
  <c r="Z11" i="86" s="1"/>
  <c r="Z12" i="86" s="1"/>
  <c r="Y2" i="86"/>
  <c r="Y3" i="86" s="1"/>
  <c r="Y4" i="86" s="1"/>
  <c r="X2" i="86"/>
  <c r="X3" i="86" s="1"/>
  <c r="X4" i="86" s="1"/>
  <c r="X5" i="86" s="1"/>
  <c r="X6" i="86" s="1"/>
  <c r="X7" i="86" s="1"/>
  <c r="X8" i="86" s="1"/>
  <c r="X9" i="86" s="1"/>
  <c r="X10" i="86" s="1"/>
  <c r="X11" i="86" s="1"/>
  <c r="X12" i="86" s="1"/>
  <c r="W2" i="86"/>
  <c r="W3" i="86" s="1"/>
  <c r="W4" i="86" s="1"/>
  <c r="W5" i="86" s="1"/>
  <c r="W6" i="86" s="1"/>
  <c r="W7" i="86" s="1"/>
  <c r="W8" i="86" s="1"/>
  <c r="W9" i="86" s="1"/>
  <c r="W10" i="86" s="1"/>
  <c r="W11" i="86" s="1"/>
  <c r="W12" i="86" s="1"/>
  <c r="Z83" i="87"/>
  <c r="Y83" i="87"/>
  <c r="X83" i="87"/>
  <c r="W83" i="87"/>
  <c r="Z82" i="87"/>
  <c r="Y82" i="87"/>
  <c r="X82" i="87"/>
  <c r="W82" i="87"/>
  <c r="Z81" i="87"/>
  <c r="Y81" i="87"/>
  <c r="X81" i="87"/>
  <c r="W81" i="87"/>
  <c r="Z80" i="87"/>
  <c r="Y80" i="87"/>
  <c r="X80" i="87"/>
  <c r="W80" i="87"/>
  <c r="Z79" i="87"/>
  <c r="Y79" i="87"/>
  <c r="X79" i="87"/>
  <c r="W79" i="87"/>
  <c r="Z78" i="87"/>
  <c r="Y78" i="87"/>
  <c r="X78" i="87"/>
  <c r="W78" i="87"/>
  <c r="Z77" i="87"/>
  <c r="Y77" i="87"/>
  <c r="X77" i="87"/>
  <c r="W77" i="87"/>
  <c r="Z76" i="87"/>
  <c r="Y76" i="87"/>
  <c r="X76" i="87"/>
  <c r="W76" i="87"/>
  <c r="Z75" i="87"/>
  <c r="Y75" i="87"/>
  <c r="X75" i="87"/>
  <c r="W75" i="87"/>
  <c r="Z74" i="87"/>
  <c r="Y74" i="87"/>
  <c r="X74" i="87"/>
  <c r="W74" i="87"/>
  <c r="Z73" i="87"/>
  <c r="Y73" i="87"/>
  <c r="X73" i="87"/>
  <c r="W73" i="87"/>
  <c r="Z72" i="87"/>
  <c r="Y72" i="87"/>
  <c r="X72" i="87"/>
  <c r="W72" i="87"/>
  <c r="Z71" i="87"/>
  <c r="Y71" i="87"/>
  <c r="X71" i="87"/>
  <c r="W71" i="87"/>
  <c r="Z70" i="87"/>
  <c r="Y70" i="87"/>
  <c r="X70" i="87"/>
  <c r="W70" i="87"/>
  <c r="Z69" i="87"/>
  <c r="Y69" i="87"/>
  <c r="X69" i="87"/>
  <c r="W69" i="87"/>
  <c r="Z68" i="87"/>
  <c r="Y68" i="87"/>
  <c r="X68" i="87"/>
  <c r="W68" i="87"/>
  <c r="Z67" i="87"/>
  <c r="Y67" i="87"/>
  <c r="X67" i="87"/>
  <c r="W67" i="87"/>
  <c r="Z66" i="87"/>
  <c r="Y66" i="87"/>
  <c r="X66" i="87"/>
  <c r="W66" i="87"/>
  <c r="Z65" i="87"/>
  <c r="Y65" i="87"/>
  <c r="X65" i="87"/>
  <c r="W65" i="87"/>
  <c r="Z64" i="87"/>
  <c r="Y64" i="87"/>
  <c r="X64" i="87"/>
  <c r="W64" i="87"/>
  <c r="Z63" i="87"/>
  <c r="Y63" i="87"/>
  <c r="X63" i="87"/>
  <c r="W63" i="87"/>
  <c r="Z62" i="87"/>
  <c r="Y62" i="87"/>
  <c r="X62" i="87"/>
  <c r="W62" i="87"/>
  <c r="Z61" i="87"/>
  <c r="Y61" i="87"/>
  <c r="X61" i="87"/>
  <c r="W61" i="87"/>
  <c r="Z60" i="87"/>
  <c r="Y60" i="87"/>
  <c r="X60" i="87"/>
  <c r="W60" i="87"/>
  <c r="Z59" i="87"/>
  <c r="Y59" i="87"/>
  <c r="X59" i="87"/>
  <c r="W59" i="87"/>
  <c r="Z58" i="87"/>
  <c r="Y58" i="87"/>
  <c r="X58" i="87"/>
  <c r="W58" i="87"/>
  <c r="Z57" i="87"/>
  <c r="Y57" i="87"/>
  <c r="X57" i="87"/>
  <c r="W57" i="87"/>
  <c r="Z56" i="87"/>
  <c r="Y56" i="87"/>
  <c r="X56" i="87"/>
  <c r="W56" i="87"/>
  <c r="Z55" i="87"/>
  <c r="Y55" i="87"/>
  <c r="X55" i="87"/>
  <c r="W55" i="87"/>
  <c r="Z54" i="87"/>
  <c r="Y54" i="87"/>
  <c r="X54" i="87"/>
  <c r="W54" i="87"/>
  <c r="Z53" i="87"/>
  <c r="Y53" i="87"/>
  <c r="X53" i="87"/>
  <c r="W53" i="87"/>
  <c r="Z52" i="87"/>
  <c r="Y52" i="87"/>
  <c r="X52" i="87"/>
  <c r="W52" i="87"/>
  <c r="Z51" i="87"/>
  <c r="Y51" i="87"/>
  <c r="X51" i="87"/>
  <c r="W51" i="87"/>
  <c r="Z50" i="87"/>
  <c r="Y50" i="87"/>
  <c r="X50" i="87"/>
  <c r="W50" i="87"/>
  <c r="Z49" i="87"/>
  <c r="Y49" i="87"/>
  <c r="X49" i="87"/>
  <c r="W49" i="87"/>
  <c r="Z48" i="87"/>
  <c r="Y48" i="87"/>
  <c r="X48" i="87"/>
  <c r="W48" i="87"/>
  <c r="Z47" i="87"/>
  <c r="Y47" i="87"/>
  <c r="X47" i="87"/>
  <c r="W47" i="87"/>
  <c r="Z46" i="87"/>
  <c r="Y46" i="87"/>
  <c r="X46" i="87"/>
  <c r="W46" i="87"/>
  <c r="Z45" i="87"/>
  <c r="Y45" i="87"/>
  <c r="X45" i="87"/>
  <c r="W45" i="87"/>
  <c r="Z44" i="87"/>
  <c r="Y44" i="87"/>
  <c r="X44" i="87"/>
  <c r="W44" i="87"/>
  <c r="Z43" i="87"/>
  <c r="Y43" i="87"/>
  <c r="X43" i="87"/>
  <c r="W43" i="87"/>
  <c r="Z42" i="87"/>
  <c r="Y42" i="87"/>
  <c r="X42" i="87"/>
  <c r="W42" i="87"/>
  <c r="Z41" i="87"/>
  <c r="Y41" i="87"/>
  <c r="X41" i="87"/>
  <c r="W41" i="87"/>
  <c r="Z40" i="87"/>
  <c r="Y40" i="87"/>
  <c r="X40" i="87"/>
  <c r="W40" i="87"/>
  <c r="Z39" i="87"/>
  <c r="Y39" i="87"/>
  <c r="X39" i="87"/>
  <c r="W39" i="87"/>
  <c r="Z38" i="87"/>
  <c r="Y38" i="87"/>
  <c r="X38" i="87"/>
  <c r="W38" i="87"/>
  <c r="Z37" i="87"/>
  <c r="Y37" i="87"/>
  <c r="X37" i="87"/>
  <c r="W37" i="87"/>
  <c r="Z36" i="87"/>
  <c r="Y36" i="87"/>
  <c r="X36" i="87"/>
  <c r="W36" i="87"/>
  <c r="Z35" i="87"/>
  <c r="Y35" i="87"/>
  <c r="X35" i="87"/>
  <c r="W35" i="87"/>
  <c r="Z34" i="87"/>
  <c r="Y34" i="87"/>
  <c r="X34" i="87"/>
  <c r="W34" i="87"/>
  <c r="Z33" i="87"/>
  <c r="Y33" i="87"/>
  <c r="X33" i="87"/>
  <c r="W33" i="87"/>
  <c r="Z32" i="87"/>
  <c r="Y32" i="87"/>
  <c r="X32" i="87"/>
  <c r="W32" i="87"/>
  <c r="Z31" i="87"/>
  <c r="Y31" i="87"/>
  <c r="X31" i="87"/>
  <c r="W31" i="87"/>
  <c r="Z30" i="87"/>
  <c r="Y30" i="87"/>
  <c r="X30" i="87"/>
  <c r="W30" i="87"/>
  <c r="Z29" i="87"/>
  <c r="Y29" i="87"/>
  <c r="X29" i="87"/>
  <c r="W29" i="87"/>
  <c r="Z28" i="87"/>
  <c r="Y28" i="87"/>
  <c r="X28" i="87"/>
  <c r="W28" i="87"/>
  <c r="Z27" i="87"/>
  <c r="Y27" i="87"/>
  <c r="X27" i="87"/>
  <c r="W27" i="87"/>
  <c r="Z26" i="87"/>
  <c r="Y26" i="87"/>
  <c r="X26" i="87"/>
  <c r="W26" i="87"/>
  <c r="Z25" i="87"/>
  <c r="Y25" i="87"/>
  <c r="X25" i="87"/>
  <c r="W25" i="87"/>
  <c r="Z24" i="87"/>
  <c r="Y24" i="87"/>
  <c r="X24" i="87"/>
  <c r="W24" i="87"/>
  <c r="Z23" i="87"/>
  <c r="Y23" i="87"/>
  <c r="X23" i="87"/>
  <c r="W23" i="87"/>
  <c r="Z22" i="87"/>
  <c r="Y22" i="87"/>
  <c r="X22" i="87"/>
  <c r="W22" i="87"/>
  <c r="Z21" i="87"/>
  <c r="Y21" i="87"/>
  <c r="X21" i="87"/>
  <c r="W21" i="87"/>
  <c r="Z20" i="87"/>
  <c r="Y20" i="87"/>
  <c r="X20" i="87"/>
  <c r="W20" i="87"/>
  <c r="Z19" i="87"/>
  <c r="Y19" i="87"/>
  <c r="X19" i="87"/>
  <c r="W19" i="87"/>
  <c r="Z18" i="87"/>
  <c r="Y18" i="87"/>
  <c r="X18" i="87"/>
  <c r="W18" i="87"/>
  <c r="Z17" i="87"/>
  <c r="Y17" i="87"/>
  <c r="X17" i="87"/>
  <c r="W17" i="87"/>
  <c r="Z16" i="87"/>
  <c r="Y16" i="87"/>
  <c r="X16" i="87"/>
  <c r="W16" i="87"/>
  <c r="Z15" i="87"/>
  <c r="Y15" i="87"/>
  <c r="X15" i="87"/>
  <c r="W15" i="87"/>
  <c r="Z14" i="87"/>
  <c r="Y14" i="87"/>
  <c r="X14" i="87"/>
  <c r="W14" i="87"/>
  <c r="Z13" i="87"/>
  <c r="Y13" i="87"/>
  <c r="X13" i="87"/>
  <c r="W13" i="87"/>
  <c r="Y6" i="87"/>
  <c r="Y7" i="87" s="1"/>
  <c r="Y8" i="87" s="1"/>
  <c r="Y9" i="87" s="1"/>
  <c r="Y10" i="87" s="1"/>
  <c r="Y11" i="87" s="1"/>
  <c r="Y12" i="87" s="1"/>
  <c r="Y3" i="87"/>
  <c r="Y4" i="87" s="1"/>
  <c r="Y5" i="87" s="1"/>
  <c r="Z2" i="87"/>
  <c r="Z3" i="87" s="1"/>
  <c r="Z4" i="87" s="1"/>
  <c r="Z5" i="87" s="1"/>
  <c r="Z6" i="87" s="1"/>
  <c r="Z7" i="87" s="1"/>
  <c r="Z8" i="87" s="1"/>
  <c r="Z9" i="87" s="1"/>
  <c r="Z10" i="87" s="1"/>
  <c r="Z11" i="87" s="1"/>
  <c r="Z12" i="87" s="1"/>
  <c r="Y2" i="87"/>
  <c r="X2" i="87"/>
  <c r="X3" i="87" s="1"/>
  <c r="X4" i="87" s="1"/>
  <c r="X5" i="87" s="1"/>
  <c r="X6" i="87" s="1"/>
  <c r="X7" i="87" s="1"/>
  <c r="X8" i="87" s="1"/>
  <c r="X9" i="87" s="1"/>
  <c r="X10" i="87" s="1"/>
  <c r="X11" i="87" s="1"/>
  <c r="X12" i="87" s="1"/>
  <c r="W2" i="87"/>
  <c r="W3" i="87" s="1"/>
  <c r="W4" i="87" s="1"/>
  <c r="W5" i="87" s="1"/>
  <c r="W6" i="87" s="1"/>
  <c r="W7" i="87" s="1"/>
  <c r="W8" i="87" s="1"/>
  <c r="W9" i="87" s="1"/>
  <c r="W10" i="87" s="1"/>
  <c r="W11" i="87" s="1"/>
  <c r="W12" i="87" s="1"/>
  <c r="Z83" i="88"/>
  <c r="Y83" i="88"/>
  <c r="X83" i="88"/>
  <c r="W83" i="88"/>
  <c r="Z82" i="88"/>
  <c r="Y82" i="88"/>
  <c r="X82" i="88"/>
  <c r="W82" i="88"/>
  <c r="Z81" i="88"/>
  <c r="Y81" i="88"/>
  <c r="X81" i="88"/>
  <c r="W81" i="88"/>
  <c r="Z80" i="88"/>
  <c r="Y80" i="88"/>
  <c r="X80" i="88"/>
  <c r="W80" i="88"/>
  <c r="Z79" i="88"/>
  <c r="Y79" i="88"/>
  <c r="X79" i="88"/>
  <c r="W79" i="88"/>
  <c r="Z78" i="88"/>
  <c r="Y78" i="88"/>
  <c r="X78" i="88"/>
  <c r="W78" i="88"/>
  <c r="Z77" i="88"/>
  <c r="Y77" i="88"/>
  <c r="X77" i="88"/>
  <c r="W77" i="88"/>
  <c r="Z76" i="88"/>
  <c r="Y76" i="88"/>
  <c r="X76" i="88"/>
  <c r="W76" i="88"/>
  <c r="Z75" i="88"/>
  <c r="Y75" i="88"/>
  <c r="X75" i="88"/>
  <c r="W75" i="88"/>
  <c r="Z74" i="88"/>
  <c r="Y74" i="88"/>
  <c r="X74" i="88"/>
  <c r="W74" i="88"/>
  <c r="Z73" i="88"/>
  <c r="Y73" i="88"/>
  <c r="X73" i="88"/>
  <c r="W73" i="88"/>
  <c r="Z72" i="88"/>
  <c r="Y72" i="88"/>
  <c r="X72" i="88"/>
  <c r="W72" i="88"/>
  <c r="Z71" i="88"/>
  <c r="Y71" i="88"/>
  <c r="X71" i="88"/>
  <c r="W71" i="88"/>
  <c r="Z70" i="88"/>
  <c r="Y70" i="88"/>
  <c r="X70" i="88"/>
  <c r="W70" i="88"/>
  <c r="Z69" i="88"/>
  <c r="Y69" i="88"/>
  <c r="X69" i="88"/>
  <c r="W69" i="88"/>
  <c r="Z68" i="88"/>
  <c r="Y68" i="88"/>
  <c r="X68" i="88"/>
  <c r="W68" i="88"/>
  <c r="Z67" i="88"/>
  <c r="Y67" i="88"/>
  <c r="X67" i="88"/>
  <c r="W67" i="88"/>
  <c r="Z66" i="88"/>
  <c r="Y66" i="88"/>
  <c r="X66" i="88"/>
  <c r="W66" i="88"/>
  <c r="Z65" i="88"/>
  <c r="Y65" i="88"/>
  <c r="X65" i="88"/>
  <c r="W65" i="88"/>
  <c r="Z64" i="88"/>
  <c r="Y64" i="88"/>
  <c r="X64" i="88"/>
  <c r="W64" i="88"/>
  <c r="Z63" i="88"/>
  <c r="Y63" i="88"/>
  <c r="X63" i="88"/>
  <c r="W63" i="88"/>
  <c r="Z62" i="88"/>
  <c r="Y62" i="88"/>
  <c r="X62" i="88"/>
  <c r="W62" i="88"/>
  <c r="Z61" i="88"/>
  <c r="Y61" i="88"/>
  <c r="X61" i="88"/>
  <c r="W61" i="88"/>
  <c r="Z60" i="88"/>
  <c r="Y60" i="88"/>
  <c r="X60" i="88"/>
  <c r="W60" i="88"/>
  <c r="Z59" i="88"/>
  <c r="Y59" i="88"/>
  <c r="X59" i="88"/>
  <c r="W59" i="88"/>
  <c r="Z58" i="88"/>
  <c r="Y58" i="88"/>
  <c r="X58" i="88"/>
  <c r="W58" i="88"/>
  <c r="Z57" i="88"/>
  <c r="Y57" i="88"/>
  <c r="X57" i="88"/>
  <c r="W57" i="88"/>
  <c r="Z56" i="88"/>
  <c r="Y56" i="88"/>
  <c r="X56" i="88"/>
  <c r="W56" i="88"/>
  <c r="Z55" i="88"/>
  <c r="Y55" i="88"/>
  <c r="X55" i="88"/>
  <c r="W55" i="88"/>
  <c r="Z54" i="88"/>
  <c r="Y54" i="88"/>
  <c r="X54" i="88"/>
  <c r="W54" i="88"/>
  <c r="Z53" i="88"/>
  <c r="Y53" i="88"/>
  <c r="X53" i="88"/>
  <c r="W53" i="88"/>
  <c r="Z52" i="88"/>
  <c r="Y52" i="88"/>
  <c r="X52" i="88"/>
  <c r="W52" i="88"/>
  <c r="Z51" i="88"/>
  <c r="Y51" i="88"/>
  <c r="X51" i="88"/>
  <c r="W51" i="88"/>
  <c r="Z50" i="88"/>
  <c r="Y50" i="88"/>
  <c r="X50" i="88"/>
  <c r="W50" i="88"/>
  <c r="Z49" i="88"/>
  <c r="Y49" i="88"/>
  <c r="X49" i="88"/>
  <c r="W49" i="88"/>
  <c r="Z48" i="88"/>
  <c r="Y48" i="88"/>
  <c r="X48" i="88"/>
  <c r="W48" i="88"/>
  <c r="Z47" i="88"/>
  <c r="Y47" i="88"/>
  <c r="X47" i="88"/>
  <c r="W47" i="88"/>
  <c r="Z46" i="88"/>
  <c r="Y46" i="88"/>
  <c r="X46" i="88"/>
  <c r="W46" i="88"/>
  <c r="Z45" i="88"/>
  <c r="Y45" i="88"/>
  <c r="X45" i="88"/>
  <c r="W45" i="88"/>
  <c r="Z44" i="88"/>
  <c r="Y44" i="88"/>
  <c r="X44" i="88"/>
  <c r="W44" i="88"/>
  <c r="Z43" i="88"/>
  <c r="Y43" i="88"/>
  <c r="X43" i="88"/>
  <c r="W43" i="88"/>
  <c r="Z42" i="88"/>
  <c r="Y42" i="88"/>
  <c r="X42" i="88"/>
  <c r="W42" i="88"/>
  <c r="Z41" i="88"/>
  <c r="Y41" i="88"/>
  <c r="X41" i="88"/>
  <c r="W41" i="88"/>
  <c r="Z40" i="88"/>
  <c r="Y40" i="88"/>
  <c r="X40" i="88"/>
  <c r="W40" i="88"/>
  <c r="Z39" i="88"/>
  <c r="Y39" i="88"/>
  <c r="X39" i="88"/>
  <c r="W39" i="88"/>
  <c r="Z38" i="88"/>
  <c r="Y38" i="88"/>
  <c r="X38" i="88"/>
  <c r="W38" i="88"/>
  <c r="Z37" i="88"/>
  <c r="Y37" i="88"/>
  <c r="X37" i="88"/>
  <c r="W37" i="88"/>
  <c r="Z36" i="88"/>
  <c r="Y36" i="88"/>
  <c r="X36" i="88"/>
  <c r="W36" i="88"/>
  <c r="Z35" i="88"/>
  <c r="Y35" i="88"/>
  <c r="X35" i="88"/>
  <c r="W35" i="88"/>
  <c r="Z34" i="88"/>
  <c r="Y34" i="88"/>
  <c r="X34" i="88"/>
  <c r="W34" i="88"/>
  <c r="Z33" i="88"/>
  <c r="Y33" i="88"/>
  <c r="X33" i="88"/>
  <c r="W33" i="88"/>
  <c r="Z32" i="88"/>
  <c r="Y32" i="88"/>
  <c r="X32" i="88"/>
  <c r="W32" i="88"/>
  <c r="Z31" i="88"/>
  <c r="Y31" i="88"/>
  <c r="X31" i="88"/>
  <c r="W31" i="88"/>
  <c r="Z30" i="88"/>
  <c r="Y30" i="88"/>
  <c r="X30" i="88"/>
  <c r="W30" i="88"/>
  <c r="Z29" i="88"/>
  <c r="Y29" i="88"/>
  <c r="X29" i="88"/>
  <c r="W29" i="88"/>
  <c r="Z28" i="88"/>
  <c r="Y28" i="88"/>
  <c r="X28" i="88"/>
  <c r="W28" i="88"/>
  <c r="Z27" i="88"/>
  <c r="Y27" i="88"/>
  <c r="X27" i="88"/>
  <c r="W27" i="88"/>
  <c r="Z26" i="88"/>
  <c r="Y26" i="88"/>
  <c r="X26" i="88"/>
  <c r="W26" i="88"/>
  <c r="Z25" i="88"/>
  <c r="Y25" i="88"/>
  <c r="X25" i="88"/>
  <c r="W25" i="88"/>
  <c r="Z24" i="88"/>
  <c r="Y24" i="88"/>
  <c r="X24" i="88"/>
  <c r="W24" i="88"/>
  <c r="Z23" i="88"/>
  <c r="Y23" i="88"/>
  <c r="X23" i="88"/>
  <c r="W23" i="88"/>
  <c r="Z22" i="88"/>
  <c r="Y22" i="88"/>
  <c r="X22" i="88"/>
  <c r="W22" i="88"/>
  <c r="Z21" i="88"/>
  <c r="Y21" i="88"/>
  <c r="X21" i="88"/>
  <c r="W21" i="88"/>
  <c r="Z20" i="88"/>
  <c r="Y20" i="88"/>
  <c r="X20" i="88"/>
  <c r="W20" i="88"/>
  <c r="Z19" i="88"/>
  <c r="Y19" i="88"/>
  <c r="X19" i="88"/>
  <c r="W19" i="88"/>
  <c r="Z18" i="88"/>
  <c r="Y18" i="88"/>
  <c r="X18" i="88"/>
  <c r="W18" i="88"/>
  <c r="Z17" i="88"/>
  <c r="Y17" i="88"/>
  <c r="X17" i="88"/>
  <c r="W17" i="88"/>
  <c r="Z16" i="88"/>
  <c r="Y16" i="88"/>
  <c r="X16" i="88"/>
  <c r="W16" i="88"/>
  <c r="Z15" i="88"/>
  <c r="Y15" i="88"/>
  <c r="X15" i="88"/>
  <c r="W15" i="88"/>
  <c r="Z14" i="88"/>
  <c r="Y14" i="88"/>
  <c r="X14" i="88"/>
  <c r="W14" i="88"/>
  <c r="Z13" i="88"/>
  <c r="Y13" i="88"/>
  <c r="X13" i="88"/>
  <c r="W13" i="88"/>
  <c r="Z12" i="88"/>
  <c r="Y12" i="88"/>
  <c r="X12" i="88"/>
  <c r="W12" i="88"/>
  <c r="Y7" i="88"/>
  <c r="Y8" i="88" s="1"/>
  <c r="Y9" i="88" s="1"/>
  <c r="Y10" i="88" s="1"/>
  <c r="Y11" i="88" s="1"/>
  <c r="Y4" i="88"/>
  <c r="Y5" i="88" s="1"/>
  <c r="Y6" i="88" s="1"/>
  <c r="Z3" i="88"/>
  <c r="Z4" i="88" s="1"/>
  <c r="Z5" i="88" s="1"/>
  <c r="Z6" i="88" s="1"/>
  <c r="Z7" i="88" s="1"/>
  <c r="Z8" i="88" s="1"/>
  <c r="Z9" i="88" s="1"/>
  <c r="Z10" i="88" s="1"/>
  <c r="Z11" i="88" s="1"/>
  <c r="Y3" i="88"/>
  <c r="Z2" i="88"/>
  <c r="Y2" i="88"/>
  <c r="X2" i="88"/>
  <c r="X3" i="88" s="1"/>
  <c r="X4" i="88" s="1"/>
  <c r="X5" i="88" s="1"/>
  <c r="X6" i="88" s="1"/>
  <c r="X7" i="88" s="1"/>
  <c r="X8" i="88" s="1"/>
  <c r="X9" i="88" s="1"/>
  <c r="X10" i="88" s="1"/>
  <c r="X11" i="88" s="1"/>
  <c r="W2" i="88"/>
  <c r="W3" i="88" s="1"/>
  <c r="W4" i="88" s="1"/>
  <c r="W5" i="88" s="1"/>
  <c r="W6" i="88" s="1"/>
  <c r="W7" i="88" s="1"/>
  <c r="W8" i="88" s="1"/>
  <c r="W9" i="88" s="1"/>
  <c r="W10" i="88" s="1"/>
  <c r="W11" i="88" s="1"/>
  <c r="Z83" i="89"/>
  <c r="Y83" i="89"/>
  <c r="X83" i="89"/>
  <c r="W83" i="89"/>
  <c r="Z82" i="89"/>
  <c r="Y82" i="89"/>
  <c r="X82" i="89"/>
  <c r="W82" i="89"/>
  <c r="Z81" i="89"/>
  <c r="Y81" i="89"/>
  <c r="X81" i="89"/>
  <c r="W81" i="89"/>
  <c r="Z80" i="89"/>
  <c r="Y80" i="89"/>
  <c r="X80" i="89"/>
  <c r="W80" i="89"/>
  <c r="Z79" i="89"/>
  <c r="Y79" i="89"/>
  <c r="X79" i="89"/>
  <c r="W79" i="89"/>
  <c r="Z78" i="89"/>
  <c r="Y78" i="89"/>
  <c r="X78" i="89"/>
  <c r="W78" i="89"/>
  <c r="Z77" i="89"/>
  <c r="Y77" i="89"/>
  <c r="X77" i="89"/>
  <c r="W77" i="89"/>
  <c r="Z76" i="89"/>
  <c r="Y76" i="89"/>
  <c r="X76" i="89"/>
  <c r="W76" i="89"/>
  <c r="Z75" i="89"/>
  <c r="Y75" i="89"/>
  <c r="X75" i="89"/>
  <c r="W75" i="89"/>
  <c r="Z74" i="89"/>
  <c r="Y74" i="89"/>
  <c r="X74" i="89"/>
  <c r="W74" i="89"/>
  <c r="Z73" i="89"/>
  <c r="Y73" i="89"/>
  <c r="X73" i="89"/>
  <c r="W73" i="89"/>
  <c r="Z72" i="89"/>
  <c r="Y72" i="89"/>
  <c r="X72" i="89"/>
  <c r="W72" i="89"/>
  <c r="Z71" i="89"/>
  <c r="Y71" i="89"/>
  <c r="X71" i="89"/>
  <c r="W71" i="89"/>
  <c r="Z70" i="89"/>
  <c r="Y70" i="89"/>
  <c r="X70" i="89"/>
  <c r="W70" i="89"/>
  <c r="Z69" i="89"/>
  <c r="Y69" i="89"/>
  <c r="X69" i="89"/>
  <c r="W69" i="89"/>
  <c r="Z68" i="89"/>
  <c r="Y68" i="89"/>
  <c r="X68" i="89"/>
  <c r="W68" i="89"/>
  <c r="Z67" i="89"/>
  <c r="Y67" i="89"/>
  <c r="X67" i="89"/>
  <c r="W67" i="89"/>
  <c r="Z66" i="89"/>
  <c r="Y66" i="89"/>
  <c r="X66" i="89"/>
  <c r="W66" i="89"/>
  <c r="Z65" i="89"/>
  <c r="Y65" i="89"/>
  <c r="X65" i="89"/>
  <c r="W65" i="89"/>
  <c r="Z64" i="89"/>
  <c r="Y64" i="89"/>
  <c r="X64" i="89"/>
  <c r="W64" i="89"/>
  <c r="Z63" i="89"/>
  <c r="Y63" i="89"/>
  <c r="X63" i="89"/>
  <c r="W63" i="89"/>
  <c r="Z62" i="89"/>
  <c r="Y62" i="89"/>
  <c r="X62" i="89"/>
  <c r="W62" i="89"/>
  <c r="Z61" i="89"/>
  <c r="Y61" i="89"/>
  <c r="X61" i="89"/>
  <c r="W61" i="89"/>
  <c r="Z60" i="89"/>
  <c r="Y60" i="89"/>
  <c r="X60" i="89"/>
  <c r="W60" i="89"/>
  <c r="Z59" i="89"/>
  <c r="Y59" i="89"/>
  <c r="X59" i="89"/>
  <c r="W59" i="89"/>
  <c r="Z58" i="89"/>
  <c r="Y58" i="89"/>
  <c r="X58" i="89"/>
  <c r="W58" i="89"/>
  <c r="Z57" i="89"/>
  <c r="Y57" i="89"/>
  <c r="X57" i="89"/>
  <c r="W57" i="89"/>
  <c r="Z56" i="89"/>
  <c r="Y56" i="89"/>
  <c r="X56" i="89"/>
  <c r="W56" i="89"/>
  <c r="Z55" i="89"/>
  <c r="Y55" i="89"/>
  <c r="X55" i="89"/>
  <c r="W55" i="89"/>
  <c r="Z54" i="89"/>
  <c r="Y54" i="89"/>
  <c r="X54" i="89"/>
  <c r="W54" i="89"/>
  <c r="Z53" i="89"/>
  <c r="Y53" i="89"/>
  <c r="X53" i="89"/>
  <c r="W53" i="89"/>
  <c r="Z52" i="89"/>
  <c r="Y52" i="89"/>
  <c r="X52" i="89"/>
  <c r="W52" i="89"/>
  <c r="Z51" i="89"/>
  <c r="Y51" i="89"/>
  <c r="X51" i="89"/>
  <c r="W51" i="89"/>
  <c r="Z50" i="89"/>
  <c r="Y50" i="89"/>
  <c r="X50" i="89"/>
  <c r="W50" i="89"/>
  <c r="Z49" i="89"/>
  <c r="Y49" i="89"/>
  <c r="X49" i="89"/>
  <c r="W49" i="89"/>
  <c r="Z48" i="89"/>
  <c r="Y48" i="89"/>
  <c r="X48" i="89"/>
  <c r="W48" i="89"/>
  <c r="Z47" i="89"/>
  <c r="Y47" i="89"/>
  <c r="X47" i="89"/>
  <c r="W47" i="89"/>
  <c r="Z46" i="89"/>
  <c r="Y46" i="89"/>
  <c r="X46" i="89"/>
  <c r="W46" i="89"/>
  <c r="Z45" i="89"/>
  <c r="Y45" i="89"/>
  <c r="X45" i="89"/>
  <c r="W45" i="89"/>
  <c r="Z44" i="89"/>
  <c r="Y44" i="89"/>
  <c r="X44" i="89"/>
  <c r="W44" i="89"/>
  <c r="Z43" i="89"/>
  <c r="Y43" i="89"/>
  <c r="X43" i="89"/>
  <c r="W43" i="89"/>
  <c r="Z42" i="89"/>
  <c r="Y42" i="89"/>
  <c r="X42" i="89"/>
  <c r="W42" i="89"/>
  <c r="Z41" i="89"/>
  <c r="Y41" i="89"/>
  <c r="X41" i="89"/>
  <c r="W41" i="89"/>
  <c r="Z40" i="89"/>
  <c r="Y40" i="89"/>
  <c r="X40" i="89"/>
  <c r="W40" i="89"/>
  <c r="Z39" i="89"/>
  <c r="Y39" i="89"/>
  <c r="X39" i="89"/>
  <c r="W39" i="89"/>
  <c r="Z38" i="89"/>
  <c r="Y38" i="89"/>
  <c r="X38" i="89"/>
  <c r="W38" i="89"/>
  <c r="Z37" i="89"/>
  <c r="Y37" i="89"/>
  <c r="X37" i="89"/>
  <c r="W37" i="89"/>
  <c r="Z36" i="89"/>
  <c r="Y36" i="89"/>
  <c r="X36" i="89"/>
  <c r="W36" i="89"/>
  <c r="Z35" i="89"/>
  <c r="Y35" i="89"/>
  <c r="X35" i="89"/>
  <c r="W35" i="89"/>
  <c r="Z34" i="89"/>
  <c r="Y34" i="89"/>
  <c r="X34" i="89"/>
  <c r="W34" i="89"/>
  <c r="Z33" i="89"/>
  <c r="Y33" i="89"/>
  <c r="X33" i="89"/>
  <c r="W33" i="89"/>
  <c r="Z32" i="89"/>
  <c r="Y32" i="89"/>
  <c r="X32" i="89"/>
  <c r="W32" i="89"/>
  <c r="Z31" i="89"/>
  <c r="Y31" i="89"/>
  <c r="X31" i="89"/>
  <c r="W31" i="89"/>
  <c r="Z30" i="89"/>
  <c r="Y30" i="89"/>
  <c r="X30" i="89"/>
  <c r="W30" i="89"/>
  <c r="Z29" i="89"/>
  <c r="Y29" i="89"/>
  <c r="X29" i="89"/>
  <c r="W29" i="89"/>
  <c r="Z28" i="89"/>
  <c r="Y28" i="89"/>
  <c r="X28" i="89"/>
  <c r="W28" i="89"/>
  <c r="Z27" i="89"/>
  <c r="Y27" i="89"/>
  <c r="X27" i="89"/>
  <c r="W27" i="89"/>
  <c r="Z26" i="89"/>
  <c r="Y26" i="89"/>
  <c r="X26" i="89"/>
  <c r="W26" i="89"/>
  <c r="Z25" i="89"/>
  <c r="Y25" i="89"/>
  <c r="X25" i="89"/>
  <c r="W25" i="89"/>
  <c r="Z24" i="89"/>
  <c r="Y24" i="89"/>
  <c r="X24" i="89"/>
  <c r="W24" i="89"/>
  <c r="Z23" i="89"/>
  <c r="Y23" i="89"/>
  <c r="X23" i="89"/>
  <c r="W23" i="89"/>
  <c r="Z22" i="89"/>
  <c r="Y22" i="89"/>
  <c r="X22" i="89"/>
  <c r="W22" i="89"/>
  <c r="Z21" i="89"/>
  <c r="Y21" i="89"/>
  <c r="X21" i="89"/>
  <c r="W21" i="89"/>
  <c r="Z20" i="89"/>
  <c r="Y20" i="89"/>
  <c r="X20" i="89"/>
  <c r="W20" i="89"/>
  <c r="Z19" i="89"/>
  <c r="Y19" i="89"/>
  <c r="X19" i="89"/>
  <c r="W19" i="89"/>
  <c r="Z18" i="89"/>
  <c r="Y18" i="89"/>
  <c r="X18" i="89"/>
  <c r="W18" i="89"/>
  <c r="Z17" i="89"/>
  <c r="Y17" i="89"/>
  <c r="X17" i="89"/>
  <c r="W17" i="89"/>
  <c r="Z16" i="89"/>
  <c r="Y16" i="89"/>
  <c r="X16" i="89"/>
  <c r="W16" i="89"/>
  <c r="Z15" i="89"/>
  <c r="Y15" i="89"/>
  <c r="X15" i="89"/>
  <c r="W15" i="89"/>
  <c r="Z14" i="89"/>
  <c r="Y14" i="89"/>
  <c r="X14" i="89"/>
  <c r="W14" i="89"/>
  <c r="Z13" i="89"/>
  <c r="Y13" i="89"/>
  <c r="X13" i="89"/>
  <c r="W13" i="89"/>
  <c r="Z3" i="89"/>
  <c r="Z4" i="89" s="1"/>
  <c r="Z5" i="89" s="1"/>
  <c r="Z6" i="89" s="1"/>
  <c r="Z7" i="89" s="1"/>
  <c r="Z8" i="89" s="1"/>
  <c r="Z9" i="89" s="1"/>
  <c r="Z10" i="89" s="1"/>
  <c r="Z11" i="89" s="1"/>
  <c r="Z12" i="89" s="1"/>
  <c r="Z2" i="89"/>
  <c r="Y2" i="89"/>
  <c r="Y3" i="89" s="1"/>
  <c r="Y4" i="89" s="1"/>
  <c r="Y5" i="89" s="1"/>
  <c r="Y6" i="89" s="1"/>
  <c r="Y7" i="89" s="1"/>
  <c r="Y8" i="89" s="1"/>
  <c r="Y9" i="89" s="1"/>
  <c r="Y10" i="89" s="1"/>
  <c r="Y11" i="89" s="1"/>
  <c r="Y12" i="89" s="1"/>
  <c r="X2" i="89"/>
  <c r="X3" i="89" s="1"/>
  <c r="X4" i="89" s="1"/>
  <c r="X5" i="89" s="1"/>
  <c r="X6" i="89" s="1"/>
  <c r="X7" i="89" s="1"/>
  <c r="X8" i="89" s="1"/>
  <c r="X9" i="89" s="1"/>
  <c r="X10" i="89" s="1"/>
  <c r="X11" i="89" s="1"/>
  <c r="X12" i="89" s="1"/>
  <c r="W2" i="89"/>
  <c r="W3" i="89" s="1"/>
  <c r="W4" i="89" s="1"/>
  <c r="W5" i="89" s="1"/>
  <c r="W6" i="89" s="1"/>
  <c r="W7" i="89" s="1"/>
  <c r="W8" i="89" s="1"/>
  <c r="W9" i="89" s="1"/>
  <c r="W10" i="89" s="1"/>
  <c r="W11" i="89" s="1"/>
  <c r="W12" i="89" s="1"/>
  <c r="Z83" i="90"/>
  <c r="Y83" i="90"/>
  <c r="X83" i="90"/>
  <c r="W83" i="90"/>
  <c r="Z82" i="90"/>
  <c r="Y82" i="90"/>
  <c r="X82" i="90"/>
  <c r="W82" i="90"/>
  <c r="Z81" i="90"/>
  <c r="Y81" i="90"/>
  <c r="X81" i="90"/>
  <c r="W81" i="90"/>
  <c r="Z80" i="90"/>
  <c r="Y80" i="90"/>
  <c r="X80" i="90"/>
  <c r="W80" i="90"/>
  <c r="Z79" i="90"/>
  <c r="Y79" i="90"/>
  <c r="X79" i="90"/>
  <c r="W79" i="90"/>
  <c r="Z78" i="90"/>
  <c r="Y78" i="90"/>
  <c r="X78" i="90"/>
  <c r="W78" i="90"/>
  <c r="Z77" i="90"/>
  <c r="Y77" i="90"/>
  <c r="X77" i="90"/>
  <c r="W77" i="90"/>
  <c r="Z76" i="90"/>
  <c r="Y76" i="90"/>
  <c r="X76" i="90"/>
  <c r="W76" i="90"/>
  <c r="Z75" i="90"/>
  <c r="Y75" i="90"/>
  <c r="X75" i="90"/>
  <c r="W75" i="90"/>
  <c r="Z74" i="90"/>
  <c r="Y74" i="90"/>
  <c r="X74" i="90"/>
  <c r="W74" i="90"/>
  <c r="Z73" i="90"/>
  <c r="Y73" i="90"/>
  <c r="X73" i="90"/>
  <c r="W73" i="90"/>
  <c r="Z72" i="90"/>
  <c r="Y72" i="90"/>
  <c r="X72" i="90"/>
  <c r="W72" i="90"/>
  <c r="Z71" i="90"/>
  <c r="Y71" i="90"/>
  <c r="X71" i="90"/>
  <c r="W71" i="90"/>
  <c r="Z70" i="90"/>
  <c r="Y70" i="90"/>
  <c r="X70" i="90"/>
  <c r="W70" i="90"/>
  <c r="Z69" i="90"/>
  <c r="Y69" i="90"/>
  <c r="X69" i="90"/>
  <c r="W69" i="90"/>
  <c r="Z68" i="90"/>
  <c r="Y68" i="90"/>
  <c r="X68" i="90"/>
  <c r="W68" i="90"/>
  <c r="Z67" i="90"/>
  <c r="Y67" i="90"/>
  <c r="X67" i="90"/>
  <c r="W67" i="90"/>
  <c r="Z66" i="90"/>
  <c r="Y66" i="90"/>
  <c r="X66" i="90"/>
  <c r="W66" i="90"/>
  <c r="Z65" i="90"/>
  <c r="Y65" i="90"/>
  <c r="X65" i="90"/>
  <c r="W65" i="90"/>
  <c r="Z64" i="90"/>
  <c r="Y64" i="90"/>
  <c r="X64" i="90"/>
  <c r="W64" i="90"/>
  <c r="Z63" i="90"/>
  <c r="Y63" i="90"/>
  <c r="X63" i="90"/>
  <c r="W63" i="90"/>
  <c r="Z62" i="90"/>
  <c r="Y62" i="90"/>
  <c r="X62" i="90"/>
  <c r="W62" i="90"/>
  <c r="Z61" i="90"/>
  <c r="Y61" i="90"/>
  <c r="X61" i="90"/>
  <c r="W61" i="90"/>
  <c r="Z60" i="90"/>
  <c r="Y60" i="90"/>
  <c r="X60" i="90"/>
  <c r="W60" i="90"/>
  <c r="Z59" i="90"/>
  <c r="Y59" i="90"/>
  <c r="X59" i="90"/>
  <c r="W59" i="90"/>
  <c r="Z58" i="90"/>
  <c r="Y58" i="90"/>
  <c r="X58" i="90"/>
  <c r="W58" i="90"/>
  <c r="Z57" i="90"/>
  <c r="Y57" i="90"/>
  <c r="X57" i="90"/>
  <c r="W57" i="90"/>
  <c r="Z56" i="90"/>
  <c r="Y56" i="90"/>
  <c r="X56" i="90"/>
  <c r="W56" i="90"/>
  <c r="Z55" i="90"/>
  <c r="Y55" i="90"/>
  <c r="X55" i="90"/>
  <c r="W55" i="90"/>
  <c r="Z54" i="90"/>
  <c r="Y54" i="90"/>
  <c r="X54" i="90"/>
  <c r="W54" i="90"/>
  <c r="Z53" i="90"/>
  <c r="Y53" i="90"/>
  <c r="X53" i="90"/>
  <c r="W53" i="90"/>
  <c r="Z52" i="90"/>
  <c r="Y52" i="90"/>
  <c r="X52" i="90"/>
  <c r="W52" i="90"/>
  <c r="Z51" i="90"/>
  <c r="Y51" i="90"/>
  <c r="X51" i="90"/>
  <c r="W51" i="90"/>
  <c r="Z50" i="90"/>
  <c r="Y50" i="90"/>
  <c r="X50" i="90"/>
  <c r="W50" i="90"/>
  <c r="Z49" i="90"/>
  <c r="Y49" i="90"/>
  <c r="X49" i="90"/>
  <c r="W49" i="90"/>
  <c r="Z48" i="90"/>
  <c r="Y48" i="90"/>
  <c r="X48" i="90"/>
  <c r="W48" i="90"/>
  <c r="Z47" i="90"/>
  <c r="Y47" i="90"/>
  <c r="X47" i="90"/>
  <c r="W47" i="90"/>
  <c r="Z46" i="90"/>
  <c r="Y46" i="90"/>
  <c r="X46" i="90"/>
  <c r="W46" i="90"/>
  <c r="Z45" i="90"/>
  <c r="Y45" i="90"/>
  <c r="X45" i="90"/>
  <c r="W45" i="90"/>
  <c r="Z44" i="90"/>
  <c r="Y44" i="90"/>
  <c r="X44" i="90"/>
  <c r="W44" i="90"/>
  <c r="Z43" i="90"/>
  <c r="Y43" i="90"/>
  <c r="X43" i="90"/>
  <c r="W43" i="90"/>
  <c r="Z42" i="90"/>
  <c r="Y42" i="90"/>
  <c r="X42" i="90"/>
  <c r="W42" i="90"/>
  <c r="Z41" i="90"/>
  <c r="Y41" i="90"/>
  <c r="X41" i="90"/>
  <c r="W41" i="90"/>
  <c r="Z40" i="90"/>
  <c r="Y40" i="90"/>
  <c r="X40" i="90"/>
  <c r="W40" i="90"/>
  <c r="Z39" i="90"/>
  <c r="Y39" i="90"/>
  <c r="X39" i="90"/>
  <c r="W39" i="90"/>
  <c r="Z38" i="90"/>
  <c r="Y38" i="90"/>
  <c r="X38" i="90"/>
  <c r="W38" i="90"/>
  <c r="Z37" i="90"/>
  <c r="Y37" i="90"/>
  <c r="X37" i="90"/>
  <c r="W37" i="90"/>
  <c r="Z36" i="90"/>
  <c r="Y36" i="90"/>
  <c r="X36" i="90"/>
  <c r="W36" i="90"/>
  <c r="Z35" i="90"/>
  <c r="Y35" i="90"/>
  <c r="X35" i="90"/>
  <c r="W35" i="90"/>
  <c r="Z34" i="90"/>
  <c r="Y34" i="90"/>
  <c r="X34" i="90"/>
  <c r="W34" i="90"/>
  <c r="Z33" i="90"/>
  <c r="Y33" i="90"/>
  <c r="X33" i="90"/>
  <c r="W33" i="90"/>
  <c r="Z32" i="90"/>
  <c r="Y32" i="90"/>
  <c r="X32" i="90"/>
  <c r="W32" i="90"/>
  <c r="Z31" i="90"/>
  <c r="Y31" i="90"/>
  <c r="X31" i="90"/>
  <c r="W31" i="90"/>
  <c r="Z30" i="90"/>
  <c r="Y30" i="90"/>
  <c r="X30" i="90"/>
  <c r="W30" i="90"/>
  <c r="Z29" i="90"/>
  <c r="Y29" i="90"/>
  <c r="X29" i="90"/>
  <c r="W29" i="90"/>
  <c r="Z28" i="90"/>
  <c r="Y28" i="90"/>
  <c r="X28" i="90"/>
  <c r="W28" i="90"/>
  <c r="Z27" i="90"/>
  <c r="Y27" i="90"/>
  <c r="X27" i="90"/>
  <c r="W27" i="90"/>
  <c r="Z26" i="90"/>
  <c r="Y26" i="90"/>
  <c r="X26" i="90"/>
  <c r="W26" i="90"/>
  <c r="Z25" i="90"/>
  <c r="Y25" i="90"/>
  <c r="X25" i="90"/>
  <c r="W25" i="90"/>
  <c r="Z24" i="90"/>
  <c r="Y24" i="90"/>
  <c r="X24" i="90"/>
  <c r="W24" i="90"/>
  <c r="Z23" i="90"/>
  <c r="Y23" i="90"/>
  <c r="X23" i="90"/>
  <c r="W23" i="90"/>
  <c r="Z22" i="90"/>
  <c r="Y22" i="90"/>
  <c r="X22" i="90"/>
  <c r="W22" i="90"/>
  <c r="Z21" i="90"/>
  <c r="Y21" i="90"/>
  <c r="X21" i="90"/>
  <c r="W21" i="90"/>
  <c r="Z20" i="90"/>
  <c r="Y20" i="90"/>
  <c r="X20" i="90"/>
  <c r="W20" i="90"/>
  <c r="Z19" i="90"/>
  <c r="Y19" i="90"/>
  <c r="X19" i="90"/>
  <c r="W19" i="90"/>
  <c r="Z18" i="90"/>
  <c r="Y18" i="90"/>
  <c r="X18" i="90"/>
  <c r="W18" i="90"/>
  <c r="Z17" i="90"/>
  <c r="Y17" i="90"/>
  <c r="X17" i="90"/>
  <c r="W17" i="90"/>
  <c r="Z16" i="90"/>
  <c r="Y16" i="90"/>
  <c r="X16" i="90"/>
  <c r="W16" i="90"/>
  <c r="Z15" i="90"/>
  <c r="Y15" i="90"/>
  <c r="X15" i="90"/>
  <c r="W15" i="90"/>
  <c r="Z14" i="90"/>
  <c r="Y14" i="90"/>
  <c r="X14" i="90"/>
  <c r="W14" i="90"/>
  <c r="Z13" i="90"/>
  <c r="Y13" i="90"/>
  <c r="X13" i="90"/>
  <c r="W13" i="90"/>
  <c r="Z12" i="90"/>
  <c r="Y12" i="90"/>
  <c r="X12" i="90"/>
  <c r="W12" i="90"/>
  <c r="Y3" i="90"/>
  <c r="Y4" i="90" s="1"/>
  <c r="Y5" i="90" s="1"/>
  <c r="Y6" i="90" s="1"/>
  <c r="Y7" i="90" s="1"/>
  <c r="Y8" i="90" s="1"/>
  <c r="Y9" i="90" s="1"/>
  <c r="Y10" i="90" s="1"/>
  <c r="Y11" i="90" s="1"/>
  <c r="W3" i="90"/>
  <c r="W4" i="90" s="1"/>
  <c r="W5" i="90" s="1"/>
  <c r="W6" i="90" s="1"/>
  <c r="W7" i="90" s="1"/>
  <c r="W8" i="90" s="1"/>
  <c r="W9" i="90" s="1"/>
  <c r="W10" i="90" s="1"/>
  <c r="W11" i="90" s="1"/>
  <c r="Z2" i="90"/>
  <c r="Z3" i="90" s="1"/>
  <c r="Z4" i="90" s="1"/>
  <c r="Z5" i="90" s="1"/>
  <c r="Z6" i="90" s="1"/>
  <c r="Z7" i="90" s="1"/>
  <c r="Z8" i="90" s="1"/>
  <c r="Z9" i="90" s="1"/>
  <c r="Z10" i="90" s="1"/>
  <c r="Z11" i="90" s="1"/>
  <c r="Y2" i="90"/>
  <c r="X2" i="90"/>
  <c r="X3" i="90" s="1"/>
  <c r="X4" i="90" s="1"/>
  <c r="X5" i="90" s="1"/>
  <c r="X6" i="90" s="1"/>
  <c r="X7" i="90" s="1"/>
  <c r="X8" i="90" s="1"/>
  <c r="X9" i="90" s="1"/>
  <c r="X10" i="90" s="1"/>
  <c r="X11" i="90" s="1"/>
  <c r="W2" i="90"/>
  <c r="Z83" i="91"/>
  <c r="Y83" i="91"/>
  <c r="X83" i="91"/>
  <c r="W83" i="91"/>
  <c r="Z82" i="91"/>
  <c r="Y82" i="91"/>
  <c r="X82" i="91"/>
  <c r="W82" i="91"/>
  <c r="Z81" i="91"/>
  <c r="Y81" i="91"/>
  <c r="X81" i="91"/>
  <c r="W81" i="91"/>
  <c r="Z80" i="91"/>
  <c r="Y80" i="91"/>
  <c r="X80" i="91"/>
  <c r="W80" i="91"/>
  <c r="Z79" i="91"/>
  <c r="Y79" i="91"/>
  <c r="X79" i="91"/>
  <c r="W79" i="91"/>
  <c r="Z78" i="91"/>
  <c r="Y78" i="91"/>
  <c r="X78" i="91"/>
  <c r="W78" i="91"/>
  <c r="Z77" i="91"/>
  <c r="Y77" i="91"/>
  <c r="X77" i="91"/>
  <c r="W77" i="91"/>
  <c r="Z76" i="91"/>
  <c r="Y76" i="91"/>
  <c r="X76" i="91"/>
  <c r="W76" i="91"/>
  <c r="Z75" i="91"/>
  <c r="Y75" i="91"/>
  <c r="X75" i="91"/>
  <c r="W75" i="91"/>
  <c r="Z74" i="91"/>
  <c r="Y74" i="91"/>
  <c r="X74" i="91"/>
  <c r="W74" i="91"/>
  <c r="Z73" i="91"/>
  <c r="Y73" i="91"/>
  <c r="X73" i="91"/>
  <c r="W73" i="91"/>
  <c r="Z72" i="91"/>
  <c r="Y72" i="91"/>
  <c r="X72" i="91"/>
  <c r="W72" i="91"/>
  <c r="Z71" i="91"/>
  <c r="Y71" i="91"/>
  <c r="X71" i="91"/>
  <c r="W71" i="91"/>
  <c r="Z70" i="91"/>
  <c r="Y70" i="91"/>
  <c r="X70" i="91"/>
  <c r="W70" i="91"/>
  <c r="Z69" i="91"/>
  <c r="Y69" i="91"/>
  <c r="X69" i="91"/>
  <c r="W69" i="91"/>
  <c r="Z68" i="91"/>
  <c r="Y68" i="91"/>
  <c r="X68" i="91"/>
  <c r="W68" i="91"/>
  <c r="Z67" i="91"/>
  <c r="Y67" i="91"/>
  <c r="X67" i="91"/>
  <c r="W67" i="91"/>
  <c r="Z66" i="91"/>
  <c r="Y66" i="91"/>
  <c r="X66" i="91"/>
  <c r="W66" i="91"/>
  <c r="Z65" i="91"/>
  <c r="Y65" i="91"/>
  <c r="X65" i="91"/>
  <c r="W65" i="91"/>
  <c r="Z64" i="91"/>
  <c r="Y64" i="91"/>
  <c r="X64" i="91"/>
  <c r="W64" i="91"/>
  <c r="Z63" i="91"/>
  <c r="Y63" i="91"/>
  <c r="X63" i="91"/>
  <c r="W63" i="91"/>
  <c r="Z62" i="91"/>
  <c r="Y62" i="91"/>
  <c r="X62" i="91"/>
  <c r="W62" i="91"/>
  <c r="Z61" i="91"/>
  <c r="Y61" i="91"/>
  <c r="X61" i="91"/>
  <c r="W61" i="91"/>
  <c r="Z60" i="91"/>
  <c r="Y60" i="91"/>
  <c r="X60" i="91"/>
  <c r="W60" i="91"/>
  <c r="Z59" i="91"/>
  <c r="Y59" i="91"/>
  <c r="X59" i="91"/>
  <c r="W59" i="91"/>
  <c r="Z58" i="91"/>
  <c r="Y58" i="91"/>
  <c r="X58" i="91"/>
  <c r="W58" i="91"/>
  <c r="Z57" i="91"/>
  <c r="Y57" i="91"/>
  <c r="X57" i="91"/>
  <c r="W57" i="91"/>
  <c r="Z56" i="91"/>
  <c r="Y56" i="91"/>
  <c r="X56" i="91"/>
  <c r="W56" i="91"/>
  <c r="Z55" i="91"/>
  <c r="Y55" i="91"/>
  <c r="X55" i="91"/>
  <c r="W55" i="91"/>
  <c r="Z54" i="91"/>
  <c r="Y54" i="91"/>
  <c r="X54" i="91"/>
  <c r="W54" i="91"/>
  <c r="Z53" i="91"/>
  <c r="Y53" i="91"/>
  <c r="X53" i="91"/>
  <c r="W53" i="91"/>
  <c r="Z52" i="91"/>
  <c r="Y52" i="91"/>
  <c r="X52" i="91"/>
  <c r="W52" i="91"/>
  <c r="Z51" i="91"/>
  <c r="Y51" i="91"/>
  <c r="X51" i="91"/>
  <c r="W51" i="91"/>
  <c r="Z50" i="91"/>
  <c r="Y50" i="91"/>
  <c r="X50" i="91"/>
  <c r="W50" i="91"/>
  <c r="Z49" i="91"/>
  <c r="Y49" i="91"/>
  <c r="X49" i="91"/>
  <c r="W49" i="91"/>
  <c r="Z48" i="91"/>
  <c r="Y48" i="91"/>
  <c r="X48" i="91"/>
  <c r="W48" i="91"/>
  <c r="Z47" i="91"/>
  <c r="Y47" i="91"/>
  <c r="X47" i="91"/>
  <c r="W47" i="91"/>
  <c r="Z46" i="91"/>
  <c r="Y46" i="91"/>
  <c r="X46" i="91"/>
  <c r="W46" i="91"/>
  <c r="Z45" i="91"/>
  <c r="Y45" i="91"/>
  <c r="X45" i="91"/>
  <c r="W45" i="91"/>
  <c r="Z44" i="91"/>
  <c r="Y44" i="91"/>
  <c r="X44" i="91"/>
  <c r="W44" i="91"/>
  <c r="Z43" i="91"/>
  <c r="Y43" i="91"/>
  <c r="X43" i="91"/>
  <c r="W43" i="91"/>
  <c r="Z42" i="91"/>
  <c r="Y42" i="91"/>
  <c r="X42" i="91"/>
  <c r="W42" i="91"/>
  <c r="Z41" i="91"/>
  <c r="Y41" i="91"/>
  <c r="X41" i="91"/>
  <c r="W41" i="91"/>
  <c r="Z40" i="91"/>
  <c r="Y40" i="91"/>
  <c r="X40" i="91"/>
  <c r="W40" i="91"/>
  <c r="Z39" i="91"/>
  <c r="Y39" i="91"/>
  <c r="X39" i="91"/>
  <c r="W39" i="91"/>
  <c r="Z38" i="91"/>
  <c r="Y38" i="91"/>
  <c r="X38" i="91"/>
  <c r="W38" i="91"/>
  <c r="Z37" i="91"/>
  <c r="Y37" i="91"/>
  <c r="X37" i="91"/>
  <c r="W37" i="91"/>
  <c r="Z36" i="91"/>
  <c r="Y36" i="91"/>
  <c r="X36" i="91"/>
  <c r="W36" i="91"/>
  <c r="Z35" i="91"/>
  <c r="Y35" i="91"/>
  <c r="X35" i="91"/>
  <c r="W35" i="91"/>
  <c r="Z34" i="91"/>
  <c r="Y34" i="91"/>
  <c r="X34" i="91"/>
  <c r="W34" i="91"/>
  <c r="Z33" i="91"/>
  <c r="Y33" i="91"/>
  <c r="X33" i="91"/>
  <c r="W33" i="91"/>
  <c r="Z32" i="91"/>
  <c r="Y32" i="91"/>
  <c r="X32" i="91"/>
  <c r="W32" i="91"/>
  <c r="Z31" i="91"/>
  <c r="Y31" i="91"/>
  <c r="X31" i="91"/>
  <c r="W31" i="91"/>
  <c r="Z30" i="91"/>
  <c r="Y30" i="91"/>
  <c r="X30" i="91"/>
  <c r="W30" i="91"/>
  <c r="Z29" i="91"/>
  <c r="Y29" i="91"/>
  <c r="X29" i="91"/>
  <c r="W29" i="91"/>
  <c r="Z28" i="91"/>
  <c r="Y28" i="91"/>
  <c r="X28" i="91"/>
  <c r="W28" i="91"/>
  <c r="Z27" i="91"/>
  <c r="Y27" i="91"/>
  <c r="X27" i="91"/>
  <c r="W27" i="91"/>
  <c r="Z26" i="91"/>
  <c r="Y26" i="91"/>
  <c r="X26" i="91"/>
  <c r="W26" i="91"/>
  <c r="Z25" i="91"/>
  <c r="Y25" i="91"/>
  <c r="X25" i="91"/>
  <c r="W25" i="91"/>
  <c r="Z24" i="91"/>
  <c r="Y24" i="91"/>
  <c r="X24" i="91"/>
  <c r="W24" i="91"/>
  <c r="Z23" i="91"/>
  <c r="Y23" i="91"/>
  <c r="X23" i="91"/>
  <c r="W23" i="91"/>
  <c r="Z22" i="91"/>
  <c r="Y22" i="91"/>
  <c r="X22" i="91"/>
  <c r="W22" i="91"/>
  <c r="Z21" i="91"/>
  <c r="Y21" i="91"/>
  <c r="X21" i="91"/>
  <c r="W21" i="91"/>
  <c r="Z20" i="91"/>
  <c r="Y20" i="91"/>
  <c r="X20" i="91"/>
  <c r="W20" i="91"/>
  <c r="Z19" i="91"/>
  <c r="Y19" i="91"/>
  <c r="X19" i="91"/>
  <c r="W19" i="91"/>
  <c r="Z18" i="91"/>
  <c r="Y18" i="91"/>
  <c r="X18" i="91"/>
  <c r="W18" i="91"/>
  <c r="Z17" i="91"/>
  <c r="Y17" i="91"/>
  <c r="X17" i="91"/>
  <c r="W17" i="91"/>
  <c r="Z16" i="91"/>
  <c r="Y16" i="91"/>
  <c r="X16" i="91"/>
  <c r="W16" i="91"/>
  <c r="Z15" i="91"/>
  <c r="Y15" i="91"/>
  <c r="X15" i="91"/>
  <c r="W15" i="91"/>
  <c r="Z14" i="91"/>
  <c r="Y14" i="91"/>
  <c r="X14" i="91"/>
  <c r="W14" i="91"/>
  <c r="Y4" i="91"/>
  <c r="Y5" i="91" s="1"/>
  <c r="Y6" i="91" s="1"/>
  <c r="Y7" i="91" s="1"/>
  <c r="Y8" i="91" s="1"/>
  <c r="Y9" i="91" s="1"/>
  <c r="Y10" i="91" s="1"/>
  <c r="Y11" i="91" s="1"/>
  <c r="Y12" i="91" s="1"/>
  <c r="Y13" i="91" s="1"/>
  <c r="Z3" i="91"/>
  <c r="Z4" i="91" s="1"/>
  <c r="Z5" i="91" s="1"/>
  <c r="Z6" i="91" s="1"/>
  <c r="Z7" i="91" s="1"/>
  <c r="Z8" i="91" s="1"/>
  <c r="Z9" i="91" s="1"/>
  <c r="Z10" i="91" s="1"/>
  <c r="Z11" i="91" s="1"/>
  <c r="Z12" i="91" s="1"/>
  <c r="Z13" i="91" s="1"/>
  <c r="Y3" i="91"/>
  <c r="X3" i="91"/>
  <c r="X4" i="91" s="1"/>
  <c r="X5" i="91" s="1"/>
  <c r="X6" i="91" s="1"/>
  <c r="X7" i="91" s="1"/>
  <c r="X8" i="91" s="1"/>
  <c r="X9" i="91" s="1"/>
  <c r="X10" i="91" s="1"/>
  <c r="X11" i="91" s="1"/>
  <c r="X12" i="91" s="1"/>
  <c r="X13" i="91" s="1"/>
  <c r="Z2" i="91"/>
  <c r="Y2" i="91"/>
  <c r="X2" i="91"/>
  <c r="W2" i="91"/>
  <c r="W3" i="91" s="1"/>
  <c r="W4" i="91" s="1"/>
  <c r="W5" i="91" s="1"/>
  <c r="W6" i="91" s="1"/>
  <c r="W7" i="91" s="1"/>
  <c r="W8" i="91" s="1"/>
  <c r="W9" i="91" s="1"/>
  <c r="W10" i="91" s="1"/>
  <c r="W11" i="91" s="1"/>
  <c r="W12" i="91" s="1"/>
  <c r="W13" i="91" s="1"/>
  <c r="Z83" i="92"/>
  <c r="Y83" i="92"/>
  <c r="X83" i="92"/>
  <c r="W83" i="92"/>
  <c r="Z82" i="92"/>
  <c r="Y82" i="92"/>
  <c r="X82" i="92"/>
  <c r="W82" i="92"/>
  <c r="Z81" i="92"/>
  <c r="Y81" i="92"/>
  <c r="X81" i="92"/>
  <c r="W81" i="92"/>
  <c r="Z80" i="92"/>
  <c r="Y80" i="92"/>
  <c r="X80" i="92"/>
  <c r="W80" i="92"/>
  <c r="Z79" i="92"/>
  <c r="Y79" i="92"/>
  <c r="X79" i="92"/>
  <c r="W79" i="92"/>
  <c r="Z78" i="92"/>
  <c r="Y78" i="92"/>
  <c r="X78" i="92"/>
  <c r="W78" i="92"/>
  <c r="Z77" i="92"/>
  <c r="Y77" i="92"/>
  <c r="X77" i="92"/>
  <c r="W77" i="92"/>
  <c r="Z76" i="92"/>
  <c r="Y76" i="92"/>
  <c r="X76" i="92"/>
  <c r="W76" i="92"/>
  <c r="Z75" i="92"/>
  <c r="Y75" i="92"/>
  <c r="X75" i="92"/>
  <c r="W75" i="92"/>
  <c r="Z74" i="92"/>
  <c r="Y74" i="92"/>
  <c r="X74" i="92"/>
  <c r="W74" i="92"/>
  <c r="Z73" i="92"/>
  <c r="Y73" i="92"/>
  <c r="X73" i="92"/>
  <c r="W73" i="92"/>
  <c r="Z72" i="92"/>
  <c r="Y72" i="92"/>
  <c r="X72" i="92"/>
  <c r="W72" i="92"/>
  <c r="Z71" i="92"/>
  <c r="Y71" i="92"/>
  <c r="X71" i="92"/>
  <c r="W71" i="92"/>
  <c r="Z70" i="92"/>
  <c r="Y70" i="92"/>
  <c r="X70" i="92"/>
  <c r="W70" i="92"/>
  <c r="Z69" i="92"/>
  <c r="Y69" i="92"/>
  <c r="X69" i="92"/>
  <c r="W69" i="92"/>
  <c r="Z68" i="92"/>
  <c r="Y68" i="92"/>
  <c r="X68" i="92"/>
  <c r="W68" i="92"/>
  <c r="Z67" i="92"/>
  <c r="Y67" i="92"/>
  <c r="X67" i="92"/>
  <c r="W67" i="92"/>
  <c r="Z66" i="92"/>
  <c r="Y66" i="92"/>
  <c r="X66" i="92"/>
  <c r="W66" i="92"/>
  <c r="Z65" i="92"/>
  <c r="Y65" i="92"/>
  <c r="X65" i="92"/>
  <c r="W65" i="92"/>
  <c r="Z64" i="92"/>
  <c r="Y64" i="92"/>
  <c r="X64" i="92"/>
  <c r="W64" i="92"/>
  <c r="Z63" i="92"/>
  <c r="Y63" i="92"/>
  <c r="X63" i="92"/>
  <c r="W63" i="92"/>
  <c r="Z62" i="92"/>
  <c r="Y62" i="92"/>
  <c r="X62" i="92"/>
  <c r="W62" i="92"/>
  <c r="Z61" i="92"/>
  <c r="Y61" i="92"/>
  <c r="X61" i="92"/>
  <c r="W61" i="92"/>
  <c r="Z60" i="92"/>
  <c r="Y60" i="92"/>
  <c r="X60" i="92"/>
  <c r="W60" i="92"/>
  <c r="Z59" i="92"/>
  <c r="Y59" i="92"/>
  <c r="X59" i="92"/>
  <c r="W59" i="92"/>
  <c r="Z58" i="92"/>
  <c r="Y58" i="92"/>
  <c r="X58" i="92"/>
  <c r="W58" i="92"/>
  <c r="Z57" i="92"/>
  <c r="Y57" i="92"/>
  <c r="X57" i="92"/>
  <c r="W57" i="92"/>
  <c r="Z56" i="92"/>
  <c r="Y56" i="92"/>
  <c r="X56" i="92"/>
  <c r="W56" i="92"/>
  <c r="Z55" i="92"/>
  <c r="Y55" i="92"/>
  <c r="X55" i="92"/>
  <c r="W55" i="92"/>
  <c r="Z54" i="92"/>
  <c r="Y54" i="92"/>
  <c r="X54" i="92"/>
  <c r="W54" i="92"/>
  <c r="Z53" i="92"/>
  <c r="Y53" i="92"/>
  <c r="X53" i="92"/>
  <c r="W53" i="92"/>
  <c r="Z52" i="92"/>
  <c r="Y52" i="92"/>
  <c r="X52" i="92"/>
  <c r="W52" i="92"/>
  <c r="Z51" i="92"/>
  <c r="Y51" i="92"/>
  <c r="X51" i="92"/>
  <c r="W51" i="92"/>
  <c r="Z50" i="92"/>
  <c r="Y50" i="92"/>
  <c r="X50" i="92"/>
  <c r="W50" i="92"/>
  <c r="Z49" i="92"/>
  <c r="Y49" i="92"/>
  <c r="X49" i="92"/>
  <c r="W49" i="92"/>
  <c r="Z48" i="92"/>
  <c r="Y48" i="92"/>
  <c r="X48" i="92"/>
  <c r="W48" i="92"/>
  <c r="Z47" i="92"/>
  <c r="Y47" i="92"/>
  <c r="X47" i="92"/>
  <c r="W47" i="92"/>
  <c r="Z46" i="92"/>
  <c r="Y46" i="92"/>
  <c r="X46" i="92"/>
  <c r="W46" i="92"/>
  <c r="Z45" i="92"/>
  <c r="Y45" i="92"/>
  <c r="X45" i="92"/>
  <c r="W45" i="92"/>
  <c r="Z44" i="92"/>
  <c r="Y44" i="92"/>
  <c r="X44" i="92"/>
  <c r="W44" i="92"/>
  <c r="Z43" i="92"/>
  <c r="Y43" i="92"/>
  <c r="X43" i="92"/>
  <c r="W43" i="92"/>
  <c r="Z42" i="92"/>
  <c r="Y42" i="92"/>
  <c r="X42" i="92"/>
  <c r="W42" i="92"/>
  <c r="Z41" i="92"/>
  <c r="Y41" i="92"/>
  <c r="X41" i="92"/>
  <c r="W41" i="92"/>
  <c r="Z40" i="92"/>
  <c r="Y40" i="92"/>
  <c r="X40" i="92"/>
  <c r="W40" i="92"/>
  <c r="Z39" i="92"/>
  <c r="Y39" i="92"/>
  <c r="X39" i="92"/>
  <c r="W39" i="92"/>
  <c r="Z38" i="92"/>
  <c r="Y38" i="92"/>
  <c r="X38" i="92"/>
  <c r="W38" i="92"/>
  <c r="Z37" i="92"/>
  <c r="Y37" i="92"/>
  <c r="X37" i="92"/>
  <c r="W37" i="92"/>
  <c r="Z36" i="92"/>
  <c r="Y36" i="92"/>
  <c r="X36" i="92"/>
  <c r="W36" i="92"/>
  <c r="Z35" i="92"/>
  <c r="Y35" i="92"/>
  <c r="X35" i="92"/>
  <c r="W35" i="92"/>
  <c r="Z34" i="92"/>
  <c r="Y34" i="92"/>
  <c r="X34" i="92"/>
  <c r="W34" i="92"/>
  <c r="Z33" i="92"/>
  <c r="Y33" i="92"/>
  <c r="X33" i="92"/>
  <c r="W33" i="92"/>
  <c r="Z32" i="92"/>
  <c r="Y32" i="92"/>
  <c r="X32" i="92"/>
  <c r="W32" i="92"/>
  <c r="Z31" i="92"/>
  <c r="Y31" i="92"/>
  <c r="X31" i="92"/>
  <c r="W31" i="92"/>
  <c r="Z30" i="92"/>
  <c r="Y30" i="92"/>
  <c r="X30" i="92"/>
  <c r="W30" i="92"/>
  <c r="Z29" i="92"/>
  <c r="Y29" i="92"/>
  <c r="X29" i="92"/>
  <c r="W29" i="92"/>
  <c r="Z28" i="92"/>
  <c r="Y28" i="92"/>
  <c r="X28" i="92"/>
  <c r="W28" i="92"/>
  <c r="Z27" i="92"/>
  <c r="Y27" i="92"/>
  <c r="X27" i="92"/>
  <c r="W27" i="92"/>
  <c r="Z26" i="92"/>
  <c r="Y26" i="92"/>
  <c r="X26" i="92"/>
  <c r="W26" i="92"/>
  <c r="Z25" i="92"/>
  <c r="Y25" i="92"/>
  <c r="X25" i="92"/>
  <c r="W25" i="92"/>
  <c r="Z24" i="92"/>
  <c r="Y24" i="92"/>
  <c r="X24" i="92"/>
  <c r="W24" i="92"/>
  <c r="Z23" i="92"/>
  <c r="Y23" i="92"/>
  <c r="X23" i="92"/>
  <c r="W23" i="92"/>
  <c r="Z22" i="92"/>
  <c r="Y22" i="92"/>
  <c r="X22" i="92"/>
  <c r="W22" i="92"/>
  <c r="Z21" i="92"/>
  <c r="Y21" i="92"/>
  <c r="X21" i="92"/>
  <c r="W21" i="92"/>
  <c r="Z20" i="92"/>
  <c r="Y20" i="92"/>
  <c r="X20" i="92"/>
  <c r="W20" i="92"/>
  <c r="Z19" i="92"/>
  <c r="Y19" i="92"/>
  <c r="X19" i="92"/>
  <c r="W19" i="92"/>
  <c r="Z18" i="92"/>
  <c r="Y18" i="92"/>
  <c r="X18" i="92"/>
  <c r="W18" i="92"/>
  <c r="Z17" i="92"/>
  <c r="Y17" i="92"/>
  <c r="X17" i="92"/>
  <c r="W17" i="92"/>
  <c r="Z16" i="92"/>
  <c r="Y16" i="92"/>
  <c r="X16" i="92"/>
  <c r="W16" i="92"/>
  <c r="Z15" i="92"/>
  <c r="Y15" i="92"/>
  <c r="X15" i="92"/>
  <c r="W15" i="92"/>
  <c r="Z14" i="92"/>
  <c r="Y14" i="92"/>
  <c r="X14" i="92"/>
  <c r="W14" i="92"/>
  <c r="Z13" i="92"/>
  <c r="Y13" i="92"/>
  <c r="X13" i="92"/>
  <c r="W13" i="92"/>
  <c r="Z12" i="92"/>
  <c r="Y12" i="92"/>
  <c r="X12" i="92"/>
  <c r="W12" i="92"/>
  <c r="Z2" i="92"/>
  <c r="Z3" i="92" s="1"/>
  <c r="Z4" i="92" s="1"/>
  <c r="Z5" i="92" s="1"/>
  <c r="Z6" i="92" s="1"/>
  <c r="Z7" i="92" s="1"/>
  <c r="Z8" i="92" s="1"/>
  <c r="Z9" i="92" s="1"/>
  <c r="Z10" i="92" s="1"/>
  <c r="Z11" i="92" s="1"/>
  <c r="Y2" i="92"/>
  <c r="Y3" i="92" s="1"/>
  <c r="Y4" i="92" s="1"/>
  <c r="Y5" i="92" s="1"/>
  <c r="Y6" i="92" s="1"/>
  <c r="Y7" i="92" s="1"/>
  <c r="Y8" i="92" s="1"/>
  <c r="Y9" i="92" s="1"/>
  <c r="Y10" i="92" s="1"/>
  <c r="Y11" i="92" s="1"/>
  <c r="X2" i="92"/>
  <c r="X3" i="92" s="1"/>
  <c r="X4" i="92" s="1"/>
  <c r="X5" i="92" s="1"/>
  <c r="X6" i="92" s="1"/>
  <c r="X7" i="92" s="1"/>
  <c r="X8" i="92" s="1"/>
  <c r="X9" i="92" s="1"/>
  <c r="X10" i="92" s="1"/>
  <c r="X11" i="92" s="1"/>
  <c r="W2" i="92"/>
  <c r="W3" i="92" s="1"/>
  <c r="W4" i="92" s="1"/>
  <c r="W5" i="92" s="1"/>
  <c r="W6" i="92" s="1"/>
  <c r="W7" i="92" s="1"/>
  <c r="W8" i="92" s="1"/>
  <c r="W9" i="92" s="1"/>
  <c r="W10" i="92" s="1"/>
  <c r="W11" i="92" s="1"/>
  <c r="Z83" i="93"/>
  <c r="Y83" i="93"/>
  <c r="X83" i="93"/>
  <c r="W83" i="93"/>
  <c r="Z82" i="93"/>
  <c r="Y82" i="93"/>
  <c r="X82" i="93"/>
  <c r="W82" i="93"/>
  <c r="Z81" i="93"/>
  <c r="Y81" i="93"/>
  <c r="X81" i="93"/>
  <c r="W81" i="93"/>
  <c r="Z80" i="93"/>
  <c r="Y80" i="93"/>
  <c r="X80" i="93"/>
  <c r="W80" i="93"/>
  <c r="Z79" i="93"/>
  <c r="Y79" i="93"/>
  <c r="X79" i="93"/>
  <c r="W79" i="93"/>
  <c r="Z78" i="93"/>
  <c r="Y78" i="93"/>
  <c r="X78" i="93"/>
  <c r="W78" i="93"/>
  <c r="Z77" i="93"/>
  <c r="Y77" i="93"/>
  <c r="X77" i="93"/>
  <c r="W77" i="93"/>
  <c r="Z76" i="93"/>
  <c r="Y76" i="93"/>
  <c r="X76" i="93"/>
  <c r="W76" i="93"/>
  <c r="Z75" i="93"/>
  <c r="Y75" i="93"/>
  <c r="X75" i="93"/>
  <c r="W75" i="93"/>
  <c r="Z74" i="93"/>
  <c r="Y74" i="93"/>
  <c r="X74" i="93"/>
  <c r="W74" i="93"/>
  <c r="Z73" i="93"/>
  <c r="Y73" i="93"/>
  <c r="X73" i="93"/>
  <c r="W73" i="93"/>
  <c r="Z72" i="93"/>
  <c r="Y72" i="93"/>
  <c r="X72" i="93"/>
  <c r="W72" i="93"/>
  <c r="Z71" i="93"/>
  <c r="Y71" i="93"/>
  <c r="X71" i="93"/>
  <c r="W71" i="93"/>
  <c r="Z70" i="93"/>
  <c r="Y70" i="93"/>
  <c r="X70" i="93"/>
  <c r="W70" i="93"/>
  <c r="Z69" i="93"/>
  <c r="Y69" i="93"/>
  <c r="X69" i="93"/>
  <c r="W69" i="93"/>
  <c r="Z68" i="93"/>
  <c r="Y68" i="93"/>
  <c r="X68" i="93"/>
  <c r="W68" i="93"/>
  <c r="Z67" i="93"/>
  <c r="Y67" i="93"/>
  <c r="X67" i="93"/>
  <c r="W67" i="93"/>
  <c r="Z66" i="93"/>
  <c r="Y66" i="93"/>
  <c r="X66" i="93"/>
  <c r="W66" i="93"/>
  <c r="Z65" i="93"/>
  <c r="Y65" i="93"/>
  <c r="X65" i="93"/>
  <c r="W65" i="93"/>
  <c r="Z64" i="93"/>
  <c r="Y64" i="93"/>
  <c r="X64" i="93"/>
  <c r="W64" i="93"/>
  <c r="Z63" i="93"/>
  <c r="Y63" i="93"/>
  <c r="X63" i="93"/>
  <c r="W63" i="93"/>
  <c r="Z62" i="93"/>
  <c r="Y62" i="93"/>
  <c r="X62" i="93"/>
  <c r="W62" i="93"/>
  <c r="Z61" i="93"/>
  <c r="Y61" i="93"/>
  <c r="X61" i="93"/>
  <c r="W61" i="93"/>
  <c r="Z60" i="93"/>
  <c r="Y60" i="93"/>
  <c r="X60" i="93"/>
  <c r="W60" i="93"/>
  <c r="Z59" i="93"/>
  <c r="Y59" i="93"/>
  <c r="X59" i="93"/>
  <c r="W59" i="93"/>
  <c r="Z58" i="93"/>
  <c r="Y58" i="93"/>
  <c r="X58" i="93"/>
  <c r="W58" i="93"/>
  <c r="Z57" i="93"/>
  <c r="Y57" i="93"/>
  <c r="X57" i="93"/>
  <c r="W57" i="93"/>
  <c r="Z56" i="93"/>
  <c r="Y56" i="93"/>
  <c r="X56" i="93"/>
  <c r="W56" i="93"/>
  <c r="Z55" i="93"/>
  <c r="Y55" i="93"/>
  <c r="X55" i="93"/>
  <c r="W55" i="93"/>
  <c r="Z54" i="93"/>
  <c r="Y54" i="93"/>
  <c r="X54" i="93"/>
  <c r="W54" i="93"/>
  <c r="Z53" i="93"/>
  <c r="Y53" i="93"/>
  <c r="X53" i="93"/>
  <c r="W53" i="93"/>
  <c r="Z52" i="93"/>
  <c r="Y52" i="93"/>
  <c r="X52" i="93"/>
  <c r="W52" i="93"/>
  <c r="Z51" i="93"/>
  <c r="Y51" i="93"/>
  <c r="X51" i="93"/>
  <c r="W51" i="93"/>
  <c r="Z50" i="93"/>
  <c r="Y50" i="93"/>
  <c r="X50" i="93"/>
  <c r="W50" i="93"/>
  <c r="Z49" i="93"/>
  <c r="Y49" i="93"/>
  <c r="X49" i="93"/>
  <c r="W49" i="93"/>
  <c r="Z48" i="93"/>
  <c r="Y48" i="93"/>
  <c r="X48" i="93"/>
  <c r="W48" i="93"/>
  <c r="Z47" i="93"/>
  <c r="Y47" i="93"/>
  <c r="X47" i="93"/>
  <c r="W47" i="93"/>
  <c r="Z46" i="93"/>
  <c r="Y46" i="93"/>
  <c r="X46" i="93"/>
  <c r="W46" i="93"/>
  <c r="Z45" i="93"/>
  <c r="Y45" i="93"/>
  <c r="X45" i="93"/>
  <c r="W45" i="93"/>
  <c r="Z44" i="93"/>
  <c r="Y44" i="93"/>
  <c r="X44" i="93"/>
  <c r="W44" i="93"/>
  <c r="Z43" i="93"/>
  <c r="Y43" i="93"/>
  <c r="X43" i="93"/>
  <c r="W43" i="93"/>
  <c r="Z42" i="93"/>
  <c r="Y42" i="93"/>
  <c r="X42" i="93"/>
  <c r="W42" i="93"/>
  <c r="Z41" i="93"/>
  <c r="Y41" i="93"/>
  <c r="X41" i="93"/>
  <c r="W41" i="93"/>
  <c r="Z40" i="93"/>
  <c r="Y40" i="93"/>
  <c r="X40" i="93"/>
  <c r="W40" i="93"/>
  <c r="Z39" i="93"/>
  <c r="Y39" i="93"/>
  <c r="X39" i="93"/>
  <c r="W39" i="93"/>
  <c r="Z38" i="93"/>
  <c r="Y38" i="93"/>
  <c r="X38" i="93"/>
  <c r="W38" i="93"/>
  <c r="Z37" i="93"/>
  <c r="Y37" i="93"/>
  <c r="X37" i="93"/>
  <c r="W37" i="93"/>
  <c r="Z36" i="93"/>
  <c r="Y36" i="93"/>
  <c r="X36" i="93"/>
  <c r="W36" i="93"/>
  <c r="Z35" i="93"/>
  <c r="Y35" i="93"/>
  <c r="X35" i="93"/>
  <c r="W35" i="93"/>
  <c r="Z34" i="93"/>
  <c r="Y34" i="93"/>
  <c r="X34" i="93"/>
  <c r="W34" i="93"/>
  <c r="Z33" i="93"/>
  <c r="Y33" i="93"/>
  <c r="X33" i="93"/>
  <c r="W33" i="93"/>
  <c r="Z32" i="93"/>
  <c r="Y32" i="93"/>
  <c r="X32" i="93"/>
  <c r="W32" i="93"/>
  <c r="Z31" i="93"/>
  <c r="Y31" i="93"/>
  <c r="X31" i="93"/>
  <c r="W31" i="93"/>
  <c r="Z30" i="93"/>
  <c r="Y30" i="93"/>
  <c r="X30" i="93"/>
  <c r="W30" i="93"/>
  <c r="Z29" i="93"/>
  <c r="Y29" i="93"/>
  <c r="X29" i="93"/>
  <c r="W29" i="93"/>
  <c r="Z28" i="93"/>
  <c r="Y28" i="93"/>
  <c r="X28" i="93"/>
  <c r="W28" i="93"/>
  <c r="Z27" i="93"/>
  <c r="Y27" i="93"/>
  <c r="X27" i="93"/>
  <c r="W27" i="93"/>
  <c r="Z26" i="93"/>
  <c r="Y26" i="93"/>
  <c r="X26" i="93"/>
  <c r="W26" i="93"/>
  <c r="Z25" i="93"/>
  <c r="Y25" i="93"/>
  <c r="X25" i="93"/>
  <c r="W25" i="93"/>
  <c r="Z24" i="93"/>
  <c r="Y24" i="93"/>
  <c r="X24" i="93"/>
  <c r="W24" i="93"/>
  <c r="Z23" i="93"/>
  <c r="Y23" i="93"/>
  <c r="X23" i="93"/>
  <c r="W23" i="93"/>
  <c r="Z22" i="93"/>
  <c r="Y22" i="93"/>
  <c r="X22" i="93"/>
  <c r="W22" i="93"/>
  <c r="Z21" i="93"/>
  <c r="Y21" i="93"/>
  <c r="X21" i="93"/>
  <c r="W21" i="93"/>
  <c r="Z20" i="93"/>
  <c r="Y20" i="93"/>
  <c r="X20" i="93"/>
  <c r="W20" i="93"/>
  <c r="Z19" i="93"/>
  <c r="Y19" i="93"/>
  <c r="X19" i="93"/>
  <c r="W19" i="93"/>
  <c r="Z18" i="93"/>
  <c r="Y18" i="93"/>
  <c r="X18" i="93"/>
  <c r="W18" i="93"/>
  <c r="Z17" i="93"/>
  <c r="Y17" i="93"/>
  <c r="X17" i="93"/>
  <c r="W17" i="93"/>
  <c r="Z16" i="93"/>
  <c r="Y16" i="93"/>
  <c r="X16" i="93"/>
  <c r="W16" i="93"/>
  <c r="Z15" i="93"/>
  <c r="Y15" i="93"/>
  <c r="X15" i="93"/>
  <c r="W15" i="93"/>
  <c r="Z14" i="93"/>
  <c r="Y14" i="93"/>
  <c r="X14" i="93"/>
  <c r="W14" i="93"/>
  <c r="Z13" i="93"/>
  <c r="Y13" i="93"/>
  <c r="X13" i="93"/>
  <c r="W13" i="93"/>
  <c r="Y3" i="93"/>
  <c r="Y4" i="93" s="1"/>
  <c r="Y5" i="93" s="1"/>
  <c r="Y6" i="93" s="1"/>
  <c r="Y7" i="93" s="1"/>
  <c r="Y8" i="93" s="1"/>
  <c r="Y9" i="93" s="1"/>
  <c r="Y10" i="93" s="1"/>
  <c r="Y11" i="93" s="1"/>
  <c r="Y12" i="93" s="1"/>
  <c r="Z2" i="93"/>
  <c r="Z3" i="93" s="1"/>
  <c r="Z4" i="93" s="1"/>
  <c r="Z5" i="93" s="1"/>
  <c r="Z6" i="93" s="1"/>
  <c r="Z7" i="93" s="1"/>
  <c r="Z8" i="93" s="1"/>
  <c r="Z9" i="93" s="1"/>
  <c r="Z10" i="93" s="1"/>
  <c r="Z11" i="93" s="1"/>
  <c r="Z12" i="93" s="1"/>
  <c r="Y2" i="93"/>
  <c r="X2" i="93"/>
  <c r="X3" i="93" s="1"/>
  <c r="X4" i="93" s="1"/>
  <c r="X5" i="93" s="1"/>
  <c r="X6" i="93" s="1"/>
  <c r="X7" i="93" s="1"/>
  <c r="X8" i="93" s="1"/>
  <c r="X9" i="93" s="1"/>
  <c r="X10" i="93" s="1"/>
  <c r="X11" i="93" s="1"/>
  <c r="X12" i="93" s="1"/>
  <c r="W2" i="93"/>
  <c r="W3" i="93" s="1"/>
  <c r="W4" i="93" s="1"/>
  <c r="W5" i="93" s="1"/>
  <c r="W6" i="93" s="1"/>
  <c r="W7" i="93" s="1"/>
  <c r="W8" i="93" s="1"/>
  <c r="W9" i="93" s="1"/>
  <c r="W10" i="93" s="1"/>
  <c r="W11" i="93" s="1"/>
  <c r="W12" i="93" s="1"/>
  <c r="Z83" i="94"/>
  <c r="Y83" i="94"/>
  <c r="X83" i="94"/>
  <c r="W83" i="94"/>
  <c r="Z82" i="94"/>
  <c r="Y82" i="94"/>
  <c r="X82" i="94"/>
  <c r="W82" i="94"/>
  <c r="Z81" i="94"/>
  <c r="Y81" i="94"/>
  <c r="X81" i="94"/>
  <c r="W81" i="94"/>
  <c r="Z80" i="94"/>
  <c r="Y80" i="94"/>
  <c r="X80" i="94"/>
  <c r="W80" i="94"/>
  <c r="Z79" i="94"/>
  <c r="Y79" i="94"/>
  <c r="X79" i="94"/>
  <c r="W79" i="94"/>
  <c r="Z78" i="94"/>
  <c r="Y78" i="94"/>
  <c r="X78" i="94"/>
  <c r="W78" i="94"/>
  <c r="Z77" i="94"/>
  <c r="Y77" i="94"/>
  <c r="X77" i="94"/>
  <c r="W77" i="94"/>
  <c r="Z76" i="94"/>
  <c r="Y76" i="94"/>
  <c r="X76" i="94"/>
  <c r="W76" i="94"/>
  <c r="Z75" i="94"/>
  <c r="Y75" i="94"/>
  <c r="X75" i="94"/>
  <c r="W75" i="94"/>
  <c r="Z74" i="94"/>
  <c r="Y74" i="94"/>
  <c r="X74" i="94"/>
  <c r="W74" i="94"/>
  <c r="Z73" i="94"/>
  <c r="Y73" i="94"/>
  <c r="X73" i="94"/>
  <c r="W73" i="94"/>
  <c r="Z72" i="94"/>
  <c r="Y72" i="94"/>
  <c r="X72" i="94"/>
  <c r="W72" i="94"/>
  <c r="Z71" i="94"/>
  <c r="Y71" i="94"/>
  <c r="X71" i="94"/>
  <c r="W71" i="94"/>
  <c r="Z70" i="94"/>
  <c r="Y70" i="94"/>
  <c r="X70" i="94"/>
  <c r="W70" i="94"/>
  <c r="Z69" i="94"/>
  <c r="Y69" i="94"/>
  <c r="X69" i="94"/>
  <c r="W69" i="94"/>
  <c r="Z68" i="94"/>
  <c r="Y68" i="94"/>
  <c r="X68" i="94"/>
  <c r="W68" i="94"/>
  <c r="Z67" i="94"/>
  <c r="Y67" i="94"/>
  <c r="X67" i="94"/>
  <c r="W67" i="94"/>
  <c r="Z66" i="94"/>
  <c r="Y66" i="94"/>
  <c r="X66" i="94"/>
  <c r="W66" i="94"/>
  <c r="Z65" i="94"/>
  <c r="Y65" i="94"/>
  <c r="X65" i="94"/>
  <c r="W65" i="94"/>
  <c r="Z64" i="94"/>
  <c r="Y64" i="94"/>
  <c r="X64" i="94"/>
  <c r="W64" i="94"/>
  <c r="Z63" i="94"/>
  <c r="Y63" i="94"/>
  <c r="X63" i="94"/>
  <c r="W63" i="94"/>
  <c r="Z62" i="94"/>
  <c r="Y62" i="94"/>
  <c r="X62" i="94"/>
  <c r="W62" i="94"/>
  <c r="Z61" i="94"/>
  <c r="Y61" i="94"/>
  <c r="X61" i="94"/>
  <c r="W61" i="94"/>
  <c r="Z60" i="94"/>
  <c r="Y60" i="94"/>
  <c r="X60" i="94"/>
  <c r="W60" i="94"/>
  <c r="Z59" i="94"/>
  <c r="Y59" i="94"/>
  <c r="X59" i="94"/>
  <c r="W59" i="94"/>
  <c r="Z58" i="94"/>
  <c r="Y58" i="94"/>
  <c r="X58" i="94"/>
  <c r="W58" i="94"/>
  <c r="Z57" i="94"/>
  <c r="Y57" i="94"/>
  <c r="X57" i="94"/>
  <c r="W57" i="94"/>
  <c r="Z56" i="94"/>
  <c r="Y56" i="94"/>
  <c r="X56" i="94"/>
  <c r="W56" i="94"/>
  <c r="Z55" i="94"/>
  <c r="Y55" i="94"/>
  <c r="X55" i="94"/>
  <c r="W55" i="94"/>
  <c r="Z54" i="94"/>
  <c r="Y54" i="94"/>
  <c r="X54" i="94"/>
  <c r="W54" i="94"/>
  <c r="Z53" i="94"/>
  <c r="Y53" i="94"/>
  <c r="X53" i="94"/>
  <c r="W53" i="94"/>
  <c r="Z52" i="94"/>
  <c r="Y52" i="94"/>
  <c r="X52" i="94"/>
  <c r="W52" i="94"/>
  <c r="Z51" i="94"/>
  <c r="Y51" i="94"/>
  <c r="X51" i="94"/>
  <c r="W51" i="94"/>
  <c r="Z50" i="94"/>
  <c r="Y50" i="94"/>
  <c r="X50" i="94"/>
  <c r="W50" i="94"/>
  <c r="Z49" i="94"/>
  <c r="Y49" i="94"/>
  <c r="X49" i="94"/>
  <c r="W49" i="94"/>
  <c r="Z48" i="94"/>
  <c r="Y48" i="94"/>
  <c r="X48" i="94"/>
  <c r="W48" i="94"/>
  <c r="Z47" i="94"/>
  <c r="Y47" i="94"/>
  <c r="X47" i="94"/>
  <c r="W47" i="94"/>
  <c r="Z46" i="94"/>
  <c r="Y46" i="94"/>
  <c r="X46" i="94"/>
  <c r="W46" i="94"/>
  <c r="Z45" i="94"/>
  <c r="Y45" i="94"/>
  <c r="X45" i="94"/>
  <c r="W45" i="94"/>
  <c r="Z44" i="94"/>
  <c r="Y44" i="94"/>
  <c r="X44" i="94"/>
  <c r="W44" i="94"/>
  <c r="Z43" i="94"/>
  <c r="Y43" i="94"/>
  <c r="X43" i="94"/>
  <c r="W43" i="94"/>
  <c r="Z42" i="94"/>
  <c r="Y42" i="94"/>
  <c r="X42" i="94"/>
  <c r="W42" i="94"/>
  <c r="Z41" i="94"/>
  <c r="Y41" i="94"/>
  <c r="X41" i="94"/>
  <c r="W41" i="94"/>
  <c r="Z40" i="94"/>
  <c r="Y40" i="94"/>
  <c r="X40" i="94"/>
  <c r="W40" i="94"/>
  <c r="Z39" i="94"/>
  <c r="Y39" i="94"/>
  <c r="X39" i="94"/>
  <c r="W39" i="94"/>
  <c r="Z38" i="94"/>
  <c r="Y38" i="94"/>
  <c r="X38" i="94"/>
  <c r="W38" i="94"/>
  <c r="Z37" i="94"/>
  <c r="Y37" i="94"/>
  <c r="X37" i="94"/>
  <c r="W37" i="94"/>
  <c r="Z36" i="94"/>
  <c r="Y36" i="94"/>
  <c r="X36" i="94"/>
  <c r="W36" i="94"/>
  <c r="Z35" i="94"/>
  <c r="Y35" i="94"/>
  <c r="X35" i="94"/>
  <c r="W35" i="94"/>
  <c r="Z34" i="94"/>
  <c r="Y34" i="94"/>
  <c r="X34" i="94"/>
  <c r="W34" i="94"/>
  <c r="Z33" i="94"/>
  <c r="Y33" i="94"/>
  <c r="X33" i="94"/>
  <c r="W33" i="94"/>
  <c r="Z32" i="94"/>
  <c r="Y32" i="94"/>
  <c r="X32" i="94"/>
  <c r="W32" i="94"/>
  <c r="Z31" i="94"/>
  <c r="Y31" i="94"/>
  <c r="X31" i="94"/>
  <c r="W31" i="94"/>
  <c r="Z30" i="94"/>
  <c r="Y30" i="94"/>
  <c r="X30" i="94"/>
  <c r="W30" i="94"/>
  <c r="Z29" i="94"/>
  <c r="Y29" i="94"/>
  <c r="X29" i="94"/>
  <c r="W29" i="94"/>
  <c r="Z28" i="94"/>
  <c r="Y28" i="94"/>
  <c r="X28" i="94"/>
  <c r="W28" i="94"/>
  <c r="Z27" i="94"/>
  <c r="Y27" i="94"/>
  <c r="X27" i="94"/>
  <c r="W27" i="94"/>
  <c r="Z26" i="94"/>
  <c r="Y26" i="94"/>
  <c r="X26" i="94"/>
  <c r="W26" i="94"/>
  <c r="Z25" i="94"/>
  <c r="Y25" i="94"/>
  <c r="X25" i="94"/>
  <c r="W25" i="94"/>
  <c r="Z24" i="94"/>
  <c r="Y24" i="94"/>
  <c r="X24" i="94"/>
  <c r="W24" i="94"/>
  <c r="Z23" i="94"/>
  <c r="Y23" i="94"/>
  <c r="X23" i="94"/>
  <c r="W23" i="94"/>
  <c r="Z22" i="94"/>
  <c r="Y22" i="94"/>
  <c r="X22" i="94"/>
  <c r="W22" i="94"/>
  <c r="Z21" i="94"/>
  <c r="Y21" i="94"/>
  <c r="X21" i="94"/>
  <c r="W21" i="94"/>
  <c r="Z20" i="94"/>
  <c r="Y20" i="94"/>
  <c r="X20" i="94"/>
  <c r="W20" i="94"/>
  <c r="Z19" i="94"/>
  <c r="Y19" i="94"/>
  <c r="X19" i="94"/>
  <c r="W19" i="94"/>
  <c r="Z18" i="94"/>
  <c r="Y18" i="94"/>
  <c r="X18" i="94"/>
  <c r="W18" i="94"/>
  <c r="Z17" i="94"/>
  <c r="Y17" i="94"/>
  <c r="X17" i="94"/>
  <c r="W17" i="94"/>
  <c r="Z16" i="94"/>
  <c r="Y16" i="94"/>
  <c r="X16" i="94"/>
  <c r="W16" i="94"/>
  <c r="Z15" i="94"/>
  <c r="Y15" i="94"/>
  <c r="X15" i="94"/>
  <c r="W15" i="94"/>
  <c r="Z14" i="94"/>
  <c r="Y14" i="94"/>
  <c r="X14" i="94"/>
  <c r="W14" i="94"/>
  <c r="Y4" i="94"/>
  <c r="Y5" i="94" s="1"/>
  <c r="Y6" i="94" s="1"/>
  <c r="Y7" i="94" s="1"/>
  <c r="Y8" i="94" s="1"/>
  <c r="Y9" i="94" s="1"/>
  <c r="Y10" i="94" s="1"/>
  <c r="Y11" i="94" s="1"/>
  <c r="Y12" i="94" s="1"/>
  <c r="Y13" i="94" s="1"/>
  <c r="Y3" i="94"/>
  <c r="Z2" i="94"/>
  <c r="Z3" i="94" s="1"/>
  <c r="Z4" i="94" s="1"/>
  <c r="Z5" i="94" s="1"/>
  <c r="Z6" i="94" s="1"/>
  <c r="Z7" i="94" s="1"/>
  <c r="Z8" i="94" s="1"/>
  <c r="Z9" i="94" s="1"/>
  <c r="Z10" i="94" s="1"/>
  <c r="Z11" i="94" s="1"/>
  <c r="Z12" i="94" s="1"/>
  <c r="Z13" i="94" s="1"/>
  <c r="Y2" i="94"/>
  <c r="X2" i="94"/>
  <c r="X3" i="94" s="1"/>
  <c r="X4" i="94" s="1"/>
  <c r="X5" i="94" s="1"/>
  <c r="X6" i="94" s="1"/>
  <c r="X7" i="94" s="1"/>
  <c r="X8" i="94" s="1"/>
  <c r="X9" i="94" s="1"/>
  <c r="X10" i="94" s="1"/>
  <c r="X11" i="94" s="1"/>
  <c r="X12" i="94" s="1"/>
  <c r="X13" i="94" s="1"/>
  <c r="W2" i="94"/>
  <c r="W3" i="94" s="1"/>
  <c r="W4" i="94" s="1"/>
  <c r="W5" i="94" s="1"/>
  <c r="W6" i="94" s="1"/>
  <c r="W7" i="94" s="1"/>
  <c r="W8" i="94" s="1"/>
  <c r="W9" i="94" s="1"/>
  <c r="W10" i="94" s="1"/>
  <c r="W11" i="94" s="1"/>
  <c r="W12" i="94" s="1"/>
  <c r="W13" i="94" s="1"/>
  <c r="Z83" i="95"/>
  <c r="Y83" i="95"/>
  <c r="X83" i="95"/>
  <c r="W83" i="95"/>
  <c r="Z82" i="95"/>
  <c r="Y82" i="95"/>
  <c r="X82" i="95"/>
  <c r="W82" i="95"/>
  <c r="Z81" i="95"/>
  <c r="Y81" i="95"/>
  <c r="X81" i="95"/>
  <c r="W81" i="95"/>
  <c r="Z80" i="95"/>
  <c r="Y80" i="95"/>
  <c r="X80" i="95"/>
  <c r="W80" i="95"/>
  <c r="Z79" i="95"/>
  <c r="Y79" i="95"/>
  <c r="X79" i="95"/>
  <c r="W79" i="95"/>
  <c r="Z78" i="95"/>
  <c r="Y78" i="95"/>
  <c r="X78" i="95"/>
  <c r="W78" i="95"/>
  <c r="Z77" i="95"/>
  <c r="Y77" i="95"/>
  <c r="X77" i="95"/>
  <c r="W77" i="95"/>
  <c r="Z76" i="95"/>
  <c r="Y76" i="95"/>
  <c r="X76" i="95"/>
  <c r="W76" i="95"/>
  <c r="Z75" i="95"/>
  <c r="Y75" i="95"/>
  <c r="X75" i="95"/>
  <c r="W75" i="95"/>
  <c r="Z74" i="95"/>
  <c r="Y74" i="95"/>
  <c r="X74" i="95"/>
  <c r="W74" i="95"/>
  <c r="Z73" i="95"/>
  <c r="Y73" i="95"/>
  <c r="X73" i="95"/>
  <c r="W73" i="95"/>
  <c r="Z72" i="95"/>
  <c r="Y72" i="95"/>
  <c r="X72" i="95"/>
  <c r="W72" i="95"/>
  <c r="Z71" i="95"/>
  <c r="Y71" i="95"/>
  <c r="X71" i="95"/>
  <c r="W71" i="95"/>
  <c r="Z70" i="95"/>
  <c r="Y70" i="95"/>
  <c r="X70" i="95"/>
  <c r="W70" i="95"/>
  <c r="Z69" i="95"/>
  <c r="Y69" i="95"/>
  <c r="X69" i="95"/>
  <c r="W69" i="95"/>
  <c r="Z68" i="95"/>
  <c r="Y68" i="95"/>
  <c r="X68" i="95"/>
  <c r="W68" i="95"/>
  <c r="Z67" i="95"/>
  <c r="Y67" i="95"/>
  <c r="X67" i="95"/>
  <c r="W67" i="95"/>
  <c r="Z66" i="95"/>
  <c r="Y66" i="95"/>
  <c r="X66" i="95"/>
  <c r="W66" i="95"/>
  <c r="Z65" i="95"/>
  <c r="Y65" i="95"/>
  <c r="X65" i="95"/>
  <c r="W65" i="95"/>
  <c r="Z64" i="95"/>
  <c r="Y64" i="95"/>
  <c r="X64" i="95"/>
  <c r="W64" i="95"/>
  <c r="Z63" i="95"/>
  <c r="Y63" i="95"/>
  <c r="X63" i="95"/>
  <c r="W63" i="95"/>
  <c r="Z62" i="95"/>
  <c r="Y62" i="95"/>
  <c r="X62" i="95"/>
  <c r="W62" i="95"/>
  <c r="Z61" i="95"/>
  <c r="Y61" i="95"/>
  <c r="X61" i="95"/>
  <c r="W61" i="95"/>
  <c r="Z60" i="95"/>
  <c r="Y60" i="95"/>
  <c r="X60" i="95"/>
  <c r="W60" i="95"/>
  <c r="Z59" i="95"/>
  <c r="Y59" i="95"/>
  <c r="X59" i="95"/>
  <c r="W59" i="95"/>
  <c r="Z58" i="95"/>
  <c r="Y58" i="95"/>
  <c r="X58" i="95"/>
  <c r="W58" i="95"/>
  <c r="Z57" i="95"/>
  <c r="Y57" i="95"/>
  <c r="X57" i="95"/>
  <c r="W57" i="95"/>
  <c r="Z56" i="95"/>
  <c r="Y56" i="95"/>
  <c r="X56" i="95"/>
  <c r="W56" i="95"/>
  <c r="Z55" i="95"/>
  <c r="Y55" i="95"/>
  <c r="X55" i="95"/>
  <c r="W55" i="95"/>
  <c r="Z54" i="95"/>
  <c r="Y54" i="95"/>
  <c r="X54" i="95"/>
  <c r="W54" i="95"/>
  <c r="Z53" i="95"/>
  <c r="Y53" i="95"/>
  <c r="X53" i="95"/>
  <c r="W53" i="95"/>
  <c r="Z52" i="95"/>
  <c r="Y52" i="95"/>
  <c r="X52" i="95"/>
  <c r="W52" i="95"/>
  <c r="Z51" i="95"/>
  <c r="Y51" i="95"/>
  <c r="X51" i="95"/>
  <c r="W51" i="95"/>
  <c r="Z50" i="95"/>
  <c r="Y50" i="95"/>
  <c r="X50" i="95"/>
  <c r="W50" i="95"/>
  <c r="Z49" i="95"/>
  <c r="Y49" i="95"/>
  <c r="X49" i="95"/>
  <c r="W49" i="95"/>
  <c r="Z48" i="95"/>
  <c r="Y48" i="95"/>
  <c r="X48" i="95"/>
  <c r="W48" i="95"/>
  <c r="Z47" i="95"/>
  <c r="Y47" i="95"/>
  <c r="X47" i="95"/>
  <c r="W47" i="95"/>
  <c r="Z46" i="95"/>
  <c r="Y46" i="95"/>
  <c r="X46" i="95"/>
  <c r="W46" i="95"/>
  <c r="Z45" i="95"/>
  <c r="Y45" i="95"/>
  <c r="X45" i="95"/>
  <c r="W45" i="95"/>
  <c r="Z44" i="95"/>
  <c r="Y44" i="95"/>
  <c r="X44" i="95"/>
  <c r="W44" i="95"/>
  <c r="Z43" i="95"/>
  <c r="Y43" i="95"/>
  <c r="X43" i="95"/>
  <c r="W43" i="95"/>
  <c r="Z42" i="95"/>
  <c r="Y42" i="95"/>
  <c r="X42" i="95"/>
  <c r="W42" i="95"/>
  <c r="Z41" i="95"/>
  <c r="Y41" i="95"/>
  <c r="X41" i="95"/>
  <c r="W41" i="95"/>
  <c r="Z40" i="95"/>
  <c r="Y40" i="95"/>
  <c r="X40" i="95"/>
  <c r="W40" i="95"/>
  <c r="Z39" i="95"/>
  <c r="Y39" i="95"/>
  <c r="X39" i="95"/>
  <c r="W39" i="95"/>
  <c r="Z38" i="95"/>
  <c r="Y38" i="95"/>
  <c r="X38" i="95"/>
  <c r="W38" i="95"/>
  <c r="Z37" i="95"/>
  <c r="Y37" i="95"/>
  <c r="X37" i="95"/>
  <c r="W37" i="95"/>
  <c r="Z36" i="95"/>
  <c r="Y36" i="95"/>
  <c r="X36" i="95"/>
  <c r="W36" i="95"/>
  <c r="Z35" i="95"/>
  <c r="Y35" i="95"/>
  <c r="X35" i="95"/>
  <c r="W35" i="95"/>
  <c r="Z34" i="95"/>
  <c r="Y34" i="95"/>
  <c r="X34" i="95"/>
  <c r="W34" i="95"/>
  <c r="Z33" i="95"/>
  <c r="Y33" i="95"/>
  <c r="X33" i="95"/>
  <c r="W33" i="95"/>
  <c r="Z32" i="95"/>
  <c r="Y32" i="95"/>
  <c r="X32" i="95"/>
  <c r="W32" i="95"/>
  <c r="Z31" i="95"/>
  <c r="Y31" i="95"/>
  <c r="X31" i="95"/>
  <c r="W31" i="95"/>
  <c r="Z30" i="95"/>
  <c r="Y30" i="95"/>
  <c r="X30" i="95"/>
  <c r="W30" i="95"/>
  <c r="Z29" i="95"/>
  <c r="Y29" i="95"/>
  <c r="X29" i="95"/>
  <c r="W29" i="95"/>
  <c r="Z28" i="95"/>
  <c r="Y28" i="95"/>
  <c r="X28" i="95"/>
  <c r="W28" i="95"/>
  <c r="Z27" i="95"/>
  <c r="Y27" i="95"/>
  <c r="X27" i="95"/>
  <c r="W27" i="95"/>
  <c r="Z26" i="95"/>
  <c r="Y26" i="95"/>
  <c r="X26" i="95"/>
  <c r="W26" i="95"/>
  <c r="Z25" i="95"/>
  <c r="Y25" i="95"/>
  <c r="X25" i="95"/>
  <c r="W25" i="95"/>
  <c r="Z24" i="95"/>
  <c r="Y24" i="95"/>
  <c r="X24" i="95"/>
  <c r="W24" i="95"/>
  <c r="Z23" i="95"/>
  <c r="Y23" i="95"/>
  <c r="X23" i="95"/>
  <c r="W23" i="95"/>
  <c r="Z22" i="95"/>
  <c r="Y22" i="95"/>
  <c r="X22" i="95"/>
  <c r="W22" i="95"/>
  <c r="Z21" i="95"/>
  <c r="Y21" i="95"/>
  <c r="X21" i="95"/>
  <c r="W21" i="95"/>
  <c r="Z20" i="95"/>
  <c r="Y20" i="95"/>
  <c r="X20" i="95"/>
  <c r="W20" i="95"/>
  <c r="Z19" i="95"/>
  <c r="Y19" i="95"/>
  <c r="X19" i="95"/>
  <c r="W19" i="95"/>
  <c r="Z18" i="95"/>
  <c r="Y18" i="95"/>
  <c r="X18" i="95"/>
  <c r="W18" i="95"/>
  <c r="Z17" i="95"/>
  <c r="Y17" i="95"/>
  <c r="X17" i="95"/>
  <c r="W17" i="95"/>
  <c r="Z16" i="95"/>
  <c r="Y16" i="95"/>
  <c r="X16" i="95"/>
  <c r="W16" i="95"/>
  <c r="Z15" i="95"/>
  <c r="Y15" i="95"/>
  <c r="X15" i="95"/>
  <c r="W15" i="95"/>
  <c r="Z14" i="95"/>
  <c r="Y14" i="95"/>
  <c r="X14" i="95"/>
  <c r="W14" i="95"/>
  <c r="Z13" i="95"/>
  <c r="Y13" i="95"/>
  <c r="X13" i="95"/>
  <c r="W13" i="95"/>
  <c r="Z12" i="95"/>
  <c r="Y12" i="95"/>
  <c r="X12" i="95"/>
  <c r="W12" i="95"/>
  <c r="Z2" i="95"/>
  <c r="Z3" i="95" s="1"/>
  <c r="Z4" i="95" s="1"/>
  <c r="Z5" i="95" s="1"/>
  <c r="Z6" i="95" s="1"/>
  <c r="Z7" i="95" s="1"/>
  <c r="Z8" i="95" s="1"/>
  <c r="Z9" i="95" s="1"/>
  <c r="Z10" i="95" s="1"/>
  <c r="Z11" i="95" s="1"/>
  <c r="Y2" i="95"/>
  <c r="Y3" i="95" s="1"/>
  <c r="Y4" i="95" s="1"/>
  <c r="Y5" i="95" s="1"/>
  <c r="Y6" i="95" s="1"/>
  <c r="Y7" i="95" s="1"/>
  <c r="Y8" i="95" s="1"/>
  <c r="Y9" i="95" s="1"/>
  <c r="Y10" i="95" s="1"/>
  <c r="Y11" i="95" s="1"/>
  <c r="X2" i="95"/>
  <c r="X3" i="95" s="1"/>
  <c r="X4" i="95" s="1"/>
  <c r="X5" i="95" s="1"/>
  <c r="X6" i="95" s="1"/>
  <c r="X7" i="95" s="1"/>
  <c r="X8" i="95" s="1"/>
  <c r="X9" i="95" s="1"/>
  <c r="X10" i="95" s="1"/>
  <c r="X11" i="95" s="1"/>
  <c r="W2" i="95"/>
  <c r="W3" i="95" s="1"/>
  <c r="W4" i="95" s="1"/>
  <c r="W5" i="95" s="1"/>
  <c r="W6" i="95" s="1"/>
  <c r="W7" i="95" s="1"/>
  <c r="W8" i="95" s="1"/>
  <c r="W9" i="95" s="1"/>
  <c r="W10" i="95" s="1"/>
  <c r="W11" i="95" s="1"/>
  <c r="Z83" i="96"/>
  <c r="Y83" i="96"/>
  <c r="X83" i="96"/>
  <c r="W83" i="96"/>
  <c r="Z82" i="96"/>
  <c r="Y82" i="96"/>
  <c r="X82" i="96"/>
  <c r="W82" i="96"/>
  <c r="Z81" i="96"/>
  <c r="Y81" i="96"/>
  <c r="X81" i="96"/>
  <c r="W81" i="96"/>
  <c r="Z80" i="96"/>
  <c r="Y80" i="96"/>
  <c r="X80" i="96"/>
  <c r="W80" i="96"/>
  <c r="Z79" i="96"/>
  <c r="Y79" i="96"/>
  <c r="X79" i="96"/>
  <c r="W79" i="96"/>
  <c r="Z78" i="96"/>
  <c r="Y78" i="96"/>
  <c r="X78" i="96"/>
  <c r="W78" i="96"/>
  <c r="Z77" i="96"/>
  <c r="Y77" i="96"/>
  <c r="X77" i="96"/>
  <c r="W77" i="96"/>
  <c r="Z76" i="96"/>
  <c r="Y76" i="96"/>
  <c r="X76" i="96"/>
  <c r="W76" i="96"/>
  <c r="Z75" i="96"/>
  <c r="Y75" i="96"/>
  <c r="X75" i="96"/>
  <c r="W75" i="96"/>
  <c r="Z74" i="96"/>
  <c r="Y74" i="96"/>
  <c r="X74" i="96"/>
  <c r="W74" i="96"/>
  <c r="Z73" i="96"/>
  <c r="Y73" i="96"/>
  <c r="X73" i="96"/>
  <c r="W73" i="96"/>
  <c r="Z72" i="96"/>
  <c r="Y72" i="96"/>
  <c r="X72" i="96"/>
  <c r="W72" i="96"/>
  <c r="Z71" i="96"/>
  <c r="Y71" i="96"/>
  <c r="X71" i="96"/>
  <c r="W71" i="96"/>
  <c r="Z70" i="96"/>
  <c r="Y70" i="96"/>
  <c r="X70" i="96"/>
  <c r="W70" i="96"/>
  <c r="Z69" i="96"/>
  <c r="Y69" i="96"/>
  <c r="X69" i="96"/>
  <c r="W69" i="96"/>
  <c r="Z68" i="96"/>
  <c r="Y68" i="96"/>
  <c r="X68" i="96"/>
  <c r="W68" i="96"/>
  <c r="Z67" i="96"/>
  <c r="Y67" i="96"/>
  <c r="X67" i="96"/>
  <c r="W67" i="96"/>
  <c r="Z66" i="96"/>
  <c r="Y66" i="96"/>
  <c r="X66" i="96"/>
  <c r="W66" i="96"/>
  <c r="Z65" i="96"/>
  <c r="Y65" i="96"/>
  <c r="X65" i="96"/>
  <c r="W65" i="96"/>
  <c r="Z64" i="96"/>
  <c r="Y64" i="96"/>
  <c r="X64" i="96"/>
  <c r="W64" i="96"/>
  <c r="Z63" i="96"/>
  <c r="Y63" i="96"/>
  <c r="X63" i="96"/>
  <c r="W63" i="96"/>
  <c r="Z62" i="96"/>
  <c r="Y62" i="96"/>
  <c r="X62" i="96"/>
  <c r="W62" i="96"/>
  <c r="Z61" i="96"/>
  <c r="Y61" i="96"/>
  <c r="X61" i="96"/>
  <c r="W61" i="96"/>
  <c r="Z60" i="96"/>
  <c r="Y60" i="96"/>
  <c r="X60" i="96"/>
  <c r="W60" i="96"/>
  <c r="Z59" i="96"/>
  <c r="Y59" i="96"/>
  <c r="X59" i="96"/>
  <c r="W59" i="96"/>
  <c r="Z58" i="96"/>
  <c r="Y58" i="96"/>
  <c r="X58" i="96"/>
  <c r="W58" i="96"/>
  <c r="Z57" i="96"/>
  <c r="Y57" i="96"/>
  <c r="X57" i="96"/>
  <c r="W57" i="96"/>
  <c r="Z56" i="96"/>
  <c r="Y56" i="96"/>
  <c r="X56" i="96"/>
  <c r="W56" i="96"/>
  <c r="Z55" i="96"/>
  <c r="Y55" i="96"/>
  <c r="X55" i="96"/>
  <c r="W55" i="96"/>
  <c r="Z54" i="96"/>
  <c r="Y54" i="96"/>
  <c r="X54" i="96"/>
  <c r="W54" i="96"/>
  <c r="Z53" i="96"/>
  <c r="Y53" i="96"/>
  <c r="X53" i="96"/>
  <c r="W53" i="96"/>
  <c r="Z52" i="96"/>
  <c r="Y52" i="96"/>
  <c r="X52" i="96"/>
  <c r="W52" i="96"/>
  <c r="Z51" i="96"/>
  <c r="Y51" i="96"/>
  <c r="X51" i="96"/>
  <c r="W51" i="96"/>
  <c r="Z50" i="96"/>
  <c r="Y50" i="96"/>
  <c r="X50" i="96"/>
  <c r="W50" i="96"/>
  <c r="Z49" i="96"/>
  <c r="Y49" i="96"/>
  <c r="X49" i="96"/>
  <c r="W49" i="96"/>
  <c r="Z48" i="96"/>
  <c r="Y48" i="96"/>
  <c r="X48" i="96"/>
  <c r="W48" i="96"/>
  <c r="Z47" i="96"/>
  <c r="Y47" i="96"/>
  <c r="X47" i="96"/>
  <c r="W47" i="96"/>
  <c r="Z46" i="96"/>
  <c r="Y46" i="96"/>
  <c r="X46" i="96"/>
  <c r="W46" i="96"/>
  <c r="Z45" i="96"/>
  <c r="Y45" i="96"/>
  <c r="X45" i="96"/>
  <c r="W45" i="96"/>
  <c r="Z44" i="96"/>
  <c r="Y44" i="96"/>
  <c r="X44" i="96"/>
  <c r="W44" i="96"/>
  <c r="Z43" i="96"/>
  <c r="Y43" i="96"/>
  <c r="X43" i="96"/>
  <c r="W43" i="96"/>
  <c r="Z42" i="96"/>
  <c r="Y42" i="96"/>
  <c r="X42" i="96"/>
  <c r="W42" i="96"/>
  <c r="Z41" i="96"/>
  <c r="Y41" i="96"/>
  <c r="X41" i="96"/>
  <c r="W41" i="96"/>
  <c r="Z40" i="96"/>
  <c r="Y40" i="96"/>
  <c r="X40" i="96"/>
  <c r="W40" i="96"/>
  <c r="Z39" i="96"/>
  <c r="Y39" i="96"/>
  <c r="X39" i="96"/>
  <c r="W39" i="96"/>
  <c r="Z38" i="96"/>
  <c r="Y38" i="96"/>
  <c r="X38" i="96"/>
  <c r="W38" i="96"/>
  <c r="Z37" i="96"/>
  <c r="Y37" i="96"/>
  <c r="X37" i="96"/>
  <c r="W37" i="96"/>
  <c r="Z36" i="96"/>
  <c r="Y36" i="96"/>
  <c r="X36" i="96"/>
  <c r="W36" i="96"/>
  <c r="Z35" i="96"/>
  <c r="Y35" i="96"/>
  <c r="X35" i="96"/>
  <c r="W35" i="96"/>
  <c r="Z34" i="96"/>
  <c r="Y34" i="96"/>
  <c r="X34" i="96"/>
  <c r="W34" i="96"/>
  <c r="Z33" i="96"/>
  <c r="Y33" i="96"/>
  <c r="X33" i="96"/>
  <c r="W33" i="96"/>
  <c r="Z32" i="96"/>
  <c r="Y32" i="96"/>
  <c r="X32" i="96"/>
  <c r="W32" i="96"/>
  <c r="Z31" i="96"/>
  <c r="Y31" i="96"/>
  <c r="X31" i="96"/>
  <c r="W31" i="96"/>
  <c r="Z30" i="96"/>
  <c r="Y30" i="96"/>
  <c r="X30" i="96"/>
  <c r="W30" i="96"/>
  <c r="Z29" i="96"/>
  <c r="Y29" i="96"/>
  <c r="X29" i="96"/>
  <c r="W29" i="96"/>
  <c r="Z28" i="96"/>
  <c r="Y28" i="96"/>
  <c r="X28" i="96"/>
  <c r="W28" i="96"/>
  <c r="Z27" i="96"/>
  <c r="Y27" i="96"/>
  <c r="X27" i="96"/>
  <c r="W27" i="96"/>
  <c r="Z26" i="96"/>
  <c r="Y26" i="96"/>
  <c r="X26" i="96"/>
  <c r="W26" i="96"/>
  <c r="Z25" i="96"/>
  <c r="Y25" i="96"/>
  <c r="X25" i="96"/>
  <c r="W25" i="96"/>
  <c r="Z24" i="96"/>
  <c r="Y24" i="96"/>
  <c r="X24" i="96"/>
  <c r="W24" i="96"/>
  <c r="Z23" i="96"/>
  <c r="Y23" i="96"/>
  <c r="X23" i="96"/>
  <c r="W23" i="96"/>
  <c r="Z22" i="96"/>
  <c r="Y22" i="96"/>
  <c r="X22" i="96"/>
  <c r="W22" i="96"/>
  <c r="Z21" i="96"/>
  <c r="Y21" i="96"/>
  <c r="X21" i="96"/>
  <c r="W21" i="96"/>
  <c r="Z20" i="96"/>
  <c r="Y20" i="96"/>
  <c r="X20" i="96"/>
  <c r="W20" i="96"/>
  <c r="Z19" i="96"/>
  <c r="Y19" i="96"/>
  <c r="X19" i="96"/>
  <c r="W19" i="96"/>
  <c r="Z18" i="96"/>
  <c r="Y18" i="96"/>
  <c r="X18" i="96"/>
  <c r="W18" i="96"/>
  <c r="Z17" i="96"/>
  <c r="Y17" i="96"/>
  <c r="X17" i="96"/>
  <c r="W17" i="96"/>
  <c r="Z16" i="96"/>
  <c r="Y16" i="96"/>
  <c r="X16" i="96"/>
  <c r="W16" i="96"/>
  <c r="Z15" i="96"/>
  <c r="Y15" i="96"/>
  <c r="X15" i="96"/>
  <c r="W15" i="96"/>
  <c r="Z14" i="96"/>
  <c r="Y14" i="96"/>
  <c r="X14" i="96"/>
  <c r="W14" i="96"/>
  <c r="Z13" i="96"/>
  <c r="Y13" i="96"/>
  <c r="X13" i="96"/>
  <c r="W13" i="96"/>
  <c r="Y9" i="96"/>
  <c r="Y10" i="96" s="1"/>
  <c r="Y11" i="96" s="1"/>
  <c r="Y12" i="96" s="1"/>
  <c r="Y6" i="96"/>
  <c r="Y7" i="96" s="1"/>
  <c r="Y8" i="96" s="1"/>
  <c r="Z3" i="96"/>
  <c r="Z4" i="96" s="1"/>
  <c r="Z5" i="96" s="1"/>
  <c r="Z6" i="96" s="1"/>
  <c r="Z7" i="96" s="1"/>
  <c r="Z8" i="96" s="1"/>
  <c r="Z9" i="96" s="1"/>
  <c r="Z10" i="96" s="1"/>
  <c r="Z11" i="96" s="1"/>
  <c r="Z12" i="96" s="1"/>
  <c r="Y3" i="96"/>
  <c r="Y4" i="96" s="1"/>
  <c r="Y5" i="96" s="1"/>
  <c r="Z2" i="96"/>
  <c r="Y2" i="96"/>
  <c r="X2" i="96"/>
  <c r="X3" i="96" s="1"/>
  <c r="X4" i="96" s="1"/>
  <c r="X5" i="96" s="1"/>
  <c r="X6" i="96" s="1"/>
  <c r="X7" i="96" s="1"/>
  <c r="X8" i="96" s="1"/>
  <c r="X9" i="96" s="1"/>
  <c r="X10" i="96" s="1"/>
  <c r="X11" i="96" s="1"/>
  <c r="X12" i="96" s="1"/>
  <c r="W2" i="96"/>
  <c r="W3" i="96" s="1"/>
  <c r="W4" i="96" s="1"/>
  <c r="W5" i="96" s="1"/>
  <c r="W6" i="96" s="1"/>
  <c r="W7" i="96" s="1"/>
  <c r="W8" i="96" s="1"/>
  <c r="W9" i="96" s="1"/>
  <c r="W10" i="96" s="1"/>
  <c r="W11" i="96" s="1"/>
  <c r="W12" i="96" s="1"/>
  <c r="Z83" i="97"/>
  <c r="Y83" i="97"/>
  <c r="X83" i="97"/>
  <c r="W83" i="97"/>
  <c r="Z82" i="97"/>
  <c r="Y82" i="97"/>
  <c r="X82" i="97"/>
  <c r="W82" i="97"/>
  <c r="Z81" i="97"/>
  <c r="Y81" i="97"/>
  <c r="X81" i="97"/>
  <c r="W81" i="97"/>
  <c r="Z80" i="97"/>
  <c r="Y80" i="97"/>
  <c r="X80" i="97"/>
  <c r="W80" i="97"/>
  <c r="Z79" i="97"/>
  <c r="Y79" i="97"/>
  <c r="X79" i="97"/>
  <c r="W79" i="97"/>
  <c r="Z78" i="97"/>
  <c r="Y78" i="97"/>
  <c r="X78" i="97"/>
  <c r="W78" i="97"/>
  <c r="Z77" i="97"/>
  <c r="Y77" i="97"/>
  <c r="X77" i="97"/>
  <c r="W77" i="97"/>
  <c r="Z76" i="97"/>
  <c r="Y76" i="97"/>
  <c r="X76" i="97"/>
  <c r="W76" i="97"/>
  <c r="Z75" i="97"/>
  <c r="Y75" i="97"/>
  <c r="X75" i="97"/>
  <c r="W75" i="97"/>
  <c r="Z74" i="97"/>
  <c r="Y74" i="97"/>
  <c r="X74" i="97"/>
  <c r="W74" i="97"/>
  <c r="Z73" i="97"/>
  <c r="Y73" i="97"/>
  <c r="X73" i="97"/>
  <c r="W73" i="97"/>
  <c r="Z72" i="97"/>
  <c r="Y72" i="97"/>
  <c r="X72" i="97"/>
  <c r="W72" i="97"/>
  <c r="Z71" i="97"/>
  <c r="Y71" i="97"/>
  <c r="X71" i="97"/>
  <c r="W71" i="97"/>
  <c r="Z70" i="97"/>
  <c r="Y70" i="97"/>
  <c r="X70" i="97"/>
  <c r="W70" i="97"/>
  <c r="Z69" i="97"/>
  <c r="Y69" i="97"/>
  <c r="X69" i="97"/>
  <c r="W69" i="97"/>
  <c r="Z68" i="97"/>
  <c r="Y68" i="97"/>
  <c r="X68" i="97"/>
  <c r="W68" i="97"/>
  <c r="Z67" i="97"/>
  <c r="Y67" i="97"/>
  <c r="X67" i="97"/>
  <c r="W67" i="97"/>
  <c r="Z66" i="97"/>
  <c r="Y66" i="97"/>
  <c r="X66" i="97"/>
  <c r="W66" i="97"/>
  <c r="Z65" i="97"/>
  <c r="Y65" i="97"/>
  <c r="X65" i="97"/>
  <c r="W65" i="97"/>
  <c r="Z64" i="97"/>
  <c r="Y64" i="97"/>
  <c r="X64" i="97"/>
  <c r="W64" i="97"/>
  <c r="Z63" i="97"/>
  <c r="Y63" i="97"/>
  <c r="X63" i="97"/>
  <c r="W63" i="97"/>
  <c r="Z62" i="97"/>
  <c r="Y62" i="97"/>
  <c r="X62" i="97"/>
  <c r="W62" i="97"/>
  <c r="Z61" i="97"/>
  <c r="Y61" i="97"/>
  <c r="X61" i="97"/>
  <c r="W61" i="97"/>
  <c r="Z60" i="97"/>
  <c r="Y60" i="97"/>
  <c r="X60" i="97"/>
  <c r="W60" i="97"/>
  <c r="Z59" i="97"/>
  <c r="Y59" i="97"/>
  <c r="X59" i="97"/>
  <c r="W59" i="97"/>
  <c r="Z58" i="97"/>
  <c r="Y58" i="97"/>
  <c r="X58" i="97"/>
  <c r="W58" i="97"/>
  <c r="Z57" i="97"/>
  <c r="Y57" i="97"/>
  <c r="X57" i="97"/>
  <c r="W57" i="97"/>
  <c r="Z56" i="97"/>
  <c r="Y56" i="97"/>
  <c r="X56" i="97"/>
  <c r="W56" i="97"/>
  <c r="Z55" i="97"/>
  <c r="Y55" i="97"/>
  <c r="X55" i="97"/>
  <c r="W55" i="97"/>
  <c r="Z54" i="97"/>
  <c r="Y54" i="97"/>
  <c r="X54" i="97"/>
  <c r="W54" i="97"/>
  <c r="Z53" i="97"/>
  <c r="Y53" i="97"/>
  <c r="X53" i="97"/>
  <c r="W53" i="97"/>
  <c r="Z52" i="97"/>
  <c r="Y52" i="97"/>
  <c r="X52" i="97"/>
  <c r="W52" i="97"/>
  <c r="Z51" i="97"/>
  <c r="Y51" i="97"/>
  <c r="X51" i="97"/>
  <c r="W51" i="97"/>
  <c r="Z50" i="97"/>
  <c r="Y50" i="97"/>
  <c r="X50" i="97"/>
  <c r="W50" i="97"/>
  <c r="Z49" i="97"/>
  <c r="Y49" i="97"/>
  <c r="X49" i="97"/>
  <c r="W49" i="97"/>
  <c r="Z48" i="97"/>
  <c r="Y48" i="97"/>
  <c r="X48" i="97"/>
  <c r="W48" i="97"/>
  <c r="Z47" i="97"/>
  <c r="Y47" i="97"/>
  <c r="X47" i="97"/>
  <c r="W47" i="97"/>
  <c r="Z46" i="97"/>
  <c r="Y46" i="97"/>
  <c r="X46" i="97"/>
  <c r="W46" i="97"/>
  <c r="Z45" i="97"/>
  <c r="Y45" i="97"/>
  <c r="X45" i="97"/>
  <c r="W45" i="97"/>
  <c r="Z44" i="97"/>
  <c r="Y44" i="97"/>
  <c r="X44" i="97"/>
  <c r="W44" i="97"/>
  <c r="Z43" i="97"/>
  <c r="Y43" i="97"/>
  <c r="X43" i="97"/>
  <c r="W43" i="97"/>
  <c r="Z42" i="97"/>
  <c r="Y42" i="97"/>
  <c r="X42" i="97"/>
  <c r="W42" i="97"/>
  <c r="Z41" i="97"/>
  <c r="Y41" i="97"/>
  <c r="X41" i="97"/>
  <c r="W41" i="97"/>
  <c r="Z40" i="97"/>
  <c r="Y40" i="97"/>
  <c r="X40" i="97"/>
  <c r="W40" i="97"/>
  <c r="Z39" i="97"/>
  <c r="Y39" i="97"/>
  <c r="X39" i="97"/>
  <c r="W39" i="97"/>
  <c r="Z38" i="97"/>
  <c r="Y38" i="97"/>
  <c r="X38" i="97"/>
  <c r="W38" i="97"/>
  <c r="Z37" i="97"/>
  <c r="Y37" i="97"/>
  <c r="X37" i="97"/>
  <c r="W37" i="97"/>
  <c r="Z36" i="97"/>
  <c r="Y36" i="97"/>
  <c r="X36" i="97"/>
  <c r="W36" i="97"/>
  <c r="Z35" i="97"/>
  <c r="Y35" i="97"/>
  <c r="X35" i="97"/>
  <c r="W35" i="97"/>
  <c r="Z34" i="97"/>
  <c r="Y34" i="97"/>
  <c r="X34" i="97"/>
  <c r="W34" i="97"/>
  <c r="Z33" i="97"/>
  <c r="Y33" i="97"/>
  <c r="X33" i="97"/>
  <c r="W33" i="97"/>
  <c r="Z32" i="97"/>
  <c r="Y32" i="97"/>
  <c r="X32" i="97"/>
  <c r="W32" i="97"/>
  <c r="Z31" i="97"/>
  <c r="Y31" i="97"/>
  <c r="X31" i="97"/>
  <c r="W31" i="97"/>
  <c r="Z30" i="97"/>
  <c r="Y30" i="97"/>
  <c r="X30" i="97"/>
  <c r="W30" i="97"/>
  <c r="Z29" i="97"/>
  <c r="Y29" i="97"/>
  <c r="X29" i="97"/>
  <c r="W29" i="97"/>
  <c r="Z28" i="97"/>
  <c r="Y28" i="97"/>
  <c r="X28" i="97"/>
  <c r="W28" i="97"/>
  <c r="Z27" i="97"/>
  <c r="Y27" i="97"/>
  <c r="X27" i="97"/>
  <c r="W27" i="97"/>
  <c r="Z26" i="97"/>
  <c r="Y26" i="97"/>
  <c r="X26" i="97"/>
  <c r="W26" i="97"/>
  <c r="Z25" i="97"/>
  <c r="Y25" i="97"/>
  <c r="X25" i="97"/>
  <c r="W25" i="97"/>
  <c r="Z24" i="97"/>
  <c r="Y24" i="97"/>
  <c r="X24" i="97"/>
  <c r="W24" i="97"/>
  <c r="Z23" i="97"/>
  <c r="Y23" i="97"/>
  <c r="X23" i="97"/>
  <c r="W23" i="97"/>
  <c r="Z22" i="97"/>
  <c r="Y22" i="97"/>
  <c r="X22" i="97"/>
  <c r="W22" i="97"/>
  <c r="Z21" i="97"/>
  <c r="Y21" i="97"/>
  <c r="X21" i="97"/>
  <c r="W21" i="97"/>
  <c r="Z20" i="97"/>
  <c r="Y20" i="97"/>
  <c r="X20" i="97"/>
  <c r="W20" i="97"/>
  <c r="Z19" i="97"/>
  <c r="Y19" i="97"/>
  <c r="X19" i="97"/>
  <c r="W19" i="97"/>
  <c r="Z18" i="97"/>
  <c r="Y18" i="97"/>
  <c r="X18" i="97"/>
  <c r="W18" i="97"/>
  <c r="Z17" i="97"/>
  <c r="Y17" i="97"/>
  <c r="X17" i="97"/>
  <c r="W17" i="97"/>
  <c r="Z16" i="97"/>
  <c r="Y16" i="97"/>
  <c r="X16" i="97"/>
  <c r="W16" i="97"/>
  <c r="Z15" i="97"/>
  <c r="Y15" i="97"/>
  <c r="X15" i="97"/>
  <c r="W15" i="97"/>
  <c r="Z14" i="97"/>
  <c r="Y14" i="97"/>
  <c r="X14" i="97"/>
  <c r="W14" i="97"/>
  <c r="Z13" i="97"/>
  <c r="Y13" i="97"/>
  <c r="X13" i="97"/>
  <c r="W13" i="97"/>
  <c r="Z3" i="97"/>
  <c r="Z4" i="97" s="1"/>
  <c r="Z5" i="97" s="1"/>
  <c r="Z6" i="97" s="1"/>
  <c r="Z7" i="97" s="1"/>
  <c r="Z8" i="97" s="1"/>
  <c r="Z9" i="97" s="1"/>
  <c r="Z10" i="97" s="1"/>
  <c r="Z11" i="97" s="1"/>
  <c r="Z12" i="97" s="1"/>
  <c r="X3" i="97"/>
  <c r="X4" i="97" s="1"/>
  <c r="X5" i="97" s="1"/>
  <c r="X6" i="97" s="1"/>
  <c r="X7" i="97" s="1"/>
  <c r="X8" i="97" s="1"/>
  <c r="X9" i="97" s="1"/>
  <c r="X10" i="97" s="1"/>
  <c r="X11" i="97" s="1"/>
  <c r="X12" i="97" s="1"/>
  <c r="W3" i="97"/>
  <c r="W4" i="97" s="1"/>
  <c r="W5" i="97" s="1"/>
  <c r="W6" i="97" s="1"/>
  <c r="W7" i="97" s="1"/>
  <c r="W8" i="97" s="1"/>
  <c r="W9" i="97" s="1"/>
  <c r="W10" i="97" s="1"/>
  <c r="W11" i="97" s="1"/>
  <c r="W12" i="97" s="1"/>
  <c r="Z2" i="97"/>
  <c r="Y2" i="97"/>
  <c r="Y3" i="97" s="1"/>
  <c r="Y4" i="97" s="1"/>
  <c r="Y5" i="97" s="1"/>
  <c r="Y6" i="97" s="1"/>
  <c r="Y7" i="97" s="1"/>
  <c r="Y8" i="97" s="1"/>
  <c r="Y9" i="97" s="1"/>
  <c r="Y10" i="97" s="1"/>
  <c r="Y11" i="97" s="1"/>
  <c r="Y12" i="97" s="1"/>
  <c r="X2" i="97"/>
  <c r="W2" i="97"/>
  <c r="Z83" i="98"/>
  <c r="Y83" i="98"/>
  <c r="X83" i="98"/>
  <c r="W83" i="98"/>
  <c r="Z82" i="98"/>
  <c r="Y82" i="98"/>
  <c r="X82" i="98"/>
  <c r="W82" i="98"/>
  <c r="Z81" i="98"/>
  <c r="Y81" i="98"/>
  <c r="X81" i="98"/>
  <c r="W81" i="98"/>
  <c r="Z80" i="98"/>
  <c r="Y80" i="98"/>
  <c r="X80" i="98"/>
  <c r="W80" i="98"/>
  <c r="Z79" i="98"/>
  <c r="Y79" i="98"/>
  <c r="X79" i="98"/>
  <c r="W79" i="98"/>
  <c r="Z78" i="98"/>
  <c r="Y78" i="98"/>
  <c r="X78" i="98"/>
  <c r="W78" i="98"/>
  <c r="Z77" i="98"/>
  <c r="Y77" i="98"/>
  <c r="X77" i="98"/>
  <c r="W77" i="98"/>
  <c r="Z76" i="98"/>
  <c r="Y76" i="98"/>
  <c r="X76" i="98"/>
  <c r="W76" i="98"/>
  <c r="Z75" i="98"/>
  <c r="Y75" i="98"/>
  <c r="X75" i="98"/>
  <c r="W75" i="98"/>
  <c r="Z74" i="98"/>
  <c r="Y74" i="98"/>
  <c r="X74" i="98"/>
  <c r="W74" i="98"/>
  <c r="Z73" i="98"/>
  <c r="Y73" i="98"/>
  <c r="X73" i="98"/>
  <c r="W73" i="98"/>
  <c r="Z72" i="98"/>
  <c r="Y72" i="98"/>
  <c r="X72" i="98"/>
  <c r="W72" i="98"/>
  <c r="Z71" i="98"/>
  <c r="Y71" i="98"/>
  <c r="X71" i="98"/>
  <c r="W71" i="98"/>
  <c r="Z70" i="98"/>
  <c r="Y70" i="98"/>
  <c r="X70" i="98"/>
  <c r="W70" i="98"/>
  <c r="Z69" i="98"/>
  <c r="Y69" i="98"/>
  <c r="X69" i="98"/>
  <c r="W69" i="98"/>
  <c r="Z68" i="98"/>
  <c r="Y68" i="98"/>
  <c r="X68" i="98"/>
  <c r="W68" i="98"/>
  <c r="Z67" i="98"/>
  <c r="Y67" i="98"/>
  <c r="X67" i="98"/>
  <c r="W67" i="98"/>
  <c r="Z66" i="98"/>
  <c r="Y66" i="98"/>
  <c r="X66" i="98"/>
  <c r="W66" i="98"/>
  <c r="Z65" i="98"/>
  <c r="Y65" i="98"/>
  <c r="X65" i="98"/>
  <c r="W65" i="98"/>
  <c r="Z64" i="98"/>
  <c r="Y64" i="98"/>
  <c r="X64" i="98"/>
  <c r="W64" i="98"/>
  <c r="Z63" i="98"/>
  <c r="Y63" i="98"/>
  <c r="X63" i="98"/>
  <c r="W63" i="98"/>
  <c r="Z62" i="98"/>
  <c r="Y62" i="98"/>
  <c r="X62" i="98"/>
  <c r="W62" i="98"/>
  <c r="Z61" i="98"/>
  <c r="Y61" i="98"/>
  <c r="X61" i="98"/>
  <c r="W61" i="98"/>
  <c r="Z60" i="98"/>
  <c r="Y60" i="98"/>
  <c r="X60" i="98"/>
  <c r="W60" i="98"/>
  <c r="Z59" i="98"/>
  <c r="Y59" i="98"/>
  <c r="X59" i="98"/>
  <c r="W59" i="98"/>
  <c r="Z58" i="98"/>
  <c r="Y58" i="98"/>
  <c r="X58" i="98"/>
  <c r="W58" i="98"/>
  <c r="Z57" i="98"/>
  <c r="Y57" i="98"/>
  <c r="X57" i="98"/>
  <c r="W57" i="98"/>
  <c r="Z56" i="98"/>
  <c r="Y56" i="98"/>
  <c r="X56" i="98"/>
  <c r="W56" i="98"/>
  <c r="Z55" i="98"/>
  <c r="Y55" i="98"/>
  <c r="X55" i="98"/>
  <c r="W55" i="98"/>
  <c r="Z54" i="98"/>
  <c r="Y54" i="98"/>
  <c r="X54" i="98"/>
  <c r="W54" i="98"/>
  <c r="Z53" i="98"/>
  <c r="Y53" i="98"/>
  <c r="X53" i="98"/>
  <c r="W53" i="98"/>
  <c r="Z52" i="98"/>
  <c r="Y52" i="98"/>
  <c r="X52" i="98"/>
  <c r="W52" i="98"/>
  <c r="Z51" i="98"/>
  <c r="Y51" i="98"/>
  <c r="X51" i="98"/>
  <c r="W51" i="98"/>
  <c r="Z50" i="98"/>
  <c r="Y50" i="98"/>
  <c r="X50" i="98"/>
  <c r="W50" i="98"/>
  <c r="Z49" i="98"/>
  <c r="Y49" i="98"/>
  <c r="X49" i="98"/>
  <c r="W49" i="98"/>
  <c r="Z48" i="98"/>
  <c r="Y48" i="98"/>
  <c r="X48" i="98"/>
  <c r="W48" i="98"/>
  <c r="Z47" i="98"/>
  <c r="Y47" i="98"/>
  <c r="X47" i="98"/>
  <c r="W47" i="98"/>
  <c r="Z46" i="98"/>
  <c r="Y46" i="98"/>
  <c r="X46" i="98"/>
  <c r="W46" i="98"/>
  <c r="Z45" i="98"/>
  <c r="Y45" i="98"/>
  <c r="X45" i="98"/>
  <c r="W45" i="98"/>
  <c r="Z44" i="98"/>
  <c r="Y44" i="98"/>
  <c r="X44" i="98"/>
  <c r="W44" i="98"/>
  <c r="Z43" i="98"/>
  <c r="Y43" i="98"/>
  <c r="X43" i="98"/>
  <c r="W43" i="98"/>
  <c r="Z42" i="98"/>
  <c r="Y42" i="98"/>
  <c r="X42" i="98"/>
  <c r="W42" i="98"/>
  <c r="Z41" i="98"/>
  <c r="Y41" i="98"/>
  <c r="X41" i="98"/>
  <c r="W41" i="98"/>
  <c r="Z40" i="98"/>
  <c r="Y40" i="98"/>
  <c r="X40" i="98"/>
  <c r="W40" i="98"/>
  <c r="Z39" i="98"/>
  <c r="Y39" i="98"/>
  <c r="X39" i="98"/>
  <c r="W39" i="98"/>
  <c r="Z38" i="98"/>
  <c r="Y38" i="98"/>
  <c r="X38" i="98"/>
  <c r="W38" i="98"/>
  <c r="Z37" i="98"/>
  <c r="Y37" i="98"/>
  <c r="X37" i="98"/>
  <c r="W37" i="98"/>
  <c r="Z36" i="98"/>
  <c r="Y36" i="98"/>
  <c r="X36" i="98"/>
  <c r="W36" i="98"/>
  <c r="Z35" i="98"/>
  <c r="Y35" i="98"/>
  <c r="X35" i="98"/>
  <c r="W35" i="98"/>
  <c r="Z34" i="98"/>
  <c r="Y34" i="98"/>
  <c r="X34" i="98"/>
  <c r="W34" i="98"/>
  <c r="Z33" i="98"/>
  <c r="Y33" i="98"/>
  <c r="X33" i="98"/>
  <c r="W33" i="98"/>
  <c r="Z32" i="98"/>
  <c r="Y32" i="98"/>
  <c r="X32" i="98"/>
  <c r="W32" i="98"/>
  <c r="Z31" i="98"/>
  <c r="Y31" i="98"/>
  <c r="X31" i="98"/>
  <c r="W31" i="98"/>
  <c r="Z30" i="98"/>
  <c r="Y30" i="98"/>
  <c r="X30" i="98"/>
  <c r="W30" i="98"/>
  <c r="Z29" i="98"/>
  <c r="Y29" i="98"/>
  <c r="X29" i="98"/>
  <c r="W29" i="98"/>
  <c r="Z28" i="98"/>
  <c r="Y28" i="98"/>
  <c r="X28" i="98"/>
  <c r="W28" i="98"/>
  <c r="Z27" i="98"/>
  <c r="Y27" i="98"/>
  <c r="X27" i="98"/>
  <c r="W27" i="98"/>
  <c r="Z26" i="98"/>
  <c r="Y26" i="98"/>
  <c r="X26" i="98"/>
  <c r="W26" i="98"/>
  <c r="Z25" i="98"/>
  <c r="Y25" i="98"/>
  <c r="X25" i="98"/>
  <c r="W25" i="98"/>
  <c r="Z24" i="98"/>
  <c r="Y24" i="98"/>
  <c r="X24" i="98"/>
  <c r="W24" i="98"/>
  <c r="Z23" i="98"/>
  <c r="Y23" i="98"/>
  <c r="X23" i="98"/>
  <c r="W23" i="98"/>
  <c r="Z22" i="98"/>
  <c r="Y22" i="98"/>
  <c r="X22" i="98"/>
  <c r="W22" i="98"/>
  <c r="Z21" i="98"/>
  <c r="Y21" i="98"/>
  <c r="X21" i="98"/>
  <c r="W21" i="98"/>
  <c r="Z20" i="98"/>
  <c r="Y20" i="98"/>
  <c r="X20" i="98"/>
  <c r="W20" i="98"/>
  <c r="Z19" i="98"/>
  <c r="Y19" i="98"/>
  <c r="X19" i="98"/>
  <c r="W19" i="98"/>
  <c r="Z18" i="98"/>
  <c r="Y18" i="98"/>
  <c r="X18" i="98"/>
  <c r="W18" i="98"/>
  <c r="Z17" i="98"/>
  <c r="Y17" i="98"/>
  <c r="X17" i="98"/>
  <c r="W17" i="98"/>
  <c r="Z16" i="98"/>
  <c r="Y16" i="98"/>
  <c r="X16" i="98"/>
  <c r="W16" i="98"/>
  <c r="Z15" i="98"/>
  <c r="Y15" i="98"/>
  <c r="X15" i="98"/>
  <c r="W15" i="98"/>
  <c r="Z14" i="98"/>
  <c r="Y14" i="98"/>
  <c r="X14" i="98"/>
  <c r="W14" i="98"/>
  <c r="Z13" i="98"/>
  <c r="Y13" i="98"/>
  <c r="X13" i="98"/>
  <c r="W13" i="98"/>
  <c r="Z4" i="98"/>
  <c r="Z5" i="98" s="1"/>
  <c r="Z6" i="98" s="1"/>
  <c r="Z7" i="98" s="1"/>
  <c r="Z8" i="98" s="1"/>
  <c r="Z9" i="98" s="1"/>
  <c r="Z10" i="98" s="1"/>
  <c r="Z11" i="98" s="1"/>
  <c r="Z12" i="98" s="1"/>
  <c r="W4" i="98"/>
  <c r="W5" i="98" s="1"/>
  <c r="W6" i="98" s="1"/>
  <c r="W7" i="98" s="1"/>
  <c r="W8" i="98" s="1"/>
  <c r="W9" i="98" s="1"/>
  <c r="W10" i="98" s="1"/>
  <c r="W11" i="98" s="1"/>
  <c r="W12" i="98" s="1"/>
  <c r="Z3" i="98"/>
  <c r="Y3" i="98"/>
  <c r="Y4" i="98" s="1"/>
  <c r="Y5" i="98" s="1"/>
  <c r="Y6" i="98" s="1"/>
  <c r="Y7" i="98" s="1"/>
  <c r="Y8" i="98" s="1"/>
  <c r="Y9" i="98" s="1"/>
  <c r="Y10" i="98" s="1"/>
  <c r="Y11" i="98" s="1"/>
  <c r="Y12" i="98" s="1"/>
  <c r="W3" i="98"/>
  <c r="Z2" i="98"/>
  <c r="Y2" i="98"/>
  <c r="X2" i="98"/>
  <c r="X3" i="98" s="1"/>
  <c r="X4" i="98" s="1"/>
  <c r="X5" i="98" s="1"/>
  <c r="X6" i="98" s="1"/>
  <c r="X7" i="98" s="1"/>
  <c r="X8" i="98" s="1"/>
  <c r="X9" i="98" s="1"/>
  <c r="X10" i="98" s="1"/>
  <c r="X11" i="98" s="1"/>
  <c r="X12" i="98" s="1"/>
  <c r="W2" i="98"/>
  <c r="Z83" i="99"/>
  <c r="Y83" i="99"/>
  <c r="X83" i="99"/>
  <c r="W83" i="99"/>
  <c r="Z82" i="99"/>
  <c r="Y82" i="99"/>
  <c r="X82" i="99"/>
  <c r="W82" i="99"/>
  <c r="Z81" i="99"/>
  <c r="Y81" i="99"/>
  <c r="X81" i="99"/>
  <c r="W81" i="99"/>
  <c r="Z80" i="99"/>
  <c r="Y80" i="99"/>
  <c r="X80" i="99"/>
  <c r="W80" i="99"/>
  <c r="Z79" i="99"/>
  <c r="Y79" i="99"/>
  <c r="X79" i="99"/>
  <c r="W79" i="99"/>
  <c r="Z78" i="99"/>
  <c r="Y78" i="99"/>
  <c r="X78" i="99"/>
  <c r="W78" i="99"/>
  <c r="Z77" i="99"/>
  <c r="Y77" i="99"/>
  <c r="X77" i="99"/>
  <c r="W77" i="99"/>
  <c r="Z76" i="99"/>
  <c r="Y76" i="99"/>
  <c r="X76" i="99"/>
  <c r="W76" i="99"/>
  <c r="Z75" i="99"/>
  <c r="Y75" i="99"/>
  <c r="X75" i="99"/>
  <c r="W75" i="99"/>
  <c r="Z74" i="99"/>
  <c r="Y74" i="99"/>
  <c r="X74" i="99"/>
  <c r="W74" i="99"/>
  <c r="Z73" i="99"/>
  <c r="Y73" i="99"/>
  <c r="X73" i="99"/>
  <c r="W73" i="99"/>
  <c r="Z72" i="99"/>
  <c r="Y72" i="99"/>
  <c r="X72" i="99"/>
  <c r="W72" i="99"/>
  <c r="Z71" i="99"/>
  <c r="Y71" i="99"/>
  <c r="X71" i="99"/>
  <c r="W71" i="99"/>
  <c r="Z70" i="99"/>
  <c r="Y70" i="99"/>
  <c r="X70" i="99"/>
  <c r="W70" i="99"/>
  <c r="Z69" i="99"/>
  <c r="Y69" i="99"/>
  <c r="X69" i="99"/>
  <c r="W69" i="99"/>
  <c r="Z68" i="99"/>
  <c r="Y68" i="99"/>
  <c r="X68" i="99"/>
  <c r="W68" i="99"/>
  <c r="Z67" i="99"/>
  <c r="Y67" i="99"/>
  <c r="X67" i="99"/>
  <c r="W67" i="99"/>
  <c r="Z66" i="99"/>
  <c r="Y66" i="99"/>
  <c r="X66" i="99"/>
  <c r="W66" i="99"/>
  <c r="Z65" i="99"/>
  <c r="Y65" i="99"/>
  <c r="X65" i="99"/>
  <c r="W65" i="99"/>
  <c r="Z64" i="99"/>
  <c r="Y64" i="99"/>
  <c r="X64" i="99"/>
  <c r="W64" i="99"/>
  <c r="Z63" i="99"/>
  <c r="Y63" i="99"/>
  <c r="X63" i="99"/>
  <c r="W63" i="99"/>
  <c r="Z62" i="99"/>
  <c r="Y62" i="99"/>
  <c r="X62" i="99"/>
  <c r="W62" i="99"/>
  <c r="Z61" i="99"/>
  <c r="Y61" i="99"/>
  <c r="X61" i="99"/>
  <c r="W61" i="99"/>
  <c r="Z60" i="99"/>
  <c r="Y60" i="99"/>
  <c r="X60" i="99"/>
  <c r="W60" i="99"/>
  <c r="Z59" i="99"/>
  <c r="Y59" i="99"/>
  <c r="X59" i="99"/>
  <c r="W59" i="99"/>
  <c r="Z58" i="99"/>
  <c r="Y58" i="99"/>
  <c r="X58" i="99"/>
  <c r="W58" i="99"/>
  <c r="Z57" i="99"/>
  <c r="Y57" i="99"/>
  <c r="X57" i="99"/>
  <c r="W57" i="99"/>
  <c r="Z56" i="99"/>
  <c r="Y56" i="99"/>
  <c r="X56" i="99"/>
  <c r="W56" i="99"/>
  <c r="Z55" i="99"/>
  <c r="Y55" i="99"/>
  <c r="X55" i="99"/>
  <c r="W55" i="99"/>
  <c r="Z54" i="99"/>
  <c r="Y54" i="99"/>
  <c r="X54" i="99"/>
  <c r="W54" i="99"/>
  <c r="Z53" i="99"/>
  <c r="Y53" i="99"/>
  <c r="X53" i="99"/>
  <c r="W53" i="99"/>
  <c r="Z52" i="99"/>
  <c r="Y52" i="99"/>
  <c r="X52" i="99"/>
  <c r="W52" i="99"/>
  <c r="Z51" i="99"/>
  <c r="Y51" i="99"/>
  <c r="X51" i="99"/>
  <c r="W51" i="99"/>
  <c r="Z50" i="99"/>
  <c r="Y50" i="99"/>
  <c r="X50" i="99"/>
  <c r="W50" i="99"/>
  <c r="Z49" i="99"/>
  <c r="Y49" i="99"/>
  <c r="X49" i="99"/>
  <c r="W49" i="99"/>
  <c r="Z48" i="99"/>
  <c r="Y48" i="99"/>
  <c r="X48" i="99"/>
  <c r="W48" i="99"/>
  <c r="Z47" i="99"/>
  <c r="Y47" i="99"/>
  <c r="X47" i="99"/>
  <c r="W47" i="99"/>
  <c r="Z46" i="99"/>
  <c r="Y46" i="99"/>
  <c r="X46" i="99"/>
  <c r="W46" i="99"/>
  <c r="Z45" i="99"/>
  <c r="Y45" i="99"/>
  <c r="X45" i="99"/>
  <c r="W45" i="99"/>
  <c r="Z44" i="99"/>
  <c r="Y44" i="99"/>
  <c r="X44" i="99"/>
  <c r="W44" i="99"/>
  <c r="Z43" i="99"/>
  <c r="Y43" i="99"/>
  <c r="X43" i="99"/>
  <c r="W43" i="99"/>
  <c r="Z42" i="99"/>
  <c r="Y42" i="99"/>
  <c r="X42" i="99"/>
  <c r="W42" i="99"/>
  <c r="Z41" i="99"/>
  <c r="Y41" i="99"/>
  <c r="X41" i="99"/>
  <c r="W41" i="99"/>
  <c r="Z40" i="99"/>
  <c r="Y40" i="99"/>
  <c r="X40" i="99"/>
  <c r="W40" i="99"/>
  <c r="Z39" i="99"/>
  <c r="Y39" i="99"/>
  <c r="X39" i="99"/>
  <c r="W39" i="99"/>
  <c r="Z38" i="99"/>
  <c r="Y38" i="99"/>
  <c r="X38" i="99"/>
  <c r="W38" i="99"/>
  <c r="Z37" i="99"/>
  <c r="Y37" i="99"/>
  <c r="X37" i="99"/>
  <c r="W37" i="99"/>
  <c r="Z36" i="99"/>
  <c r="Y36" i="99"/>
  <c r="X36" i="99"/>
  <c r="W36" i="99"/>
  <c r="Z35" i="99"/>
  <c r="Y35" i="99"/>
  <c r="X35" i="99"/>
  <c r="W35" i="99"/>
  <c r="Z34" i="99"/>
  <c r="Y34" i="99"/>
  <c r="X34" i="99"/>
  <c r="W34" i="99"/>
  <c r="Z33" i="99"/>
  <c r="Y33" i="99"/>
  <c r="X33" i="99"/>
  <c r="W33" i="99"/>
  <c r="Z32" i="99"/>
  <c r="Y32" i="99"/>
  <c r="X32" i="99"/>
  <c r="W32" i="99"/>
  <c r="Z31" i="99"/>
  <c r="Y31" i="99"/>
  <c r="X31" i="99"/>
  <c r="W31" i="99"/>
  <c r="Z30" i="99"/>
  <c r="Y30" i="99"/>
  <c r="X30" i="99"/>
  <c r="W30" i="99"/>
  <c r="Z29" i="99"/>
  <c r="Y29" i="99"/>
  <c r="X29" i="99"/>
  <c r="W29" i="99"/>
  <c r="Z28" i="99"/>
  <c r="Y28" i="99"/>
  <c r="X28" i="99"/>
  <c r="W28" i="99"/>
  <c r="Z27" i="99"/>
  <c r="Y27" i="99"/>
  <c r="X27" i="99"/>
  <c r="W27" i="99"/>
  <c r="Z26" i="99"/>
  <c r="Y26" i="99"/>
  <c r="X26" i="99"/>
  <c r="W26" i="99"/>
  <c r="Z25" i="99"/>
  <c r="Y25" i="99"/>
  <c r="X25" i="99"/>
  <c r="W25" i="99"/>
  <c r="Z24" i="99"/>
  <c r="Y24" i="99"/>
  <c r="X24" i="99"/>
  <c r="W24" i="99"/>
  <c r="Z23" i="99"/>
  <c r="Y23" i="99"/>
  <c r="X23" i="99"/>
  <c r="W23" i="99"/>
  <c r="Z22" i="99"/>
  <c r="Y22" i="99"/>
  <c r="X22" i="99"/>
  <c r="W22" i="99"/>
  <c r="Z21" i="99"/>
  <c r="Y21" i="99"/>
  <c r="X21" i="99"/>
  <c r="W21" i="99"/>
  <c r="Z20" i="99"/>
  <c r="Y20" i="99"/>
  <c r="X20" i="99"/>
  <c r="W20" i="99"/>
  <c r="Z19" i="99"/>
  <c r="Y19" i="99"/>
  <c r="X19" i="99"/>
  <c r="W19" i="99"/>
  <c r="Z18" i="99"/>
  <c r="Y18" i="99"/>
  <c r="X18" i="99"/>
  <c r="W18" i="99"/>
  <c r="Z17" i="99"/>
  <c r="Y17" i="99"/>
  <c r="X17" i="99"/>
  <c r="W17" i="99"/>
  <c r="Z16" i="99"/>
  <c r="Y16" i="99"/>
  <c r="X16" i="99"/>
  <c r="W16" i="99"/>
  <c r="Z15" i="99"/>
  <c r="Y15" i="99"/>
  <c r="X15" i="99"/>
  <c r="W15" i="99"/>
  <c r="X3" i="99"/>
  <c r="X4" i="99" s="1"/>
  <c r="X5" i="99" s="1"/>
  <c r="X6" i="99" s="1"/>
  <c r="X7" i="99" s="1"/>
  <c r="X8" i="99" s="1"/>
  <c r="X9" i="99" s="1"/>
  <c r="X10" i="99" s="1"/>
  <c r="X11" i="99" s="1"/>
  <c r="X12" i="99" s="1"/>
  <c r="X13" i="99" s="1"/>
  <c r="X14" i="99" s="1"/>
  <c r="Z2" i="99"/>
  <c r="Z3" i="99" s="1"/>
  <c r="Z4" i="99" s="1"/>
  <c r="Z5" i="99" s="1"/>
  <c r="Z6" i="99" s="1"/>
  <c r="Z7" i="99" s="1"/>
  <c r="Z8" i="99" s="1"/>
  <c r="Z9" i="99" s="1"/>
  <c r="Z10" i="99" s="1"/>
  <c r="Z11" i="99" s="1"/>
  <c r="Z12" i="99" s="1"/>
  <c r="Z13" i="99" s="1"/>
  <c r="Z14" i="99" s="1"/>
  <c r="Y2" i="99"/>
  <c r="Y3" i="99" s="1"/>
  <c r="Y4" i="99" s="1"/>
  <c r="Y5" i="99" s="1"/>
  <c r="Y6" i="99" s="1"/>
  <c r="Y7" i="99" s="1"/>
  <c r="Y8" i="99" s="1"/>
  <c r="Y9" i="99" s="1"/>
  <c r="Y10" i="99" s="1"/>
  <c r="Y11" i="99" s="1"/>
  <c r="Y12" i="99" s="1"/>
  <c r="Y13" i="99" s="1"/>
  <c r="Y14" i="99" s="1"/>
  <c r="X2" i="99"/>
  <c r="W2" i="99"/>
  <c r="W3" i="99" s="1"/>
  <c r="W4" i="99" s="1"/>
  <c r="W5" i="99" s="1"/>
  <c r="W6" i="99" s="1"/>
  <c r="W7" i="99" s="1"/>
  <c r="W8" i="99" s="1"/>
  <c r="W9" i="99" s="1"/>
  <c r="W10" i="99" s="1"/>
  <c r="W11" i="99" s="1"/>
  <c r="W12" i="99" s="1"/>
  <c r="W13" i="99" s="1"/>
  <c r="W14" i="99" s="1"/>
  <c r="Z83" i="100"/>
  <c r="Y83" i="100"/>
  <c r="X83" i="100"/>
  <c r="W83" i="100"/>
  <c r="Z82" i="100"/>
  <c r="Y82" i="100"/>
  <c r="X82" i="100"/>
  <c r="W82" i="100"/>
  <c r="Z81" i="100"/>
  <c r="Y81" i="100"/>
  <c r="X81" i="100"/>
  <c r="W81" i="100"/>
  <c r="Z80" i="100"/>
  <c r="Y80" i="100"/>
  <c r="X80" i="100"/>
  <c r="W80" i="100"/>
  <c r="Z79" i="100"/>
  <c r="Y79" i="100"/>
  <c r="X79" i="100"/>
  <c r="W79" i="100"/>
  <c r="Z78" i="100"/>
  <c r="Y78" i="100"/>
  <c r="X78" i="100"/>
  <c r="W78" i="100"/>
  <c r="Z77" i="100"/>
  <c r="Y77" i="100"/>
  <c r="X77" i="100"/>
  <c r="W77" i="100"/>
  <c r="Z76" i="100"/>
  <c r="Y76" i="100"/>
  <c r="X76" i="100"/>
  <c r="W76" i="100"/>
  <c r="Z75" i="100"/>
  <c r="Y75" i="100"/>
  <c r="X75" i="100"/>
  <c r="W75" i="100"/>
  <c r="Z74" i="100"/>
  <c r="Y74" i="100"/>
  <c r="X74" i="100"/>
  <c r="W74" i="100"/>
  <c r="Z73" i="100"/>
  <c r="Y73" i="100"/>
  <c r="X73" i="100"/>
  <c r="W73" i="100"/>
  <c r="Z72" i="100"/>
  <c r="Y72" i="100"/>
  <c r="X72" i="100"/>
  <c r="W72" i="100"/>
  <c r="Z71" i="100"/>
  <c r="Y71" i="100"/>
  <c r="X71" i="100"/>
  <c r="W71" i="100"/>
  <c r="Z70" i="100"/>
  <c r="Y70" i="100"/>
  <c r="X70" i="100"/>
  <c r="W70" i="100"/>
  <c r="Z69" i="100"/>
  <c r="Y69" i="100"/>
  <c r="X69" i="100"/>
  <c r="W69" i="100"/>
  <c r="Z68" i="100"/>
  <c r="Y68" i="100"/>
  <c r="X68" i="100"/>
  <c r="W68" i="100"/>
  <c r="Z67" i="100"/>
  <c r="Y67" i="100"/>
  <c r="X67" i="100"/>
  <c r="W67" i="100"/>
  <c r="Z66" i="100"/>
  <c r="Y66" i="100"/>
  <c r="X66" i="100"/>
  <c r="W66" i="100"/>
  <c r="Z65" i="100"/>
  <c r="Y65" i="100"/>
  <c r="X65" i="100"/>
  <c r="W65" i="100"/>
  <c r="Z64" i="100"/>
  <c r="Y64" i="100"/>
  <c r="X64" i="100"/>
  <c r="W64" i="100"/>
  <c r="Z63" i="100"/>
  <c r="Y63" i="100"/>
  <c r="X63" i="100"/>
  <c r="W63" i="100"/>
  <c r="Z62" i="100"/>
  <c r="Y62" i="100"/>
  <c r="X62" i="100"/>
  <c r="W62" i="100"/>
  <c r="Z61" i="100"/>
  <c r="Y61" i="100"/>
  <c r="X61" i="100"/>
  <c r="W61" i="100"/>
  <c r="Z60" i="100"/>
  <c r="Y60" i="100"/>
  <c r="X60" i="100"/>
  <c r="W60" i="100"/>
  <c r="Z59" i="100"/>
  <c r="Y59" i="100"/>
  <c r="X59" i="100"/>
  <c r="W59" i="100"/>
  <c r="Z58" i="100"/>
  <c r="Y58" i="100"/>
  <c r="X58" i="100"/>
  <c r="W58" i="100"/>
  <c r="Z57" i="100"/>
  <c r="Y57" i="100"/>
  <c r="X57" i="100"/>
  <c r="W57" i="100"/>
  <c r="Z56" i="100"/>
  <c r="Y56" i="100"/>
  <c r="X56" i="100"/>
  <c r="W56" i="100"/>
  <c r="Z55" i="100"/>
  <c r="Y55" i="100"/>
  <c r="X55" i="100"/>
  <c r="W55" i="100"/>
  <c r="Z54" i="100"/>
  <c r="Y54" i="100"/>
  <c r="X54" i="100"/>
  <c r="W54" i="100"/>
  <c r="Z53" i="100"/>
  <c r="Y53" i="100"/>
  <c r="X53" i="100"/>
  <c r="W53" i="100"/>
  <c r="Z52" i="100"/>
  <c r="Y52" i="100"/>
  <c r="X52" i="100"/>
  <c r="W52" i="100"/>
  <c r="Z51" i="100"/>
  <c r="Y51" i="100"/>
  <c r="X51" i="100"/>
  <c r="W51" i="100"/>
  <c r="Z50" i="100"/>
  <c r="Y50" i="100"/>
  <c r="X50" i="100"/>
  <c r="W50" i="100"/>
  <c r="Z49" i="100"/>
  <c r="Y49" i="100"/>
  <c r="X49" i="100"/>
  <c r="W49" i="100"/>
  <c r="Z48" i="100"/>
  <c r="Y48" i="100"/>
  <c r="X48" i="100"/>
  <c r="W48" i="100"/>
  <c r="Z47" i="100"/>
  <c r="Y47" i="100"/>
  <c r="X47" i="100"/>
  <c r="W47" i="100"/>
  <c r="Z46" i="100"/>
  <c r="Y46" i="100"/>
  <c r="X46" i="100"/>
  <c r="W46" i="100"/>
  <c r="Z45" i="100"/>
  <c r="Y45" i="100"/>
  <c r="X45" i="100"/>
  <c r="W45" i="100"/>
  <c r="Z44" i="100"/>
  <c r="Y44" i="100"/>
  <c r="X44" i="100"/>
  <c r="W44" i="100"/>
  <c r="Z43" i="100"/>
  <c r="Y43" i="100"/>
  <c r="X43" i="100"/>
  <c r="W43" i="100"/>
  <c r="Z42" i="100"/>
  <c r="Y42" i="100"/>
  <c r="X42" i="100"/>
  <c r="W42" i="100"/>
  <c r="Z41" i="100"/>
  <c r="Y41" i="100"/>
  <c r="X41" i="100"/>
  <c r="W41" i="100"/>
  <c r="Z40" i="100"/>
  <c r="Y40" i="100"/>
  <c r="X40" i="100"/>
  <c r="W40" i="100"/>
  <c r="Z39" i="100"/>
  <c r="Y39" i="100"/>
  <c r="X39" i="100"/>
  <c r="W39" i="100"/>
  <c r="Z38" i="100"/>
  <c r="Y38" i="100"/>
  <c r="X38" i="100"/>
  <c r="W38" i="100"/>
  <c r="Z37" i="100"/>
  <c r="Y37" i="100"/>
  <c r="X37" i="100"/>
  <c r="W37" i="100"/>
  <c r="Z36" i="100"/>
  <c r="Y36" i="100"/>
  <c r="X36" i="100"/>
  <c r="W36" i="100"/>
  <c r="Z35" i="100"/>
  <c r="Y35" i="100"/>
  <c r="X35" i="100"/>
  <c r="W35" i="100"/>
  <c r="Z34" i="100"/>
  <c r="Y34" i="100"/>
  <c r="X34" i="100"/>
  <c r="W34" i="100"/>
  <c r="Z33" i="100"/>
  <c r="Y33" i="100"/>
  <c r="X33" i="100"/>
  <c r="W33" i="100"/>
  <c r="Z32" i="100"/>
  <c r="Y32" i="100"/>
  <c r="X32" i="100"/>
  <c r="W32" i="100"/>
  <c r="Z31" i="100"/>
  <c r="Y31" i="100"/>
  <c r="X31" i="100"/>
  <c r="W31" i="100"/>
  <c r="Z30" i="100"/>
  <c r="Y30" i="100"/>
  <c r="X30" i="100"/>
  <c r="W30" i="100"/>
  <c r="Z29" i="100"/>
  <c r="Y29" i="100"/>
  <c r="X29" i="100"/>
  <c r="W29" i="100"/>
  <c r="Z28" i="100"/>
  <c r="Y28" i="100"/>
  <c r="X28" i="100"/>
  <c r="W28" i="100"/>
  <c r="Z27" i="100"/>
  <c r="Y27" i="100"/>
  <c r="X27" i="100"/>
  <c r="W27" i="100"/>
  <c r="Z26" i="100"/>
  <c r="Y26" i="100"/>
  <c r="X26" i="100"/>
  <c r="W26" i="100"/>
  <c r="Z25" i="100"/>
  <c r="Y25" i="100"/>
  <c r="X25" i="100"/>
  <c r="W25" i="100"/>
  <c r="Z24" i="100"/>
  <c r="Y24" i="100"/>
  <c r="X24" i="100"/>
  <c r="W24" i="100"/>
  <c r="Z23" i="100"/>
  <c r="Y23" i="100"/>
  <c r="X23" i="100"/>
  <c r="W23" i="100"/>
  <c r="Z22" i="100"/>
  <c r="Y22" i="100"/>
  <c r="X22" i="100"/>
  <c r="W22" i="100"/>
  <c r="Z21" i="100"/>
  <c r="Y21" i="100"/>
  <c r="X21" i="100"/>
  <c r="W21" i="100"/>
  <c r="Z20" i="100"/>
  <c r="Y20" i="100"/>
  <c r="X20" i="100"/>
  <c r="W20" i="100"/>
  <c r="Z19" i="100"/>
  <c r="Y19" i="100"/>
  <c r="X19" i="100"/>
  <c r="W19" i="100"/>
  <c r="Z18" i="100"/>
  <c r="Y18" i="100"/>
  <c r="X18" i="100"/>
  <c r="W18" i="100"/>
  <c r="Z17" i="100"/>
  <c r="Y17" i="100"/>
  <c r="X17" i="100"/>
  <c r="W17" i="100"/>
  <c r="Z16" i="100"/>
  <c r="Y16" i="100"/>
  <c r="X16" i="100"/>
  <c r="W16" i="100"/>
  <c r="Z15" i="100"/>
  <c r="Y15" i="100"/>
  <c r="X15" i="100"/>
  <c r="W15" i="100"/>
  <c r="Z14" i="100"/>
  <c r="Y14" i="100"/>
  <c r="X14" i="100"/>
  <c r="W14" i="100"/>
  <c r="Z13" i="100"/>
  <c r="Y13" i="100"/>
  <c r="X13" i="100"/>
  <c r="W13" i="100"/>
  <c r="Z12" i="100"/>
  <c r="Y12" i="100"/>
  <c r="X12" i="100"/>
  <c r="W12" i="100"/>
  <c r="X4" i="100"/>
  <c r="X5" i="100" s="1"/>
  <c r="X6" i="100" s="1"/>
  <c r="X7" i="100" s="1"/>
  <c r="X8" i="100" s="1"/>
  <c r="X9" i="100" s="1"/>
  <c r="X10" i="100" s="1"/>
  <c r="X11" i="100" s="1"/>
  <c r="Z3" i="100"/>
  <c r="Z4" i="100" s="1"/>
  <c r="Z5" i="100" s="1"/>
  <c r="Z6" i="100" s="1"/>
  <c r="Z7" i="100" s="1"/>
  <c r="Z8" i="100" s="1"/>
  <c r="Z9" i="100" s="1"/>
  <c r="Z10" i="100" s="1"/>
  <c r="Z11" i="100" s="1"/>
  <c r="X3" i="100"/>
  <c r="W3" i="100"/>
  <c r="W4" i="100" s="1"/>
  <c r="W5" i="100" s="1"/>
  <c r="W6" i="100" s="1"/>
  <c r="W7" i="100" s="1"/>
  <c r="W8" i="100" s="1"/>
  <c r="W9" i="100" s="1"/>
  <c r="W10" i="100" s="1"/>
  <c r="W11" i="100" s="1"/>
  <c r="Z2" i="100"/>
  <c r="Y2" i="100"/>
  <c r="Y3" i="100" s="1"/>
  <c r="Y4" i="100" s="1"/>
  <c r="Y5" i="100" s="1"/>
  <c r="Y6" i="100" s="1"/>
  <c r="Y7" i="100" s="1"/>
  <c r="Y8" i="100" s="1"/>
  <c r="Y9" i="100" s="1"/>
  <c r="Y10" i="100" s="1"/>
  <c r="Y11" i="100" s="1"/>
  <c r="X2" i="100"/>
  <c r="W2" i="100"/>
  <c r="Z83" i="101"/>
  <c r="Y83" i="101"/>
  <c r="X83" i="101"/>
  <c r="W83" i="101"/>
  <c r="Z82" i="101"/>
  <c r="Y82" i="101"/>
  <c r="X82" i="101"/>
  <c r="W82" i="101"/>
  <c r="Z81" i="101"/>
  <c r="Y81" i="101"/>
  <c r="X81" i="101"/>
  <c r="W81" i="101"/>
  <c r="Z80" i="101"/>
  <c r="Y80" i="101"/>
  <c r="X80" i="101"/>
  <c r="W80" i="101"/>
  <c r="Z79" i="101"/>
  <c r="Y79" i="101"/>
  <c r="X79" i="101"/>
  <c r="W79" i="101"/>
  <c r="Z78" i="101"/>
  <c r="Y78" i="101"/>
  <c r="X78" i="101"/>
  <c r="W78" i="101"/>
  <c r="Z77" i="101"/>
  <c r="Y77" i="101"/>
  <c r="X77" i="101"/>
  <c r="W77" i="101"/>
  <c r="Z76" i="101"/>
  <c r="Y76" i="101"/>
  <c r="X76" i="101"/>
  <c r="W76" i="101"/>
  <c r="Z75" i="101"/>
  <c r="Y75" i="101"/>
  <c r="X75" i="101"/>
  <c r="W75" i="101"/>
  <c r="Z74" i="101"/>
  <c r="Y74" i="101"/>
  <c r="X74" i="101"/>
  <c r="W74" i="101"/>
  <c r="Z73" i="101"/>
  <c r="Y73" i="101"/>
  <c r="X73" i="101"/>
  <c r="W73" i="101"/>
  <c r="Z72" i="101"/>
  <c r="Y72" i="101"/>
  <c r="X72" i="101"/>
  <c r="W72" i="101"/>
  <c r="Z71" i="101"/>
  <c r="Y71" i="101"/>
  <c r="X71" i="101"/>
  <c r="W71" i="101"/>
  <c r="Z70" i="101"/>
  <c r="Y70" i="101"/>
  <c r="X70" i="101"/>
  <c r="W70" i="101"/>
  <c r="Z69" i="101"/>
  <c r="Y69" i="101"/>
  <c r="X69" i="101"/>
  <c r="W69" i="101"/>
  <c r="Z68" i="101"/>
  <c r="Y68" i="101"/>
  <c r="X68" i="101"/>
  <c r="W68" i="101"/>
  <c r="Z67" i="101"/>
  <c r="Y67" i="101"/>
  <c r="X67" i="101"/>
  <c r="W67" i="101"/>
  <c r="Z66" i="101"/>
  <c r="Y66" i="101"/>
  <c r="X66" i="101"/>
  <c r="W66" i="101"/>
  <c r="Z65" i="101"/>
  <c r="Y65" i="101"/>
  <c r="X65" i="101"/>
  <c r="W65" i="101"/>
  <c r="Z64" i="101"/>
  <c r="Y64" i="101"/>
  <c r="X64" i="101"/>
  <c r="W64" i="101"/>
  <c r="Z63" i="101"/>
  <c r="Y63" i="101"/>
  <c r="X63" i="101"/>
  <c r="W63" i="101"/>
  <c r="Z62" i="101"/>
  <c r="Y62" i="101"/>
  <c r="X62" i="101"/>
  <c r="W62" i="101"/>
  <c r="Z61" i="101"/>
  <c r="Y61" i="101"/>
  <c r="X61" i="101"/>
  <c r="W61" i="101"/>
  <c r="Z60" i="101"/>
  <c r="Y60" i="101"/>
  <c r="X60" i="101"/>
  <c r="W60" i="101"/>
  <c r="Z59" i="101"/>
  <c r="Y59" i="101"/>
  <c r="X59" i="101"/>
  <c r="W59" i="101"/>
  <c r="Z58" i="101"/>
  <c r="Y58" i="101"/>
  <c r="X58" i="101"/>
  <c r="W58" i="101"/>
  <c r="Z57" i="101"/>
  <c r="Y57" i="101"/>
  <c r="X57" i="101"/>
  <c r="W57" i="101"/>
  <c r="Z56" i="101"/>
  <c r="Y56" i="101"/>
  <c r="X56" i="101"/>
  <c r="W56" i="101"/>
  <c r="Z55" i="101"/>
  <c r="Y55" i="101"/>
  <c r="X55" i="101"/>
  <c r="W55" i="101"/>
  <c r="Z54" i="101"/>
  <c r="Y54" i="101"/>
  <c r="X54" i="101"/>
  <c r="W54" i="101"/>
  <c r="Z53" i="101"/>
  <c r="Y53" i="101"/>
  <c r="X53" i="101"/>
  <c r="W53" i="101"/>
  <c r="Z52" i="101"/>
  <c r="Y52" i="101"/>
  <c r="X52" i="101"/>
  <c r="W52" i="101"/>
  <c r="Z51" i="101"/>
  <c r="Y51" i="101"/>
  <c r="X51" i="101"/>
  <c r="W51" i="101"/>
  <c r="Z50" i="101"/>
  <c r="Y50" i="101"/>
  <c r="X50" i="101"/>
  <c r="W50" i="101"/>
  <c r="Z49" i="101"/>
  <c r="Y49" i="101"/>
  <c r="X49" i="101"/>
  <c r="W49" i="101"/>
  <c r="Z48" i="101"/>
  <c r="Y48" i="101"/>
  <c r="X48" i="101"/>
  <c r="W48" i="101"/>
  <c r="Z47" i="101"/>
  <c r="Y47" i="101"/>
  <c r="X47" i="101"/>
  <c r="W47" i="101"/>
  <c r="Z46" i="101"/>
  <c r="Y46" i="101"/>
  <c r="X46" i="101"/>
  <c r="W46" i="101"/>
  <c r="Z45" i="101"/>
  <c r="Y45" i="101"/>
  <c r="X45" i="101"/>
  <c r="W45" i="101"/>
  <c r="Z44" i="101"/>
  <c r="Y44" i="101"/>
  <c r="X44" i="101"/>
  <c r="W44" i="101"/>
  <c r="Z43" i="101"/>
  <c r="Y43" i="101"/>
  <c r="X43" i="101"/>
  <c r="W43" i="101"/>
  <c r="Z42" i="101"/>
  <c r="Y42" i="101"/>
  <c r="X42" i="101"/>
  <c r="W42" i="101"/>
  <c r="Z41" i="101"/>
  <c r="Y41" i="101"/>
  <c r="X41" i="101"/>
  <c r="W41" i="101"/>
  <c r="Z40" i="101"/>
  <c r="Y40" i="101"/>
  <c r="X40" i="101"/>
  <c r="W40" i="101"/>
  <c r="Z39" i="101"/>
  <c r="Y39" i="101"/>
  <c r="X39" i="101"/>
  <c r="W39" i="101"/>
  <c r="Z38" i="101"/>
  <c r="Y38" i="101"/>
  <c r="X38" i="101"/>
  <c r="W38" i="101"/>
  <c r="Z37" i="101"/>
  <c r="Y37" i="101"/>
  <c r="X37" i="101"/>
  <c r="W37" i="101"/>
  <c r="Z36" i="101"/>
  <c r="Y36" i="101"/>
  <c r="X36" i="101"/>
  <c r="W36" i="101"/>
  <c r="Z35" i="101"/>
  <c r="Y35" i="101"/>
  <c r="X35" i="101"/>
  <c r="W35" i="101"/>
  <c r="Z34" i="101"/>
  <c r="Y34" i="101"/>
  <c r="X34" i="101"/>
  <c r="W34" i="101"/>
  <c r="Z33" i="101"/>
  <c r="Y33" i="101"/>
  <c r="X33" i="101"/>
  <c r="W33" i="101"/>
  <c r="Z32" i="101"/>
  <c r="Y32" i="101"/>
  <c r="X32" i="101"/>
  <c r="W32" i="101"/>
  <c r="Z31" i="101"/>
  <c r="Y31" i="101"/>
  <c r="X31" i="101"/>
  <c r="W31" i="101"/>
  <c r="Z30" i="101"/>
  <c r="Y30" i="101"/>
  <c r="X30" i="101"/>
  <c r="W30" i="101"/>
  <c r="Z29" i="101"/>
  <c r="Y29" i="101"/>
  <c r="X29" i="101"/>
  <c r="W29" i="101"/>
  <c r="Z28" i="101"/>
  <c r="Y28" i="101"/>
  <c r="X28" i="101"/>
  <c r="W28" i="101"/>
  <c r="Z27" i="101"/>
  <c r="Y27" i="101"/>
  <c r="X27" i="101"/>
  <c r="W27" i="101"/>
  <c r="Z26" i="101"/>
  <c r="Y26" i="101"/>
  <c r="X26" i="101"/>
  <c r="W26" i="101"/>
  <c r="Z25" i="101"/>
  <c r="Y25" i="101"/>
  <c r="X25" i="101"/>
  <c r="W25" i="101"/>
  <c r="Z24" i="101"/>
  <c r="Y24" i="101"/>
  <c r="X24" i="101"/>
  <c r="W24" i="101"/>
  <c r="Z23" i="101"/>
  <c r="Y23" i="101"/>
  <c r="X23" i="101"/>
  <c r="W23" i="101"/>
  <c r="Z22" i="101"/>
  <c r="Y22" i="101"/>
  <c r="X22" i="101"/>
  <c r="W22" i="101"/>
  <c r="Z21" i="101"/>
  <c r="Y21" i="101"/>
  <c r="X21" i="101"/>
  <c r="W21" i="101"/>
  <c r="Z20" i="101"/>
  <c r="Y20" i="101"/>
  <c r="X20" i="101"/>
  <c r="W20" i="101"/>
  <c r="Z19" i="101"/>
  <c r="Y19" i="101"/>
  <c r="X19" i="101"/>
  <c r="W19" i="101"/>
  <c r="Z18" i="101"/>
  <c r="Y18" i="101"/>
  <c r="X18" i="101"/>
  <c r="W18" i="101"/>
  <c r="Z17" i="101"/>
  <c r="Y17" i="101"/>
  <c r="X17" i="101"/>
  <c r="W17" i="101"/>
  <c r="Z16" i="101"/>
  <c r="Y16" i="101"/>
  <c r="X16" i="101"/>
  <c r="W16" i="101"/>
  <c r="Z15" i="101"/>
  <c r="Y15" i="101"/>
  <c r="X15" i="101"/>
  <c r="W15" i="101"/>
  <c r="Z14" i="101"/>
  <c r="Y14" i="101"/>
  <c r="X14" i="101"/>
  <c r="W14" i="101"/>
  <c r="Z13" i="101"/>
  <c r="Y13" i="101"/>
  <c r="X13" i="101"/>
  <c r="W13" i="101"/>
  <c r="W4" i="101"/>
  <c r="W5" i="101" s="1"/>
  <c r="W6" i="101" s="1"/>
  <c r="W7" i="101" s="1"/>
  <c r="W8" i="101" s="1"/>
  <c r="W9" i="101" s="1"/>
  <c r="W10" i="101" s="1"/>
  <c r="W11" i="101" s="1"/>
  <c r="W12" i="101" s="1"/>
  <c r="Y3" i="101"/>
  <c r="Y4" i="101" s="1"/>
  <c r="Y5" i="101" s="1"/>
  <c r="Y6" i="101" s="1"/>
  <c r="Y7" i="101" s="1"/>
  <c r="Y8" i="101" s="1"/>
  <c r="Y9" i="101" s="1"/>
  <c r="Y10" i="101" s="1"/>
  <c r="Y11" i="101" s="1"/>
  <c r="Y12" i="101" s="1"/>
  <c r="W3" i="101"/>
  <c r="Z2" i="101"/>
  <c r="Z3" i="101" s="1"/>
  <c r="Z4" i="101" s="1"/>
  <c r="Z5" i="101" s="1"/>
  <c r="Z6" i="101" s="1"/>
  <c r="Z7" i="101" s="1"/>
  <c r="Z8" i="101" s="1"/>
  <c r="Z9" i="101" s="1"/>
  <c r="Z10" i="101" s="1"/>
  <c r="Z11" i="101" s="1"/>
  <c r="Z12" i="101" s="1"/>
  <c r="Y2" i="101"/>
  <c r="X2" i="101"/>
  <c r="X3" i="101" s="1"/>
  <c r="X4" i="101" s="1"/>
  <c r="X5" i="101" s="1"/>
  <c r="X6" i="101" s="1"/>
  <c r="X7" i="101" s="1"/>
  <c r="X8" i="101" s="1"/>
  <c r="X9" i="101" s="1"/>
  <c r="X10" i="101" s="1"/>
  <c r="X11" i="101" s="1"/>
  <c r="X12" i="101" s="1"/>
  <c r="W2" i="101"/>
  <c r="Z83" i="71"/>
  <c r="Y83" i="71"/>
  <c r="X83" i="71"/>
  <c r="W83" i="71"/>
  <c r="Z82" i="71"/>
  <c r="Y82" i="71"/>
  <c r="X82" i="71"/>
  <c r="W82" i="71"/>
  <c r="Z81" i="71"/>
  <c r="Y81" i="71"/>
  <c r="X81" i="71"/>
  <c r="W81" i="71"/>
  <c r="Z80" i="71"/>
  <c r="Y80" i="71"/>
  <c r="X80" i="71"/>
  <c r="W80" i="71"/>
  <c r="Z79" i="71"/>
  <c r="Y79" i="71"/>
  <c r="X79" i="71"/>
  <c r="W79" i="71"/>
  <c r="Z78" i="71"/>
  <c r="Y78" i="71"/>
  <c r="X78" i="71"/>
  <c r="W78" i="71"/>
  <c r="Z77" i="71"/>
  <c r="Y77" i="71"/>
  <c r="X77" i="71"/>
  <c r="W77" i="71"/>
  <c r="Z76" i="71"/>
  <c r="Y76" i="71"/>
  <c r="X76" i="71"/>
  <c r="W76" i="71"/>
  <c r="Z75" i="71"/>
  <c r="Y75" i="71"/>
  <c r="X75" i="71"/>
  <c r="W75" i="71"/>
  <c r="Z74" i="71"/>
  <c r="Y74" i="71"/>
  <c r="X74" i="71"/>
  <c r="W74" i="71"/>
  <c r="Z73" i="71"/>
  <c r="Y73" i="71"/>
  <c r="X73" i="71"/>
  <c r="W73" i="71"/>
  <c r="Z72" i="71"/>
  <c r="Y72" i="71"/>
  <c r="X72" i="71"/>
  <c r="W72" i="71"/>
  <c r="Z71" i="71"/>
  <c r="Y71" i="71"/>
  <c r="X71" i="71"/>
  <c r="W71" i="71"/>
  <c r="Z70" i="71"/>
  <c r="Y70" i="71"/>
  <c r="X70" i="71"/>
  <c r="W70" i="71"/>
  <c r="Z69" i="71"/>
  <c r="Y69" i="71"/>
  <c r="X69" i="71"/>
  <c r="W69" i="71"/>
  <c r="Z68" i="71"/>
  <c r="Y68" i="71"/>
  <c r="X68" i="71"/>
  <c r="W68" i="71"/>
  <c r="Z67" i="71"/>
  <c r="Y67" i="71"/>
  <c r="X67" i="71"/>
  <c r="W67" i="71"/>
  <c r="Z66" i="71"/>
  <c r="Y66" i="71"/>
  <c r="X66" i="71"/>
  <c r="W66" i="71"/>
  <c r="Z65" i="71"/>
  <c r="Y65" i="71"/>
  <c r="X65" i="71"/>
  <c r="W65" i="71"/>
  <c r="Z64" i="71"/>
  <c r="Y64" i="71"/>
  <c r="X64" i="71"/>
  <c r="W64" i="71"/>
  <c r="Z63" i="71"/>
  <c r="Y63" i="71"/>
  <c r="X63" i="71"/>
  <c r="W63" i="71"/>
  <c r="Z62" i="71"/>
  <c r="Y62" i="71"/>
  <c r="X62" i="71"/>
  <c r="W62" i="71"/>
  <c r="Z61" i="71"/>
  <c r="Y61" i="71"/>
  <c r="X61" i="71"/>
  <c r="W61" i="71"/>
  <c r="Z60" i="71"/>
  <c r="Y60" i="71"/>
  <c r="X60" i="71"/>
  <c r="W60" i="71"/>
  <c r="Z59" i="71"/>
  <c r="Y59" i="71"/>
  <c r="X59" i="71"/>
  <c r="W59" i="71"/>
  <c r="Z58" i="71"/>
  <c r="Y58" i="71"/>
  <c r="X58" i="71"/>
  <c r="W58" i="71"/>
  <c r="Z57" i="71"/>
  <c r="Y57" i="71"/>
  <c r="X57" i="71"/>
  <c r="W57" i="71"/>
  <c r="Z56" i="71"/>
  <c r="Y56" i="71"/>
  <c r="X56" i="71"/>
  <c r="W56" i="71"/>
  <c r="Z55" i="71"/>
  <c r="Y55" i="71"/>
  <c r="X55" i="71"/>
  <c r="W55" i="71"/>
  <c r="Z54" i="71"/>
  <c r="Y54" i="71"/>
  <c r="X54" i="71"/>
  <c r="W54" i="71"/>
  <c r="Z53" i="71"/>
  <c r="Y53" i="71"/>
  <c r="X53" i="71"/>
  <c r="W53" i="71"/>
  <c r="Z52" i="71"/>
  <c r="Y52" i="71"/>
  <c r="X52" i="71"/>
  <c r="W52" i="71"/>
  <c r="Z51" i="71"/>
  <c r="Y51" i="71"/>
  <c r="X51" i="71"/>
  <c r="W51" i="71"/>
  <c r="Z50" i="71"/>
  <c r="Y50" i="71"/>
  <c r="X50" i="71"/>
  <c r="W50" i="71"/>
  <c r="Z49" i="71"/>
  <c r="Y49" i="71"/>
  <c r="X49" i="71"/>
  <c r="W49" i="71"/>
  <c r="Z48" i="71"/>
  <c r="Y48" i="71"/>
  <c r="X48" i="71"/>
  <c r="W48" i="71"/>
  <c r="Z47" i="71"/>
  <c r="Y47" i="71"/>
  <c r="X47" i="71"/>
  <c r="W47" i="71"/>
  <c r="Z46" i="71"/>
  <c r="Y46" i="71"/>
  <c r="X46" i="71"/>
  <c r="W46" i="71"/>
  <c r="Z45" i="71"/>
  <c r="Y45" i="71"/>
  <c r="X45" i="71"/>
  <c r="W45" i="71"/>
  <c r="Z44" i="71"/>
  <c r="Y44" i="71"/>
  <c r="X44" i="71"/>
  <c r="W44" i="71"/>
  <c r="Z43" i="71"/>
  <c r="Y43" i="71"/>
  <c r="X43" i="71"/>
  <c r="W43" i="71"/>
  <c r="Z42" i="71"/>
  <c r="Y42" i="71"/>
  <c r="X42" i="71"/>
  <c r="W42" i="71"/>
  <c r="Z41" i="71"/>
  <c r="Y41" i="71"/>
  <c r="X41" i="71"/>
  <c r="W41" i="71"/>
  <c r="Z40" i="71"/>
  <c r="Y40" i="71"/>
  <c r="X40" i="71"/>
  <c r="W40" i="71"/>
  <c r="Z39" i="71"/>
  <c r="Y39" i="71"/>
  <c r="X39" i="71"/>
  <c r="W39" i="71"/>
  <c r="Z38" i="71"/>
  <c r="Y38" i="71"/>
  <c r="X38" i="71"/>
  <c r="W38" i="71"/>
  <c r="Z37" i="71"/>
  <c r="Y37" i="71"/>
  <c r="X37" i="71"/>
  <c r="W37" i="71"/>
  <c r="Z36" i="71"/>
  <c r="Y36" i="71"/>
  <c r="X36" i="71"/>
  <c r="W36" i="71"/>
  <c r="Z35" i="71"/>
  <c r="Y35" i="71"/>
  <c r="X35" i="71"/>
  <c r="W35" i="71"/>
  <c r="Z34" i="71"/>
  <c r="Y34" i="71"/>
  <c r="X34" i="71"/>
  <c r="W34" i="71"/>
  <c r="Z33" i="71"/>
  <c r="Y33" i="71"/>
  <c r="X33" i="71"/>
  <c r="W33" i="71"/>
  <c r="Z32" i="71"/>
  <c r="Y32" i="71"/>
  <c r="X32" i="71"/>
  <c r="W32" i="71"/>
  <c r="Z31" i="71"/>
  <c r="Y31" i="71"/>
  <c r="X31" i="71"/>
  <c r="W31" i="71"/>
  <c r="Z30" i="71"/>
  <c r="Y30" i="71"/>
  <c r="X30" i="71"/>
  <c r="W30" i="71"/>
  <c r="Z29" i="71"/>
  <c r="Y29" i="71"/>
  <c r="X29" i="71"/>
  <c r="W29" i="71"/>
  <c r="Z28" i="71"/>
  <c r="Y28" i="71"/>
  <c r="X28" i="71"/>
  <c r="W28" i="71"/>
  <c r="Z27" i="71"/>
  <c r="Y27" i="71"/>
  <c r="X27" i="71"/>
  <c r="W27" i="71"/>
  <c r="Z26" i="71"/>
  <c r="Y26" i="71"/>
  <c r="X26" i="71"/>
  <c r="W26" i="71"/>
  <c r="Z25" i="71"/>
  <c r="Y25" i="71"/>
  <c r="X25" i="71"/>
  <c r="W25" i="71"/>
  <c r="Z24" i="71"/>
  <c r="Y24" i="71"/>
  <c r="X24" i="71"/>
  <c r="W24" i="71"/>
  <c r="Z23" i="71"/>
  <c r="Y23" i="71"/>
  <c r="X23" i="71"/>
  <c r="W23" i="71"/>
  <c r="Z22" i="71"/>
  <c r="Y22" i="71"/>
  <c r="X22" i="71"/>
  <c r="W22" i="71"/>
  <c r="Z21" i="71"/>
  <c r="Y21" i="71"/>
  <c r="X21" i="71"/>
  <c r="W21" i="71"/>
  <c r="Z20" i="71"/>
  <c r="Y20" i="71"/>
  <c r="X20" i="71"/>
  <c r="W20" i="71"/>
  <c r="Z19" i="71"/>
  <c r="Y19" i="71"/>
  <c r="X19" i="71"/>
  <c r="W19" i="71"/>
  <c r="Z18" i="71"/>
  <c r="Y18" i="71"/>
  <c r="X18" i="71"/>
  <c r="W18" i="71"/>
  <c r="Z17" i="71"/>
  <c r="Y17" i="71"/>
  <c r="X17" i="71"/>
  <c r="W17" i="71"/>
  <c r="Z16" i="71"/>
  <c r="Y16" i="71"/>
  <c r="X16" i="71"/>
  <c r="W16" i="71"/>
  <c r="Z15" i="71"/>
  <c r="Y15" i="71"/>
  <c r="X15" i="71"/>
  <c r="W15" i="71"/>
  <c r="Z14" i="71"/>
  <c r="Y14" i="71"/>
  <c r="X14" i="71"/>
  <c r="W14" i="71"/>
  <c r="Z13" i="71"/>
  <c r="Y13" i="71"/>
  <c r="X13" i="71"/>
  <c r="W13" i="71"/>
  <c r="X3" i="71"/>
  <c r="X4" i="71" s="1"/>
  <c r="X5" i="71" s="1"/>
  <c r="X6" i="71" s="1"/>
  <c r="X7" i="71" s="1"/>
  <c r="X8" i="71" s="1"/>
  <c r="X9" i="71" s="1"/>
  <c r="X10" i="71" s="1"/>
  <c r="X11" i="71" s="1"/>
  <c r="X12" i="71" s="1"/>
  <c r="Z2" i="71"/>
  <c r="Z3" i="71" s="1"/>
  <c r="Z4" i="71" s="1"/>
  <c r="Z5" i="71" s="1"/>
  <c r="Z6" i="71" s="1"/>
  <c r="Z7" i="71" s="1"/>
  <c r="Z8" i="71" s="1"/>
  <c r="Z9" i="71" s="1"/>
  <c r="Z10" i="71" s="1"/>
  <c r="Z11" i="71" s="1"/>
  <c r="Z12" i="71" s="1"/>
  <c r="Y2" i="71"/>
  <c r="Y3" i="71" s="1"/>
  <c r="Y4" i="71" s="1"/>
  <c r="Y5" i="71" s="1"/>
  <c r="Y6" i="71" s="1"/>
  <c r="Y7" i="71" s="1"/>
  <c r="Y8" i="71" s="1"/>
  <c r="Y9" i="71" s="1"/>
  <c r="Y10" i="71" s="1"/>
  <c r="Y11" i="71" s="1"/>
  <c r="Y12" i="71" s="1"/>
  <c r="X2" i="71"/>
  <c r="W2" i="71"/>
  <c r="W3" i="71" s="1"/>
  <c r="W4" i="71" s="1"/>
  <c r="W5" i="71" s="1"/>
  <c r="W6" i="71" s="1"/>
  <c r="W7" i="71" s="1"/>
  <c r="W8" i="71" s="1"/>
  <c r="W9" i="71" s="1"/>
  <c r="W10" i="71" s="1"/>
  <c r="W11" i="71" s="1"/>
  <c r="W12" i="71" s="1"/>
  <c r="Z4" i="5"/>
  <c r="Z5" i="5" s="1"/>
  <c r="Z6" i="5" s="1"/>
  <c r="Z7" i="5" s="1"/>
  <c r="Z8" i="5" s="1"/>
  <c r="Z9" i="5" s="1"/>
  <c r="Z10" i="5" s="1"/>
  <c r="Z11" i="5" s="1"/>
  <c r="Z12" i="5" s="1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3" i="5"/>
  <c r="W83" i="5"/>
  <c r="W4" i="5"/>
  <c r="W5" i="5" s="1"/>
  <c r="W6" i="5" s="1"/>
  <c r="W7" i="5" s="1"/>
  <c r="W8" i="5" s="1"/>
  <c r="W9" i="5" s="1"/>
  <c r="W10" i="5" s="1"/>
  <c r="W11" i="5" s="1"/>
  <c r="W12" i="5" s="1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3" i="5"/>
  <c r="X4" i="5" l="1"/>
  <c r="X5" i="5"/>
  <c r="X6" i="5" s="1"/>
  <c r="X7" i="5" s="1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3" i="5"/>
  <c r="V83" i="71"/>
  <c r="U83" i="71"/>
  <c r="V82" i="71"/>
  <c r="U82" i="71"/>
  <c r="V81" i="71"/>
  <c r="U81" i="71"/>
  <c r="V80" i="71"/>
  <c r="U80" i="71"/>
  <c r="V79" i="71"/>
  <c r="U79" i="71"/>
  <c r="V78" i="71"/>
  <c r="U78" i="71"/>
  <c r="V77" i="71"/>
  <c r="U77" i="71"/>
  <c r="V76" i="71"/>
  <c r="U76" i="71"/>
  <c r="V75" i="71"/>
  <c r="U75" i="71"/>
  <c r="V74" i="71"/>
  <c r="U74" i="71"/>
  <c r="V73" i="71"/>
  <c r="U73" i="71"/>
  <c r="V72" i="71"/>
  <c r="U72" i="71"/>
  <c r="V71" i="71"/>
  <c r="U71" i="71"/>
  <c r="V70" i="71"/>
  <c r="U70" i="71"/>
  <c r="V69" i="71"/>
  <c r="U69" i="71"/>
  <c r="V68" i="71"/>
  <c r="U68" i="71"/>
  <c r="V67" i="71"/>
  <c r="U67" i="71"/>
  <c r="V66" i="71"/>
  <c r="U66" i="71"/>
  <c r="V65" i="71"/>
  <c r="U65" i="71"/>
  <c r="V64" i="71"/>
  <c r="U64" i="71"/>
  <c r="V63" i="71"/>
  <c r="U63" i="71"/>
  <c r="V62" i="71"/>
  <c r="U62" i="71"/>
  <c r="V61" i="71"/>
  <c r="U61" i="71"/>
  <c r="V60" i="71"/>
  <c r="U60" i="71"/>
  <c r="V59" i="71"/>
  <c r="U59" i="71"/>
  <c r="V58" i="71"/>
  <c r="U58" i="71"/>
  <c r="V57" i="71"/>
  <c r="U57" i="71"/>
  <c r="V56" i="71"/>
  <c r="U56" i="71"/>
  <c r="V55" i="71"/>
  <c r="U55" i="71"/>
  <c r="V54" i="71"/>
  <c r="U54" i="71"/>
  <c r="V53" i="71"/>
  <c r="U53" i="71"/>
  <c r="V52" i="71"/>
  <c r="U52" i="71"/>
  <c r="V51" i="71"/>
  <c r="U51" i="71"/>
  <c r="V50" i="71"/>
  <c r="U50" i="71"/>
  <c r="V49" i="71"/>
  <c r="U49" i="71"/>
  <c r="V48" i="71"/>
  <c r="U48" i="71"/>
  <c r="V47" i="71"/>
  <c r="U47" i="71"/>
  <c r="V46" i="71"/>
  <c r="U46" i="71"/>
  <c r="V45" i="71"/>
  <c r="U45" i="71"/>
  <c r="V44" i="71"/>
  <c r="U44" i="71"/>
  <c r="V43" i="71"/>
  <c r="U43" i="71"/>
  <c r="V42" i="71"/>
  <c r="U42" i="71"/>
  <c r="V41" i="71"/>
  <c r="U41" i="71"/>
  <c r="V40" i="71"/>
  <c r="U40" i="71"/>
  <c r="V39" i="71"/>
  <c r="U39" i="71"/>
  <c r="V38" i="71"/>
  <c r="U38" i="71"/>
  <c r="V37" i="71"/>
  <c r="U37" i="71"/>
  <c r="V36" i="71"/>
  <c r="U36" i="71"/>
  <c r="V35" i="71"/>
  <c r="U35" i="71"/>
  <c r="V34" i="71"/>
  <c r="U34" i="71"/>
  <c r="V33" i="71"/>
  <c r="U33" i="71"/>
  <c r="V32" i="71"/>
  <c r="U32" i="71"/>
  <c r="V31" i="71"/>
  <c r="U31" i="71"/>
  <c r="V30" i="71"/>
  <c r="U30" i="71"/>
  <c r="V29" i="71"/>
  <c r="U29" i="71"/>
  <c r="V28" i="71"/>
  <c r="U28" i="71"/>
  <c r="V27" i="71"/>
  <c r="U27" i="71"/>
  <c r="V26" i="71"/>
  <c r="U26" i="71"/>
  <c r="V25" i="71"/>
  <c r="U25" i="71"/>
  <c r="V24" i="71"/>
  <c r="U24" i="71"/>
  <c r="V23" i="71"/>
  <c r="U23" i="71"/>
  <c r="V22" i="71"/>
  <c r="U22" i="71"/>
  <c r="V21" i="71"/>
  <c r="U21" i="71"/>
  <c r="V20" i="71"/>
  <c r="U20" i="71"/>
  <c r="V19" i="71"/>
  <c r="U19" i="71"/>
  <c r="V18" i="71"/>
  <c r="U18" i="71"/>
  <c r="V17" i="71"/>
  <c r="U17" i="71"/>
  <c r="V16" i="71"/>
  <c r="U16" i="71"/>
  <c r="V15" i="71"/>
  <c r="U15" i="71"/>
  <c r="V14" i="71"/>
  <c r="U14" i="71"/>
  <c r="V13" i="71"/>
  <c r="U13" i="71"/>
  <c r="V12" i="71"/>
  <c r="U12" i="71"/>
  <c r="V11" i="71"/>
  <c r="U11" i="71"/>
  <c r="V10" i="71"/>
  <c r="U10" i="71"/>
  <c r="V9" i="71"/>
  <c r="U9" i="71"/>
  <c r="V8" i="71"/>
  <c r="U8" i="71"/>
  <c r="V4" i="71"/>
  <c r="V5" i="71" s="1"/>
  <c r="V6" i="71" s="1"/>
  <c r="V7" i="71" s="1"/>
  <c r="V3" i="71"/>
  <c r="U3" i="71"/>
  <c r="U4" i="71" s="1"/>
  <c r="U5" i="71" s="1"/>
  <c r="U6" i="71" s="1"/>
  <c r="U7" i="71" s="1"/>
  <c r="V83" i="72"/>
  <c r="U83" i="72"/>
  <c r="V82" i="72"/>
  <c r="U82" i="72"/>
  <c r="V81" i="72"/>
  <c r="U81" i="72"/>
  <c r="V80" i="72"/>
  <c r="U80" i="72"/>
  <c r="V79" i="72"/>
  <c r="U79" i="72"/>
  <c r="V78" i="72"/>
  <c r="U78" i="72"/>
  <c r="V77" i="72"/>
  <c r="U77" i="72"/>
  <c r="V76" i="72"/>
  <c r="U76" i="72"/>
  <c r="V75" i="72"/>
  <c r="U75" i="72"/>
  <c r="V74" i="72"/>
  <c r="U74" i="72"/>
  <c r="V73" i="72"/>
  <c r="U73" i="72"/>
  <c r="V72" i="72"/>
  <c r="U72" i="72"/>
  <c r="V71" i="72"/>
  <c r="U71" i="72"/>
  <c r="V70" i="72"/>
  <c r="U70" i="72"/>
  <c r="V69" i="72"/>
  <c r="U69" i="72"/>
  <c r="V68" i="72"/>
  <c r="U68" i="72"/>
  <c r="V67" i="72"/>
  <c r="U67" i="72"/>
  <c r="V66" i="72"/>
  <c r="U66" i="72"/>
  <c r="V65" i="72"/>
  <c r="U65" i="72"/>
  <c r="V64" i="72"/>
  <c r="U64" i="72"/>
  <c r="V63" i="72"/>
  <c r="U63" i="72"/>
  <c r="V62" i="72"/>
  <c r="U62" i="72"/>
  <c r="V61" i="72"/>
  <c r="U61" i="72"/>
  <c r="V60" i="72"/>
  <c r="U60" i="72"/>
  <c r="V59" i="72"/>
  <c r="U59" i="72"/>
  <c r="V58" i="72"/>
  <c r="U58" i="72"/>
  <c r="V57" i="72"/>
  <c r="U57" i="72"/>
  <c r="V56" i="72"/>
  <c r="U56" i="72"/>
  <c r="V55" i="72"/>
  <c r="U55" i="72"/>
  <c r="V54" i="72"/>
  <c r="U54" i="72"/>
  <c r="V53" i="72"/>
  <c r="U53" i="72"/>
  <c r="V52" i="72"/>
  <c r="U52" i="72"/>
  <c r="V51" i="72"/>
  <c r="U51" i="72"/>
  <c r="V50" i="72"/>
  <c r="U50" i="72"/>
  <c r="V49" i="72"/>
  <c r="U49" i="72"/>
  <c r="V48" i="72"/>
  <c r="U48" i="72"/>
  <c r="V47" i="72"/>
  <c r="U47" i="72"/>
  <c r="V46" i="72"/>
  <c r="U46" i="72"/>
  <c r="V45" i="72"/>
  <c r="U45" i="72"/>
  <c r="V44" i="72"/>
  <c r="U44" i="72"/>
  <c r="V43" i="72"/>
  <c r="U43" i="72"/>
  <c r="V42" i="72"/>
  <c r="U42" i="72"/>
  <c r="V41" i="72"/>
  <c r="U41" i="72"/>
  <c r="V40" i="72"/>
  <c r="U40" i="72"/>
  <c r="V39" i="72"/>
  <c r="U39" i="72"/>
  <c r="V38" i="72"/>
  <c r="U38" i="72"/>
  <c r="V37" i="72"/>
  <c r="U37" i="72"/>
  <c r="V36" i="72"/>
  <c r="U36" i="72"/>
  <c r="V35" i="72"/>
  <c r="U35" i="72"/>
  <c r="V34" i="72"/>
  <c r="U34" i="72"/>
  <c r="V33" i="72"/>
  <c r="U33" i="72"/>
  <c r="V32" i="72"/>
  <c r="U32" i="72"/>
  <c r="V31" i="72"/>
  <c r="U31" i="72"/>
  <c r="V30" i="72"/>
  <c r="U30" i="72"/>
  <c r="V29" i="72"/>
  <c r="U29" i="72"/>
  <c r="V28" i="72"/>
  <c r="U28" i="72"/>
  <c r="V27" i="72"/>
  <c r="U27" i="72"/>
  <c r="V26" i="72"/>
  <c r="U26" i="72"/>
  <c r="V25" i="72"/>
  <c r="U25" i="72"/>
  <c r="V24" i="72"/>
  <c r="U24" i="72"/>
  <c r="V23" i="72"/>
  <c r="U23" i="72"/>
  <c r="V22" i="72"/>
  <c r="U22" i="72"/>
  <c r="V21" i="72"/>
  <c r="U21" i="72"/>
  <c r="V20" i="72"/>
  <c r="U20" i="72"/>
  <c r="V19" i="72"/>
  <c r="U19" i="72"/>
  <c r="V18" i="72"/>
  <c r="U18" i="72"/>
  <c r="V17" i="72"/>
  <c r="U17" i="72"/>
  <c r="V16" i="72"/>
  <c r="U16" i="72"/>
  <c r="V15" i="72"/>
  <c r="U15" i="72"/>
  <c r="V14" i="72"/>
  <c r="U14" i="72"/>
  <c r="V13" i="72"/>
  <c r="U13" i="72"/>
  <c r="V12" i="72"/>
  <c r="U12" i="72"/>
  <c r="V11" i="72"/>
  <c r="U11" i="72"/>
  <c r="V10" i="72"/>
  <c r="U10" i="72"/>
  <c r="V9" i="72"/>
  <c r="U9" i="72"/>
  <c r="V8" i="72"/>
  <c r="U8" i="72"/>
  <c r="V4" i="72"/>
  <c r="V5" i="72" s="1"/>
  <c r="V6" i="72" s="1"/>
  <c r="V7" i="72" s="1"/>
  <c r="V3" i="72"/>
  <c r="U3" i="72"/>
  <c r="U4" i="72" s="1"/>
  <c r="U5" i="72" s="1"/>
  <c r="U6" i="72" s="1"/>
  <c r="U7" i="72" s="1"/>
  <c r="V83" i="73"/>
  <c r="U83" i="73"/>
  <c r="V82" i="73"/>
  <c r="U82" i="73"/>
  <c r="V81" i="73"/>
  <c r="U81" i="73"/>
  <c r="V80" i="73"/>
  <c r="U80" i="73"/>
  <c r="V79" i="73"/>
  <c r="U79" i="73"/>
  <c r="V78" i="73"/>
  <c r="U78" i="73"/>
  <c r="V77" i="73"/>
  <c r="U77" i="73"/>
  <c r="V76" i="73"/>
  <c r="U76" i="73"/>
  <c r="V75" i="73"/>
  <c r="U75" i="73"/>
  <c r="V74" i="73"/>
  <c r="U74" i="73"/>
  <c r="V73" i="73"/>
  <c r="U73" i="73"/>
  <c r="V72" i="73"/>
  <c r="U72" i="73"/>
  <c r="V71" i="73"/>
  <c r="U71" i="73"/>
  <c r="V70" i="73"/>
  <c r="U70" i="73"/>
  <c r="V69" i="73"/>
  <c r="U69" i="73"/>
  <c r="V68" i="73"/>
  <c r="U68" i="73"/>
  <c r="V67" i="73"/>
  <c r="U67" i="73"/>
  <c r="V66" i="73"/>
  <c r="U66" i="73"/>
  <c r="V65" i="73"/>
  <c r="U65" i="73"/>
  <c r="V64" i="73"/>
  <c r="U64" i="73"/>
  <c r="V63" i="73"/>
  <c r="U63" i="73"/>
  <c r="V62" i="73"/>
  <c r="U62" i="73"/>
  <c r="V61" i="73"/>
  <c r="U61" i="73"/>
  <c r="V60" i="73"/>
  <c r="U60" i="73"/>
  <c r="V59" i="73"/>
  <c r="U59" i="73"/>
  <c r="V58" i="73"/>
  <c r="U58" i="73"/>
  <c r="V57" i="73"/>
  <c r="U57" i="73"/>
  <c r="V56" i="73"/>
  <c r="U56" i="73"/>
  <c r="V55" i="73"/>
  <c r="U55" i="73"/>
  <c r="V54" i="73"/>
  <c r="U54" i="73"/>
  <c r="V53" i="73"/>
  <c r="U53" i="73"/>
  <c r="V52" i="73"/>
  <c r="U52" i="73"/>
  <c r="V51" i="73"/>
  <c r="U51" i="73"/>
  <c r="V50" i="73"/>
  <c r="U50" i="73"/>
  <c r="V49" i="73"/>
  <c r="U49" i="73"/>
  <c r="V48" i="73"/>
  <c r="U48" i="73"/>
  <c r="V47" i="73"/>
  <c r="U47" i="73"/>
  <c r="V46" i="73"/>
  <c r="U46" i="73"/>
  <c r="V45" i="73"/>
  <c r="U45" i="73"/>
  <c r="V44" i="73"/>
  <c r="U44" i="73"/>
  <c r="V43" i="73"/>
  <c r="U43" i="73"/>
  <c r="V42" i="73"/>
  <c r="U42" i="73"/>
  <c r="V41" i="73"/>
  <c r="U41" i="73"/>
  <c r="V40" i="73"/>
  <c r="U40" i="73"/>
  <c r="V39" i="73"/>
  <c r="U39" i="73"/>
  <c r="V38" i="73"/>
  <c r="U38" i="73"/>
  <c r="V37" i="73"/>
  <c r="U37" i="73"/>
  <c r="V36" i="73"/>
  <c r="U36" i="73"/>
  <c r="V35" i="73"/>
  <c r="U35" i="73"/>
  <c r="V34" i="73"/>
  <c r="U34" i="73"/>
  <c r="V33" i="73"/>
  <c r="U33" i="73"/>
  <c r="V32" i="73"/>
  <c r="U32" i="73"/>
  <c r="V31" i="73"/>
  <c r="U31" i="73"/>
  <c r="V30" i="73"/>
  <c r="U30" i="73"/>
  <c r="V29" i="73"/>
  <c r="U29" i="73"/>
  <c r="V28" i="73"/>
  <c r="U28" i="73"/>
  <c r="V27" i="73"/>
  <c r="U27" i="73"/>
  <c r="V26" i="73"/>
  <c r="U26" i="73"/>
  <c r="V25" i="73"/>
  <c r="U25" i="73"/>
  <c r="V24" i="73"/>
  <c r="U24" i="73"/>
  <c r="V23" i="73"/>
  <c r="U23" i="73"/>
  <c r="V22" i="73"/>
  <c r="U22" i="73"/>
  <c r="V21" i="73"/>
  <c r="U21" i="73"/>
  <c r="V20" i="73"/>
  <c r="U20" i="73"/>
  <c r="V19" i="73"/>
  <c r="U19" i="73"/>
  <c r="V18" i="73"/>
  <c r="U18" i="73"/>
  <c r="V17" i="73"/>
  <c r="U17" i="73"/>
  <c r="V16" i="73"/>
  <c r="U16" i="73"/>
  <c r="V15" i="73"/>
  <c r="U15" i="73"/>
  <c r="V14" i="73"/>
  <c r="U14" i="73"/>
  <c r="V13" i="73"/>
  <c r="U13" i="73"/>
  <c r="V12" i="73"/>
  <c r="U12" i="73"/>
  <c r="V11" i="73"/>
  <c r="U11" i="73"/>
  <c r="V10" i="73"/>
  <c r="U10" i="73"/>
  <c r="V9" i="73"/>
  <c r="U9" i="73"/>
  <c r="V4" i="73"/>
  <c r="V5" i="73" s="1"/>
  <c r="V6" i="73" s="1"/>
  <c r="V7" i="73" s="1"/>
  <c r="V8" i="73" s="1"/>
  <c r="V3" i="73"/>
  <c r="U3" i="73"/>
  <c r="U4" i="73" s="1"/>
  <c r="U5" i="73" s="1"/>
  <c r="U6" i="73" s="1"/>
  <c r="U7" i="73" s="1"/>
  <c r="U8" i="73" s="1"/>
  <c r="V83" i="74"/>
  <c r="U83" i="74"/>
  <c r="V82" i="74"/>
  <c r="U82" i="74"/>
  <c r="V81" i="74"/>
  <c r="U81" i="74"/>
  <c r="V80" i="74"/>
  <c r="U80" i="74"/>
  <c r="V79" i="74"/>
  <c r="U79" i="74"/>
  <c r="V78" i="74"/>
  <c r="U78" i="74"/>
  <c r="V77" i="74"/>
  <c r="U77" i="74"/>
  <c r="V76" i="74"/>
  <c r="U76" i="74"/>
  <c r="V75" i="74"/>
  <c r="U75" i="74"/>
  <c r="V74" i="74"/>
  <c r="U74" i="74"/>
  <c r="V73" i="74"/>
  <c r="U73" i="74"/>
  <c r="V72" i="74"/>
  <c r="U72" i="74"/>
  <c r="V71" i="74"/>
  <c r="U71" i="74"/>
  <c r="V70" i="74"/>
  <c r="U70" i="74"/>
  <c r="V69" i="74"/>
  <c r="U69" i="74"/>
  <c r="V68" i="74"/>
  <c r="U68" i="74"/>
  <c r="V67" i="74"/>
  <c r="U67" i="74"/>
  <c r="V66" i="74"/>
  <c r="U66" i="74"/>
  <c r="V65" i="74"/>
  <c r="U65" i="74"/>
  <c r="V64" i="74"/>
  <c r="U64" i="74"/>
  <c r="V63" i="74"/>
  <c r="U63" i="74"/>
  <c r="V62" i="74"/>
  <c r="U62" i="74"/>
  <c r="V61" i="74"/>
  <c r="U61" i="74"/>
  <c r="V60" i="74"/>
  <c r="U60" i="74"/>
  <c r="V59" i="74"/>
  <c r="U59" i="74"/>
  <c r="V58" i="74"/>
  <c r="U58" i="74"/>
  <c r="V57" i="74"/>
  <c r="U57" i="74"/>
  <c r="V56" i="74"/>
  <c r="U56" i="74"/>
  <c r="V55" i="74"/>
  <c r="U55" i="74"/>
  <c r="V54" i="74"/>
  <c r="U54" i="74"/>
  <c r="V53" i="74"/>
  <c r="U53" i="74"/>
  <c r="V52" i="74"/>
  <c r="U52" i="74"/>
  <c r="V51" i="74"/>
  <c r="U51" i="74"/>
  <c r="V50" i="74"/>
  <c r="U50" i="74"/>
  <c r="V49" i="74"/>
  <c r="U49" i="74"/>
  <c r="V48" i="74"/>
  <c r="U48" i="74"/>
  <c r="V47" i="74"/>
  <c r="U47" i="74"/>
  <c r="V46" i="74"/>
  <c r="U46" i="74"/>
  <c r="V45" i="74"/>
  <c r="U45" i="74"/>
  <c r="V44" i="74"/>
  <c r="U44" i="74"/>
  <c r="V43" i="74"/>
  <c r="U43" i="74"/>
  <c r="V42" i="74"/>
  <c r="U42" i="74"/>
  <c r="V41" i="74"/>
  <c r="U41" i="74"/>
  <c r="V40" i="74"/>
  <c r="U40" i="74"/>
  <c r="V39" i="74"/>
  <c r="U39" i="74"/>
  <c r="V38" i="74"/>
  <c r="U38" i="74"/>
  <c r="V37" i="74"/>
  <c r="U37" i="74"/>
  <c r="V36" i="74"/>
  <c r="U36" i="74"/>
  <c r="V35" i="74"/>
  <c r="U35" i="74"/>
  <c r="V34" i="74"/>
  <c r="U34" i="74"/>
  <c r="V33" i="74"/>
  <c r="U33" i="74"/>
  <c r="V32" i="74"/>
  <c r="U32" i="74"/>
  <c r="V31" i="74"/>
  <c r="U31" i="74"/>
  <c r="V30" i="74"/>
  <c r="U30" i="74"/>
  <c r="V29" i="74"/>
  <c r="U29" i="74"/>
  <c r="V28" i="74"/>
  <c r="U28" i="74"/>
  <c r="V27" i="74"/>
  <c r="U27" i="74"/>
  <c r="V26" i="74"/>
  <c r="U26" i="74"/>
  <c r="V25" i="74"/>
  <c r="U25" i="74"/>
  <c r="V24" i="74"/>
  <c r="U24" i="74"/>
  <c r="V23" i="74"/>
  <c r="U23" i="74"/>
  <c r="V22" i="74"/>
  <c r="U22" i="74"/>
  <c r="V21" i="74"/>
  <c r="U21" i="74"/>
  <c r="V20" i="74"/>
  <c r="U20" i="74"/>
  <c r="V19" i="74"/>
  <c r="U19" i="74"/>
  <c r="V18" i="74"/>
  <c r="U18" i="74"/>
  <c r="V17" i="74"/>
  <c r="U17" i="74"/>
  <c r="V16" i="74"/>
  <c r="U16" i="74"/>
  <c r="V15" i="74"/>
  <c r="U15" i="74"/>
  <c r="V14" i="74"/>
  <c r="U14" i="74"/>
  <c r="V13" i="74"/>
  <c r="U13" i="74"/>
  <c r="V12" i="74"/>
  <c r="U12" i="74"/>
  <c r="V11" i="74"/>
  <c r="U11" i="74"/>
  <c r="V10" i="74"/>
  <c r="U10" i="74"/>
  <c r="V9" i="74"/>
  <c r="U9" i="74"/>
  <c r="V4" i="74"/>
  <c r="V5" i="74" s="1"/>
  <c r="V6" i="74" s="1"/>
  <c r="V7" i="74" s="1"/>
  <c r="V8" i="74" s="1"/>
  <c r="V3" i="74"/>
  <c r="U3" i="74"/>
  <c r="U4" i="74" s="1"/>
  <c r="U5" i="74" s="1"/>
  <c r="U6" i="74" s="1"/>
  <c r="U7" i="74" s="1"/>
  <c r="U8" i="74" s="1"/>
  <c r="V83" i="75"/>
  <c r="U83" i="75"/>
  <c r="V82" i="75"/>
  <c r="U82" i="75"/>
  <c r="V81" i="75"/>
  <c r="U81" i="75"/>
  <c r="V80" i="75"/>
  <c r="U80" i="75"/>
  <c r="V79" i="75"/>
  <c r="U79" i="75"/>
  <c r="V78" i="75"/>
  <c r="U78" i="75"/>
  <c r="V77" i="75"/>
  <c r="U77" i="75"/>
  <c r="V76" i="75"/>
  <c r="U76" i="75"/>
  <c r="V75" i="75"/>
  <c r="U75" i="75"/>
  <c r="V74" i="75"/>
  <c r="U74" i="75"/>
  <c r="V73" i="75"/>
  <c r="U73" i="75"/>
  <c r="V72" i="75"/>
  <c r="U72" i="75"/>
  <c r="V71" i="75"/>
  <c r="U71" i="75"/>
  <c r="V70" i="75"/>
  <c r="U70" i="75"/>
  <c r="V69" i="75"/>
  <c r="U69" i="75"/>
  <c r="V68" i="75"/>
  <c r="U68" i="75"/>
  <c r="V67" i="75"/>
  <c r="U67" i="75"/>
  <c r="V66" i="75"/>
  <c r="U66" i="75"/>
  <c r="V65" i="75"/>
  <c r="U65" i="75"/>
  <c r="V64" i="75"/>
  <c r="U64" i="75"/>
  <c r="V63" i="75"/>
  <c r="U63" i="75"/>
  <c r="V62" i="75"/>
  <c r="U62" i="75"/>
  <c r="V61" i="75"/>
  <c r="U61" i="75"/>
  <c r="V60" i="75"/>
  <c r="U60" i="75"/>
  <c r="V59" i="75"/>
  <c r="U59" i="75"/>
  <c r="V58" i="75"/>
  <c r="U58" i="75"/>
  <c r="V57" i="75"/>
  <c r="U57" i="75"/>
  <c r="V56" i="75"/>
  <c r="U56" i="75"/>
  <c r="V55" i="75"/>
  <c r="U55" i="75"/>
  <c r="V54" i="75"/>
  <c r="U54" i="75"/>
  <c r="V53" i="75"/>
  <c r="U53" i="75"/>
  <c r="V52" i="75"/>
  <c r="U52" i="75"/>
  <c r="V51" i="75"/>
  <c r="U51" i="75"/>
  <c r="V50" i="75"/>
  <c r="U50" i="75"/>
  <c r="V49" i="75"/>
  <c r="U49" i="75"/>
  <c r="V48" i="75"/>
  <c r="U48" i="75"/>
  <c r="V47" i="75"/>
  <c r="U47" i="75"/>
  <c r="V46" i="75"/>
  <c r="U46" i="75"/>
  <c r="V45" i="75"/>
  <c r="U45" i="75"/>
  <c r="V44" i="75"/>
  <c r="U44" i="75"/>
  <c r="V43" i="75"/>
  <c r="U43" i="75"/>
  <c r="V42" i="75"/>
  <c r="U42" i="75"/>
  <c r="V41" i="75"/>
  <c r="U41" i="75"/>
  <c r="V40" i="75"/>
  <c r="U40" i="75"/>
  <c r="V39" i="75"/>
  <c r="U39" i="75"/>
  <c r="V38" i="75"/>
  <c r="U38" i="75"/>
  <c r="V37" i="75"/>
  <c r="U37" i="75"/>
  <c r="V36" i="75"/>
  <c r="U36" i="75"/>
  <c r="V35" i="75"/>
  <c r="U35" i="75"/>
  <c r="V34" i="75"/>
  <c r="U34" i="75"/>
  <c r="V33" i="75"/>
  <c r="U33" i="75"/>
  <c r="V32" i="75"/>
  <c r="U32" i="75"/>
  <c r="V31" i="75"/>
  <c r="U31" i="75"/>
  <c r="V30" i="75"/>
  <c r="U30" i="75"/>
  <c r="V29" i="75"/>
  <c r="U29" i="75"/>
  <c r="V28" i="75"/>
  <c r="U28" i="75"/>
  <c r="V27" i="75"/>
  <c r="U27" i="75"/>
  <c r="V26" i="75"/>
  <c r="U26" i="75"/>
  <c r="V25" i="75"/>
  <c r="U25" i="75"/>
  <c r="V24" i="75"/>
  <c r="U24" i="75"/>
  <c r="V23" i="75"/>
  <c r="U23" i="75"/>
  <c r="V22" i="75"/>
  <c r="U22" i="75"/>
  <c r="V21" i="75"/>
  <c r="U21" i="75"/>
  <c r="V20" i="75"/>
  <c r="U20" i="75"/>
  <c r="V19" i="75"/>
  <c r="U19" i="75"/>
  <c r="V18" i="75"/>
  <c r="U18" i="75"/>
  <c r="V17" i="75"/>
  <c r="U17" i="75"/>
  <c r="V16" i="75"/>
  <c r="U16" i="75"/>
  <c r="V15" i="75"/>
  <c r="U15" i="75"/>
  <c r="V14" i="75"/>
  <c r="U14" i="75"/>
  <c r="V13" i="75"/>
  <c r="U13" i="75"/>
  <c r="V12" i="75"/>
  <c r="U12" i="75"/>
  <c r="V11" i="75"/>
  <c r="U11" i="75"/>
  <c r="V10" i="75"/>
  <c r="U10" i="75"/>
  <c r="V9" i="75"/>
  <c r="U9" i="75"/>
  <c r="V4" i="75"/>
  <c r="V5" i="75" s="1"/>
  <c r="V6" i="75" s="1"/>
  <c r="V7" i="75" s="1"/>
  <c r="V8" i="75" s="1"/>
  <c r="V3" i="75"/>
  <c r="U3" i="75"/>
  <c r="U4" i="75" s="1"/>
  <c r="U5" i="75" s="1"/>
  <c r="U6" i="75" s="1"/>
  <c r="U7" i="75" s="1"/>
  <c r="U8" i="75" s="1"/>
  <c r="V83" i="76"/>
  <c r="U83" i="76"/>
  <c r="V82" i="76"/>
  <c r="U82" i="76"/>
  <c r="V81" i="76"/>
  <c r="U81" i="76"/>
  <c r="V80" i="76"/>
  <c r="U80" i="76"/>
  <c r="V79" i="76"/>
  <c r="U79" i="76"/>
  <c r="V78" i="76"/>
  <c r="U78" i="76"/>
  <c r="V77" i="76"/>
  <c r="U77" i="76"/>
  <c r="V76" i="76"/>
  <c r="U76" i="76"/>
  <c r="V75" i="76"/>
  <c r="U75" i="76"/>
  <c r="V74" i="76"/>
  <c r="U74" i="76"/>
  <c r="V73" i="76"/>
  <c r="U73" i="76"/>
  <c r="V72" i="76"/>
  <c r="U72" i="76"/>
  <c r="V71" i="76"/>
  <c r="U71" i="76"/>
  <c r="V70" i="76"/>
  <c r="U70" i="76"/>
  <c r="V69" i="76"/>
  <c r="U69" i="76"/>
  <c r="V68" i="76"/>
  <c r="U68" i="76"/>
  <c r="V67" i="76"/>
  <c r="U67" i="76"/>
  <c r="V66" i="76"/>
  <c r="U66" i="76"/>
  <c r="V65" i="76"/>
  <c r="U65" i="76"/>
  <c r="V64" i="76"/>
  <c r="U64" i="76"/>
  <c r="V63" i="76"/>
  <c r="U63" i="76"/>
  <c r="V62" i="76"/>
  <c r="U62" i="76"/>
  <c r="V61" i="76"/>
  <c r="U61" i="76"/>
  <c r="V60" i="76"/>
  <c r="U60" i="76"/>
  <c r="V59" i="76"/>
  <c r="U59" i="76"/>
  <c r="V58" i="76"/>
  <c r="U58" i="76"/>
  <c r="V57" i="76"/>
  <c r="U57" i="76"/>
  <c r="V56" i="76"/>
  <c r="U56" i="76"/>
  <c r="V55" i="76"/>
  <c r="U55" i="76"/>
  <c r="V54" i="76"/>
  <c r="U54" i="76"/>
  <c r="V53" i="76"/>
  <c r="U53" i="76"/>
  <c r="V52" i="76"/>
  <c r="U52" i="76"/>
  <c r="V51" i="76"/>
  <c r="U51" i="76"/>
  <c r="V50" i="76"/>
  <c r="U50" i="76"/>
  <c r="V49" i="76"/>
  <c r="U49" i="76"/>
  <c r="V48" i="76"/>
  <c r="U48" i="76"/>
  <c r="V47" i="76"/>
  <c r="U47" i="76"/>
  <c r="V46" i="76"/>
  <c r="U46" i="76"/>
  <c r="V45" i="76"/>
  <c r="U45" i="76"/>
  <c r="V44" i="76"/>
  <c r="U44" i="76"/>
  <c r="V43" i="76"/>
  <c r="U43" i="76"/>
  <c r="V42" i="76"/>
  <c r="U42" i="76"/>
  <c r="V41" i="76"/>
  <c r="U41" i="76"/>
  <c r="V40" i="76"/>
  <c r="U40" i="76"/>
  <c r="V39" i="76"/>
  <c r="U39" i="76"/>
  <c r="V38" i="76"/>
  <c r="U38" i="76"/>
  <c r="V37" i="76"/>
  <c r="U37" i="76"/>
  <c r="V36" i="76"/>
  <c r="U36" i="76"/>
  <c r="V35" i="76"/>
  <c r="U35" i="76"/>
  <c r="V34" i="76"/>
  <c r="U34" i="76"/>
  <c r="V33" i="76"/>
  <c r="U33" i="76"/>
  <c r="V32" i="76"/>
  <c r="U32" i="76"/>
  <c r="V31" i="76"/>
  <c r="U31" i="76"/>
  <c r="V30" i="76"/>
  <c r="U30" i="76"/>
  <c r="V29" i="76"/>
  <c r="U29" i="76"/>
  <c r="V28" i="76"/>
  <c r="U28" i="76"/>
  <c r="V27" i="76"/>
  <c r="U27" i="76"/>
  <c r="V26" i="76"/>
  <c r="U26" i="76"/>
  <c r="V25" i="76"/>
  <c r="U25" i="76"/>
  <c r="V24" i="76"/>
  <c r="U24" i="76"/>
  <c r="V23" i="76"/>
  <c r="U23" i="76"/>
  <c r="V22" i="76"/>
  <c r="U22" i="76"/>
  <c r="V21" i="76"/>
  <c r="U21" i="76"/>
  <c r="V20" i="76"/>
  <c r="U20" i="76"/>
  <c r="V19" i="76"/>
  <c r="U19" i="76"/>
  <c r="V18" i="76"/>
  <c r="U18" i="76"/>
  <c r="V17" i="76"/>
  <c r="U17" i="76"/>
  <c r="V16" i="76"/>
  <c r="U16" i="76"/>
  <c r="V15" i="76"/>
  <c r="U15" i="76"/>
  <c r="V14" i="76"/>
  <c r="U14" i="76"/>
  <c r="V13" i="76"/>
  <c r="U13" i="76"/>
  <c r="V12" i="76"/>
  <c r="U12" i="76"/>
  <c r="V11" i="76"/>
  <c r="U11" i="76"/>
  <c r="V10" i="76"/>
  <c r="U10" i="76"/>
  <c r="V9" i="76"/>
  <c r="U9" i="76"/>
  <c r="V4" i="76"/>
  <c r="V5" i="76" s="1"/>
  <c r="V6" i="76" s="1"/>
  <c r="V7" i="76" s="1"/>
  <c r="V8" i="76" s="1"/>
  <c r="V3" i="76"/>
  <c r="U3" i="76"/>
  <c r="U4" i="76" s="1"/>
  <c r="U5" i="76" s="1"/>
  <c r="U6" i="76" s="1"/>
  <c r="U7" i="76" s="1"/>
  <c r="U8" i="76" s="1"/>
  <c r="V83" i="77"/>
  <c r="U83" i="77"/>
  <c r="V82" i="77"/>
  <c r="U82" i="77"/>
  <c r="V81" i="77"/>
  <c r="U81" i="77"/>
  <c r="V80" i="77"/>
  <c r="U80" i="77"/>
  <c r="V79" i="77"/>
  <c r="U79" i="77"/>
  <c r="V78" i="77"/>
  <c r="U78" i="77"/>
  <c r="V77" i="77"/>
  <c r="U77" i="77"/>
  <c r="V76" i="77"/>
  <c r="U76" i="77"/>
  <c r="V75" i="77"/>
  <c r="U75" i="77"/>
  <c r="V74" i="77"/>
  <c r="U74" i="77"/>
  <c r="V73" i="77"/>
  <c r="U73" i="77"/>
  <c r="V72" i="77"/>
  <c r="U72" i="77"/>
  <c r="V71" i="77"/>
  <c r="U71" i="77"/>
  <c r="V70" i="77"/>
  <c r="U70" i="77"/>
  <c r="V69" i="77"/>
  <c r="U69" i="77"/>
  <c r="V68" i="77"/>
  <c r="U68" i="77"/>
  <c r="V67" i="77"/>
  <c r="U67" i="77"/>
  <c r="V66" i="77"/>
  <c r="U66" i="77"/>
  <c r="V65" i="77"/>
  <c r="U65" i="77"/>
  <c r="V64" i="77"/>
  <c r="U64" i="77"/>
  <c r="V63" i="77"/>
  <c r="U63" i="77"/>
  <c r="V62" i="77"/>
  <c r="U62" i="77"/>
  <c r="V61" i="77"/>
  <c r="U61" i="77"/>
  <c r="V60" i="77"/>
  <c r="U60" i="77"/>
  <c r="V59" i="77"/>
  <c r="U59" i="77"/>
  <c r="V58" i="77"/>
  <c r="U58" i="77"/>
  <c r="V57" i="77"/>
  <c r="U57" i="77"/>
  <c r="V56" i="77"/>
  <c r="U56" i="77"/>
  <c r="V55" i="77"/>
  <c r="U55" i="77"/>
  <c r="V54" i="77"/>
  <c r="U54" i="77"/>
  <c r="V53" i="77"/>
  <c r="U53" i="77"/>
  <c r="V52" i="77"/>
  <c r="U52" i="77"/>
  <c r="V51" i="77"/>
  <c r="U51" i="77"/>
  <c r="V50" i="77"/>
  <c r="U50" i="77"/>
  <c r="V49" i="77"/>
  <c r="U49" i="77"/>
  <c r="V48" i="77"/>
  <c r="U48" i="77"/>
  <c r="V47" i="77"/>
  <c r="U47" i="77"/>
  <c r="V46" i="77"/>
  <c r="U46" i="77"/>
  <c r="V45" i="77"/>
  <c r="U45" i="77"/>
  <c r="V44" i="77"/>
  <c r="U44" i="77"/>
  <c r="V43" i="77"/>
  <c r="U43" i="77"/>
  <c r="V42" i="77"/>
  <c r="U42" i="77"/>
  <c r="V41" i="77"/>
  <c r="U41" i="77"/>
  <c r="V40" i="77"/>
  <c r="U40" i="77"/>
  <c r="V39" i="77"/>
  <c r="U39" i="77"/>
  <c r="V38" i="77"/>
  <c r="U38" i="77"/>
  <c r="V37" i="77"/>
  <c r="U37" i="77"/>
  <c r="V36" i="77"/>
  <c r="U36" i="77"/>
  <c r="V35" i="77"/>
  <c r="U35" i="77"/>
  <c r="V34" i="77"/>
  <c r="U34" i="77"/>
  <c r="V33" i="77"/>
  <c r="U33" i="77"/>
  <c r="V32" i="77"/>
  <c r="U32" i="77"/>
  <c r="V31" i="77"/>
  <c r="U31" i="77"/>
  <c r="V30" i="77"/>
  <c r="U30" i="77"/>
  <c r="V29" i="77"/>
  <c r="U29" i="77"/>
  <c r="V28" i="77"/>
  <c r="U28" i="77"/>
  <c r="V27" i="77"/>
  <c r="U27" i="77"/>
  <c r="V26" i="77"/>
  <c r="U26" i="77"/>
  <c r="V25" i="77"/>
  <c r="U25" i="77"/>
  <c r="V24" i="77"/>
  <c r="U24" i="77"/>
  <c r="V23" i="77"/>
  <c r="U23" i="77"/>
  <c r="V22" i="77"/>
  <c r="U22" i="77"/>
  <c r="V21" i="77"/>
  <c r="U21" i="77"/>
  <c r="V20" i="77"/>
  <c r="U20" i="77"/>
  <c r="V19" i="77"/>
  <c r="U19" i="77"/>
  <c r="V18" i="77"/>
  <c r="U18" i="77"/>
  <c r="V17" i="77"/>
  <c r="U17" i="77"/>
  <c r="V16" i="77"/>
  <c r="U16" i="77"/>
  <c r="V15" i="77"/>
  <c r="U15" i="77"/>
  <c r="V14" i="77"/>
  <c r="U14" i="77"/>
  <c r="V13" i="77"/>
  <c r="U13" i="77"/>
  <c r="V12" i="77"/>
  <c r="U12" i="77"/>
  <c r="V11" i="77"/>
  <c r="U11" i="77"/>
  <c r="V10" i="77"/>
  <c r="U10" i="77"/>
  <c r="V9" i="77"/>
  <c r="U9" i="77"/>
  <c r="V8" i="77"/>
  <c r="U8" i="77"/>
  <c r="V4" i="77"/>
  <c r="V5" i="77" s="1"/>
  <c r="V6" i="77" s="1"/>
  <c r="V7" i="77" s="1"/>
  <c r="V3" i="77"/>
  <c r="U3" i="77"/>
  <c r="U4" i="77" s="1"/>
  <c r="U5" i="77" s="1"/>
  <c r="U6" i="77" s="1"/>
  <c r="U7" i="77" s="1"/>
  <c r="V83" i="78"/>
  <c r="U83" i="78"/>
  <c r="V82" i="78"/>
  <c r="U82" i="78"/>
  <c r="V81" i="78"/>
  <c r="U81" i="78"/>
  <c r="V80" i="78"/>
  <c r="U80" i="78"/>
  <c r="V79" i="78"/>
  <c r="U79" i="78"/>
  <c r="V78" i="78"/>
  <c r="U78" i="78"/>
  <c r="V77" i="78"/>
  <c r="U77" i="78"/>
  <c r="V76" i="78"/>
  <c r="U76" i="78"/>
  <c r="V75" i="78"/>
  <c r="U75" i="78"/>
  <c r="V74" i="78"/>
  <c r="U74" i="78"/>
  <c r="V73" i="78"/>
  <c r="U73" i="78"/>
  <c r="V72" i="78"/>
  <c r="U72" i="78"/>
  <c r="V71" i="78"/>
  <c r="U71" i="78"/>
  <c r="V70" i="78"/>
  <c r="U70" i="78"/>
  <c r="V69" i="78"/>
  <c r="U69" i="78"/>
  <c r="V68" i="78"/>
  <c r="U68" i="78"/>
  <c r="V67" i="78"/>
  <c r="U67" i="78"/>
  <c r="V66" i="78"/>
  <c r="U66" i="78"/>
  <c r="V65" i="78"/>
  <c r="U65" i="78"/>
  <c r="V64" i="78"/>
  <c r="U64" i="78"/>
  <c r="V63" i="78"/>
  <c r="U63" i="78"/>
  <c r="V62" i="78"/>
  <c r="U62" i="78"/>
  <c r="V61" i="78"/>
  <c r="U61" i="78"/>
  <c r="V60" i="78"/>
  <c r="U60" i="78"/>
  <c r="V59" i="78"/>
  <c r="U59" i="78"/>
  <c r="V58" i="78"/>
  <c r="U58" i="78"/>
  <c r="V57" i="78"/>
  <c r="U57" i="78"/>
  <c r="V56" i="78"/>
  <c r="U56" i="78"/>
  <c r="V55" i="78"/>
  <c r="U55" i="78"/>
  <c r="V54" i="78"/>
  <c r="U54" i="78"/>
  <c r="V53" i="78"/>
  <c r="U53" i="78"/>
  <c r="V52" i="78"/>
  <c r="U52" i="78"/>
  <c r="V51" i="78"/>
  <c r="U51" i="78"/>
  <c r="V50" i="78"/>
  <c r="U50" i="78"/>
  <c r="V49" i="78"/>
  <c r="U49" i="78"/>
  <c r="V48" i="78"/>
  <c r="U48" i="78"/>
  <c r="V47" i="78"/>
  <c r="U47" i="78"/>
  <c r="V46" i="78"/>
  <c r="U46" i="78"/>
  <c r="V45" i="78"/>
  <c r="U45" i="78"/>
  <c r="V44" i="78"/>
  <c r="U44" i="78"/>
  <c r="V43" i="78"/>
  <c r="U43" i="78"/>
  <c r="V42" i="78"/>
  <c r="U42" i="78"/>
  <c r="V41" i="78"/>
  <c r="U41" i="78"/>
  <c r="V40" i="78"/>
  <c r="U40" i="78"/>
  <c r="V39" i="78"/>
  <c r="U39" i="78"/>
  <c r="V38" i="78"/>
  <c r="U38" i="78"/>
  <c r="V37" i="78"/>
  <c r="U37" i="78"/>
  <c r="V36" i="78"/>
  <c r="U36" i="78"/>
  <c r="V35" i="78"/>
  <c r="U35" i="78"/>
  <c r="V34" i="78"/>
  <c r="U34" i="78"/>
  <c r="V33" i="78"/>
  <c r="U33" i="78"/>
  <c r="V32" i="78"/>
  <c r="U32" i="78"/>
  <c r="V31" i="78"/>
  <c r="U31" i="78"/>
  <c r="V30" i="78"/>
  <c r="U30" i="78"/>
  <c r="V29" i="78"/>
  <c r="U29" i="78"/>
  <c r="V28" i="78"/>
  <c r="U28" i="78"/>
  <c r="V27" i="78"/>
  <c r="U27" i="78"/>
  <c r="V26" i="78"/>
  <c r="U26" i="78"/>
  <c r="V25" i="78"/>
  <c r="U25" i="78"/>
  <c r="V24" i="78"/>
  <c r="U24" i="78"/>
  <c r="V23" i="78"/>
  <c r="U23" i="78"/>
  <c r="V22" i="78"/>
  <c r="U22" i="78"/>
  <c r="V21" i="78"/>
  <c r="U21" i="78"/>
  <c r="V20" i="78"/>
  <c r="U20" i="78"/>
  <c r="V19" i="78"/>
  <c r="U19" i="78"/>
  <c r="V18" i="78"/>
  <c r="U18" i="78"/>
  <c r="V17" i="78"/>
  <c r="U17" i="78"/>
  <c r="V16" i="78"/>
  <c r="U16" i="78"/>
  <c r="V15" i="78"/>
  <c r="U15" i="78"/>
  <c r="V14" i="78"/>
  <c r="U14" i="78"/>
  <c r="V13" i="78"/>
  <c r="U13" i="78"/>
  <c r="V12" i="78"/>
  <c r="U12" i="78"/>
  <c r="V11" i="78"/>
  <c r="U11" i="78"/>
  <c r="V10" i="78"/>
  <c r="U10" i="78"/>
  <c r="V9" i="78"/>
  <c r="U9" i="78"/>
  <c r="V8" i="78"/>
  <c r="U8" i="78"/>
  <c r="V4" i="78"/>
  <c r="V5" i="78" s="1"/>
  <c r="V6" i="78" s="1"/>
  <c r="V7" i="78" s="1"/>
  <c r="V3" i="78"/>
  <c r="U3" i="78"/>
  <c r="U4" i="78" s="1"/>
  <c r="U5" i="78" s="1"/>
  <c r="U6" i="78" s="1"/>
  <c r="U7" i="78" s="1"/>
  <c r="V83" i="79"/>
  <c r="U83" i="79"/>
  <c r="V82" i="79"/>
  <c r="U82" i="79"/>
  <c r="V81" i="79"/>
  <c r="U81" i="79"/>
  <c r="V80" i="79"/>
  <c r="U80" i="79"/>
  <c r="V79" i="79"/>
  <c r="U79" i="79"/>
  <c r="V78" i="79"/>
  <c r="U78" i="79"/>
  <c r="V77" i="79"/>
  <c r="U77" i="79"/>
  <c r="V76" i="79"/>
  <c r="U76" i="79"/>
  <c r="V75" i="79"/>
  <c r="U75" i="79"/>
  <c r="V74" i="79"/>
  <c r="U74" i="79"/>
  <c r="V73" i="79"/>
  <c r="U73" i="79"/>
  <c r="V72" i="79"/>
  <c r="U72" i="79"/>
  <c r="V71" i="79"/>
  <c r="U71" i="79"/>
  <c r="V70" i="79"/>
  <c r="U70" i="79"/>
  <c r="V69" i="79"/>
  <c r="U69" i="79"/>
  <c r="V68" i="79"/>
  <c r="U68" i="79"/>
  <c r="V67" i="79"/>
  <c r="U67" i="79"/>
  <c r="V66" i="79"/>
  <c r="U66" i="79"/>
  <c r="V65" i="79"/>
  <c r="U65" i="79"/>
  <c r="V64" i="79"/>
  <c r="U64" i="79"/>
  <c r="V63" i="79"/>
  <c r="U63" i="79"/>
  <c r="V62" i="79"/>
  <c r="U62" i="79"/>
  <c r="V61" i="79"/>
  <c r="U61" i="79"/>
  <c r="V60" i="79"/>
  <c r="U60" i="79"/>
  <c r="V59" i="79"/>
  <c r="U59" i="79"/>
  <c r="V58" i="79"/>
  <c r="U58" i="79"/>
  <c r="V57" i="79"/>
  <c r="U57" i="79"/>
  <c r="V56" i="79"/>
  <c r="U56" i="79"/>
  <c r="V55" i="79"/>
  <c r="U55" i="79"/>
  <c r="V54" i="79"/>
  <c r="U54" i="79"/>
  <c r="V53" i="79"/>
  <c r="U53" i="79"/>
  <c r="V52" i="79"/>
  <c r="U52" i="79"/>
  <c r="V51" i="79"/>
  <c r="U51" i="79"/>
  <c r="V50" i="79"/>
  <c r="U50" i="79"/>
  <c r="V49" i="79"/>
  <c r="U49" i="79"/>
  <c r="V48" i="79"/>
  <c r="U48" i="79"/>
  <c r="V47" i="79"/>
  <c r="U47" i="79"/>
  <c r="V46" i="79"/>
  <c r="U46" i="79"/>
  <c r="V45" i="79"/>
  <c r="U45" i="79"/>
  <c r="V44" i="79"/>
  <c r="U44" i="79"/>
  <c r="V43" i="79"/>
  <c r="U43" i="79"/>
  <c r="V42" i="79"/>
  <c r="U42" i="79"/>
  <c r="V41" i="79"/>
  <c r="U41" i="79"/>
  <c r="V40" i="79"/>
  <c r="U40" i="79"/>
  <c r="V39" i="79"/>
  <c r="U39" i="79"/>
  <c r="V38" i="79"/>
  <c r="U38" i="79"/>
  <c r="V37" i="79"/>
  <c r="U37" i="79"/>
  <c r="V36" i="79"/>
  <c r="U36" i="79"/>
  <c r="V35" i="79"/>
  <c r="U35" i="79"/>
  <c r="V34" i="79"/>
  <c r="U34" i="79"/>
  <c r="V33" i="79"/>
  <c r="U33" i="79"/>
  <c r="V32" i="79"/>
  <c r="U32" i="79"/>
  <c r="V31" i="79"/>
  <c r="U31" i="79"/>
  <c r="V30" i="79"/>
  <c r="U30" i="79"/>
  <c r="V29" i="79"/>
  <c r="U29" i="79"/>
  <c r="V28" i="79"/>
  <c r="U28" i="79"/>
  <c r="V27" i="79"/>
  <c r="U27" i="79"/>
  <c r="V26" i="79"/>
  <c r="U26" i="79"/>
  <c r="V25" i="79"/>
  <c r="U25" i="79"/>
  <c r="V24" i="79"/>
  <c r="U24" i="79"/>
  <c r="V23" i="79"/>
  <c r="U23" i="79"/>
  <c r="V22" i="79"/>
  <c r="U22" i="79"/>
  <c r="V21" i="79"/>
  <c r="U21" i="79"/>
  <c r="V20" i="79"/>
  <c r="U20" i="79"/>
  <c r="V19" i="79"/>
  <c r="U19" i="79"/>
  <c r="V18" i="79"/>
  <c r="U18" i="79"/>
  <c r="V17" i="79"/>
  <c r="U17" i="79"/>
  <c r="V16" i="79"/>
  <c r="U16" i="79"/>
  <c r="V15" i="79"/>
  <c r="U15" i="79"/>
  <c r="V14" i="79"/>
  <c r="U14" i="79"/>
  <c r="V13" i="79"/>
  <c r="U13" i="79"/>
  <c r="V12" i="79"/>
  <c r="U12" i="79"/>
  <c r="V11" i="79"/>
  <c r="U11" i="79"/>
  <c r="V10" i="79"/>
  <c r="U10" i="79"/>
  <c r="V9" i="79"/>
  <c r="U9" i="79"/>
  <c r="V8" i="79"/>
  <c r="U8" i="79"/>
  <c r="V7" i="79"/>
  <c r="U7" i="79"/>
  <c r="V3" i="79"/>
  <c r="V4" i="79" s="1"/>
  <c r="V5" i="79" s="1"/>
  <c r="V6" i="79" s="1"/>
  <c r="U3" i="79"/>
  <c r="U4" i="79" s="1"/>
  <c r="U5" i="79" s="1"/>
  <c r="U6" i="79" s="1"/>
  <c r="V83" i="81"/>
  <c r="U83" i="81"/>
  <c r="V82" i="81"/>
  <c r="U82" i="81"/>
  <c r="V81" i="81"/>
  <c r="U81" i="81"/>
  <c r="V80" i="81"/>
  <c r="U80" i="81"/>
  <c r="V79" i="81"/>
  <c r="U79" i="81"/>
  <c r="V78" i="81"/>
  <c r="U78" i="81"/>
  <c r="V77" i="81"/>
  <c r="U77" i="81"/>
  <c r="V76" i="81"/>
  <c r="U76" i="81"/>
  <c r="V75" i="81"/>
  <c r="U75" i="81"/>
  <c r="V74" i="81"/>
  <c r="U74" i="81"/>
  <c r="V73" i="81"/>
  <c r="U73" i="81"/>
  <c r="V72" i="81"/>
  <c r="U72" i="81"/>
  <c r="V71" i="81"/>
  <c r="U71" i="81"/>
  <c r="V70" i="81"/>
  <c r="U70" i="81"/>
  <c r="V69" i="81"/>
  <c r="U69" i="81"/>
  <c r="V68" i="81"/>
  <c r="U68" i="81"/>
  <c r="V67" i="81"/>
  <c r="U67" i="81"/>
  <c r="V66" i="81"/>
  <c r="U66" i="81"/>
  <c r="V65" i="81"/>
  <c r="U65" i="81"/>
  <c r="V64" i="81"/>
  <c r="U64" i="81"/>
  <c r="V63" i="81"/>
  <c r="U63" i="81"/>
  <c r="V62" i="81"/>
  <c r="U62" i="81"/>
  <c r="V61" i="81"/>
  <c r="U61" i="81"/>
  <c r="V60" i="81"/>
  <c r="U60" i="81"/>
  <c r="V59" i="81"/>
  <c r="U59" i="81"/>
  <c r="V58" i="81"/>
  <c r="U58" i="81"/>
  <c r="V57" i="81"/>
  <c r="U57" i="81"/>
  <c r="V56" i="81"/>
  <c r="U56" i="81"/>
  <c r="V55" i="81"/>
  <c r="U55" i="81"/>
  <c r="V54" i="81"/>
  <c r="U54" i="81"/>
  <c r="V53" i="81"/>
  <c r="U53" i="81"/>
  <c r="V52" i="81"/>
  <c r="U52" i="81"/>
  <c r="V51" i="81"/>
  <c r="U51" i="81"/>
  <c r="V50" i="81"/>
  <c r="U50" i="81"/>
  <c r="V49" i="81"/>
  <c r="U49" i="81"/>
  <c r="V48" i="81"/>
  <c r="U48" i="81"/>
  <c r="V47" i="81"/>
  <c r="U47" i="81"/>
  <c r="V46" i="81"/>
  <c r="U46" i="81"/>
  <c r="V45" i="81"/>
  <c r="U45" i="81"/>
  <c r="V44" i="81"/>
  <c r="U44" i="81"/>
  <c r="V43" i="81"/>
  <c r="U43" i="81"/>
  <c r="V42" i="81"/>
  <c r="U42" i="81"/>
  <c r="V41" i="81"/>
  <c r="U41" i="81"/>
  <c r="V40" i="81"/>
  <c r="U40" i="81"/>
  <c r="V39" i="81"/>
  <c r="U39" i="81"/>
  <c r="V38" i="81"/>
  <c r="U38" i="81"/>
  <c r="V37" i="81"/>
  <c r="U37" i="81"/>
  <c r="V36" i="81"/>
  <c r="U36" i="81"/>
  <c r="V35" i="81"/>
  <c r="U35" i="81"/>
  <c r="V34" i="81"/>
  <c r="U34" i="81"/>
  <c r="V33" i="81"/>
  <c r="U33" i="81"/>
  <c r="V32" i="81"/>
  <c r="U32" i="81"/>
  <c r="V31" i="81"/>
  <c r="U31" i="81"/>
  <c r="V30" i="81"/>
  <c r="U30" i="81"/>
  <c r="V29" i="81"/>
  <c r="U29" i="81"/>
  <c r="V28" i="81"/>
  <c r="U28" i="81"/>
  <c r="V27" i="81"/>
  <c r="U27" i="81"/>
  <c r="V26" i="81"/>
  <c r="U26" i="81"/>
  <c r="V25" i="81"/>
  <c r="U25" i="81"/>
  <c r="V24" i="81"/>
  <c r="U24" i="81"/>
  <c r="V23" i="81"/>
  <c r="U23" i="81"/>
  <c r="V22" i="81"/>
  <c r="U22" i="81"/>
  <c r="V21" i="81"/>
  <c r="U21" i="81"/>
  <c r="V20" i="81"/>
  <c r="U20" i="81"/>
  <c r="V19" i="81"/>
  <c r="U19" i="81"/>
  <c r="V18" i="81"/>
  <c r="U18" i="81"/>
  <c r="V17" i="81"/>
  <c r="U17" i="81"/>
  <c r="V16" i="81"/>
  <c r="U16" i="81"/>
  <c r="V15" i="81"/>
  <c r="U15" i="81"/>
  <c r="V14" i="81"/>
  <c r="U14" i="81"/>
  <c r="V13" i="81"/>
  <c r="U13" i="81"/>
  <c r="V12" i="81"/>
  <c r="U12" i="81"/>
  <c r="V11" i="81"/>
  <c r="U11" i="81"/>
  <c r="V10" i="81"/>
  <c r="U10" i="81"/>
  <c r="V9" i="81"/>
  <c r="U9" i="81"/>
  <c r="V8" i="81"/>
  <c r="U8" i="81"/>
  <c r="V3" i="81"/>
  <c r="V4" i="81" s="1"/>
  <c r="V5" i="81" s="1"/>
  <c r="V6" i="81" s="1"/>
  <c r="V7" i="81" s="1"/>
  <c r="U3" i="81"/>
  <c r="U4" i="81" s="1"/>
  <c r="U5" i="81" s="1"/>
  <c r="U6" i="81" s="1"/>
  <c r="U7" i="81" s="1"/>
  <c r="V83" i="82"/>
  <c r="U83" i="82"/>
  <c r="V82" i="82"/>
  <c r="U82" i="82"/>
  <c r="V81" i="82"/>
  <c r="U81" i="82"/>
  <c r="V80" i="82"/>
  <c r="U80" i="82"/>
  <c r="V79" i="82"/>
  <c r="U79" i="82"/>
  <c r="V78" i="82"/>
  <c r="U78" i="82"/>
  <c r="V77" i="82"/>
  <c r="U77" i="82"/>
  <c r="V76" i="82"/>
  <c r="U76" i="82"/>
  <c r="V75" i="82"/>
  <c r="U75" i="82"/>
  <c r="V74" i="82"/>
  <c r="U74" i="82"/>
  <c r="V73" i="82"/>
  <c r="U73" i="82"/>
  <c r="V72" i="82"/>
  <c r="U72" i="82"/>
  <c r="V71" i="82"/>
  <c r="U71" i="82"/>
  <c r="V70" i="82"/>
  <c r="U70" i="82"/>
  <c r="V69" i="82"/>
  <c r="U69" i="82"/>
  <c r="V68" i="82"/>
  <c r="U68" i="82"/>
  <c r="V67" i="82"/>
  <c r="U67" i="82"/>
  <c r="V66" i="82"/>
  <c r="U66" i="82"/>
  <c r="V65" i="82"/>
  <c r="U65" i="82"/>
  <c r="V64" i="82"/>
  <c r="U64" i="82"/>
  <c r="V63" i="82"/>
  <c r="U63" i="82"/>
  <c r="V62" i="82"/>
  <c r="U62" i="82"/>
  <c r="V61" i="82"/>
  <c r="U61" i="82"/>
  <c r="V60" i="82"/>
  <c r="U60" i="82"/>
  <c r="V59" i="82"/>
  <c r="U59" i="82"/>
  <c r="V58" i="82"/>
  <c r="U58" i="82"/>
  <c r="V57" i="82"/>
  <c r="U57" i="82"/>
  <c r="V56" i="82"/>
  <c r="U56" i="82"/>
  <c r="V55" i="82"/>
  <c r="U55" i="82"/>
  <c r="V54" i="82"/>
  <c r="U54" i="82"/>
  <c r="V53" i="82"/>
  <c r="U53" i="82"/>
  <c r="V52" i="82"/>
  <c r="U52" i="82"/>
  <c r="V51" i="82"/>
  <c r="U51" i="82"/>
  <c r="V50" i="82"/>
  <c r="U50" i="82"/>
  <c r="V49" i="82"/>
  <c r="U49" i="82"/>
  <c r="V48" i="82"/>
  <c r="U48" i="82"/>
  <c r="V47" i="82"/>
  <c r="U47" i="82"/>
  <c r="V46" i="82"/>
  <c r="U46" i="82"/>
  <c r="V45" i="82"/>
  <c r="U45" i="82"/>
  <c r="V44" i="82"/>
  <c r="U44" i="82"/>
  <c r="V43" i="82"/>
  <c r="U43" i="82"/>
  <c r="V42" i="82"/>
  <c r="U42" i="82"/>
  <c r="V41" i="82"/>
  <c r="U41" i="82"/>
  <c r="V40" i="82"/>
  <c r="U40" i="82"/>
  <c r="V39" i="82"/>
  <c r="U39" i="82"/>
  <c r="V38" i="82"/>
  <c r="U38" i="82"/>
  <c r="V37" i="82"/>
  <c r="U37" i="82"/>
  <c r="V36" i="82"/>
  <c r="U36" i="82"/>
  <c r="V35" i="82"/>
  <c r="U35" i="82"/>
  <c r="V34" i="82"/>
  <c r="U34" i="82"/>
  <c r="V33" i="82"/>
  <c r="U33" i="82"/>
  <c r="V32" i="82"/>
  <c r="U32" i="82"/>
  <c r="V31" i="82"/>
  <c r="U31" i="82"/>
  <c r="V30" i="82"/>
  <c r="U30" i="82"/>
  <c r="V29" i="82"/>
  <c r="U29" i="82"/>
  <c r="V28" i="82"/>
  <c r="U28" i="82"/>
  <c r="V27" i="82"/>
  <c r="U27" i="82"/>
  <c r="V26" i="82"/>
  <c r="U26" i="82"/>
  <c r="V25" i="82"/>
  <c r="U25" i="82"/>
  <c r="V24" i="82"/>
  <c r="U24" i="82"/>
  <c r="V23" i="82"/>
  <c r="U23" i="82"/>
  <c r="V22" i="82"/>
  <c r="U22" i="82"/>
  <c r="V21" i="82"/>
  <c r="U21" i="82"/>
  <c r="V20" i="82"/>
  <c r="U20" i="82"/>
  <c r="V19" i="82"/>
  <c r="U19" i="82"/>
  <c r="V18" i="82"/>
  <c r="U18" i="82"/>
  <c r="V17" i="82"/>
  <c r="U17" i="82"/>
  <c r="V16" i="82"/>
  <c r="U16" i="82"/>
  <c r="V15" i="82"/>
  <c r="U15" i="82"/>
  <c r="V14" i="82"/>
  <c r="U14" i="82"/>
  <c r="V13" i="82"/>
  <c r="U13" i="82"/>
  <c r="V12" i="82"/>
  <c r="U12" i="82"/>
  <c r="V11" i="82"/>
  <c r="U11" i="82"/>
  <c r="V10" i="82"/>
  <c r="U10" i="82"/>
  <c r="V9" i="82"/>
  <c r="U9" i="82"/>
  <c r="V8" i="82"/>
  <c r="U8" i="82"/>
  <c r="V3" i="82"/>
  <c r="V4" i="82" s="1"/>
  <c r="V5" i="82" s="1"/>
  <c r="V6" i="82" s="1"/>
  <c r="V7" i="82" s="1"/>
  <c r="U3" i="82"/>
  <c r="U4" i="82" s="1"/>
  <c r="U5" i="82" s="1"/>
  <c r="U6" i="82" s="1"/>
  <c r="U7" i="82" s="1"/>
  <c r="V83" i="83"/>
  <c r="U83" i="83"/>
  <c r="V82" i="83"/>
  <c r="U82" i="83"/>
  <c r="V81" i="83"/>
  <c r="U81" i="83"/>
  <c r="V80" i="83"/>
  <c r="U80" i="83"/>
  <c r="V79" i="83"/>
  <c r="U79" i="83"/>
  <c r="V78" i="83"/>
  <c r="U78" i="83"/>
  <c r="V77" i="83"/>
  <c r="U77" i="83"/>
  <c r="V76" i="83"/>
  <c r="U76" i="83"/>
  <c r="V75" i="83"/>
  <c r="U75" i="83"/>
  <c r="V74" i="83"/>
  <c r="U74" i="83"/>
  <c r="V73" i="83"/>
  <c r="U73" i="83"/>
  <c r="V72" i="83"/>
  <c r="U72" i="83"/>
  <c r="V71" i="83"/>
  <c r="U71" i="83"/>
  <c r="V70" i="83"/>
  <c r="U70" i="83"/>
  <c r="V69" i="83"/>
  <c r="U69" i="83"/>
  <c r="V68" i="83"/>
  <c r="U68" i="83"/>
  <c r="V67" i="83"/>
  <c r="U67" i="83"/>
  <c r="V66" i="83"/>
  <c r="U66" i="83"/>
  <c r="V65" i="83"/>
  <c r="U65" i="83"/>
  <c r="V64" i="83"/>
  <c r="U64" i="83"/>
  <c r="V63" i="83"/>
  <c r="U63" i="83"/>
  <c r="V62" i="83"/>
  <c r="U62" i="83"/>
  <c r="V61" i="83"/>
  <c r="U61" i="83"/>
  <c r="V60" i="83"/>
  <c r="U60" i="83"/>
  <c r="V59" i="83"/>
  <c r="U59" i="83"/>
  <c r="V58" i="83"/>
  <c r="U58" i="83"/>
  <c r="V57" i="83"/>
  <c r="U57" i="83"/>
  <c r="V56" i="83"/>
  <c r="U56" i="83"/>
  <c r="V55" i="83"/>
  <c r="U55" i="83"/>
  <c r="V54" i="83"/>
  <c r="U54" i="83"/>
  <c r="V53" i="83"/>
  <c r="U53" i="83"/>
  <c r="V52" i="83"/>
  <c r="U52" i="83"/>
  <c r="V51" i="83"/>
  <c r="U51" i="83"/>
  <c r="V50" i="83"/>
  <c r="U50" i="83"/>
  <c r="V49" i="83"/>
  <c r="U49" i="83"/>
  <c r="V48" i="83"/>
  <c r="U48" i="83"/>
  <c r="V47" i="83"/>
  <c r="U47" i="83"/>
  <c r="V46" i="83"/>
  <c r="U46" i="83"/>
  <c r="V45" i="83"/>
  <c r="U45" i="83"/>
  <c r="V44" i="83"/>
  <c r="U44" i="83"/>
  <c r="V43" i="83"/>
  <c r="U43" i="83"/>
  <c r="V42" i="83"/>
  <c r="U42" i="83"/>
  <c r="V41" i="83"/>
  <c r="U41" i="83"/>
  <c r="V40" i="83"/>
  <c r="U40" i="83"/>
  <c r="V39" i="83"/>
  <c r="U39" i="83"/>
  <c r="V38" i="83"/>
  <c r="U38" i="83"/>
  <c r="V37" i="83"/>
  <c r="U37" i="83"/>
  <c r="V36" i="83"/>
  <c r="U36" i="83"/>
  <c r="V35" i="83"/>
  <c r="U35" i="83"/>
  <c r="V34" i="83"/>
  <c r="U34" i="83"/>
  <c r="V33" i="83"/>
  <c r="U33" i="83"/>
  <c r="V32" i="83"/>
  <c r="U32" i="83"/>
  <c r="V31" i="83"/>
  <c r="U31" i="83"/>
  <c r="V30" i="83"/>
  <c r="U30" i="83"/>
  <c r="V29" i="83"/>
  <c r="U29" i="83"/>
  <c r="V28" i="83"/>
  <c r="U28" i="83"/>
  <c r="V27" i="83"/>
  <c r="U27" i="83"/>
  <c r="V26" i="83"/>
  <c r="U26" i="83"/>
  <c r="V25" i="83"/>
  <c r="U25" i="83"/>
  <c r="V24" i="83"/>
  <c r="U24" i="83"/>
  <c r="V23" i="83"/>
  <c r="U23" i="83"/>
  <c r="V22" i="83"/>
  <c r="U22" i="83"/>
  <c r="V21" i="83"/>
  <c r="U21" i="83"/>
  <c r="V20" i="83"/>
  <c r="U20" i="83"/>
  <c r="V19" i="83"/>
  <c r="U19" i="83"/>
  <c r="V18" i="83"/>
  <c r="U18" i="83"/>
  <c r="V17" i="83"/>
  <c r="U17" i="83"/>
  <c r="V16" i="83"/>
  <c r="U16" i="83"/>
  <c r="V15" i="83"/>
  <c r="U15" i="83"/>
  <c r="V14" i="83"/>
  <c r="U14" i="83"/>
  <c r="V13" i="83"/>
  <c r="U13" i="83"/>
  <c r="V12" i="83"/>
  <c r="U12" i="83"/>
  <c r="V11" i="83"/>
  <c r="U11" i="83"/>
  <c r="V10" i="83"/>
  <c r="U10" i="83"/>
  <c r="V9" i="83"/>
  <c r="U9" i="83"/>
  <c r="V8" i="83"/>
  <c r="U8" i="83"/>
  <c r="V4" i="83"/>
  <c r="V5" i="83" s="1"/>
  <c r="V6" i="83" s="1"/>
  <c r="V7" i="83" s="1"/>
  <c r="V3" i="83"/>
  <c r="U3" i="83"/>
  <c r="U4" i="83" s="1"/>
  <c r="U5" i="83" s="1"/>
  <c r="U6" i="83" s="1"/>
  <c r="U7" i="83" s="1"/>
  <c r="V83" i="84"/>
  <c r="U83" i="84"/>
  <c r="V82" i="84"/>
  <c r="U82" i="84"/>
  <c r="V81" i="84"/>
  <c r="U81" i="84"/>
  <c r="V80" i="84"/>
  <c r="U80" i="84"/>
  <c r="V79" i="84"/>
  <c r="U79" i="84"/>
  <c r="V78" i="84"/>
  <c r="U78" i="84"/>
  <c r="V77" i="84"/>
  <c r="U77" i="84"/>
  <c r="V76" i="84"/>
  <c r="U76" i="84"/>
  <c r="V75" i="84"/>
  <c r="U75" i="84"/>
  <c r="V74" i="84"/>
  <c r="U74" i="84"/>
  <c r="V73" i="84"/>
  <c r="U73" i="84"/>
  <c r="V72" i="84"/>
  <c r="U72" i="84"/>
  <c r="V71" i="84"/>
  <c r="U71" i="84"/>
  <c r="V70" i="84"/>
  <c r="U70" i="84"/>
  <c r="V69" i="84"/>
  <c r="U69" i="84"/>
  <c r="V68" i="84"/>
  <c r="U68" i="84"/>
  <c r="V67" i="84"/>
  <c r="U67" i="84"/>
  <c r="V66" i="84"/>
  <c r="U66" i="84"/>
  <c r="V65" i="84"/>
  <c r="U65" i="84"/>
  <c r="V64" i="84"/>
  <c r="U64" i="84"/>
  <c r="V63" i="84"/>
  <c r="U63" i="84"/>
  <c r="V62" i="84"/>
  <c r="U62" i="84"/>
  <c r="V61" i="84"/>
  <c r="U61" i="84"/>
  <c r="V60" i="84"/>
  <c r="U60" i="84"/>
  <c r="V59" i="84"/>
  <c r="U59" i="84"/>
  <c r="V58" i="84"/>
  <c r="U58" i="84"/>
  <c r="V57" i="84"/>
  <c r="U57" i="84"/>
  <c r="V56" i="84"/>
  <c r="U56" i="84"/>
  <c r="V55" i="84"/>
  <c r="U55" i="84"/>
  <c r="V54" i="84"/>
  <c r="U54" i="84"/>
  <c r="V53" i="84"/>
  <c r="U53" i="84"/>
  <c r="V52" i="84"/>
  <c r="U52" i="84"/>
  <c r="V51" i="84"/>
  <c r="U51" i="84"/>
  <c r="V50" i="84"/>
  <c r="U50" i="84"/>
  <c r="V49" i="84"/>
  <c r="U49" i="84"/>
  <c r="V48" i="84"/>
  <c r="U48" i="84"/>
  <c r="V47" i="84"/>
  <c r="U47" i="84"/>
  <c r="V46" i="84"/>
  <c r="U46" i="84"/>
  <c r="V45" i="84"/>
  <c r="U45" i="84"/>
  <c r="V44" i="84"/>
  <c r="U44" i="84"/>
  <c r="V43" i="84"/>
  <c r="U43" i="84"/>
  <c r="V42" i="84"/>
  <c r="U42" i="84"/>
  <c r="V41" i="84"/>
  <c r="U41" i="84"/>
  <c r="V40" i="84"/>
  <c r="U40" i="84"/>
  <c r="V39" i="84"/>
  <c r="U39" i="84"/>
  <c r="V38" i="84"/>
  <c r="U38" i="84"/>
  <c r="V37" i="84"/>
  <c r="U37" i="84"/>
  <c r="V36" i="84"/>
  <c r="U36" i="84"/>
  <c r="V35" i="84"/>
  <c r="U35" i="84"/>
  <c r="V34" i="84"/>
  <c r="U34" i="84"/>
  <c r="V33" i="84"/>
  <c r="U33" i="84"/>
  <c r="V32" i="84"/>
  <c r="U32" i="84"/>
  <c r="V31" i="84"/>
  <c r="U31" i="84"/>
  <c r="V30" i="84"/>
  <c r="U30" i="84"/>
  <c r="V29" i="84"/>
  <c r="U29" i="84"/>
  <c r="V28" i="84"/>
  <c r="U28" i="84"/>
  <c r="V27" i="84"/>
  <c r="U27" i="84"/>
  <c r="V26" i="84"/>
  <c r="U26" i="84"/>
  <c r="V25" i="84"/>
  <c r="U25" i="84"/>
  <c r="V24" i="84"/>
  <c r="U24" i="84"/>
  <c r="V23" i="84"/>
  <c r="U23" i="84"/>
  <c r="V22" i="84"/>
  <c r="U22" i="84"/>
  <c r="V21" i="84"/>
  <c r="U21" i="84"/>
  <c r="V20" i="84"/>
  <c r="U20" i="84"/>
  <c r="V19" i="84"/>
  <c r="U19" i="84"/>
  <c r="V18" i="84"/>
  <c r="U18" i="84"/>
  <c r="V17" i="84"/>
  <c r="U17" i="84"/>
  <c r="V16" i="84"/>
  <c r="U16" i="84"/>
  <c r="V15" i="84"/>
  <c r="U15" i="84"/>
  <c r="V14" i="84"/>
  <c r="U14" i="84"/>
  <c r="V13" i="84"/>
  <c r="U13" i="84"/>
  <c r="V12" i="84"/>
  <c r="U12" i="84"/>
  <c r="V11" i="84"/>
  <c r="U11" i="84"/>
  <c r="V10" i="84"/>
  <c r="U10" i="84"/>
  <c r="V9" i="84"/>
  <c r="U9" i="84"/>
  <c r="V8" i="84"/>
  <c r="U8" i="84"/>
  <c r="V3" i="84"/>
  <c r="V4" i="84" s="1"/>
  <c r="V5" i="84" s="1"/>
  <c r="V6" i="84" s="1"/>
  <c r="V7" i="84" s="1"/>
  <c r="U3" i="84"/>
  <c r="U4" i="84" s="1"/>
  <c r="U5" i="84" s="1"/>
  <c r="U6" i="84" s="1"/>
  <c r="U7" i="84" s="1"/>
  <c r="V83" i="85"/>
  <c r="U83" i="85"/>
  <c r="V82" i="85"/>
  <c r="U82" i="85"/>
  <c r="V81" i="85"/>
  <c r="U81" i="85"/>
  <c r="V80" i="85"/>
  <c r="U80" i="85"/>
  <c r="V79" i="85"/>
  <c r="U79" i="85"/>
  <c r="V78" i="85"/>
  <c r="U78" i="85"/>
  <c r="V77" i="85"/>
  <c r="U77" i="85"/>
  <c r="V76" i="85"/>
  <c r="U76" i="85"/>
  <c r="V75" i="85"/>
  <c r="U75" i="85"/>
  <c r="V74" i="85"/>
  <c r="U74" i="85"/>
  <c r="V73" i="85"/>
  <c r="U73" i="85"/>
  <c r="V72" i="85"/>
  <c r="U72" i="85"/>
  <c r="V71" i="85"/>
  <c r="U71" i="85"/>
  <c r="V70" i="85"/>
  <c r="U70" i="85"/>
  <c r="V69" i="85"/>
  <c r="U69" i="85"/>
  <c r="V68" i="85"/>
  <c r="U68" i="85"/>
  <c r="V67" i="85"/>
  <c r="U67" i="85"/>
  <c r="V66" i="85"/>
  <c r="U66" i="85"/>
  <c r="V65" i="85"/>
  <c r="U65" i="85"/>
  <c r="V64" i="85"/>
  <c r="U64" i="85"/>
  <c r="V63" i="85"/>
  <c r="U63" i="85"/>
  <c r="V62" i="85"/>
  <c r="U62" i="85"/>
  <c r="V61" i="85"/>
  <c r="U61" i="85"/>
  <c r="V60" i="85"/>
  <c r="U60" i="85"/>
  <c r="V59" i="85"/>
  <c r="U59" i="85"/>
  <c r="V58" i="85"/>
  <c r="U58" i="85"/>
  <c r="V57" i="85"/>
  <c r="U57" i="85"/>
  <c r="V56" i="85"/>
  <c r="U56" i="85"/>
  <c r="V55" i="85"/>
  <c r="U55" i="85"/>
  <c r="V54" i="85"/>
  <c r="U54" i="85"/>
  <c r="V53" i="85"/>
  <c r="U53" i="85"/>
  <c r="V52" i="85"/>
  <c r="U52" i="85"/>
  <c r="V51" i="85"/>
  <c r="U51" i="85"/>
  <c r="V50" i="85"/>
  <c r="U50" i="85"/>
  <c r="V49" i="85"/>
  <c r="U49" i="85"/>
  <c r="V48" i="85"/>
  <c r="U48" i="85"/>
  <c r="V47" i="85"/>
  <c r="U47" i="85"/>
  <c r="V46" i="85"/>
  <c r="U46" i="85"/>
  <c r="V45" i="85"/>
  <c r="U45" i="85"/>
  <c r="V44" i="85"/>
  <c r="U44" i="85"/>
  <c r="V43" i="85"/>
  <c r="U43" i="85"/>
  <c r="V42" i="85"/>
  <c r="U42" i="85"/>
  <c r="V41" i="85"/>
  <c r="U41" i="85"/>
  <c r="V40" i="85"/>
  <c r="U40" i="85"/>
  <c r="V39" i="85"/>
  <c r="U39" i="85"/>
  <c r="V38" i="85"/>
  <c r="U38" i="85"/>
  <c r="V37" i="85"/>
  <c r="U37" i="85"/>
  <c r="V36" i="85"/>
  <c r="U36" i="85"/>
  <c r="V35" i="85"/>
  <c r="U35" i="85"/>
  <c r="V34" i="85"/>
  <c r="U34" i="85"/>
  <c r="V33" i="85"/>
  <c r="U33" i="85"/>
  <c r="V32" i="85"/>
  <c r="U32" i="85"/>
  <c r="V31" i="85"/>
  <c r="U31" i="85"/>
  <c r="V30" i="85"/>
  <c r="U30" i="85"/>
  <c r="V29" i="85"/>
  <c r="U29" i="85"/>
  <c r="V28" i="85"/>
  <c r="U28" i="85"/>
  <c r="V27" i="85"/>
  <c r="U27" i="85"/>
  <c r="V26" i="85"/>
  <c r="U26" i="85"/>
  <c r="V25" i="85"/>
  <c r="U25" i="85"/>
  <c r="V24" i="85"/>
  <c r="U24" i="85"/>
  <c r="V23" i="85"/>
  <c r="U23" i="85"/>
  <c r="V22" i="85"/>
  <c r="U22" i="85"/>
  <c r="V21" i="85"/>
  <c r="U21" i="85"/>
  <c r="V20" i="85"/>
  <c r="U20" i="85"/>
  <c r="V19" i="85"/>
  <c r="U19" i="85"/>
  <c r="V18" i="85"/>
  <c r="U18" i="85"/>
  <c r="V17" i="85"/>
  <c r="U17" i="85"/>
  <c r="V16" i="85"/>
  <c r="U16" i="85"/>
  <c r="V15" i="85"/>
  <c r="U15" i="85"/>
  <c r="V14" i="85"/>
  <c r="U14" i="85"/>
  <c r="V13" i="85"/>
  <c r="U13" i="85"/>
  <c r="V12" i="85"/>
  <c r="U12" i="85"/>
  <c r="V11" i="85"/>
  <c r="U11" i="85"/>
  <c r="V10" i="85"/>
  <c r="U10" i="85"/>
  <c r="V9" i="85"/>
  <c r="U9" i="85"/>
  <c r="V8" i="85"/>
  <c r="U8" i="85"/>
  <c r="V4" i="85"/>
  <c r="V5" i="85" s="1"/>
  <c r="V6" i="85" s="1"/>
  <c r="V7" i="85" s="1"/>
  <c r="V3" i="85"/>
  <c r="U3" i="85"/>
  <c r="U4" i="85" s="1"/>
  <c r="U5" i="85" s="1"/>
  <c r="U6" i="85" s="1"/>
  <c r="U7" i="85" s="1"/>
  <c r="V83" i="86"/>
  <c r="U83" i="86"/>
  <c r="V82" i="86"/>
  <c r="U82" i="86"/>
  <c r="V81" i="86"/>
  <c r="U81" i="86"/>
  <c r="V80" i="86"/>
  <c r="U80" i="86"/>
  <c r="V79" i="86"/>
  <c r="U79" i="86"/>
  <c r="V78" i="86"/>
  <c r="U78" i="86"/>
  <c r="V77" i="86"/>
  <c r="U77" i="86"/>
  <c r="V76" i="86"/>
  <c r="U76" i="86"/>
  <c r="V75" i="86"/>
  <c r="U75" i="86"/>
  <c r="V74" i="86"/>
  <c r="U74" i="86"/>
  <c r="V73" i="86"/>
  <c r="U73" i="86"/>
  <c r="V72" i="86"/>
  <c r="U72" i="86"/>
  <c r="V71" i="86"/>
  <c r="U71" i="86"/>
  <c r="V70" i="86"/>
  <c r="U70" i="86"/>
  <c r="V69" i="86"/>
  <c r="U69" i="86"/>
  <c r="V68" i="86"/>
  <c r="U68" i="86"/>
  <c r="V67" i="86"/>
  <c r="U67" i="86"/>
  <c r="V66" i="86"/>
  <c r="U66" i="86"/>
  <c r="V65" i="86"/>
  <c r="U65" i="86"/>
  <c r="V64" i="86"/>
  <c r="U64" i="86"/>
  <c r="V63" i="86"/>
  <c r="U63" i="86"/>
  <c r="V62" i="86"/>
  <c r="U62" i="86"/>
  <c r="V61" i="86"/>
  <c r="U61" i="86"/>
  <c r="V60" i="86"/>
  <c r="U60" i="86"/>
  <c r="V59" i="86"/>
  <c r="U59" i="86"/>
  <c r="V58" i="86"/>
  <c r="U58" i="86"/>
  <c r="V57" i="86"/>
  <c r="U57" i="86"/>
  <c r="V56" i="86"/>
  <c r="U56" i="86"/>
  <c r="V55" i="86"/>
  <c r="U55" i="86"/>
  <c r="V54" i="86"/>
  <c r="U54" i="86"/>
  <c r="V53" i="86"/>
  <c r="U53" i="86"/>
  <c r="V52" i="86"/>
  <c r="U52" i="86"/>
  <c r="V51" i="86"/>
  <c r="U51" i="86"/>
  <c r="V50" i="86"/>
  <c r="U50" i="86"/>
  <c r="V49" i="86"/>
  <c r="U49" i="86"/>
  <c r="V48" i="86"/>
  <c r="U48" i="86"/>
  <c r="V47" i="86"/>
  <c r="U47" i="86"/>
  <c r="V46" i="86"/>
  <c r="U46" i="86"/>
  <c r="V45" i="86"/>
  <c r="U45" i="86"/>
  <c r="V44" i="86"/>
  <c r="U44" i="86"/>
  <c r="V43" i="86"/>
  <c r="U43" i="86"/>
  <c r="V42" i="86"/>
  <c r="U42" i="86"/>
  <c r="V41" i="86"/>
  <c r="U41" i="86"/>
  <c r="V40" i="86"/>
  <c r="U40" i="86"/>
  <c r="V39" i="86"/>
  <c r="U39" i="86"/>
  <c r="V38" i="86"/>
  <c r="U38" i="86"/>
  <c r="V37" i="86"/>
  <c r="U37" i="86"/>
  <c r="V36" i="86"/>
  <c r="U36" i="86"/>
  <c r="V35" i="86"/>
  <c r="U35" i="86"/>
  <c r="V34" i="86"/>
  <c r="U34" i="86"/>
  <c r="V33" i="86"/>
  <c r="U33" i="86"/>
  <c r="V32" i="86"/>
  <c r="U32" i="86"/>
  <c r="V31" i="86"/>
  <c r="U31" i="86"/>
  <c r="V30" i="86"/>
  <c r="U30" i="86"/>
  <c r="V29" i="86"/>
  <c r="U29" i="86"/>
  <c r="V28" i="86"/>
  <c r="U28" i="86"/>
  <c r="V27" i="86"/>
  <c r="U27" i="86"/>
  <c r="V26" i="86"/>
  <c r="U26" i="86"/>
  <c r="V25" i="86"/>
  <c r="U25" i="86"/>
  <c r="V24" i="86"/>
  <c r="U24" i="86"/>
  <c r="V23" i="86"/>
  <c r="U23" i="86"/>
  <c r="V22" i="86"/>
  <c r="U22" i="86"/>
  <c r="V21" i="86"/>
  <c r="U21" i="86"/>
  <c r="V20" i="86"/>
  <c r="U20" i="86"/>
  <c r="V19" i="86"/>
  <c r="U19" i="86"/>
  <c r="V18" i="86"/>
  <c r="U18" i="86"/>
  <c r="V17" i="86"/>
  <c r="U17" i="86"/>
  <c r="V16" i="86"/>
  <c r="U16" i="86"/>
  <c r="V15" i="86"/>
  <c r="U15" i="86"/>
  <c r="V14" i="86"/>
  <c r="U14" i="86"/>
  <c r="V13" i="86"/>
  <c r="U13" i="86"/>
  <c r="V12" i="86"/>
  <c r="U12" i="86"/>
  <c r="V11" i="86"/>
  <c r="U11" i="86"/>
  <c r="V10" i="86"/>
  <c r="U10" i="86"/>
  <c r="V9" i="86"/>
  <c r="U9" i="86"/>
  <c r="V3" i="86"/>
  <c r="V4" i="86" s="1"/>
  <c r="V5" i="86" s="1"/>
  <c r="V6" i="86" s="1"/>
  <c r="V7" i="86" s="1"/>
  <c r="V8" i="86" s="1"/>
  <c r="U3" i="86"/>
  <c r="U4" i="86" s="1"/>
  <c r="U5" i="86" s="1"/>
  <c r="U6" i="86" s="1"/>
  <c r="U7" i="86" s="1"/>
  <c r="U8" i="86" s="1"/>
  <c r="V83" i="87"/>
  <c r="U83" i="87"/>
  <c r="V82" i="87"/>
  <c r="U82" i="87"/>
  <c r="V81" i="87"/>
  <c r="U81" i="87"/>
  <c r="V80" i="87"/>
  <c r="U80" i="87"/>
  <c r="V79" i="87"/>
  <c r="U79" i="87"/>
  <c r="V78" i="87"/>
  <c r="U78" i="87"/>
  <c r="V77" i="87"/>
  <c r="U77" i="87"/>
  <c r="V76" i="87"/>
  <c r="U76" i="87"/>
  <c r="V75" i="87"/>
  <c r="U75" i="87"/>
  <c r="V74" i="87"/>
  <c r="U74" i="87"/>
  <c r="V73" i="87"/>
  <c r="U73" i="87"/>
  <c r="V72" i="87"/>
  <c r="U72" i="87"/>
  <c r="V71" i="87"/>
  <c r="U71" i="87"/>
  <c r="V70" i="87"/>
  <c r="U70" i="87"/>
  <c r="V69" i="87"/>
  <c r="U69" i="87"/>
  <c r="V68" i="87"/>
  <c r="U68" i="87"/>
  <c r="V67" i="87"/>
  <c r="U67" i="87"/>
  <c r="V66" i="87"/>
  <c r="U66" i="87"/>
  <c r="V65" i="87"/>
  <c r="U65" i="87"/>
  <c r="V64" i="87"/>
  <c r="U64" i="87"/>
  <c r="V63" i="87"/>
  <c r="U63" i="87"/>
  <c r="V62" i="87"/>
  <c r="U62" i="87"/>
  <c r="V61" i="87"/>
  <c r="U61" i="87"/>
  <c r="V60" i="87"/>
  <c r="U60" i="87"/>
  <c r="V59" i="87"/>
  <c r="U59" i="87"/>
  <c r="V58" i="87"/>
  <c r="U58" i="87"/>
  <c r="V57" i="87"/>
  <c r="U57" i="87"/>
  <c r="V56" i="87"/>
  <c r="U56" i="87"/>
  <c r="V55" i="87"/>
  <c r="U55" i="87"/>
  <c r="V54" i="87"/>
  <c r="U54" i="87"/>
  <c r="V53" i="87"/>
  <c r="U53" i="87"/>
  <c r="V52" i="87"/>
  <c r="U52" i="87"/>
  <c r="V51" i="87"/>
  <c r="U51" i="87"/>
  <c r="V50" i="87"/>
  <c r="U50" i="87"/>
  <c r="V49" i="87"/>
  <c r="U49" i="87"/>
  <c r="V48" i="87"/>
  <c r="U48" i="87"/>
  <c r="V47" i="87"/>
  <c r="U47" i="87"/>
  <c r="V46" i="87"/>
  <c r="U46" i="87"/>
  <c r="V45" i="87"/>
  <c r="U45" i="87"/>
  <c r="V44" i="87"/>
  <c r="U44" i="87"/>
  <c r="V43" i="87"/>
  <c r="U43" i="87"/>
  <c r="V42" i="87"/>
  <c r="U42" i="87"/>
  <c r="V41" i="87"/>
  <c r="U41" i="87"/>
  <c r="V40" i="87"/>
  <c r="U40" i="87"/>
  <c r="V39" i="87"/>
  <c r="U39" i="87"/>
  <c r="V38" i="87"/>
  <c r="U38" i="87"/>
  <c r="V37" i="87"/>
  <c r="U37" i="87"/>
  <c r="V36" i="87"/>
  <c r="U36" i="87"/>
  <c r="V35" i="87"/>
  <c r="U35" i="87"/>
  <c r="V34" i="87"/>
  <c r="U34" i="87"/>
  <c r="V33" i="87"/>
  <c r="U33" i="87"/>
  <c r="V32" i="87"/>
  <c r="U32" i="87"/>
  <c r="V31" i="87"/>
  <c r="U31" i="87"/>
  <c r="V30" i="87"/>
  <c r="U30" i="87"/>
  <c r="V29" i="87"/>
  <c r="U29" i="87"/>
  <c r="V28" i="87"/>
  <c r="U28" i="87"/>
  <c r="V27" i="87"/>
  <c r="U27" i="87"/>
  <c r="V26" i="87"/>
  <c r="U26" i="87"/>
  <c r="V25" i="87"/>
  <c r="U25" i="87"/>
  <c r="V24" i="87"/>
  <c r="U24" i="87"/>
  <c r="V23" i="87"/>
  <c r="U23" i="87"/>
  <c r="V22" i="87"/>
  <c r="U22" i="87"/>
  <c r="V21" i="87"/>
  <c r="U21" i="87"/>
  <c r="V20" i="87"/>
  <c r="U20" i="87"/>
  <c r="V19" i="87"/>
  <c r="U19" i="87"/>
  <c r="V18" i="87"/>
  <c r="U18" i="87"/>
  <c r="V17" i="87"/>
  <c r="U17" i="87"/>
  <c r="V16" i="87"/>
  <c r="U16" i="87"/>
  <c r="V15" i="87"/>
  <c r="U15" i="87"/>
  <c r="V14" i="87"/>
  <c r="U14" i="87"/>
  <c r="V13" i="87"/>
  <c r="U13" i="87"/>
  <c r="V12" i="87"/>
  <c r="U12" i="87"/>
  <c r="V11" i="87"/>
  <c r="U11" i="87"/>
  <c r="V10" i="87"/>
  <c r="U10" i="87"/>
  <c r="V9" i="87"/>
  <c r="U9" i="87"/>
  <c r="V8" i="87"/>
  <c r="U8" i="87"/>
  <c r="V7" i="87"/>
  <c r="U7" i="87"/>
  <c r="V4" i="87"/>
  <c r="V5" i="87" s="1"/>
  <c r="V6" i="87" s="1"/>
  <c r="V3" i="87"/>
  <c r="U3" i="87"/>
  <c r="U4" i="87" s="1"/>
  <c r="U5" i="87" s="1"/>
  <c r="U6" i="87" s="1"/>
  <c r="V83" i="88"/>
  <c r="U83" i="88"/>
  <c r="V82" i="88"/>
  <c r="U82" i="88"/>
  <c r="V81" i="88"/>
  <c r="U81" i="88"/>
  <c r="V80" i="88"/>
  <c r="U80" i="88"/>
  <c r="V79" i="88"/>
  <c r="U79" i="88"/>
  <c r="V78" i="88"/>
  <c r="U78" i="88"/>
  <c r="V77" i="88"/>
  <c r="U77" i="88"/>
  <c r="V76" i="88"/>
  <c r="U76" i="88"/>
  <c r="V75" i="88"/>
  <c r="U75" i="88"/>
  <c r="V74" i="88"/>
  <c r="U74" i="88"/>
  <c r="V73" i="88"/>
  <c r="U73" i="88"/>
  <c r="V72" i="88"/>
  <c r="U72" i="88"/>
  <c r="V71" i="88"/>
  <c r="U71" i="88"/>
  <c r="V70" i="88"/>
  <c r="U70" i="88"/>
  <c r="V69" i="88"/>
  <c r="U69" i="88"/>
  <c r="V68" i="88"/>
  <c r="U68" i="88"/>
  <c r="V67" i="88"/>
  <c r="U67" i="88"/>
  <c r="V66" i="88"/>
  <c r="U66" i="88"/>
  <c r="V65" i="88"/>
  <c r="U65" i="88"/>
  <c r="V64" i="88"/>
  <c r="U64" i="88"/>
  <c r="V63" i="88"/>
  <c r="U63" i="88"/>
  <c r="V62" i="88"/>
  <c r="U62" i="88"/>
  <c r="V61" i="88"/>
  <c r="U61" i="88"/>
  <c r="V60" i="88"/>
  <c r="U60" i="88"/>
  <c r="V59" i="88"/>
  <c r="U59" i="88"/>
  <c r="V58" i="88"/>
  <c r="U58" i="88"/>
  <c r="V57" i="88"/>
  <c r="U57" i="88"/>
  <c r="V56" i="88"/>
  <c r="U56" i="88"/>
  <c r="V55" i="88"/>
  <c r="U55" i="88"/>
  <c r="V54" i="88"/>
  <c r="U54" i="88"/>
  <c r="V53" i="88"/>
  <c r="U53" i="88"/>
  <c r="V52" i="88"/>
  <c r="U52" i="88"/>
  <c r="V51" i="88"/>
  <c r="U51" i="88"/>
  <c r="V50" i="88"/>
  <c r="U50" i="88"/>
  <c r="V49" i="88"/>
  <c r="U49" i="88"/>
  <c r="V48" i="88"/>
  <c r="U48" i="88"/>
  <c r="V47" i="88"/>
  <c r="U47" i="88"/>
  <c r="V46" i="88"/>
  <c r="U46" i="88"/>
  <c r="V45" i="88"/>
  <c r="U45" i="88"/>
  <c r="V44" i="88"/>
  <c r="U44" i="88"/>
  <c r="V43" i="88"/>
  <c r="U43" i="88"/>
  <c r="V42" i="88"/>
  <c r="U42" i="88"/>
  <c r="V41" i="88"/>
  <c r="U41" i="88"/>
  <c r="V40" i="88"/>
  <c r="U40" i="88"/>
  <c r="V39" i="88"/>
  <c r="U39" i="88"/>
  <c r="V38" i="88"/>
  <c r="U38" i="88"/>
  <c r="V37" i="88"/>
  <c r="U37" i="88"/>
  <c r="V36" i="88"/>
  <c r="U36" i="88"/>
  <c r="V35" i="88"/>
  <c r="U35" i="88"/>
  <c r="V34" i="88"/>
  <c r="U34" i="88"/>
  <c r="V33" i="88"/>
  <c r="U33" i="88"/>
  <c r="V32" i="88"/>
  <c r="U32" i="88"/>
  <c r="V31" i="88"/>
  <c r="U31" i="88"/>
  <c r="V30" i="88"/>
  <c r="U30" i="88"/>
  <c r="V29" i="88"/>
  <c r="U29" i="88"/>
  <c r="V28" i="88"/>
  <c r="U28" i="88"/>
  <c r="V27" i="88"/>
  <c r="U27" i="88"/>
  <c r="V26" i="88"/>
  <c r="U26" i="88"/>
  <c r="V25" i="88"/>
  <c r="U25" i="88"/>
  <c r="V24" i="88"/>
  <c r="U24" i="88"/>
  <c r="V23" i="88"/>
  <c r="U23" i="88"/>
  <c r="V22" i="88"/>
  <c r="U22" i="88"/>
  <c r="V21" i="88"/>
  <c r="U21" i="88"/>
  <c r="V20" i="88"/>
  <c r="U20" i="88"/>
  <c r="V19" i="88"/>
  <c r="U19" i="88"/>
  <c r="V18" i="88"/>
  <c r="U18" i="88"/>
  <c r="V17" i="88"/>
  <c r="U17" i="88"/>
  <c r="V16" i="88"/>
  <c r="U16" i="88"/>
  <c r="V15" i="88"/>
  <c r="U15" i="88"/>
  <c r="V14" i="88"/>
  <c r="U14" i="88"/>
  <c r="V13" i="88"/>
  <c r="U13" i="88"/>
  <c r="V12" i="88"/>
  <c r="U12" i="88"/>
  <c r="V11" i="88"/>
  <c r="U11" i="88"/>
  <c r="V10" i="88"/>
  <c r="U10" i="88"/>
  <c r="V9" i="88"/>
  <c r="U9" i="88"/>
  <c r="V8" i="88"/>
  <c r="U8" i="88"/>
  <c r="V7" i="88"/>
  <c r="U7" i="88"/>
  <c r="V3" i="88"/>
  <c r="V4" i="88" s="1"/>
  <c r="V5" i="88" s="1"/>
  <c r="V6" i="88" s="1"/>
  <c r="U3" i="88"/>
  <c r="U4" i="88" s="1"/>
  <c r="U5" i="88" s="1"/>
  <c r="U6" i="88" s="1"/>
  <c r="V83" i="89"/>
  <c r="U83" i="89"/>
  <c r="V82" i="89"/>
  <c r="U82" i="89"/>
  <c r="V81" i="89"/>
  <c r="U81" i="89"/>
  <c r="V80" i="89"/>
  <c r="U80" i="89"/>
  <c r="V79" i="89"/>
  <c r="U79" i="89"/>
  <c r="V78" i="89"/>
  <c r="U78" i="89"/>
  <c r="V77" i="89"/>
  <c r="U77" i="89"/>
  <c r="V76" i="89"/>
  <c r="U76" i="89"/>
  <c r="V75" i="89"/>
  <c r="U75" i="89"/>
  <c r="V74" i="89"/>
  <c r="U74" i="89"/>
  <c r="V73" i="89"/>
  <c r="U73" i="89"/>
  <c r="V72" i="89"/>
  <c r="U72" i="89"/>
  <c r="V71" i="89"/>
  <c r="U71" i="89"/>
  <c r="V70" i="89"/>
  <c r="U70" i="89"/>
  <c r="V69" i="89"/>
  <c r="U69" i="89"/>
  <c r="V68" i="89"/>
  <c r="U68" i="89"/>
  <c r="V67" i="89"/>
  <c r="U67" i="89"/>
  <c r="V66" i="89"/>
  <c r="U66" i="89"/>
  <c r="V65" i="89"/>
  <c r="U65" i="89"/>
  <c r="V64" i="89"/>
  <c r="U64" i="89"/>
  <c r="V63" i="89"/>
  <c r="U63" i="89"/>
  <c r="V62" i="89"/>
  <c r="U62" i="89"/>
  <c r="V61" i="89"/>
  <c r="U61" i="89"/>
  <c r="V60" i="89"/>
  <c r="U60" i="89"/>
  <c r="V59" i="89"/>
  <c r="U59" i="89"/>
  <c r="V58" i="89"/>
  <c r="U58" i="89"/>
  <c r="V57" i="89"/>
  <c r="U57" i="89"/>
  <c r="V56" i="89"/>
  <c r="U56" i="89"/>
  <c r="V55" i="89"/>
  <c r="U55" i="89"/>
  <c r="V54" i="89"/>
  <c r="U54" i="89"/>
  <c r="V53" i="89"/>
  <c r="U53" i="89"/>
  <c r="V52" i="89"/>
  <c r="U52" i="89"/>
  <c r="V51" i="89"/>
  <c r="U51" i="89"/>
  <c r="V50" i="89"/>
  <c r="U50" i="89"/>
  <c r="V49" i="89"/>
  <c r="U49" i="89"/>
  <c r="V48" i="89"/>
  <c r="U48" i="89"/>
  <c r="V47" i="89"/>
  <c r="U47" i="89"/>
  <c r="V46" i="89"/>
  <c r="U46" i="89"/>
  <c r="V45" i="89"/>
  <c r="U45" i="89"/>
  <c r="V44" i="89"/>
  <c r="U44" i="89"/>
  <c r="V43" i="89"/>
  <c r="U43" i="89"/>
  <c r="V42" i="89"/>
  <c r="U42" i="89"/>
  <c r="V41" i="89"/>
  <c r="U41" i="89"/>
  <c r="V40" i="89"/>
  <c r="U40" i="89"/>
  <c r="V39" i="89"/>
  <c r="U39" i="89"/>
  <c r="V38" i="89"/>
  <c r="U38" i="89"/>
  <c r="V37" i="89"/>
  <c r="U37" i="89"/>
  <c r="V36" i="89"/>
  <c r="U36" i="89"/>
  <c r="V35" i="89"/>
  <c r="U35" i="89"/>
  <c r="V34" i="89"/>
  <c r="U34" i="89"/>
  <c r="V33" i="89"/>
  <c r="U33" i="89"/>
  <c r="V32" i="89"/>
  <c r="U32" i="89"/>
  <c r="V31" i="89"/>
  <c r="U31" i="89"/>
  <c r="V30" i="89"/>
  <c r="U30" i="89"/>
  <c r="V29" i="89"/>
  <c r="U29" i="89"/>
  <c r="V28" i="89"/>
  <c r="U28" i="89"/>
  <c r="V27" i="89"/>
  <c r="U27" i="89"/>
  <c r="V26" i="89"/>
  <c r="U26" i="89"/>
  <c r="V25" i="89"/>
  <c r="U25" i="89"/>
  <c r="V24" i="89"/>
  <c r="U24" i="89"/>
  <c r="V23" i="89"/>
  <c r="U23" i="89"/>
  <c r="V22" i="89"/>
  <c r="U22" i="89"/>
  <c r="V21" i="89"/>
  <c r="U21" i="89"/>
  <c r="V20" i="89"/>
  <c r="U20" i="89"/>
  <c r="V19" i="89"/>
  <c r="U19" i="89"/>
  <c r="V18" i="89"/>
  <c r="U18" i="89"/>
  <c r="V17" i="89"/>
  <c r="U17" i="89"/>
  <c r="V16" i="89"/>
  <c r="U16" i="89"/>
  <c r="V15" i="89"/>
  <c r="U15" i="89"/>
  <c r="V14" i="89"/>
  <c r="U14" i="89"/>
  <c r="V13" i="89"/>
  <c r="U13" i="89"/>
  <c r="V12" i="89"/>
  <c r="U12" i="89"/>
  <c r="V11" i="89"/>
  <c r="U11" i="89"/>
  <c r="V10" i="89"/>
  <c r="U10" i="89"/>
  <c r="V9" i="89"/>
  <c r="U9" i="89"/>
  <c r="V8" i="89"/>
  <c r="U8" i="89"/>
  <c r="V4" i="89"/>
  <c r="V5" i="89" s="1"/>
  <c r="V6" i="89" s="1"/>
  <c r="V7" i="89" s="1"/>
  <c r="V3" i="89"/>
  <c r="U3" i="89"/>
  <c r="U4" i="89" s="1"/>
  <c r="U5" i="89" s="1"/>
  <c r="U6" i="89" s="1"/>
  <c r="U7" i="89" s="1"/>
  <c r="V83" i="90"/>
  <c r="U83" i="90"/>
  <c r="V82" i="90"/>
  <c r="U82" i="90"/>
  <c r="V81" i="90"/>
  <c r="U81" i="90"/>
  <c r="V80" i="90"/>
  <c r="U80" i="90"/>
  <c r="V79" i="90"/>
  <c r="U79" i="90"/>
  <c r="V78" i="90"/>
  <c r="U78" i="90"/>
  <c r="V77" i="90"/>
  <c r="U77" i="90"/>
  <c r="V76" i="90"/>
  <c r="U76" i="90"/>
  <c r="V75" i="90"/>
  <c r="U75" i="90"/>
  <c r="V74" i="90"/>
  <c r="U74" i="90"/>
  <c r="V73" i="90"/>
  <c r="U73" i="90"/>
  <c r="V72" i="90"/>
  <c r="U72" i="90"/>
  <c r="V71" i="90"/>
  <c r="U71" i="90"/>
  <c r="V70" i="90"/>
  <c r="U70" i="90"/>
  <c r="V69" i="90"/>
  <c r="U69" i="90"/>
  <c r="V68" i="90"/>
  <c r="U68" i="90"/>
  <c r="V67" i="90"/>
  <c r="U67" i="90"/>
  <c r="V66" i="90"/>
  <c r="U66" i="90"/>
  <c r="V65" i="90"/>
  <c r="U65" i="90"/>
  <c r="V64" i="90"/>
  <c r="U64" i="90"/>
  <c r="V63" i="90"/>
  <c r="U63" i="90"/>
  <c r="V62" i="90"/>
  <c r="U62" i="90"/>
  <c r="V61" i="90"/>
  <c r="U61" i="90"/>
  <c r="V60" i="90"/>
  <c r="U60" i="90"/>
  <c r="V59" i="90"/>
  <c r="U59" i="90"/>
  <c r="V58" i="90"/>
  <c r="U58" i="90"/>
  <c r="V57" i="90"/>
  <c r="U57" i="90"/>
  <c r="V56" i="90"/>
  <c r="U56" i="90"/>
  <c r="V55" i="90"/>
  <c r="U55" i="90"/>
  <c r="V54" i="90"/>
  <c r="U54" i="90"/>
  <c r="V53" i="90"/>
  <c r="U53" i="90"/>
  <c r="V52" i="90"/>
  <c r="U52" i="90"/>
  <c r="V51" i="90"/>
  <c r="U51" i="90"/>
  <c r="V50" i="90"/>
  <c r="U50" i="90"/>
  <c r="V49" i="90"/>
  <c r="U49" i="90"/>
  <c r="V48" i="90"/>
  <c r="U48" i="90"/>
  <c r="V47" i="90"/>
  <c r="U47" i="90"/>
  <c r="V46" i="90"/>
  <c r="U46" i="90"/>
  <c r="V45" i="90"/>
  <c r="U45" i="90"/>
  <c r="V44" i="90"/>
  <c r="U44" i="90"/>
  <c r="V43" i="90"/>
  <c r="U43" i="90"/>
  <c r="V42" i="90"/>
  <c r="U42" i="90"/>
  <c r="V41" i="90"/>
  <c r="U41" i="90"/>
  <c r="V40" i="90"/>
  <c r="U40" i="90"/>
  <c r="V39" i="90"/>
  <c r="U39" i="90"/>
  <c r="V38" i="90"/>
  <c r="U38" i="90"/>
  <c r="V37" i="90"/>
  <c r="U37" i="90"/>
  <c r="V36" i="90"/>
  <c r="U36" i="90"/>
  <c r="V35" i="90"/>
  <c r="U35" i="90"/>
  <c r="V34" i="90"/>
  <c r="U34" i="90"/>
  <c r="V33" i="90"/>
  <c r="U33" i="90"/>
  <c r="V32" i="90"/>
  <c r="U32" i="90"/>
  <c r="V31" i="90"/>
  <c r="U31" i="90"/>
  <c r="V30" i="90"/>
  <c r="U30" i="90"/>
  <c r="V29" i="90"/>
  <c r="U29" i="90"/>
  <c r="V28" i="90"/>
  <c r="U28" i="90"/>
  <c r="V27" i="90"/>
  <c r="U27" i="90"/>
  <c r="V26" i="90"/>
  <c r="U26" i="90"/>
  <c r="V25" i="90"/>
  <c r="U25" i="90"/>
  <c r="V24" i="90"/>
  <c r="U24" i="90"/>
  <c r="V23" i="90"/>
  <c r="U23" i="90"/>
  <c r="V22" i="90"/>
  <c r="U22" i="90"/>
  <c r="V21" i="90"/>
  <c r="U21" i="90"/>
  <c r="V20" i="90"/>
  <c r="U20" i="90"/>
  <c r="V19" i="90"/>
  <c r="U19" i="90"/>
  <c r="V18" i="90"/>
  <c r="U18" i="90"/>
  <c r="V17" i="90"/>
  <c r="U17" i="90"/>
  <c r="V16" i="90"/>
  <c r="U16" i="90"/>
  <c r="V15" i="90"/>
  <c r="U15" i="90"/>
  <c r="V14" i="90"/>
  <c r="U14" i="90"/>
  <c r="V13" i="90"/>
  <c r="U13" i="90"/>
  <c r="V12" i="90"/>
  <c r="U12" i="90"/>
  <c r="V11" i="90"/>
  <c r="U11" i="90"/>
  <c r="V10" i="90"/>
  <c r="U10" i="90"/>
  <c r="V9" i="90"/>
  <c r="U9" i="90"/>
  <c r="V8" i="90"/>
  <c r="U8" i="90"/>
  <c r="V3" i="90"/>
  <c r="V4" i="90" s="1"/>
  <c r="V5" i="90" s="1"/>
  <c r="V6" i="90" s="1"/>
  <c r="V7" i="90" s="1"/>
  <c r="U3" i="90"/>
  <c r="U4" i="90" s="1"/>
  <c r="U5" i="90" s="1"/>
  <c r="U6" i="90" s="1"/>
  <c r="U7" i="90" s="1"/>
  <c r="V83" i="91"/>
  <c r="U83" i="91"/>
  <c r="V82" i="91"/>
  <c r="U82" i="91"/>
  <c r="V81" i="91"/>
  <c r="U81" i="91"/>
  <c r="V80" i="91"/>
  <c r="U80" i="91"/>
  <c r="V79" i="91"/>
  <c r="U79" i="91"/>
  <c r="V78" i="91"/>
  <c r="U78" i="91"/>
  <c r="V77" i="91"/>
  <c r="U77" i="91"/>
  <c r="V76" i="91"/>
  <c r="U76" i="91"/>
  <c r="V75" i="91"/>
  <c r="U75" i="91"/>
  <c r="V74" i="91"/>
  <c r="U74" i="91"/>
  <c r="V73" i="91"/>
  <c r="U73" i="91"/>
  <c r="V72" i="91"/>
  <c r="U72" i="91"/>
  <c r="V71" i="91"/>
  <c r="U71" i="91"/>
  <c r="V70" i="91"/>
  <c r="U70" i="91"/>
  <c r="V69" i="91"/>
  <c r="U69" i="91"/>
  <c r="V68" i="91"/>
  <c r="U68" i="91"/>
  <c r="V67" i="91"/>
  <c r="U67" i="91"/>
  <c r="V66" i="91"/>
  <c r="U66" i="91"/>
  <c r="V65" i="91"/>
  <c r="U65" i="91"/>
  <c r="V64" i="91"/>
  <c r="U64" i="91"/>
  <c r="V63" i="91"/>
  <c r="U63" i="91"/>
  <c r="V62" i="91"/>
  <c r="U62" i="91"/>
  <c r="V61" i="91"/>
  <c r="U61" i="91"/>
  <c r="V60" i="91"/>
  <c r="U60" i="91"/>
  <c r="V59" i="91"/>
  <c r="U59" i="91"/>
  <c r="V58" i="91"/>
  <c r="U58" i="91"/>
  <c r="V57" i="91"/>
  <c r="U57" i="91"/>
  <c r="V56" i="91"/>
  <c r="U56" i="91"/>
  <c r="V55" i="91"/>
  <c r="U55" i="91"/>
  <c r="V54" i="91"/>
  <c r="U54" i="91"/>
  <c r="V53" i="91"/>
  <c r="U53" i="91"/>
  <c r="V52" i="91"/>
  <c r="U52" i="91"/>
  <c r="V51" i="91"/>
  <c r="U51" i="91"/>
  <c r="V50" i="91"/>
  <c r="U50" i="91"/>
  <c r="V49" i="91"/>
  <c r="U49" i="91"/>
  <c r="V48" i="91"/>
  <c r="U48" i="91"/>
  <c r="V47" i="91"/>
  <c r="U47" i="91"/>
  <c r="V46" i="91"/>
  <c r="U46" i="91"/>
  <c r="V45" i="91"/>
  <c r="U45" i="91"/>
  <c r="V44" i="91"/>
  <c r="U44" i="91"/>
  <c r="V43" i="91"/>
  <c r="U43" i="91"/>
  <c r="V42" i="91"/>
  <c r="U42" i="91"/>
  <c r="V41" i="91"/>
  <c r="U41" i="91"/>
  <c r="V40" i="91"/>
  <c r="U40" i="91"/>
  <c r="V39" i="91"/>
  <c r="U39" i="91"/>
  <c r="V38" i="91"/>
  <c r="U38" i="91"/>
  <c r="V37" i="91"/>
  <c r="U37" i="91"/>
  <c r="V36" i="91"/>
  <c r="U36" i="91"/>
  <c r="V35" i="91"/>
  <c r="U35" i="91"/>
  <c r="V34" i="91"/>
  <c r="U34" i="91"/>
  <c r="V33" i="91"/>
  <c r="U33" i="91"/>
  <c r="V32" i="91"/>
  <c r="U32" i="91"/>
  <c r="V31" i="91"/>
  <c r="U31" i="91"/>
  <c r="V30" i="91"/>
  <c r="U30" i="91"/>
  <c r="V29" i="91"/>
  <c r="U29" i="91"/>
  <c r="V28" i="91"/>
  <c r="U28" i="91"/>
  <c r="V27" i="91"/>
  <c r="U27" i="91"/>
  <c r="V26" i="91"/>
  <c r="U26" i="91"/>
  <c r="V25" i="91"/>
  <c r="U25" i="91"/>
  <c r="V24" i="91"/>
  <c r="U24" i="91"/>
  <c r="V23" i="91"/>
  <c r="U23" i="91"/>
  <c r="V22" i="91"/>
  <c r="U22" i="91"/>
  <c r="V21" i="91"/>
  <c r="U21" i="91"/>
  <c r="V20" i="91"/>
  <c r="U20" i="91"/>
  <c r="V19" i="91"/>
  <c r="U19" i="91"/>
  <c r="V18" i="91"/>
  <c r="U18" i="91"/>
  <c r="V17" i="91"/>
  <c r="U17" i="91"/>
  <c r="V16" i="91"/>
  <c r="U16" i="91"/>
  <c r="V15" i="91"/>
  <c r="U15" i="91"/>
  <c r="V14" i="91"/>
  <c r="U14" i="91"/>
  <c r="V13" i="91"/>
  <c r="U13" i="91"/>
  <c r="V12" i="91"/>
  <c r="U12" i="91"/>
  <c r="V11" i="91"/>
  <c r="U11" i="91"/>
  <c r="V10" i="91"/>
  <c r="U10" i="91"/>
  <c r="V9" i="91"/>
  <c r="U9" i="91"/>
  <c r="V8" i="91"/>
  <c r="U8" i="91"/>
  <c r="V4" i="91"/>
  <c r="V5" i="91" s="1"/>
  <c r="V6" i="91" s="1"/>
  <c r="V7" i="91" s="1"/>
  <c r="V3" i="91"/>
  <c r="U3" i="91"/>
  <c r="U4" i="91" s="1"/>
  <c r="U5" i="91" s="1"/>
  <c r="U6" i="91" s="1"/>
  <c r="U7" i="91" s="1"/>
  <c r="V83" i="92"/>
  <c r="U83" i="92"/>
  <c r="V82" i="92"/>
  <c r="U82" i="92"/>
  <c r="V81" i="92"/>
  <c r="U81" i="92"/>
  <c r="V80" i="92"/>
  <c r="U80" i="92"/>
  <c r="V79" i="92"/>
  <c r="U79" i="92"/>
  <c r="V78" i="92"/>
  <c r="U78" i="92"/>
  <c r="V77" i="92"/>
  <c r="U77" i="92"/>
  <c r="V76" i="92"/>
  <c r="U76" i="92"/>
  <c r="V75" i="92"/>
  <c r="U75" i="92"/>
  <c r="V74" i="92"/>
  <c r="U74" i="92"/>
  <c r="V73" i="92"/>
  <c r="U73" i="92"/>
  <c r="V72" i="92"/>
  <c r="U72" i="92"/>
  <c r="V71" i="92"/>
  <c r="U71" i="92"/>
  <c r="V70" i="92"/>
  <c r="U70" i="92"/>
  <c r="V69" i="92"/>
  <c r="U69" i="92"/>
  <c r="V68" i="92"/>
  <c r="U68" i="92"/>
  <c r="V67" i="92"/>
  <c r="U67" i="92"/>
  <c r="V66" i="92"/>
  <c r="U66" i="92"/>
  <c r="V65" i="92"/>
  <c r="U65" i="92"/>
  <c r="V64" i="92"/>
  <c r="U64" i="92"/>
  <c r="V63" i="92"/>
  <c r="U63" i="92"/>
  <c r="V62" i="92"/>
  <c r="U62" i="92"/>
  <c r="V61" i="92"/>
  <c r="U61" i="92"/>
  <c r="V60" i="92"/>
  <c r="U60" i="92"/>
  <c r="V59" i="92"/>
  <c r="U59" i="92"/>
  <c r="V58" i="92"/>
  <c r="U58" i="92"/>
  <c r="V57" i="92"/>
  <c r="U57" i="92"/>
  <c r="V56" i="92"/>
  <c r="U56" i="92"/>
  <c r="V55" i="92"/>
  <c r="U55" i="92"/>
  <c r="V54" i="92"/>
  <c r="U54" i="92"/>
  <c r="V53" i="92"/>
  <c r="U53" i="92"/>
  <c r="V52" i="92"/>
  <c r="U52" i="92"/>
  <c r="V51" i="92"/>
  <c r="U51" i="92"/>
  <c r="V50" i="92"/>
  <c r="U50" i="92"/>
  <c r="V49" i="92"/>
  <c r="U49" i="92"/>
  <c r="V48" i="92"/>
  <c r="U48" i="92"/>
  <c r="V47" i="92"/>
  <c r="U47" i="92"/>
  <c r="V46" i="92"/>
  <c r="U46" i="92"/>
  <c r="V45" i="92"/>
  <c r="U45" i="92"/>
  <c r="V44" i="92"/>
  <c r="U44" i="92"/>
  <c r="V43" i="92"/>
  <c r="U43" i="92"/>
  <c r="V42" i="92"/>
  <c r="U42" i="92"/>
  <c r="V41" i="92"/>
  <c r="U41" i="92"/>
  <c r="V40" i="92"/>
  <c r="U40" i="92"/>
  <c r="V39" i="92"/>
  <c r="U39" i="92"/>
  <c r="V38" i="92"/>
  <c r="U38" i="92"/>
  <c r="V37" i="92"/>
  <c r="U37" i="92"/>
  <c r="V36" i="92"/>
  <c r="U36" i="92"/>
  <c r="V35" i="92"/>
  <c r="U35" i="92"/>
  <c r="V34" i="92"/>
  <c r="U34" i="92"/>
  <c r="V33" i="92"/>
  <c r="U33" i="92"/>
  <c r="V32" i="92"/>
  <c r="U32" i="92"/>
  <c r="V31" i="92"/>
  <c r="U31" i="92"/>
  <c r="V30" i="92"/>
  <c r="U30" i="92"/>
  <c r="V29" i="92"/>
  <c r="U29" i="92"/>
  <c r="V28" i="92"/>
  <c r="U28" i="92"/>
  <c r="V27" i="92"/>
  <c r="U27" i="92"/>
  <c r="V26" i="92"/>
  <c r="U26" i="92"/>
  <c r="V25" i="92"/>
  <c r="U25" i="92"/>
  <c r="V24" i="92"/>
  <c r="U24" i="92"/>
  <c r="V23" i="92"/>
  <c r="U23" i="92"/>
  <c r="V22" i="92"/>
  <c r="U22" i="92"/>
  <c r="V21" i="92"/>
  <c r="U21" i="92"/>
  <c r="V20" i="92"/>
  <c r="U20" i="92"/>
  <c r="V19" i="92"/>
  <c r="U19" i="92"/>
  <c r="V18" i="92"/>
  <c r="U18" i="92"/>
  <c r="V17" i="92"/>
  <c r="U17" i="92"/>
  <c r="V16" i="92"/>
  <c r="U16" i="92"/>
  <c r="V15" i="92"/>
  <c r="U15" i="92"/>
  <c r="V14" i="92"/>
  <c r="U14" i="92"/>
  <c r="V13" i="92"/>
  <c r="U13" i="92"/>
  <c r="V12" i="92"/>
  <c r="U12" i="92"/>
  <c r="V11" i="92"/>
  <c r="U11" i="92"/>
  <c r="V10" i="92"/>
  <c r="U10" i="92"/>
  <c r="V9" i="92"/>
  <c r="U9" i="92"/>
  <c r="V8" i="92"/>
  <c r="U8" i="92"/>
  <c r="V3" i="92"/>
  <c r="V4" i="92" s="1"/>
  <c r="V5" i="92" s="1"/>
  <c r="V6" i="92" s="1"/>
  <c r="V7" i="92" s="1"/>
  <c r="U3" i="92"/>
  <c r="U4" i="92" s="1"/>
  <c r="U5" i="92" s="1"/>
  <c r="U6" i="92" s="1"/>
  <c r="U7" i="92" s="1"/>
  <c r="V83" i="93"/>
  <c r="U83" i="93"/>
  <c r="V82" i="93"/>
  <c r="U82" i="93"/>
  <c r="V81" i="93"/>
  <c r="U81" i="93"/>
  <c r="V80" i="93"/>
  <c r="U80" i="93"/>
  <c r="V79" i="93"/>
  <c r="U79" i="93"/>
  <c r="V78" i="93"/>
  <c r="U78" i="93"/>
  <c r="V77" i="93"/>
  <c r="U77" i="93"/>
  <c r="V76" i="93"/>
  <c r="U76" i="93"/>
  <c r="V75" i="93"/>
  <c r="U75" i="93"/>
  <c r="V74" i="93"/>
  <c r="U74" i="93"/>
  <c r="V73" i="93"/>
  <c r="U73" i="93"/>
  <c r="V72" i="93"/>
  <c r="U72" i="93"/>
  <c r="V71" i="93"/>
  <c r="U71" i="93"/>
  <c r="V70" i="93"/>
  <c r="U70" i="93"/>
  <c r="V69" i="93"/>
  <c r="U69" i="93"/>
  <c r="V68" i="93"/>
  <c r="U68" i="93"/>
  <c r="V67" i="93"/>
  <c r="U67" i="93"/>
  <c r="V66" i="93"/>
  <c r="U66" i="93"/>
  <c r="V65" i="93"/>
  <c r="U65" i="93"/>
  <c r="V64" i="93"/>
  <c r="U64" i="93"/>
  <c r="V63" i="93"/>
  <c r="U63" i="93"/>
  <c r="V62" i="93"/>
  <c r="U62" i="93"/>
  <c r="V61" i="93"/>
  <c r="U61" i="93"/>
  <c r="V60" i="93"/>
  <c r="U60" i="93"/>
  <c r="V59" i="93"/>
  <c r="U59" i="93"/>
  <c r="V58" i="93"/>
  <c r="U58" i="93"/>
  <c r="V57" i="93"/>
  <c r="U57" i="93"/>
  <c r="V56" i="93"/>
  <c r="U56" i="93"/>
  <c r="V55" i="93"/>
  <c r="U55" i="93"/>
  <c r="V54" i="93"/>
  <c r="U54" i="93"/>
  <c r="V53" i="93"/>
  <c r="U53" i="93"/>
  <c r="V52" i="93"/>
  <c r="U52" i="93"/>
  <c r="V51" i="93"/>
  <c r="U51" i="93"/>
  <c r="V50" i="93"/>
  <c r="U50" i="93"/>
  <c r="V49" i="93"/>
  <c r="U49" i="93"/>
  <c r="V48" i="93"/>
  <c r="U48" i="93"/>
  <c r="V47" i="93"/>
  <c r="U47" i="93"/>
  <c r="V46" i="93"/>
  <c r="U46" i="93"/>
  <c r="V45" i="93"/>
  <c r="U45" i="93"/>
  <c r="V44" i="93"/>
  <c r="U44" i="93"/>
  <c r="V43" i="93"/>
  <c r="U43" i="93"/>
  <c r="V42" i="93"/>
  <c r="U42" i="93"/>
  <c r="V41" i="93"/>
  <c r="U41" i="93"/>
  <c r="V40" i="93"/>
  <c r="U40" i="93"/>
  <c r="V39" i="93"/>
  <c r="U39" i="93"/>
  <c r="V38" i="93"/>
  <c r="U38" i="93"/>
  <c r="V37" i="93"/>
  <c r="U37" i="93"/>
  <c r="V36" i="93"/>
  <c r="U36" i="93"/>
  <c r="V35" i="93"/>
  <c r="U35" i="93"/>
  <c r="V34" i="93"/>
  <c r="U34" i="93"/>
  <c r="V33" i="93"/>
  <c r="U33" i="93"/>
  <c r="V32" i="93"/>
  <c r="U32" i="93"/>
  <c r="V31" i="93"/>
  <c r="U31" i="93"/>
  <c r="V30" i="93"/>
  <c r="U30" i="93"/>
  <c r="V29" i="93"/>
  <c r="U29" i="93"/>
  <c r="V28" i="93"/>
  <c r="U28" i="93"/>
  <c r="V27" i="93"/>
  <c r="U27" i="93"/>
  <c r="V26" i="93"/>
  <c r="U26" i="93"/>
  <c r="V25" i="93"/>
  <c r="U25" i="93"/>
  <c r="V24" i="93"/>
  <c r="U24" i="93"/>
  <c r="V23" i="93"/>
  <c r="U23" i="93"/>
  <c r="V22" i="93"/>
  <c r="U22" i="93"/>
  <c r="V21" i="93"/>
  <c r="U21" i="93"/>
  <c r="V20" i="93"/>
  <c r="U20" i="93"/>
  <c r="V19" i="93"/>
  <c r="U19" i="93"/>
  <c r="V18" i="93"/>
  <c r="U18" i="93"/>
  <c r="V17" i="93"/>
  <c r="U17" i="93"/>
  <c r="V16" i="93"/>
  <c r="U16" i="93"/>
  <c r="V15" i="93"/>
  <c r="U15" i="93"/>
  <c r="V14" i="93"/>
  <c r="U14" i="93"/>
  <c r="V13" i="93"/>
  <c r="U13" i="93"/>
  <c r="V12" i="93"/>
  <c r="U12" i="93"/>
  <c r="V11" i="93"/>
  <c r="U11" i="93"/>
  <c r="V10" i="93"/>
  <c r="U10" i="93"/>
  <c r="V9" i="93"/>
  <c r="U9" i="93"/>
  <c r="V8" i="93"/>
  <c r="U8" i="93"/>
  <c r="V4" i="93"/>
  <c r="V5" i="93" s="1"/>
  <c r="V6" i="93" s="1"/>
  <c r="V7" i="93" s="1"/>
  <c r="V3" i="93"/>
  <c r="U3" i="93"/>
  <c r="U4" i="93" s="1"/>
  <c r="U5" i="93" s="1"/>
  <c r="U6" i="93" s="1"/>
  <c r="U7" i="93" s="1"/>
  <c r="V83" i="94"/>
  <c r="U83" i="94"/>
  <c r="V82" i="94"/>
  <c r="U82" i="94"/>
  <c r="V81" i="94"/>
  <c r="U81" i="94"/>
  <c r="V80" i="94"/>
  <c r="U80" i="94"/>
  <c r="V79" i="94"/>
  <c r="U79" i="94"/>
  <c r="V78" i="94"/>
  <c r="U78" i="94"/>
  <c r="V77" i="94"/>
  <c r="U77" i="94"/>
  <c r="V76" i="94"/>
  <c r="U76" i="94"/>
  <c r="V75" i="94"/>
  <c r="U75" i="94"/>
  <c r="V74" i="94"/>
  <c r="U74" i="94"/>
  <c r="V73" i="94"/>
  <c r="U73" i="94"/>
  <c r="V72" i="94"/>
  <c r="U72" i="94"/>
  <c r="V71" i="94"/>
  <c r="U71" i="94"/>
  <c r="V70" i="94"/>
  <c r="U70" i="94"/>
  <c r="V69" i="94"/>
  <c r="U69" i="94"/>
  <c r="V68" i="94"/>
  <c r="U68" i="94"/>
  <c r="V67" i="94"/>
  <c r="U67" i="94"/>
  <c r="V66" i="94"/>
  <c r="U66" i="94"/>
  <c r="V65" i="94"/>
  <c r="U65" i="94"/>
  <c r="V64" i="94"/>
  <c r="U64" i="94"/>
  <c r="V63" i="94"/>
  <c r="U63" i="94"/>
  <c r="V62" i="94"/>
  <c r="U62" i="94"/>
  <c r="V61" i="94"/>
  <c r="U61" i="94"/>
  <c r="V60" i="94"/>
  <c r="U60" i="94"/>
  <c r="V59" i="94"/>
  <c r="U59" i="94"/>
  <c r="V58" i="94"/>
  <c r="U58" i="94"/>
  <c r="V57" i="94"/>
  <c r="U57" i="94"/>
  <c r="V56" i="94"/>
  <c r="U56" i="94"/>
  <c r="V55" i="94"/>
  <c r="U55" i="94"/>
  <c r="V54" i="94"/>
  <c r="U54" i="94"/>
  <c r="V53" i="94"/>
  <c r="U53" i="94"/>
  <c r="V52" i="94"/>
  <c r="U52" i="94"/>
  <c r="V51" i="94"/>
  <c r="U51" i="94"/>
  <c r="V50" i="94"/>
  <c r="U50" i="94"/>
  <c r="V49" i="94"/>
  <c r="U49" i="94"/>
  <c r="V48" i="94"/>
  <c r="U48" i="94"/>
  <c r="V47" i="94"/>
  <c r="U47" i="94"/>
  <c r="V46" i="94"/>
  <c r="U46" i="94"/>
  <c r="V45" i="94"/>
  <c r="U45" i="94"/>
  <c r="V44" i="94"/>
  <c r="U44" i="94"/>
  <c r="V43" i="94"/>
  <c r="U43" i="94"/>
  <c r="V42" i="94"/>
  <c r="U42" i="94"/>
  <c r="V41" i="94"/>
  <c r="U41" i="94"/>
  <c r="V40" i="94"/>
  <c r="U40" i="94"/>
  <c r="V39" i="94"/>
  <c r="U39" i="94"/>
  <c r="V38" i="94"/>
  <c r="U38" i="94"/>
  <c r="V37" i="94"/>
  <c r="U37" i="94"/>
  <c r="V36" i="94"/>
  <c r="U36" i="94"/>
  <c r="V35" i="94"/>
  <c r="U35" i="94"/>
  <c r="V34" i="94"/>
  <c r="U34" i="94"/>
  <c r="V33" i="94"/>
  <c r="U33" i="94"/>
  <c r="V32" i="94"/>
  <c r="U32" i="94"/>
  <c r="V31" i="94"/>
  <c r="U31" i="94"/>
  <c r="V30" i="94"/>
  <c r="U30" i="94"/>
  <c r="V29" i="94"/>
  <c r="U29" i="94"/>
  <c r="V28" i="94"/>
  <c r="U28" i="94"/>
  <c r="V27" i="94"/>
  <c r="U27" i="94"/>
  <c r="V26" i="94"/>
  <c r="U26" i="94"/>
  <c r="V25" i="94"/>
  <c r="U25" i="94"/>
  <c r="V24" i="94"/>
  <c r="U24" i="94"/>
  <c r="V23" i="94"/>
  <c r="U23" i="94"/>
  <c r="V22" i="94"/>
  <c r="U22" i="94"/>
  <c r="V21" i="94"/>
  <c r="U21" i="94"/>
  <c r="V20" i="94"/>
  <c r="U20" i="94"/>
  <c r="V19" i="94"/>
  <c r="U19" i="94"/>
  <c r="V18" i="94"/>
  <c r="U18" i="94"/>
  <c r="V17" i="94"/>
  <c r="U17" i="94"/>
  <c r="V16" i="94"/>
  <c r="U16" i="94"/>
  <c r="V15" i="94"/>
  <c r="U15" i="94"/>
  <c r="V14" i="94"/>
  <c r="U14" i="94"/>
  <c r="V13" i="94"/>
  <c r="U13" i="94"/>
  <c r="V12" i="94"/>
  <c r="U12" i="94"/>
  <c r="V11" i="94"/>
  <c r="U11" i="94"/>
  <c r="V10" i="94"/>
  <c r="U10" i="94"/>
  <c r="V9" i="94"/>
  <c r="U9" i="94"/>
  <c r="V3" i="94"/>
  <c r="V4" i="94" s="1"/>
  <c r="V5" i="94" s="1"/>
  <c r="V6" i="94" s="1"/>
  <c r="V7" i="94" s="1"/>
  <c r="V8" i="94" s="1"/>
  <c r="U3" i="94"/>
  <c r="U4" i="94" s="1"/>
  <c r="U5" i="94" s="1"/>
  <c r="U6" i="94" s="1"/>
  <c r="U7" i="94" s="1"/>
  <c r="U8" i="94" s="1"/>
  <c r="V83" i="95"/>
  <c r="U83" i="95"/>
  <c r="V82" i="95"/>
  <c r="U82" i="95"/>
  <c r="V81" i="95"/>
  <c r="U81" i="95"/>
  <c r="V80" i="95"/>
  <c r="U80" i="95"/>
  <c r="V79" i="95"/>
  <c r="U79" i="95"/>
  <c r="V78" i="95"/>
  <c r="U78" i="95"/>
  <c r="V77" i="95"/>
  <c r="U77" i="95"/>
  <c r="V76" i="95"/>
  <c r="U76" i="95"/>
  <c r="V75" i="95"/>
  <c r="U75" i="95"/>
  <c r="V74" i="95"/>
  <c r="U74" i="95"/>
  <c r="V73" i="95"/>
  <c r="U73" i="95"/>
  <c r="V72" i="95"/>
  <c r="U72" i="95"/>
  <c r="V71" i="95"/>
  <c r="U71" i="95"/>
  <c r="V70" i="95"/>
  <c r="U70" i="95"/>
  <c r="V69" i="95"/>
  <c r="U69" i="95"/>
  <c r="V68" i="95"/>
  <c r="U68" i="95"/>
  <c r="V67" i="95"/>
  <c r="U67" i="95"/>
  <c r="V66" i="95"/>
  <c r="U66" i="95"/>
  <c r="V65" i="95"/>
  <c r="U65" i="95"/>
  <c r="V64" i="95"/>
  <c r="U64" i="95"/>
  <c r="V63" i="95"/>
  <c r="U63" i="95"/>
  <c r="V62" i="95"/>
  <c r="U62" i="95"/>
  <c r="V61" i="95"/>
  <c r="U61" i="95"/>
  <c r="V60" i="95"/>
  <c r="U60" i="95"/>
  <c r="V59" i="95"/>
  <c r="U59" i="95"/>
  <c r="V58" i="95"/>
  <c r="U58" i="95"/>
  <c r="V57" i="95"/>
  <c r="U57" i="95"/>
  <c r="V56" i="95"/>
  <c r="U56" i="95"/>
  <c r="V55" i="95"/>
  <c r="U55" i="95"/>
  <c r="V54" i="95"/>
  <c r="U54" i="95"/>
  <c r="V53" i="95"/>
  <c r="U53" i="95"/>
  <c r="V52" i="95"/>
  <c r="U52" i="95"/>
  <c r="V51" i="95"/>
  <c r="U51" i="95"/>
  <c r="V50" i="95"/>
  <c r="U50" i="95"/>
  <c r="V49" i="95"/>
  <c r="U49" i="95"/>
  <c r="V48" i="95"/>
  <c r="U48" i="95"/>
  <c r="V47" i="95"/>
  <c r="U47" i="95"/>
  <c r="V46" i="95"/>
  <c r="U46" i="95"/>
  <c r="V45" i="95"/>
  <c r="U45" i="95"/>
  <c r="V44" i="95"/>
  <c r="U44" i="95"/>
  <c r="V43" i="95"/>
  <c r="U43" i="95"/>
  <c r="V42" i="95"/>
  <c r="U42" i="95"/>
  <c r="V41" i="95"/>
  <c r="U41" i="95"/>
  <c r="V40" i="95"/>
  <c r="U40" i="95"/>
  <c r="V39" i="95"/>
  <c r="U39" i="95"/>
  <c r="V38" i="95"/>
  <c r="U38" i="95"/>
  <c r="V37" i="95"/>
  <c r="U37" i="95"/>
  <c r="V36" i="95"/>
  <c r="U36" i="95"/>
  <c r="V35" i="95"/>
  <c r="U35" i="95"/>
  <c r="V34" i="95"/>
  <c r="U34" i="95"/>
  <c r="V33" i="95"/>
  <c r="U33" i="95"/>
  <c r="V32" i="95"/>
  <c r="U32" i="95"/>
  <c r="V31" i="95"/>
  <c r="U31" i="95"/>
  <c r="V30" i="95"/>
  <c r="U30" i="95"/>
  <c r="V29" i="95"/>
  <c r="U29" i="95"/>
  <c r="V28" i="95"/>
  <c r="U28" i="95"/>
  <c r="V27" i="95"/>
  <c r="U27" i="95"/>
  <c r="V26" i="95"/>
  <c r="U26" i="95"/>
  <c r="V25" i="95"/>
  <c r="U25" i="95"/>
  <c r="V24" i="95"/>
  <c r="U24" i="95"/>
  <c r="V23" i="95"/>
  <c r="U23" i="95"/>
  <c r="V22" i="95"/>
  <c r="U22" i="95"/>
  <c r="V21" i="95"/>
  <c r="U21" i="95"/>
  <c r="V20" i="95"/>
  <c r="U20" i="95"/>
  <c r="V19" i="95"/>
  <c r="U19" i="95"/>
  <c r="V18" i="95"/>
  <c r="U18" i="95"/>
  <c r="V17" i="95"/>
  <c r="U17" i="95"/>
  <c r="V16" i="95"/>
  <c r="U16" i="95"/>
  <c r="V15" i="95"/>
  <c r="U15" i="95"/>
  <c r="V14" i="95"/>
  <c r="U14" i="95"/>
  <c r="V13" i="95"/>
  <c r="U13" i="95"/>
  <c r="V12" i="95"/>
  <c r="U12" i="95"/>
  <c r="V11" i="95"/>
  <c r="U11" i="95"/>
  <c r="V10" i="95"/>
  <c r="U10" i="95"/>
  <c r="V9" i="95"/>
  <c r="U9" i="95"/>
  <c r="V8" i="95"/>
  <c r="U8" i="95"/>
  <c r="V7" i="95"/>
  <c r="U7" i="95"/>
  <c r="V4" i="95"/>
  <c r="V5" i="95" s="1"/>
  <c r="V6" i="95" s="1"/>
  <c r="V3" i="95"/>
  <c r="U3" i="95"/>
  <c r="U4" i="95" s="1"/>
  <c r="U5" i="95" s="1"/>
  <c r="U6" i="95" s="1"/>
  <c r="V83" i="96"/>
  <c r="U83" i="96"/>
  <c r="V82" i="96"/>
  <c r="U82" i="96"/>
  <c r="V81" i="96"/>
  <c r="U81" i="96"/>
  <c r="V80" i="96"/>
  <c r="U80" i="96"/>
  <c r="V79" i="96"/>
  <c r="U79" i="96"/>
  <c r="V78" i="96"/>
  <c r="U78" i="96"/>
  <c r="V77" i="96"/>
  <c r="U77" i="96"/>
  <c r="V76" i="96"/>
  <c r="U76" i="96"/>
  <c r="V75" i="96"/>
  <c r="U75" i="96"/>
  <c r="V74" i="96"/>
  <c r="U74" i="96"/>
  <c r="V73" i="96"/>
  <c r="U73" i="96"/>
  <c r="V72" i="96"/>
  <c r="U72" i="96"/>
  <c r="V71" i="96"/>
  <c r="U71" i="96"/>
  <c r="V70" i="96"/>
  <c r="U70" i="96"/>
  <c r="V69" i="96"/>
  <c r="U69" i="96"/>
  <c r="V68" i="96"/>
  <c r="U68" i="96"/>
  <c r="V67" i="96"/>
  <c r="U67" i="96"/>
  <c r="V66" i="96"/>
  <c r="U66" i="96"/>
  <c r="V65" i="96"/>
  <c r="U65" i="96"/>
  <c r="V64" i="96"/>
  <c r="U64" i="96"/>
  <c r="V63" i="96"/>
  <c r="U63" i="96"/>
  <c r="V62" i="96"/>
  <c r="U62" i="96"/>
  <c r="V61" i="96"/>
  <c r="U61" i="96"/>
  <c r="V60" i="96"/>
  <c r="U60" i="96"/>
  <c r="V59" i="96"/>
  <c r="U59" i="96"/>
  <c r="V58" i="96"/>
  <c r="U58" i="96"/>
  <c r="V57" i="96"/>
  <c r="U57" i="96"/>
  <c r="V56" i="96"/>
  <c r="U56" i="96"/>
  <c r="V55" i="96"/>
  <c r="U55" i="96"/>
  <c r="V54" i="96"/>
  <c r="U54" i="96"/>
  <c r="V53" i="96"/>
  <c r="U53" i="96"/>
  <c r="V52" i="96"/>
  <c r="U52" i="96"/>
  <c r="V51" i="96"/>
  <c r="U51" i="96"/>
  <c r="V50" i="96"/>
  <c r="U50" i="96"/>
  <c r="V49" i="96"/>
  <c r="U49" i="96"/>
  <c r="V48" i="96"/>
  <c r="U48" i="96"/>
  <c r="V47" i="96"/>
  <c r="U47" i="96"/>
  <c r="V46" i="96"/>
  <c r="U46" i="96"/>
  <c r="V45" i="96"/>
  <c r="U45" i="96"/>
  <c r="V44" i="96"/>
  <c r="U44" i="96"/>
  <c r="V43" i="96"/>
  <c r="U43" i="96"/>
  <c r="V42" i="96"/>
  <c r="U42" i="96"/>
  <c r="V41" i="96"/>
  <c r="U41" i="96"/>
  <c r="V40" i="96"/>
  <c r="U40" i="96"/>
  <c r="V39" i="96"/>
  <c r="U39" i="96"/>
  <c r="V38" i="96"/>
  <c r="U38" i="96"/>
  <c r="V37" i="96"/>
  <c r="U37" i="96"/>
  <c r="V36" i="96"/>
  <c r="U36" i="96"/>
  <c r="V35" i="96"/>
  <c r="U35" i="96"/>
  <c r="V34" i="96"/>
  <c r="U34" i="96"/>
  <c r="V33" i="96"/>
  <c r="U33" i="96"/>
  <c r="V32" i="96"/>
  <c r="U32" i="96"/>
  <c r="V31" i="96"/>
  <c r="U31" i="96"/>
  <c r="V30" i="96"/>
  <c r="U30" i="96"/>
  <c r="V29" i="96"/>
  <c r="U29" i="96"/>
  <c r="V28" i="96"/>
  <c r="U28" i="96"/>
  <c r="V27" i="96"/>
  <c r="U27" i="96"/>
  <c r="V26" i="96"/>
  <c r="U26" i="96"/>
  <c r="V25" i="96"/>
  <c r="U25" i="96"/>
  <c r="V24" i="96"/>
  <c r="U24" i="96"/>
  <c r="V23" i="96"/>
  <c r="U23" i="96"/>
  <c r="V22" i="96"/>
  <c r="U22" i="96"/>
  <c r="V21" i="96"/>
  <c r="U21" i="96"/>
  <c r="V20" i="96"/>
  <c r="U20" i="96"/>
  <c r="V19" i="96"/>
  <c r="U19" i="96"/>
  <c r="V18" i="96"/>
  <c r="U18" i="96"/>
  <c r="V17" i="96"/>
  <c r="U17" i="96"/>
  <c r="V16" i="96"/>
  <c r="U16" i="96"/>
  <c r="V15" i="96"/>
  <c r="U15" i="96"/>
  <c r="V14" i="96"/>
  <c r="U14" i="96"/>
  <c r="V13" i="96"/>
  <c r="U13" i="96"/>
  <c r="V12" i="96"/>
  <c r="U12" i="96"/>
  <c r="V11" i="96"/>
  <c r="U11" i="96"/>
  <c r="V10" i="96"/>
  <c r="U10" i="96"/>
  <c r="V9" i="96"/>
  <c r="U9" i="96"/>
  <c r="V3" i="96"/>
  <c r="V4" i="96" s="1"/>
  <c r="V5" i="96" s="1"/>
  <c r="V6" i="96" s="1"/>
  <c r="V7" i="96" s="1"/>
  <c r="V8" i="96" s="1"/>
  <c r="U3" i="96"/>
  <c r="U4" i="96" s="1"/>
  <c r="U5" i="96" s="1"/>
  <c r="U6" i="96" s="1"/>
  <c r="U7" i="96" s="1"/>
  <c r="U8" i="96" s="1"/>
  <c r="V83" i="97"/>
  <c r="U83" i="97"/>
  <c r="V82" i="97"/>
  <c r="U82" i="97"/>
  <c r="V81" i="97"/>
  <c r="U81" i="97"/>
  <c r="V80" i="97"/>
  <c r="U80" i="97"/>
  <c r="V79" i="97"/>
  <c r="U79" i="97"/>
  <c r="V78" i="97"/>
  <c r="U78" i="97"/>
  <c r="V77" i="97"/>
  <c r="U77" i="97"/>
  <c r="V76" i="97"/>
  <c r="U76" i="97"/>
  <c r="V75" i="97"/>
  <c r="U75" i="97"/>
  <c r="V74" i="97"/>
  <c r="U74" i="97"/>
  <c r="V73" i="97"/>
  <c r="U73" i="97"/>
  <c r="V72" i="97"/>
  <c r="U72" i="97"/>
  <c r="V71" i="97"/>
  <c r="U71" i="97"/>
  <c r="V70" i="97"/>
  <c r="U70" i="97"/>
  <c r="V69" i="97"/>
  <c r="U69" i="97"/>
  <c r="V68" i="97"/>
  <c r="U68" i="97"/>
  <c r="V67" i="97"/>
  <c r="U67" i="97"/>
  <c r="V66" i="97"/>
  <c r="U66" i="97"/>
  <c r="V65" i="97"/>
  <c r="U65" i="97"/>
  <c r="V64" i="97"/>
  <c r="U64" i="97"/>
  <c r="V63" i="97"/>
  <c r="U63" i="97"/>
  <c r="V62" i="97"/>
  <c r="U62" i="97"/>
  <c r="V61" i="97"/>
  <c r="U61" i="97"/>
  <c r="V60" i="97"/>
  <c r="U60" i="97"/>
  <c r="V59" i="97"/>
  <c r="U59" i="97"/>
  <c r="V58" i="97"/>
  <c r="U58" i="97"/>
  <c r="V57" i="97"/>
  <c r="U57" i="97"/>
  <c r="V56" i="97"/>
  <c r="U56" i="97"/>
  <c r="V55" i="97"/>
  <c r="U55" i="97"/>
  <c r="V54" i="97"/>
  <c r="U54" i="97"/>
  <c r="V53" i="97"/>
  <c r="U53" i="97"/>
  <c r="V52" i="97"/>
  <c r="U52" i="97"/>
  <c r="V51" i="97"/>
  <c r="U51" i="97"/>
  <c r="V50" i="97"/>
  <c r="U50" i="97"/>
  <c r="V49" i="97"/>
  <c r="U49" i="97"/>
  <c r="V48" i="97"/>
  <c r="U48" i="97"/>
  <c r="V47" i="97"/>
  <c r="U47" i="97"/>
  <c r="V46" i="97"/>
  <c r="U46" i="97"/>
  <c r="V45" i="97"/>
  <c r="U45" i="97"/>
  <c r="V44" i="97"/>
  <c r="U44" i="97"/>
  <c r="V43" i="97"/>
  <c r="U43" i="97"/>
  <c r="V42" i="97"/>
  <c r="U42" i="97"/>
  <c r="V41" i="97"/>
  <c r="U41" i="97"/>
  <c r="V40" i="97"/>
  <c r="U40" i="97"/>
  <c r="V39" i="97"/>
  <c r="U39" i="97"/>
  <c r="V38" i="97"/>
  <c r="U38" i="97"/>
  <c r="V37" i="97"/>
  <c r="U37" i="97"/>
  <c r="V36" i="97"/>
  <c r="U36" i="97"/>
  <c r="V35" i="97"/>
  <c r="U35" i="97"/>
  <c r="V34" i="97"/>
  <c r="U34" i="97"/>
  <c r="V33" i="97"/>
  <c r="U33" i="97"/>
  <c r="V32" i="97"/>
  <c r="U32" i="97"/>
  <c r="V31" i="97"/>
  <c r="U31" i="97"/>
  <c r="V30" i="97"/>
  <c r="U30" i="97"/>
  <c r="V29" i="97"/>
  <c r="U29" i="97"/>
  <c r="V28" i="97"/>
  <c r="U28" i="97"/>
  <c r="V27" i="97"/>
  <c r="U27" i="97"/>
  <c r="V26" i="97"/>
  <c r="U26" i="97"/>
  <c r="V25" i="97"/>
  <c r="U25" i="97"/>
  <c r="V24" i="97"/>
  <c r="U24" i="97"/>
  <c r="V23" i="97"/>
  <c r="U23" i="97"/>
  <c r="V22" i="97"/>
  <c r="U22" i="97"/>
  <c r="V21" i="97"/>
  <c r="U21" i="97"/>
  <c r="V20" i="97"/>
  <c r="U20" i="97"/>
  <c r="V19" i="97"/>
  <c r="U19" i="97"/>
  <c r="V18" i="97"/>
  <c r="U18" i="97"/>
  <c r="V17" i="97"/>
  <c r="U17" i="97"/>
  <c r="V16" i="97"/>
  <c r="U16" i="97"/>
  <c r="V15" i="97"/>
  <c r="U15" i="97"/>
  <c r="V14" i="97"/>
  <c r="U14" i="97"/>
  <c r="V13" i="97"/>
  <c r="U13" i="97"/>
  <c r="V12" i="97"/>
  <c r="U12" i="97"/>
  <c r="V11" i="97"/>
  <c r="U11" i="97"/>
  <c r="V10" i="97"/>
  <c r="U10" i="97"/>
  <c r="V9" i="97"/>
  <c r="U9" i="97"/>
  <c r="V8" i="97"/>
  <c r="U8" i="97"/>
  <c r="V4" i="97"/>
  <c r="V5" i="97" s="1"/>
  <c r="V6" i="97" s="1"/>
  <c r="V7" i="97" s="1"/>
  <c r="V3" i="97"/>
  <c r="U3" i="97"/>
  <c r="U4" i="97" s="1"/>
  <c r="U5" i="97" s="1"/>
  <c r="U6" i="97" s="1"/>
  <c r="U7" i="97" s="1"/>
  <c r="V83" i="98"/>
  <c r="U83" i="98"/>
  <c r="V82" i="98"/>
  <c r="U82" i="98"/>
  <c r="V81" i="98"/>
  <c r="U81" i="98"/>
  <c r="V80" i="98"/>
  <c r="U80" i="98"/>
  <c r="V79" i="98"/>
  <c r="U79" i="98"/>
  <c r="V78" i="98"/>
  <c r="U78" i="98"/>
  <c r="V77" i="98"/>
  <c r="U77" i="98"/>
  <c r="V76" i="98"/>
  <c r="U76" i="98"/>
  <c r="V75" i="98"/>
  <c r="U75" i="98"/>
  <c r="V74" i="98"/>
  <c r="U74" i="98"/>
  <c r="V73" i="98"/>
  <c r="U73" i="98"/>
  <c r="V72" i="98"/>
  <c r="U72" i="98"/>
  <c r="V71" i="98"/>
  <c r="U71" i="98"/>
  <c r="V70" i="98"/>
  <c r="U70" i="98"/>
  <c r="V69" i="98"/>
  <c r="U69" i="98"/>
  <c r="V68" i="98"/>
  <c r="U68" i="98"/>
  <c r="V67" i="98"/>
  <c r="U67" i="98"/>
  <c r="V66" i="98"/>
  <c r="U66" i="98"/>
  <c r="V65" i="98"/>
  <c r="U65" i="98"/>
  <c r="V64" i="98"/>
  <c r="U64" i="98"/>
  <c r="V63" i="98"/>
  <c r="U63" i="98"/>
  <c r="V62" i="98"/>
  <c r="U62" i="98"/>
  <c r="V61" i="98"/>
  <c r="U61" i="98"/>
  <c r="V60" i="98"/>
  <c r="U60" i="98"/>
  <c r="V59" i="98"/>
  <c r="U59" i="98"/>
  <c r="V58" i="98"/>
  <c r="U58" i="98"/>
  <c r="V57" i="98"/>
  <c r="U57" i="98"/>
  <c r="V56" i="98"/>
  <c r="U56" i="98"/>
  <c r="V55" i="98"/>
  <c r="U55" i="98"/>
  <c r="V54" i="98"/>
  <c r="U54" i="98"/>
  <c r="V53" i="98"/>
  <c r="U53" i="98"/>
  <c r="V52" i="98"/>
  <c r="U52" i="98"/>
  <c r="V51" i="98"/>
  <c r="U51" i="98"/>
  <c r="V50" i="98"/>
  <c r="U50" i="98"/>
  <c r="V49" i="98"/>
  <c r="U49" i="98"/>
  <c r="V48" i="98"/>
  <c r="U48" i="98"/>
  <c r="V47" i="98"/>
  <c r="U47" i="98"/>
  <c r="V46" i="98"/>
  <c r="U46" i="98"/>
  <c r="V45" i="98"/>
  <c r="U45" i="98"/>
  <c r="V44" i="98"/>
  <c r="U44" i="98"/>
  <c r="V43" i="98"/>
  <c r="U43" i="98"/>
  <c r="V42" i="98"/>
  <c r="U42" i="98"/>
  <c r="V41" i="98"/>
  <c r="U41" i="98"/>
  <c r="V40" i="98"/>
  <c r="U40" i="98"/>
  <c r="V39" i="98"/>
  <c r="U39" i="98"/>
  <c r="V38" i="98"/>
  <c r="U38" i="98"/>
  <c r="V37" i="98"/>
  <c r="U37" i="98"/>
  <c r="V36" i="98"/>
  <c r="U36" i="98"/>
  <c r="V35" i="98"/>
  <c r="U35" i="98"/>
  <c r="V34" i="98"/>
  <c r="U34" i="98"/>
  <c r="V33" i="98"/>
  <c r="U33" i="98"/>
  <c r="V32" i="98"/>
  <c r="U32" i="98"/>
  <c r="V31" i="98"/>
  <c r="U31" i="98"/>
  <c r="V30" i="98"/>
  <c r="U30" i="98"/>
  <c r="V29" i="98"/>
  <c r="U29" i="98"/>
  <c r="V28" i="98"/>
  <c r="U28" i="98"/>
  <c r="V27" i="98"/>
  <c r="U27" i="98"/>
  <c r="V26" i="98"/>
  <c r="U26" i="98"/>
  <c r="V25" i="98"/>
  <c r="U25" i="98"/>
  <c r="V24" i="98"/>
  <c r="U24" i="98"/>
  <c r="V23" i="98"/>
  <c r="U23" i="98"/>
  <c r="V22" i="98"/>
  <c r="U22" i="98"/>
  <c r="V21" i="98"/>
  <c r="U21" i="98"/>
  <c r="V20" i="98"/>
  <c r="U20" i="98"/>
  <c r="V19" i="98"/>
  <c r="U19" i="98"/>
  <c r="V18" i="98"/>
  <c r="U18" i="98"/>
  <c r="V17" i="98"/>
  <c r="U17" i="98"/>
  <c r="V16" i="98"/>
  <c r="U16" i="98"/>
  <c r="V15" i="98"/>
  <c r="U15" i="98"/>
  <c r="V14" i="98"/>
  <c r="U14" i="98"/>
  <c r="V13" i="98"/>
  <c r="U13" i="98"/>
  <c r="V12" i="98"/>
  <c r="U12" i="98"/>
  <c r="V11" i="98"/>
  <c r="U11" i="98"/>
  <c r="V10" i="98"/>
  <c r="U10" i="98"/>
  <c r="V9" i="98"/>
  <c r="U9" i="98"/>
  <c r="V8" i="98"/>
  <c r="U8" i="98"/>
  <c r="V3" i="98"/>
  <c r="V4" i="98" s="1"/>
  <c r="V5" i="98" s="1"/>
  <c r="V6" i="98" s="1"/>
  <c r="V7" i="98" s="1"/>
  <c r="U3" i="98"/>
  <c r="U4" i="98" s="1"/>
  <c r="U5" i="98" s="1"/>
  <c r="U6" i="98" s="1"/>
  <c r="U7" i="98" s="1"/>
  <c r="V83" i="99"/>
  <c r="U83" i="99"/>
  <c r="V82" i="99"/>
  <c r="U82" i="99"/>
  <c r="V81" i="99"/>
  <c r="U81" i="99"/>
  <c r="V80" i="99"/>
  <c r="U80" i="99"/>
  <c r="V79" i="99"/>
  <c r="U79" i="99"/>
  <c r="V78" i="99"/>
  <c r="U78" i="99"/>
  <c r="V77" i="99"/>
  <c r="U77" i="99"/>
  <c r="V76" i="99"/>
  <c r="U76" i="99"/>
  <c r="V75" i="99"/>
  <c r="U75" i="99"/>
  <c r="V74" i="99"/>
  <c r="U74" i="99"/>
  <c r="V73" i="99"/>
  <c r="U73" i="99"/>
  <c r="V72" i="99"/>
  <c r="U72" i="99"/>
  <c r="V71" i="99"/>
  <c r="U71" i="99"/>
  <c r="V70" i="99"/>
  <c r="U70" i="99"/>
  <c r="V69" i="99"/>
  <c r="U69" i="99"/>
  <c r="V68" i="99"/>
  <c r="U68" i="99"/>
  <c r="V67" i="99"/>
  <c r="U67" i="99"/>
  <c r="V66" i="99"/>
  <c r="U66" i="99"/>
  <c r="V65" i="99"/>
  <c r="U65" i="99"/>
  <c r="V64" i="99"/>
  <c r="U64" i="99"/>
  <c r="V63" i="99"/>
  <c r="U63" i="99"/>
  <c r="V62" i="99"/>
  <c r="U62" i="99"/>
  <c r="V61" i="99"/>
  <c r="U61" i="99"/>
  <c r="V60" i="99"/>
  <c r="U60" i="99"/>
  <c r="V59" i="99"/>
  <c r="U59" i="99"/>
  <c r="V58" i="99"/>
  <c r="U58" i="99"/>
  <c r="V57" i="99"/>
  <c r="U57" i="99"/>
  <c r="V56" i="99"/>
  <c r="U56" i="99"/>
  <c r="V55" i="99"/>
  <c r="U55" i="99"/>
  <c r="V54" i="99"/>
  <c r="U54" i="99"/>
  <c r="V53" i="99"/>
  <c r="U53" i="99"/>
  <c r="V52" i="99"/>
  <c r="U52" i="99"/>
  <c r="V51" i="99"/>
  <c r="U51" i="99"/>
  <c r="V50" i="99"/>
  <c r="U50" i="99"/>
  <c r="V49" i="99"/>
  <c r="U49" i="99"/>
  <c r="V48" i="99"/>
  <c r="U48" i="99"/>
  <c r="V47" i="99"/>
  <c r="U47" i="99"/>
  <c r="V46" i="99"/>
  <c r="U46" i="99"/>
  <c r="V45" i="99"/>
  <c r="U45" i="99"/>
  <c r="V44" i="99"/>
  <c r="U44" i="99"/>
  <c r="V43" i="99"/>
  <c r="U43" i="99"/>
  <c r="V42" i="99"/>
  <c r="U42" i="99"/>
  <c r="V41" i="99"/>
  <c r="U41" i="99"/>
  <c r="V40" i="99"/>
  <c r="U40" i="99"/>
  <c r="V39" i="99"/>
  <c r="U39" i="99"/>
  <c r="V38" i="99"/>
  <c r="U38" i="99"/>
  <c r="V37" i="99"/>
  <c r="U37" i="99"/>
  <c r="V36" i="99"/>
  <c r="U36" i="99"/>
  <c r="V35" i="99"/>
  <c r="U35" i="99"/>
  <c r="V34" i="99"/>
  <c r="U34" i="99"/>
  <c r="V33" i="99"/>
  <c r="U33" i="99"/>
  <c r="V32" i="99"/>
  <c r="U32" i="99"/>
  <c r="V31" i="99"/>
  <c r="U31" i="99"/>
  <c r="V30" i="99"/>
  <c r="U30" i="99"/>
  <c r="V29" i="99"/>
  <c r="U29" i="99"/>
  <c r="V28" i="99"/>
  <c r="U28" i="99"/>
  <c r="V27" i="99"/>
  <c r="U27" i="99"/>
  <c r="V26" i="99"/>
  <c r="U26" i="99"/>
  <c r="V25" i="99"/>
  <c r="U25" i="99"/>
  <c r="V24" i="99"/>
  <c r="U24" i="99"/>
  <c r="V23" i="99"/>
  <c r="U23" i="99"/>
  <c r="V22" i="99"/>
  <c r="U22" i="99"/>
  <c r="V21" i="99"/>
  <c r="U21" i="99"/>
  <c r="V20" i="99"/>
  <c r="U20" i="99"/>
  <c r="V19" i="99"/>
  <c r="U19" i="99"/>
  <c r="V18" i="99"/>
  <c r="U18" i="99"/>
  <c r="V17" i="99"/>
  <c r="U17" i="99"/>
  <c r="V16" i="99"/>
  <c r="U16" i="99"/>
  <c r="V15" i="99"/>
  <c r="U15" i="99"/>
  <c r="V14" i="99"/>
  <c r="U14" i="99"/>
  <c r="V13" i="99"/>
  <c r="U13" i="99"/>
  <c r="V12" i="99"/>
  <c r="U12" i="99"/>
  <c r="V11" i="99"/>
  <c r="U11" i="99"/>
  <c r="V10" i="99"/>
  <c r="U10" i="99"/>
  <c r="V9" i="99"/>
  <c r="U9" i="99"/>
  <c r="V4" i="99"/>
  <c r="V5" i="99" s="1"/>
  <c r="V6" i="99" s="1"/>
  <c r="V7" i="99" s="1"/>
  <c r="V8" i="99" s="1"/>
  <c r="V3" i="99"/>
  <c r="U3" i="99"/>
  <c r="U4" i="99" s="1"/>
  <c r="U5" i="99" s="1"/>
  <c r="U6" i="99" s="1"/>
  <c r="U7" i="99" s="1"/>
  <c r="U8" i="99" s="1"/>
  <c r="V83" i="100"/>
  <c r="U83" i="100"/>
  <c r="V82" i="100"/>
  <c r="U82" i="100"/>
  <c r="V81" i="100"/>
  <c r="U81" i="100"/>
  <c r="V80" i="100"/>
  <c r="U80" i="100"/>
  <c r="V79" i="100"/>
  <c r="U79" i="100"/>
  <c r="V78" i="100"/>
  <c r="U78" i="100"/>
  <c r="V77" i="100"/>
  <c r="U77" i="100"/>
  <c r="V76" i="100"/>
  <c r="U76" i="100"/>
  <c r="V75" i="100"/>
  <c r="U75" i="100"/>
  <c r="V74" i="100"/>
  <c r="U74" i="100"/>
  <c r="V73" i="100"/>
  <c r="U73" i="100"/>
  <c r="V72" i="100"/>
  <c r="U72" i="100"/>
  <c r="V71" i="100"/>
  <c r="U71" i="100"/>
  <c r="V70" i="100"/>
  <c r="U70" i="100"/>
  <c r="V69" i="100"/>
  <c r="U69" i="100"/>
  <c r="V68" i="100"/>
  <c r="U68" i="100"/>
  <c r="V67" i="100"/>
  <c r="U67" i="100"/>
  <c r="V66" i="100"/>
  <c r="U66" i="100"/>
  <c r="V65" i="100"/>
  <c r="U65" i="100"/>
  <c r="V64" i="100"/>
  <c r="U64" i="100"/>
  <c r="V63" i="100"/>
  <c r="U63" i="100"/>
  <c r="V62" i="100"/>
  <c r="U62" i="100"/>
  <c r="V61" i="100"/>
  <c r="U61" i="100"/>
  <c r="V60" i="100"/>
  <c r="U60" i="100"/>
  <c r="V59" i="100"/>
  <c r="U59" i="100"/>
  <c r="V58" i="100"/>
  <c r="U58" i="100"/>
  <c r="V57" i="100"/>
  <c r="U57" i="100"/>
  <c r="V56" i="100"/>
  <c r="U56" i="100"/>
  <c r="V55" i="100"/>
  <c r="U55" i="100"/>
  <c r="V54" i="100"/>
  <c r="U54" i="100"/>
  <c r="V53" i="100"/>
  <c r="U53" i="100"/>
  <c r="V52" i="100"/>
  <c r="U52" i="100"/>
  <c r="V51" i="100"/>
  <c r="U51" i="100"/>
  <c r="V50" i="100"/>
  <c r="U50" i="100"/>
  <c r="V49" i="100"/>
  <c r="U49" i="100"/>
  <c r="V48" i="100"/>
  <c r="U48" i="100"/>
  <c r="V47" i="100"/>
  <c r="U47" i="100"/>
  <c r="V46" i="100"/>
  <c r="U46" i="100"/>
  <c r="V45" i="100"/>
  <c r="U45" i="100"/>
  <c r="V44" i="100"/>
  <c r="U44" i="100"/>
  <c r="V43" i="100"/>
  <c r="U43" i="100"/>
  <c r="V42" i="100"/>
  <c r="U42" i="100"/>
  <c r="V41" i="100"/>
  <c r="U41" i="100"/>
  <c r="V40" i="100"/>
  <c r="U40" i="100"/>
  <c r="V39" i="100"/>
  <c r="U39" i="100"/>
  <c r="V38" i="100"/>
  <c r="U38" i="100"/>
  <c r="V37" i="100"/>
  <c r="U37" i="100"/>
  <c r="V36" i="100"/>
  <c r="U36" i="100"/>
  <c r="V35" i="100"/>
  <c r="U35" i="100"/>
  <c r="V34" i="100"/>
  <c r="U34" i="100"/>
  <c r="V33" i="100"/>
  <c r="U33" i="100"/>
  <c r="V32" i="100"/>
  <c r="U32" i="100"/>
  <c r="V31" i="100"/>
  <c r="U31" i="100"/>
  <c r="V30" i="100"/>
  <c r="U30" i="100"/>
  <c r="V29" i="100"/>
  <c r="U29" i="100"/>
  <c r="V28" i="100"/>
  <c r="U28" i="100"/>
  <c r="V27" i="100"/>
  <c r="U27" i="100"/>
  <c r="V26" i="100"/>
  <c r="U26" i="100"/>
  <c r="V25" i="100"/>
  <c r="U25" i="100"/>
  <c r="V24" i="100"/>
  <c r="U24" i="100"/>
  <c r="V23" i="100"/>
  <c r="U23" i="100"/>
  <c r="V22" i="100"/>
  <c r="U22" i="100"/>
  <c r="V21" i="100"/>
  <c r="U21" i="100"/>
  <c r="V20" i="100"/>
  <c r="U20" i="100"/>
  <c r="V19" i="100"/>
  <c r="U19" i="100"/>
  <c r="V18" i="100"/>
  <c r="U18" i="100"/>
  <c r="V17" i="100"/>
  <c r="U17" i="100"/>
  <c r="V16" i="100"/>
  <c r="U16" i="100"/>
  <c r="V15" i="100"/>
  <c r="U15" i="100"/>
  <c r="V14" i="100"/>
  <c r="U14" i="100"/>
  <c r="V13" i="100"/>
  <c r="U13" i="100"/>
  <c r="V12" i="100"/>
  <c r="U12" i="100"/>
  <c r="V11" i="100"/>
  <c r="U11" i="100"/>
  <c r="V10" i="100"/>
  <c r="U10" i="100"/>
  <c r="V9" i="100"/>
  <c r="U9" i="100"/>
  <c r="V8" i="100"/>
  <c r="U8" i="100"/>
  <c r="V7" i="100"/>
  <c r="U7" i="100"/>
  <c r="V3" i="100"/>
  <c r="V4" i="100" s="1"/>
  <c r="V5" i="100" s="1"/>
  <c r="V6" i="100" s="1"/>
  <c r="U3" i="100"/>
  <c r="U4" i="100" s="1"/>
  <c r="U5" i="100" s="1"/>
  <c r="U6" i="100" s="1"/>
  <c r="V83" i="101"/>
  <c r="U83" i="101"/>
  <c r="V82" i="101"/>
  <c r="U82" i="101"/>
  <c r="V81" i="101"/>
  <c r="U81" i="101"/>
  <c r="V80" i="101"/>
  <c r="U80" i="101"/>
  <c r="V79" i="101"/>
  <c r="U79" i="101"/>
  <c r="V78" i="101"/>
  <c r="U78" i="101"/>
  <c r="V77" i="101"/>
  <c r="U77" i="101"/>
  <c r="V76" i="101"/>
  <c r="U76" i="101"/>
  <c r="V75" i="101"/>
  <c r="U75" i="101"/>
  <c r="V74" i="101"/>
  <c r="U74" i="101"/>
  <c r="V73" i="101"/>
  <c r="U73" i="101"/>
  <c r="V72" i="101"/>
  <c r="U72" i="101"/>
  <c r="V71" i="101"/>
  <c r="U71" i="101"/>
  <c r="V70" i="101"/>
  <c r="U70" i="101"/>
  <c r="V69" i="101"/>
  <c r="U69" i="101"/>
  <c r="V68" i="101"/>
  <c r="U68" i="101"/>
  <c r="V67" i="101"/>
  <c r="U67" i="101"/>
  <c r="V66" i="101"/>
  <c r="U66" i="101"/>
  <c r="V65" i="101"/>
  <c r="U65" i="101"/>
  <c r="V64" i="101"/>
  <c r="U64" i="101"/>
  <c r="V63" i="101"/>
  <c r="U63" i="101"/>
  <c r="V62" i="101"/>
  <c r="U62" i="101"/>
  <c r="V61" i="101"/>
  <c r="U61" i="101"/>
  <c r="V60" i="101"/>
  <c r="U60" i="101"/>
  <c r="V59" i="101"/>
  <c r="U59" i="101"/>
  <c r="V58" i="101"/>
  <c r="U58" i="101"/>
  <c r="V57" i="101"/>
  <c r="U57" i="101"/>
  <c r="V56" i="101"/>
  <c r="U56" i="101"/>
  <c r="V55" i="101"/>
  <c r="U55" i="101"/>
  <c r="V54" i="101"/>
  <c r="U54" i="101"/>
  <c r="V53" i="101"/>
  <c r="U53" i="101"/>
  <c r="V52" i="101"/>
  <c r="U52" i="101"/>
  <c r="V51" i="101"/>
  <c r="U51" i="101"/>
  <c r="V50" i="101"/>
  <c r="U50" i="101"/>
  <c r="V49" i="101"/>
  <c r="U49" i="101"/>
  <c r="V48" i="101"/>
  <c r="U48" i="101"/>
  <c r="V47" i="101"/>
  <c r="U47" i="101"/>
  <c r="V46" i="101"/>
  <c r="U46" i="101"/>
  <c r="V45" i="101"/>
  <c r="U45" i="101"/>
  <c r="V44" i="101"/>
  <c r="U44" i="101"/>
  <c r="V43" i="101"/>
  <c r="U43" i="101"/>
  <c r="V42" i="101"/>
  <c r="U42" i="101"/>
  <c r="V41" i="101"/>
  <c r="U41" i="101"/>
  <c r="V40" i="101"/>
  <c r="U40" i="101"/>
  <c r="V39" i="101"/>
  <c r="U39" i="101"/>
  <c r="V38" i="101"/>
  <c r="U38" i="101"/>
  <c r="V37" i="101"/>
  <c r="U37" i="101"/>
  <c r="V36" i="101"/>
  <c r="U36" i="101"/>
  <c r="V35" i="101"/>
  <c r="U35" i="101"/>
  <c r="V34" i="101"/>
  <c r="U34" i="101"/>
  <c r="V33" i="101"/>
  <c r="U33" i="101"/>
  <c r="V32" i="101"/>
  <c r="U32" i="101"/>
  <c r="V31" i="101"/>
  <c r="U31" i="101"/>
  <c r="V30" i="101"/>
  <c r="U30" i="101"/>
  <c r="V29" i="101"/>
  <c r="U29" i="101"/>
  <c r="V28" i="101"/>
  <c r="U28" i="101"/>
  <c r="V27" i="101"/>
  <c r="U27" i="101"/>
  <c r="V26" i="101"/>
  <c r="U26" i="101"/>
  <c r="V25" i="101"/>
  <c r="U25" i="101"/>
  <c r="V24" i="101"/>
  <c r="U24" i="101"/>
  <c r="V23" i="101"/>
  <c r="U23" i="101"/>
  <c r="V22" i="101"/>
  <c r="U22" i="101"/>
  <c r="V21" i="101"/>
  <c r="U21" i="101"/>
  <c r="V20" i="101"/>
  <c r="U20" i="101"/>
  <c r="V19" i="101"/>
  <c r="U19" i="101"/>
  <c r="V18" i="101"/>
  <c r="U18" i="101"/>
  <c r="V17" i="101"/>
  <c r="U17" i="101"/>
  <c r="V16" i="101"/>
  <c r="U16" i="101"/>
  <c r="V15" i="101"/>
  <c r="U15" i="101"/>
  <c r="V14" i="101"/>
  <c r="U14" i="101"/>
  <c r="V13" i="101"/>
  <c r="U13" i="101"/>
  <c r="V12" i="101"/>
  <c r="U12" i="101"/>
  <c r="V11" i="101"/>
  <c r="U11" i="101"/>
  <c r="V10" i="101"/>
  <c r="U10" i="101"/>
  <c r="V9" i="101"/>
  <c r="U9" i="101"/>
  <c r="V8" i="101"/>
  <c r="U8" i="101"/>
  <c r="V4" i="101"/>
  <c r="V5" i="101" s="1"/>
  <c r="V6" i="101" s="1"/>
  <c r="V7" i="101" s="1"/>
  <c r="V3" i="101"/>
  <c r="U3" i="101"/>
  <c r="U4" i="101" s="1"/>
  <c r="U5" i="101" s="1"/>
  <c r="U6" i="101" s="1"/>
  <c r="U7" i="101" s="1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3" i="5"/>
  <c r="V4" i="5" s="1"/>
  <c r="V5" i="5" s="1"/>
  <c r="V6" i="5" s="1"/>
  <c r="V7" i="5" s="1"/>
  <c r="U3" i="5"/>
  <c r="U4" i="5" s="1"/>
  <c r="U5" i="5" s="1"/>
  <c r="U6" i="5" s="1"/>
  <c r="U7" i="5" s="1"/>
  <c r="U4" i="80"/>
  <c r="U5" i="80" s="1"/>
  <c r="U6" i="80" s="1"/>
  <c r="U7" i="80" s="1"/>
  <c r="U8" i="80" s="1"/>
  <c r="V4" i="80"/>
  <c r="V5" i="80" s="1"/>
  <c r="V6" i="80" s="1"/>
  <c r="V7" i="80" s="1"/>
  <c r="V8" i="80" s="1"/>
  <c r="U9" i="80"/>
  <c r="V9" i="80"/>
  <c r="U10" i="80"/>
  <c r="V10" i="80"/>
  <c r="U11" i="80"/>
  <c r="V11" i="80"/>
  <c r="U12" i="80"/>
  <c r="V12" i="80"/>
  <c r="U13" i="80"/>
  <c r="V13" i="80"/>
  <c r="U14" i="80"/>
  <c r="V14" i="80"/>
  <c r="U15" i="80"/>
  <c r="V15" i="80"/>
  <c r="U16" i="80"/>
  <c r="V16" i="80"/>
  <c r="U17" i="80"/>
  <c r="V17" i="80"/>
  <c r="U18" i="80"/>
  <c r="V18" i="80"/>
  <c r="U19" i="80"/>
  <c r="V19" i="80"/>
  <c r="U20" i="80"/>
  <c r="V20" i="80"/>
  <c r="U21" i="80"/>
  <c r="V21" i="80"/>
  <c r="U22" i="80"/>
  <c r="V22" i="80"/>
  <c r="U23" i="80"/>
  <c r="V23" i="80"/>
  <c r="U24" i="80"/>
  <c r="V24" i="80"/>
  <c r="U25" i="80"/>
  <c r="V25" i="80"/>
  <c r="U26" i="80"/>
  <c r="V26" i="80"/>
  <c r="U27" i="80"/>
  <c r="V27" i="80"/>
  <c r="U28" i="80"/>
  <c r="V28" i="80"/>
  <c r="U29" i="80"/>
  <c r="V29" i="80"/>
  <c r="U30" i="80"/>
  <c r="V30" i="80"/>
  <c r="U31" i="80"/>
  <c r="V31" i="80"/>
  <c r="U32" i="80"/>
  <c r="V32" i="80"/>
  <c r="U33" i="80"/>
  <c r="V33" i="80"/>
  <c r="U34" i="80"/>
  <c r="V34" i="80"/>
  <c r="U35" i="80"/>
  <c r="V35" i="80"/>
  <c r="U36" i="80"/>
  <c r="V36" i="80"/>
  <c r="U37" i="80"/>
  <c r="V37" i="80"/>
  <c r="U38" i="80"/>
  <c r="V38" i="80"/>
  <c r="U39" i="80"/>
  <c r="V39" i="80"/>
  <c r="U40" i="80"/>
  <c r="V40" i="80"/>
  <c r="U41" i="80"/>
  <c r="V41" i="80"/>
  <c r="U42" i="80"/>
  <c r="V42" i="80"/>
  <c r="U43" i="80"/>
  <c r="V43" i="80"/>
  <c r="U44" i="80"/>
  <c r="V44" i="80"/>
  <c r="U45" i="80"/>
  <c r="V45" i="80"/>
  <c r="U46" i="80"/>
  <c r="V46" i="80"/>
  <c r="U47" i="80"/>
  <c r="V47" i="80"/>
  <c r="U48" i="80"/>
  <c r="V48" i="80"/>
  <c r="U49" i="80"/>
  <c r="V49" i="80"/>
  <c r="U50" i="80"/>
  <c r="V50" i="80"/>
  <c r="U51" i="80"/>
  <c r="V51" i="80"/>
  <c r="U52" i="80"/>
  <c r="V52" i="80"/>
  <c r="U53" i="80"/>
  <c r="V53" i="80"/>
  <c r="U54" i="80"/>
  <c r="V54" i="80"/>
  <c r="U55" i="80"/>
  <c r="V55" i="80"/>
  <c r="U56" i="80"/>
  <c r="V56" i="80"/>
  <c r="U57" i="80"/>
  <c r="V57" i="80"/>
  <c r="U58" i="80"/>
  <c r="V58" i="80"/>
  <c r="U59" i="80"/>
  <c r="V59" i="80"/>
  <c r="U60" i="80"/>
  <c r="V60" i="80"/>
  <c r="U61" i="80"/>
  <c r="V61" i="80"/>
  <c r="U62" i="80"/>
  <c r="V62" i="80"/>
  <c r="U63" i="80"/>
  <c r="V63" i="80"/>
  <c r="U64" i="80"/>
  <c r="V64" i="80"/>
  <c r="U65" i="80"/>
  <c r="V65" i="80"/>
  <c r="U66" i="80"/>
  <c r="V66" i="80"/>
  <c r="U67" i="80"/>
  <c r="V67" i="80"/>
  <c r="U68" i="80"/>
  <c r="V68" i="80"/>
  <c r="U69" i="80"/>
  <c r="V69" i="80"/>
  <c r="U70" i="80"/>
  <c r="V70" i="80"/>
  <c r="U71" i="80"/>
  <c r="V71" i="80"/>
  <c r="U72" i="80"/>
  <c r="V72" i="80"/>
  <c r="U73" i="80"/>
  <c r="V73" i="80"/>
  <c r="U74" i="80"/>
  <c r="V74" i="80"/>
  <c r="U75" i="80"/>
  <c r="V75" i="80"/>
  <c r="U76" i="80"/>
  <c r="V76" i="80"/>
  <c r="U77" i="80"/>
  <c r="V77" i="80"/>
  <c r="U78" i="80"/>
  <c r="V78" i="80"/>
  <c r="U79" i="80"/>
  <c r="V79" i="80"/>
  <c r="U80" i="80"/>
  <c r="V80" i="80"/>
  <c r="U81" i="80"/>
  <c r="V81" i="80"/>
  <c r="U82" i="80"/>
  <c r="V82" i="80"/>
  <c r="U83" i="80"/>
  <c r="V83" i="80"/>
  <c r="V3" i="80"/>
  <c r="U3" i="80"/>
  <c r="AF9" i="72"/>
  <c r="AF3" i="72"/>
  <c r="AE3" i="72"/>
  <c r="AD3" i="72"/>
  <c r="AF3" i="73"/>
  <c r="AF4" i="73" s="1"/>
  <c r="AE3" i="73"/>
  <c r="AE4" i="73" s="1"/>
  <c r="AD3" i="73"/>
  <c r="AD4" i="73" s="1"/>
  <c r="AE5" i="74"/>
  <c r="AF4" i="74"/>
  <c r="AE4" i="74"/>
  <c r="AD4" i="74"/>
  <c r="AF3" i="74"/>
  <c r="AE3" i="74"/>
  <c r="AD3" i="74"/>
  <c r="AF8" i="75"/>
  <c r="AF3" i="75"/>
  <c r="AF4" i="75" s="1"/>
  <c r="AF5" i="75" s="1"/>
  <c r="AE3" i="75"/>
  <c r="AE4" i="75" s="1"/>
  <c r="AE5" i="75" s="1"/>
  <c r="AD3" i="75"/>
  <c r="AD4" i="75" s="1"/>
  <c r="AD5" i="75" s="1"/>
  <c r="AE11" i="76"/>
  <c r="AF4" i="76"/>
  <c r="AF5" i="76" s="1"/>
  <c r="AE4" i="76"/>
  <c r="AE5" i="76" s="1"/>
  <c r="AD4" i="76"/>
  <c r="AD5" i="76" s="1"/>
  <c r="AF3" i="76"/>
  <c r="AE3" i="76"/>
  <c r="AD3" i="76"/>
  <c r="AF3" i="77"/>
  <c r="AF4" i="77" s="1"/>
  <c r="AE3" i="77"/>
  <c r="AE4" i="77" s="1"/>
  <c r="AD3" i="77"/>
  <c r="AD4" i="77" s="1"/>
  <c r="AF4" i="78"/>
  <c r="AE4" i="78"/>
  <c r="AD4" i="78"/>
  <c r="AF3" i="78"/>
  <c r="AE3" i="78"/>
  <c r="AD3" i="78"/>
  <c r="AF3" i="79"/>
  <c r="AE3" i="79"/>
  <c r="AD3" i="79"/>
  <c r="AF6" i="80"/>
  <c r="AE4" i="80"/>
  <c r="AD4" i="80"/>
  <c r="AF3" i="80"/>
  <c r="AF4" i="80" s="1"/>
  <c r="AE3" i="80"/>
  <c r="AD3" i="80"/>
  <c r="AF4" i="81"/>
  <c r="AF3" i="81"/>
  <c r="AE3" i="81"/>
  <c r="AE4" i="81" s="1"/>
  <c r="AD3" i="81"/>
  <c r="AD4" i="81" s="1"/>
  <c r="AF4" i="82"/>
  <c r="AF3" i="82"/>
  <c r="AE3" i="82"/>
  <c r="AE4" i="82" s="1"/>
  <c r="AD3" i="82"/>
  <c r="AD4" i="82" s="1"/>
  <c r="AF3" i="83"/>
  <c r="AF4" i="83" s="1"/>
  <c r="AE3" i="83"/>
  <c r="AE4" i="83" s="1"/>
  <c r="AD3" i="83"/>
  <c r="AD4" i="83" s="1"/>
  <c r="AE7" i="84"/>
  <c r="AE4" i="84"/>
  <c r="AD4" i="84"/>
  <c r="AF3" i="84"/>
  <c r="AF4" i="84" s="1"/>
  <c r="AE3" i="84"/>
  <c r="AD3" i="84"/>
  <c r="AF4" i="85"/>
  <c r="AF3" i="85"/>
  <c r="AE3" i="85"/>
  <c r="AE4" i="85" s="1"/>
  <c r="AD3" i="85"/>
  <c r="AD4" i="85" s="1"/>
  <c r="AF5" i="86"/>
  <c r="AF4" i="86"/>
  <c r="AD4" i="86"/>
  <c r="AD5" i="86" s="1"/>
  <c r="AF3" i="86"/>
  <c r="AE3" i="86"/>
  <c r="AE4" i="86" s="1"/>
  <c r="AE5" i="86" s="1"/>
  <c r="AD3" i="86"/>
  <c r="AF3" i="87"/>
  <c r="AF4" i="87" s="1"/>
  <c r="AE3" i="87"/>
  <c r="AE4" i="87" s="1"/>
  <c r="AD3" i="87"/>
  <c r="AD4" i="87" s="1"/>
  <c r="AF3" i="88"/>
  <c r="AE3" i="88"/>
  <c r="AD3" i="88"/>
  <c r="AF4" i="89"/>
  <c r="AD4" i="89"/>
  <c r="AF3" i="89"/>
  <c r="AE3" i="89"/>
  <c r="AE4" i="89" s="1"/>
  <c r="AD3" i="89"/>
  <c r="AF4" i="90"/>
  <c r="AF3" i="90"/>
  <c r="AE3" i="90"/>
  <c r="AE4" i="90" s="1"/>
  <c r="AD3" i="90"/>
  <c r="AD4" i="90" s="1"/>
  <c r="AF3" i="91"/>
  <c r="AF4" i="91" s="1"/>
  <c r="AE3" i="91"/>
  <c r="AE4" i="91" s="1"/>
  <c r="AD3" i="91"/>
  <c r="AD4" i="91" s="1"/>
  <c r="AE4" i="92"/>
  <c r="AD4" i="92"/>
  <c r="AF3" i="92"/>
  <c r="AF4" i="92" s="1"/>
  <c r="AE3" i="92"/>
  <c r="AD3" i="92"/>
  <c r="AF4" i="93"/>
  <c r="AF3" i="93"/>
  <c r="AE3" i="93"/>
  <c r="AE4" i="93" s="1"/>
  <c r="AD3" i="93"/>
  <c r="AD4" i="93" s="1"/>
  <c r="AD4" i="94"/>
  <c r="AD5" i="94" s="1"/>
  <c r="AF3" i="94"/>
  <c r="AF4" i="94" s="1"/>
  <c r="AF5" i="94" s="1"/>
  <c r="AE3" i="94"/>
  <c r="AE4" i="94" s="1"/>
  <c r="AE5" i="94" s="1"/>
  <c r="AD3" i="94"/>
  <c r="AF3" i="95"/>
  <c r="AE3" i="95"/>
  <c r="AD3" i="95"/>
  <c r="AE4" i="96"/>
  <c r="AE5" i="96" s="1"/>
  <c r="AD4" i="96"/>
  <c r="AD5" i="96" s="1"/>
  <c r="AF3" i="96"/>
  <c r="AF4" i="96" s="1"/>
  <c r="AF5" i="96" s="1"/>
  <c r="AE3" i="96"/>
  <c r="AD3" i="96"/>
  <c r="AF4" i="97"/>
  <c r="AF3" i="97"/>
  <c r="AE3" i="97"/>
  <c r="AE4" i="97" s="1"/>
  <c r="AD3" i="97"/>
  <c r="AD4" i="97" s="1"/>
  <c r="AF3" i="98"/>
  <c r="AF4" i="98" s="1"/>
  <c r="AE3" i="98"/>
  <c r="AE4" i="98" s="1"/>
  <c r="AD3" i="98"/>
  <c r="AD4" i="98" s="1"/>
  <c r="AF3" i="99"/>
  <c r="AF4" i="99" s="1"/>
  <c r="AF5" i="99" s="1"/>
  <c r="AE3" i="99"/>
  <c r="AE4" i="99" s="1"/>
  <c r="AE5" i="99" s="1"/>
  <c r="AD3" i="99"/>
  <c r="AD4" i="99" s="1"/>
  <c r="AD5" i="99" s="1"/>
  <c r="AF3" i="100"/>
  <c r="AE3" i="100"/>
  <c r="AD3" i="100"/>
  <c r="AE8" i="101"/>
  <c r="AF4" i="101"/>
  <c r="AF3" i="101"/>
  <c r="AE3" i="101"/>
  <c r="AE4" i="101" s="1"/>
  <c r="AD3" i="101"/>
  <c r="AD4" i="101" s="1"/>
  <c r="AF4" i="71"/>
  <c r="AE4" i="71"/>
  <c r="AD4" i="71"/>
  <c r="AF3" i="71"/>
  <c r="AE3" i="71"/>
  <c r="AD3" i="71"/>
  <c r="AF3" i="5"/>
  <c r="AE3" i="5"/>
  <c r="AD3" i="5"/>
  <c r="AF2" i="72"/>
  <c r="AE2" i="72"/>
  <c r="AD2" i="72"/>
  <c r="AF2" i="73"/>
  <c r="AE2" i="73"/>
  <c r="AD2" i="73"/>
  <c r="AF2" i="74"/>
  <c r="AE2" i="74"/>
  <c r="AD2" i="74"/>
  <c r="AF2" i="75"/>
  <c r="AE2" i="75"/>
  <c r="AD2" i="75"/>
  <c r="AF2" i="76"/>
  <c r="AE2" i="76"/>
  <c r="AD2" i="76"/>
  <c r="AF2" i="77"/>
  <c r="AE2" i="77"/>
  <c r="AD2" i="77"/>
  <c r="AF2" i="78"/>
  <c r="AE2" i="78"/>
  <c r="AD2" i="78"/>
  <c r="AF2" i="79"/>
  <c r="AE2" i="79"/>
  <c r="AD2" i="79"/>
  <c r="AF2" i="80"/>
  <c r="AE2" i="80"/>
  <c r="AD2" i="80"/>
  <c r="AF2" i="81"/>
  <c r="AE2" i="81"/>
  <c r="AD2" i="81"/>
  <c r="AF2" i="82"/>
  <c r="AE2" i="82"/>
  <c r="AD2" i="82"/>
  <c r="AF2" i="83"/>
  <c r="AE2" i="83"/>
  <c r="AD2" i="83"/>
  <c r="AF2" i="84"/>
  <c r="AE2" i="84"/>
  <c r="AD2" i="84"/>
  <c r="AF2" i="85"/>
  <c r="AE2" i="85"/>
  <c r="AD2" i="85"/>
  <c r="AF2" i="86"/>
  <c r="AE2" i="86"/>
  <c r="AD2" i="86"/>
  <c r="AF2" i="87"/>
  <c r="AE2" i="87"/>
  <c r="AD2" i="87"/>
  <c r="AF2" i="88"/>
  <c r="AE2" i="88"/>
  <c r="AD2" i="88"/>
  <c r="AF2" i="89"/>
  <c r="AE2" i="89"/>
  <c r="AD2" i="89"/>
  <c r="AF2" i="90"/>
  <c r="AE2" i="90"/>
  <c r="AD2" i="90"/>
  <c r="AF2" i="91"/>
  <c r="AE2" i="91"/>
  <c r="AD2" i="91"/>
  <c r="AF2" i="92"/>
  <c r="AE2" i="92"/>
  <c r="AD2" i="92"/>
  <c r="AF2" i="93"/>
  <c r="AE2" i="93"/>
  <c r="AD2" i="93"/>
  <c r="AF2" i="94"/>
  <c r="AE2" i="94"/>
  <c r="AD2" i="94"/>
  <c r="AF2" i="95"/>
  <c r="AE2" i="95"/>
  <c r="AD2" i="95"/>
  <c r="AF2" i="96"/>
  <c r="AE2" i="96"/>
  <c r="AD2" i="96"/>
  <c r="AF2" i="97"/>
  <c r="AE2" i="97"/>
  <c r="AD2" i="97"/>
  <c r="AF2" i="98"/>
  <c r="AE2" i="98"/>
  <c r="AD2" i="98"/>
  <c r="AF2" i="99"/>
  <c r="AE2" i="99"/>
  <c r="AD2" i="99"/>
  <c r="AF2" i="100"/>
  <c r="AE2" i="100"/>
  <c r="AD2" i="100"/>
  <c r="AF2" i="101"/>
  <c r="AE2" i="101"/>
  <c r="AD2" i="101"/>
  <c r="AF2" i="71"/>
  <c r="AE2" i="71"/>
  <c r="AD2" i="71"/>
  <c r="AF2" i="5"/>
  <c r="AE2" i="5"/>
  <c r="AD2" i="5"/>
  <c r="AC83" i="71"/>
  <c r="AF83" i="71" s="1"/>
  <c r="AC82" i="71"/>
  <c r="AF82" i="71" s="1"/>
  <c r="AD81" i="71"/>
  <c r="AC81" i="71"/>
  <c r="AF81" i="71" s="1"/>
  <c r="AC80" i="71"/>
  <c r="AF80" i="71" s="1"/>
  <c r="AC79" i="71"/>
  <c r="AF79" i="71" s="1"/>
  <c r="AD78" i="71"/>
  <c r="AC78" i="71"/>
  <c r="AF78" i="71" s="1"/>
  <c r="AC77" i="71"/>
  <c r="AF77" i="71" s="1"/>
  <c r="AC76" i="71"/>
  <c r="AF76" i="71" s="1"/>
  <c r="AD75" i="71"/>
  <c r="AC75" i="71"/>
  <c r="AF75" i="71" s="1"/>
  <c r="AC74" i="71"/>
  <c r="AF74" i="71" s="1"/>
  <c r="AC73" i="71"/>
  <c r="AF73" i="71" s="1"/>
  <c r="AD72" i="71"/>
  <c r="AC72" i="71"/>
  <c r="AF72" i="71" s="1"/>
  <c r="AC71" i="71"/>
  <c r="AF71" i="71" s="1"/>
  <c r="AC70" i="71"/>
  <c r="AF70" i="71" s="1"/>
  <c r="AD69" i="71"/>
  <c r="AC69" i="71"/>
  <c r="AF69" i="71" s="1"/>
  <c r="AC68" i="71"/>
  <c r="AF68" i="71" s="1"/>
  <c r="AC67" i="71"/>
  <c r="AF67" i="71" s="1"/>
  <c r="AD66" i="71"/>
  <c r="AC66" i="71"/>
  <c r="AF66" i="71" s="1"/>
  <c r="AC65" i="71"/>
  <c r="AC64" i="71"/>
  <c r="AF64" i="71" s="1"/>
  <c r="AD63" i="71"/>
  <c r="AC63" i="71"/>
  <c r="AF63" i="71" s="1"/>
  <c r="AC62" i="71"/>
  <c r="AC61" i="71"/>
  <c r="AF61" i="71" s="1"/>
  <c r="AD60" i="71"/>
  <c r="AC60" i="71"/>
  <c r="AF60" i="71" s="1"/>
  <c r="AC59" i="71"/>
  <c r="AC58" i="71"/>
  <c r="AF58" i="71" s="1"/>
  <c r="AD57" i="71"/>
  <c r="AC57" i="71"/>
  <c r="AF57" i="71" s="1"/>
  <c r="AC56" i="71"/>
  <c r="AC55" i="71"/>
  <c r="AF55" i="71" s="1"/>
  <c r="AD54" i="71"/>
  <c r="AC54" i="71"/>
  <c r="AF54" i="71" s="1"/>
  <c r="AC53" i="71"/>
  <c r="AC52" i="71"/>
  <c r="AF52" i="71" s="1"/>
  <c r="AD51" i="71"/>
  <c r="AC51" i="71"/>
  <c r="AF51" i="71" s="1"/>
  <c r="AC50" i="71"/>
  <c r="AC49" i="71"/>
  <c r="AF49" i="71" s="1"/>
  <c r="AD48" i="71"/>
  <c r="AC48" i="71"/>
  <c r="AF48" i="71" s="1"/>
  <c r="AC47" i="71"/>
  <c r="AC46" i="71"/>
  <c r="AF46" i="71" s="1"/>
  <c r="AD45" i="71"/>
  <c r="AC45" i="71"/>
  <c r="AF45" i="71" s="1"/>
  <c r="AC44" i="71"/>
  <c r="AC43" i="71"/>
  <c r="AF43" i="71" s="1"/>
  <c r="AD42" i="71"/>
  <c r="AC42" i="71"/>
  <c r="AF42" i="71" s="1"/>
  <c r="AC41" i="71"/>
  <c r="AC40" i="71"/>
  <c r="AF40" i="71" s="1"/>
  <c r="AD39" i="71"/>
  <c r="AC39" i="71"/>
  <c r="AF39" i="71" s="1"/>
  <c r="AC38" i="71"/>
  <c r="AC37" i="71"/>
  <c r="AF37" i="71" s="1"/>
  <c r="AD36" i="71"/>
  <c r="AC36" i="71"/>
  <c r="AF36" i="71" s="1"/>
  <c r="AC35" i="71"/>
  <c r="AC34" i="71"/>
  <c r="AF34" i="71" s="1"/>
  <c r="AD33" i="71"/>
  <c r="AC33" i="71"/>
  <c r="AF33" i="71" s="1"/>
  <c r="AC32" i="71"/>
  <c r="AC31" i="71"/>
  <c r="AF31" i="71" s="1"/>
  <c r="AD30" i="71"/>
  <c r="AC30" i="71"/>
  <c r="AF30" i="71" s="1"/>
  <c r="AC29" i="71"/>
  <c r="AC28" i="71"/>
  <c r="AF28" i="71" s="1"/>
  <c r="AD27" i="71"/>
  <c r="AC27" i="71"/>
  <c r="AF27" i="71" s="1"/>
  <c r="AC26" i="71"/>
  <c r="AC25" i="71"/>
  <c r="AF25" i="71" s="1"/>
  <c r="AD24" i="71"/>
  <c r="AC24" i="71"/>
  <c r="AF24" i="71" s="1"/>
  <c r="AC23" i="71"/>
  <c r="AC22" i="71"/>
  <c r="AF22" i="71" s="1"/>
  <c r="AD21" i="71"/>
  <c r="AC21" i="71"/>
  <c r="AF21" i="71" s="1"/>
  <c r="AC20" i="71"/>
  <c r="AC19" i="71"/>
  <c r="AF19" i="71" s="1"/>
  <c r="AD18" i="71"/>
  <c r="AC18" i="71"/>
  <c r="AF18" i="71" s="1"/>
  <c r="AC17" i="71"/>
  <c r="AC16" i="71"/>
  <c r="AF16" i="71" s="1"/>
  <c r="AD15" i="71"/>
  <c r="AC15" i="71"/>
  <c r="AF15" i="71" s="1"/>
  <c r="AC14" i="71"/>
  <c r="AC13" i="71"/>
  <c r="AF13" i="71" s="1"/>
  <c r="AC12" i="71"/>
  <c r="AF12" i="71" s="1"/>
  <c r="AC11" i="71"/>
  <c r="AD11" i="71" s="1"/>
  <c r="AC10" i="71"/>
  <c r="AD10" i="71" s="1"/>
  <c r="AC9" i="71"/>
  <c r="AF9" i="71" s="1"/>
  <c r="AC8" i="71"/>
  <c r="AF8" i="71" s="1"/>
  <c r="AC7" i="71"/>
  <c r="AE7" i="71" s="1"/>
  <c r="AC6" i="71"/>
  <c r="AF6" i="71" s="1"/>
  <c r="AC5" i="71"/>
  <c r="AF5" i="71" s="1"/>
  <c r="AC4" i="71"/>
  <c r="AC3" i="71"/>
  <c r="AC2" i="71"/>
  <c r="AC83" i="72"/>
  <c r="AF83" i="72" s="1"/>
  <c r="AD82" i="72"/>
  <c r="AC82" i="72"/>
  <c r="AF82" i="72" s="1"/>
  <c r="AC81" i="72"/>
  <c r="AC80" i="72"/>
  <c r="AF80" i="72" s="1"/>
  <c r="AD79" i="72"/>
  <c r="AC79" i="72"/>
  <c r="AF79" i="72" s="1"/>
  <c r="AC78" i="72"/>
  <c r="AC77" i="72"/>
  <c r="AF77" i="72" s="1"/>
  <c r="AD76" i="72"/>
  <c r="AC76" i="72"/>
  <c r="AF76" i="72" s="1"/>
  <c r="AC75" i="72"/>
  <c r="AC74" i="72"/>
  <c r="AF74" i="72" s="1"/>
  <c r="AD73" i="72"/>
  <c r="AC73" i="72"/>
  <c r="AF73" i="72" s="1"/>
  <c r="AC72" i="72"/>
  <c r="AC71" i="72"/>
  <c r="AF71" i="72" s="1"/>
  <c r="AD70" i="72"/>
  <c r="AC70" i="72"/>
  <c r="AF70" i="72" s="1"/>
  <c r="AE69" i="72"/>
  <c r="AC69" i="72"/>
  <c r="AC68" i="72"/>
  <c r="AF68" i="72" s="1"/>
  <c r="AD67" i="72"/>
  <c r="AC67" i="72"/>
  <c r="AF67" i="72" s="1"/>
  <c r="AE66" i="72"/>
  <c r="AC66" i="72"/>
  <c r="AC65" i="72"/>
  <c r="AF65" i="72" s="1"/>
  <c r="AD64" i="72"/>
  <c r="AC64" i="72"/>
  <c r="AF64" i="72" s="1"/>
  <c r="AC63" i="72"/>
  <c r="AC62" i="72"/>
  <c r="AF62" i="72" s="1"/>
  <c r="AD61" i="72"/>
  <c r="AC61" i="72"/>
  <c r="AF61" i="72" s="1"/>
  <c r="AC60" i="72"/>
  <c r="AE60" i="72" s="1"/>
  <c r="AC59" i="72"/>
  <c r="AF59" i="72" s="1"/>
  <c r="AD58" i="72"/>
  <c r="AC58" i="72"/>
  <c r="AF58" i="72" s="1"/>
  <c r="AE57" i="72"/>
  <c r="AC57" i="72"/>
  <c r="AC56" i="72"/>
  <c r="AF56" i="72" s="1"/>
  <c r="AD55" i="72"/>
  <c r="AC55" i="72"/>
  <c r="AF55" i="72" s="1"/>
  <c r="AC54" i="72"/>
  <c r="AC53" i="72"/>
  <c r="AF53" i="72" s="1"/>
  <c r="AD52" i="72"/>
  <c r="AC52" i="72"/>
  <c r="AF52" i="72" s="1"/>
  <c r="AE51" i="72"/>
  <c r="AC51" i="72"/>
  <c r="AC50" i="72"/>
  <c r="AF50" i="72" s="1"/>
  <c r="AD49" i="72"/>
  <c r="AC49" i="72"/>
  <c r="AF49" i="72" s="1"/>
  <c r="AC48" i="72"/>
  <c r="AC47" i="72"/>
  <c r="AF47" i="72" s="1"/>
  <c r="AD46" i="72"/>
  <c r="AC46" i="72"/>
  <c r="AF46" i="72" s="1"/>
  <c r="AC45" i="72"/>
  <c r="AC44" i="72"/>
  <c r="AF44" i="72" s="1"/>
  <c r="AD43" i="72"/>
  <c r="AC43" i="72"/>
  <c r="AF43" i="72" s="1"/>
  <c r="AC42" i="72"/>
  <c r="AC41" i="72"/>
  <c r="AF41" i="72" s="1"/>
  <c r="AD40" i="72"/>
  <c r="AC40" i="72"/>
  <c r="AE39" i="72"/>
  <c r="AC39" i="72"/>
  <c r="AC38" i="72"/>
  <c r="AD37" i="72"/>
  <c r="AC37" i="72"/>
  <c r="AC36" i="72"/>
  <c r="AC35" i="72"/>
  <c r="AC34" i="72"/>
  <c r="AE33" i="72"/>
  <c r="AC33" i="72"/>
  <c r="AC32" i="72"/>
  <c r="AC31" i="72"/>
  <c r="AD31" i="72" s="1"/>
  <c r="AE30" i="72"/>
  <c r="AC30" i="72"/>
  <c r="AC29" i="72"/>
  <c r="AD28" i="72"/>
  <c r="AC28" i="72"/>
  <c r="AC27" i="72"/>
  <c r="AC26" i="72"/>
  <c r="AC25" i="72"/>
  <c r="AC24" i="72"/>
  <c r="AE24" i="72" s="1"/>
  <c r="AC23" i="72"/>
  <c r="AD22" i="72"/>
  <c r="AC22" i="72"/>
  <c r="AE21" i="72"/>
  <c r="AC21" i="72"/>
  <c r="AC20" i="72"/>
  <c r="AC19" i="72"/>
  <c r="AC18" i="72"/>
  <c r="AC17" i="72"/>
  <c r="AC16" i="72"/>
  <c r="AE15" i="72"/>
  <c r="AC15" i="72"/>
  <c r="AC14" i="72"/>
  <c r="AC13" i="72"/>
  <c r="AC12" i="72"/>
  <c r="AC11" i="72"/>
  <c r="AF11" i="72" s="1"/>
  <c r="AC10" i="72"/>
  <c r="AF10" i="72" s="1"/>
  <c r="AC9" i="72"/>
  <c r="AD9" i="72" s="1"/>
  <c r="AC8" i="72"/>
  <c r="AF8" i="72" s="1"/>
  <c r="AC7" i="72"/>
  <c r="AF7" i="72" s="1"/>
  <c r="AC6" i="72"/>
  <c r="AF6" i="72" s="1"/>
  <c r="AC5" i="72"/>
  <c r="AF5" i="72" s="1"/>
  <c r="AC4" i="72"/>
  <c r="AD4" i="72" s="1"/>
  <c r="AC3" i="72"/>
  <c r="AC2" i="72"/>
  <c r="AD83" i="73"/>
  <c r="AC83" i="73"/>
  <c r="AC82" i="73"/>
  <c r="AC81" i="73"/>
  <c r="AC80" i="73"/>
  <c r="AE79" i="73"/>
  <c r="AC79" i="73"/>
  <c r="AC78" i="73"/>
  <c r="AC77" i="73"/>
  <c r="AD77" i="73" s="1"/>
  <c r="AE76" i="73"/>
  <c r="AC76" i="73"/>
  <c r="AC75" i="73"/>
  <c r="AD74" i="73"/>
  <c r="AC74" i="73"/>
  <c r="AC73" i="73"/>
  <c r="AC72" i="73"/>
  <c r="AC71" i="73"/>
  <c r="AC70" i="73"/>
  <c r="AE70" i="73" s="1"/>
  <c r="AC69" i="73"/>
  <c r="AD68" i="73"/>
  <c r="AC68" i="73"/>
  <c r="AE67" i="73"/>
  <c r="AC67" i="73"/>
  <c r="AC66" i="73"/>
  <c r="AC65" i="73"/>
  <c r="AC64" i="73"/>
  <c r="AC63" i="73"/>
  <c r="AC62" i="73"/>
  <c r="AE61" i="73"/>
  <c r="AC61" i="73"/>
  <c r="AC60" i="73"/>
  <c r="AC59" i="73"/>
  <c r="AC58" i="73"/>
  <c r="AC57" i="73"/>
  <c r="AD56" i="73"/>
  <c r="AC56" i="73"/>
  <c r="AC55" i="73"/>
  <c r="AC54" i="73"/>
  <c r="AC53" i="73"/>
  <c r="AC52" i="73"/>
  <c r="AC51" i="73"/>
  <c r="AD50" i="73"/>
  <c r="AC50" i="73"/>
  <c r="AE49" i="73"/>
  <c r="AC49" i="73"/>
  <c r="AC48" i="73"/>
  <c r="AD47" i="73"/>
  <c r="AC47" i="73"/>
  <c r="AC46" i="73"/>
  <c r="AC45" i="73"/>
  <c r="AC44" i="73"/>
  <c r="AE43" i="73"/>
  <c r="AC43" i="73"/>
  <c r="AC42" i="73"/>
  <c r="AC41" i="73"/>
  <c r="AD41" i="73" s="1"/>
  <c r="AE40" i="73"/>
  <c r="AC40" i="73"/>
  <c r="AC39" i="73"/>
  <c r="AD38" i="73"/>
  <c r="AC38" i="73"/>
  <c r="AC37" i="73"/>
  <c r="AC36" i="73"/>
  <c r="AC35" i="73"/>
  <c r="AC34" i="73"/>
  <c r="AE34" i="73" s="1"/>
  <c r="AC33" i="73"/>
  <c r="AD32" i="73"/>
  <c r="AC32" i="73"/>
  <c r="AE31" i="73"/>
  <c r="AC31" i="73"/>
  <c r="AC30" i="73"/>
  <c r="AC29" i="73"/>
  <c r="AC28" i="73"/>
  <c r="AC27" i="73"/>
  <c r="AC26" i="73"/>
  <c r="AE25" i="73"/>
  <c r="AC25" i="73"/>
  <c r="AC24" i="73"/>
  <c r="AC23" i="73"/>
  <c r="AC22" i="73"/>
  <c r="AC21" i="73"/>
  <c r="AD20" i="73"/>
  <c r="AC20" i="73"/>
  <c r="AC19" i="73"/>
  <c r="AC18" i="73"/>
  <c r="AC17" i="73"/>
  <c r="AC16" i="73"/>
  <c r="AC15" i="73"/>
  <c r="AC14" i="73"/>
  <c r="AD14" i="73" s="1"/>
  <c r="AC13" i="73"/>
  <c r="AE13" i="73" s="1"/>
  <c r="AC12" i="73"/>
  <c r="AC11" i="73"/>
  <c r="AE11" i="73" s="1"/>
  <c r="AC10" i="73"/>
  <c r="AF10" i="73" s="1"/>
  <c r="AC9" i="73"/>
  <c r="AD9" i="73" s="1"/>
  <c r="AC8" i="73"/>
  <c r="AF8" i="73" s="1"/>
  <c r="AC7" i="73"/>
  <c r="AF7" i="73" s="1"/>
  <c r="AC6" i="73"/>
  <c r="AF6" i="73" s="1"/>
  <c r="AC5" i="73"/>
  <c r="AD5" i="73" s="1"/>
  <c r="AC4" i="73"/>
  <c r="AC3" i="73"/>
  <c r="AC2" i="73"/>
  <c r="AC83" i="74"/>
  <c r="AC82" i="74"/>
  <c r="AC81" i="74"/>
  <c r="AC80" i="74"/>
  <c r="AE80" i="74" s="1"/>
  <c r="AC79" i="74"/>
  <c r="AD78" i="74"/>
  <c r="AC78" i="74"/>
  <c r="AE77" i="74"/>
  <c r="AC77" i="74"/>
  <c r="AC76" i="74"/>
  <c r="AC75" i="74"/>
  <c r="AE74" i="74"/>
  <c r="AC74" i="74"/>
  <c r="AF74" i="74" s="1"/>
  <c r="AC73" i="74"/>
  <c r="AC72" i="74"/>
  <c r="AF72" i="74" s="1"/>
  <c r="AE71" i="74"/>
  <c r="AC71" i="74"/>
  <c r="AF71" i="74" s="1"/>
  <c r="AC70" i="74"/>
  <c r="AC69" i="74"/>
  <c r="AF69" i="74" s="1"/>
  <c r="AE68" i="74"/>
  <c r="AC68" i="74"/>
  <c r="AF68" i="74" s="1"/>
  <c r="AF67" i="74"/>
  <c r="AC67" i="74"/>
  <c r="AC66" i="74"/>
  <c r="AF66" i="74" s="1"/>
  <c r="AE65" i="74"/>
  <c r="AC65" i="74"/>
  <c r="AF65" i="74" s="1"/>
  <c r="AC64" i="74"/>
  <c r="AC63" i="74"/>
  <c r="AF63" i="74" s="1"/>
  <c r="AE62" i="74"/>
  <c r="AC62" i="74"/>
  <c r="AF62" i="74" s="1"/>
  <c r="AC61" i="74"/>
  <c r="AC60" i="74"/>
  <c r="AF60" i="74" s="1"/>
  <c r="AE59" i="74"/>
  <c r="AC59" i="74"/>
  <c r="AF59" i="74" s="1"/>
  <c r="AF58" i="74"/>
  <c r="AC58" i="74"/>
  <c r="AC57" i="74"/>
  <c r="AF57" i="74" s="1"/>
  <c r="AE56" i="74"/>
  <c r="AC56" i="74"/>
  <c r="AF56" i="74" s="1"/>
  <c r="AF55" i="74"/>
  <c r="AC55" i="74"/>
  <c r="AC54" i="74"/>
  <c r="AF54" i="74" s="1"/>
  <c r="AE53" i="74"/>
  <c r="AC53" i="74"/>
  <c r="AF53" i="74" s="1"/>
  <c r="AC52" i="74"/>
  <c r="AF52" i="74" s="1"/>
  <c r="AC51" i="74"/>
  <c r="AF51" i="74" s="1"/>
  <c r="AE50" i="74"/>
  <c r="AC50" i="74"/>
  <c r="AF50" i="74" s="1"/>
  <c r="AF49" i="74"/>
  <c r="AC49" i="74"/>
  <c r="AC48" i="74"/>
  <c r="AF48" i="74" s="1"/>
  <c r="AE47" i="74"/>
  <c r="AC47" i="74"/>
  <c r="AF47" i="74" s="1"/>
  <c r="AC46" i="74"/>
  <c r="AC45" i="74"/>
  <c r="AF45" i="74" s="1"/>
  <c r="AE44" i="74"/>
  <c r="AC44" i="74"/>
  <c r="AF44" i="74" s="1"/>
  <c r="AC43" i="74"/>
  <c r="AC42" i="74"/>
  <c r="AF42" i="74" s="1"/>
  <c r="AE41" i="74"/>
  <c r="AC41" i="74"/>
  <c r="AF41" i="74" s="1"/>
  <c r="AC40" i="74"/>
  <c r="AC39" i="74"/>
  <c r="AF39" i="74" s="1"/>
  <c r="AE38" i="74"/>
  <c r="AC38" i="74"/>
  <c r="AF38" i="74" s="1"/>
  <c r="AC37" i="74"/>
  <c r="AC36" i="74"/>
  <c r="AF36" i="74" s="1"/>
  <c r="AE35" i="74"/>
  <c r="AC35" i="74"/>
  <c r="AF35" i="74" s="1"/>
  <c r="AC34" i="74"/>
  <c r="AC33" i="74"/>
  <c r="AF33" i="74" s="1"/>
  <c r="AE32" i="74"/>
  <c r="AC32" i="74"/>
  <c r="AF32" i="74" s="1"/>
  <c r="AF31" i="74"/>
  <c r="AC31" i="74"/>
  <c r="AC30" i="74"/>
  <c r="AF30" i="74" s="1"/>
  <c r="AE29" i="74"/>
  <c r="AC29" i="74"/>
  <c r="AF29" i="74" s="1"/>
  <c r="AC28" i="74"/>
  <c r="AC27" i="74"/>
  <c r="AF27" i="74" s="1"/>
  <c r="AE26" i="74"/>
  <c r="AC26" i="74"/>
  <c r="AF26" i="74" s="1"/>
  <c r="AC25" i="74"/>
  <c r="AC24" i="74"/>
  <c r="AF24" i="74" s="1"/>
  <c r="AE23" i="74"/>
  <c r="AC23" i="74"/>
  <c r="AF23" i="74" s="1"/>
  <c r="AF22" i="74"/>
  <c r="AC22" i="74"/>
  <c r="AC21" i="74"/>
  <c r="AF21" i="74" s="1"/>
  <c r="AE20" i="74"/>
  <c r="AC20" i="74"/>
  <c r="AF20" i="74" s="1"/>
  <c r="AF19" i="74"/>
  <c r="AC19" i="74"/>
  <c r="AC18" i="74"/>
  <c r="AF18" i="74" s="1"/>
  <c r="AE17" i="74"/>
  <c r="AC17" i="74"/>
  <c r="AF17" i="74" s="1"/>
  <c r="AC16" i="74"/>
  <c r="AF16" i="74" s="1"/>
  <c r="AC15" i="74"/>
  <c r="AF15" i="74" s="1"/>
  <c r="AE14" i="74"/>
  <c r="AC14" i="74"/>
  <c r="AF14" i="74" s="1"/>
  <c r="AC13" i="74"/>
  <c r="AF13" i="74" s="1"/>
  <c r="AC12" i="74"/>
  <c r="AF12" i="74" s="1"/>
  <c r="AC11" i="74"/>
  <c r="AF11" i="74" s="1"/>
  <c r="AC10" i="74"/>
  <c r="AE10" i="74" s="1"/>
  <c r="AC9" i="74"/>
  <c r="AD9" i="74" s="1"/>
  <c r="AC8" i="74"/>
  <c r="AF8" i="74" s="1"/>
  <c r="AC7" i="74"/>
  <c r="AF7" i="74" s="1"/>
  <c r="AC6" i="74"/>
  <c r="AF6" i="74" s="1"/>
  <c r="AC5" i="74"/>
  <c r="AD5" i="74" s="1"/>
  <c r="AC4" i="74"/>
  <c r="AC3" i="74"/>
  <c r="AC2" i="74"/>
  <c r="AC83" i="75"/>
  <c r="AC82" i="75"/>
  <c r="AF82" i="75" s="1"/>
  <c r="AE81" i="75"/>
  <c r="AC81" i="75"/>
  <c r="AF81" i="75" s="1"/>
  <c r="AC80" i="75"/>
  <c r="AC79" i="75"/>
  <c r="AF79" i="75" s="1"/>
  <c r="AE78" i="75"/>
  <c r="AC78" i="75"/>
  <c r="AF78" i="75" s="1"/>
  <c r="AF77" i="75"/>
  <c r="AC77" i="75"/>
  <c r="AC76" i="75"/>
  <c r="AF76" i="75" s="1"/>
  <c r="AE75" i="75"/>
  <c r="AC75" i="75"/>
  <c r="AF75" i="75" s="1"/>
  <c r="AC74" i="75"/>
  <c r="AC73" i="75"/>
  <c r="AF73" i="75" s="1"/>
  <c r="AE72" i="75"/>
  <c r="AC72" i="75"/>
  <c r="AC71" i="75"/>
  <c r="AC70" i="75"/>
  <c r="AF70" i="75" s="1"/>
  <c r="AC69" i="75"/>
  <c r="AE69" i="75" s="1"/>
  <c r="AF68" i="75"/>
  <c r="AC68" i="75"/>
  <c r="AC67" i="75"/>
  <c r="AF67" i="75" s="1"/>
  <c r="AE66" i="75"/>
  <c r="AC66" i="75"/>
  <c r="AF65" i="75"/>
  <c r="AC65" i="75"/>
  <c r="AC64" i="75"/>
  <c r="AF64" i="75" s="1"/>
  <c r="AC63" i="75"/>
  <c r="AC62" i="75"/>
  <c r="AF62" i="75" s="1"/>
  <c r="AC61" i="75"/>
  <c r="AF61" i="75" s="1"/>
  <c r="AC60" i="75"/>
  <c r="AF59" i="75"/>
  <c r="AC59" i="75"/>
  <c r="AC58" i="75"/>
  <c r="AF58" i="75" s="1"/>
  <c r="AC57" i="75"/>
  <c r="AF56" i="75"/>
  <c r="AC56" i="75"/>
  <c r="AC55" i="75"/>
  <c r="AF55" i="75" s="1"/>
  <c r="AC54" i="75"/>
  <c r="AC53" i="75"/>
  <c r="AC52" i="75"/>
  <c r="AF52" i="75" s="1"/>
  <c r="AC51" i="75"/>
  <c r="AC50" i="75"/>
  <c r="AC49" i="75"/>
  <c r="AF49" i="75" s="1"/>
  <c r="AE48" i="75"/>
  <c r="AC48" i="75"/>
  <c r="AC47" i="75"/>
  <c r="AC46" i="75"/>
  <c r="AF46" i="75" s="1"/>
  <c r="AC45" i="75"/>
  <c r="AC44" i="75"/>
  <c r="AC43" i="75"/>
  <c r="AF43" i="75" s="1"/>
  <c r="AC42" i="75"/>
  <c r="AF41" i="75"/>
  <c r="AC41" i="75"/>
  <c r="AC40" i="75"/>
  <c r="AF40" i="75" s="1"/>
  <c r="AE39" i="75"/>
  <c r="AC39" i="75"/>
  <c r="AC38" i="75"/>
  <c r="AC37" i="75"/>
  <c r="AF37" i="75" s="1"/>
  <c r="AC36" i="75"/>
  <c r="AC35" i="75"/>
  <c r="AC34" i="75"/>
  <c r="AF34" i="75" s="1"/>
  <c r="AC33" i="75"/>
  <c r="AE33" i="75" s="1"/>
  <c r="AF32" i="75"/>
  <c r="AC32" i="75"/>
  <c r="AC31" i="75"/>
  <c r="AF31" i="75" s="1"/>
  <c r="AE30" i="75"/>
  <c r="AC30" i="75"/>
  <c r="AC29" i="75"/>
  <c r="AC28" i="75"/>
  <c r="AF28" i="75" s="1"/>
  <c r="AC27" i="75"/>
  <c r="AC26" i="75"/>
  <c r="AF26" i="75" s="1"/>
  <c r="AC25" i="75"/>
  <c r="AF25" i="75" s="1"/>
  <c r="AC24" i="75"/>
  <c r="AF23" i="75"/>
  <c r="AC23" i="75"/>
  <c r="AC22" i="75"/>
  <c r="AF22" i="75" s="1"/>
  <c r="AC21" i="75"/>
  <c r="AC20" i="75"/>
  <c r="AC19" i="75"/>
  <c r="AF19" i="75" s="1"/>
  <c r="AC18" i="75"/>
  <c r="AC17" i="75"/>
  <c r="AC16" i="75"/>
  <c r="AF16" i="75" s="1"/>
  <c r="AC15" i="75"/>
  <c r="AC14" i="75"/>
  <c r="AC13" i="75"/>
  <c r="AC12" i="75"/>
  <c r="AE12" i="75" s="1"/>
  <c r="AC11" i="75"/>
  <c r="AF11" i="75" s="1"/>
  <c r="AC10" i="75"/>
  <c r="AF10" i="75" s="1"/>
  <c r="AC9" i="75"/>
  <c r="AF9" i="75" s="1"/>
  <c r="AC8" i="75"/>
  <c r="AD8" i="75" s="1"/>
  <c r="AC7" i="75"/>
  <c r="AF7" i="75" s="1"/>
  <c r="AC6" i="75"/>
  <c r="AF6" i="75" s="1"/>
  <c r="AC5" i="75"/>
  <c r="AC4" i="75"/>
  <c r="AC3" i="75"/>
  <c r="AC2" i="75"/>
  <c r="AC83" i="76"/>
  <c r="AC82" i="76"/>
  <c r="AC81" i="76"/>
  <c r="AC80" i="76"/>
  <c r="AC79" i="76"/>
  <c r="AE79" i="76" s="1"/>
  <c r="AF78" i="76"/>
  <c r="AC78" i="76"/>
  <c r="AC77" i="76"/>
  <c r="AE76" i="76"/>
  <c r="AC76" i="76"/>
  <c r="AC75" i="76"/>
  <c r="AC74" i="76"/>
  <c r="AE73" i="76"/>
  <c r="AC73" i="76"/>
  <c r="AC72" i="76"/>
  <c r="AF72" i="76" s="1"/>
  <c r="AC71" i="76"/>
  <c r="AC70" i="76"/>
  <c r="AF69" i="76"/>
  <c r="AC69" i="76"/>
  <c r="AC68" i="76"/>
  <c r="AC67" i="76"/>
  <c r="AC66" i="76"/>
  <c r="AC65" i="76"/>
  <c r="AC64" i="76"/>
  <c r="AC63" i="76"/>
  <c r="AC62" i="76"/>
  <c r="AC61" i="76"/>
  <c r="AC60" i="76"/>
  <c r="AC59" i="76"/>
  <c r="AE58" i="76"/>
  <c r="AC58" i="76"/>
  <c r="AF57" i="76"/>
  <c r="AE57" i="76"/>
  <c r="AC57" i="76"/>
  <c r="AD57" i="76" s="1"/>
  <c r="AC56" i="76"/>
  <c r="AE55" i="76"/>
  <c r="AC55" i="76"/>
  <c r="AC54" i="76"/>
  <c r="AD54" i="76" s="1"/>
  <c r="AC53" i="76"/>
  <c r="AE52" i="76"/>
  <c r="AC52" i="76"/>
  <c r="AF51" i="76"/>
  <c r="AE51" i="76"/>
  <c r="AC51" i="76"/>
  <c r="AD51" i="76" s="1"/>
  <c r="AC50" i="76"/>
  <c r="AE49" i="76"/>
  <c r="AC49" i="76"/>
  <c r="AC48" i="76"/>
  <c r="AD48" i="76" s="1"/>
  <c r="AC47" i="76"/>
  <c r="AE46" i="76"/>
  <c r="AC46" i="76"/>
  <c r="AF45" i="76"/>
  <c r="AE45" i="76"/>
  <c r="AC45" i="76"/>
  <c r="AD45" i="76" s="1"/>
  <c r="AC44" i="76"/>
  <c r="AE43" i="76"/>
  <c r="AC43" i="76"/>
  <c r="AC42" i="76"/>
  <c r="AD42" i="76" s="1"/>
  <c r="AC41" i="76"/>
  <c r="AE40" i="76"/>
  <c r="AC40" i="76"/>
  <c r="AF39" i="76"/>
  <c r="AE39" i="76"/>
  <c r="AC39" i="76"/>
  <c r="AD39" i="76" s="1"/>
  <c r="AC38" i="76"/>
  <c r="AE37" i="76"/>
  <c r="AC37" i="76"/>
  <c r="AC36" i="76"/>
  <c r="AD36" i="76" s="1"/>
  <c r="AC35" i="76"/>
  <c r="AE34" i="76"/>
  <c r="AC34" i="76"/>
  <c r="AF33" i="76"/>
  <c r="AE33" i="76"/>
  <c r="AC33" i="76"/>
  <c r="AD33" i="76" s="1"/>
  <c r="AC32" i="76"/>
  <c r="AE31" i="76"/>
  <c r="AC31" i="76"/>
  <c r="AC30" i="76"/>
  <c r="AD30" i="76" s="1"/>
  <c r="AC29" i="76"/>
  <c r="AE28" i="76"/>
  <c r="AC28" i="76"/>
  <c r="AF27" i="76"/>
  <c r="AE27" i="76"/>
  <c r="AC27" i="76"/>
  <c r="AD27" i="76" s="1"/>
  <c r="AC26" i="76"/>
  <c r="AE25" i="76"/>
  <c r="AC25" i="76"/>
  <c r="AC24" i="76"/>
  <c r="AD24" i="76" s="1"/>
  <c r="AE23" i="76"/>
  <c r="AD23" i="76"/>
  <c r="AC23" i="76"/>
  <c r="AF23" i="76" s="1"/>
  <c r="AF22" i="76"/>
  <c r="AE22" i="76"/>
  <c r="AC22" i="76"/>
  <c r="AD22" i="76" s="1"/>
  <c r="AF21" i="76"/>
  <c r="AC21" i="76"/>
  <c r="AE21" i="76" s="1"/>
  <c r="AF20" i="76"/>
  <c r="AE20" i="76"/>
  <c r="AD20" i="76"/>
  <c r="AC20" i="76"/>
  <c r="AF19" i="76"/>
  <c r="AE19" i="76"/>
  <c r="AC19" i="76"/>
  <c r="AD19" i="76" s="1"/>
  <c r="AF18" i="76"/>
  <c r="AC18" i="76"/>
  <c r="AE18" i="76" s="1"/>
  <c r="AF17" i="76"/>
  <c r="AE17" i="76"/>
  <c r="AD17" i="76"/>
  <c r="AC17" i="76"/>
  <c r="AF16" i="76"/>
  <c r="AE16" i="76"/>
  <c r="AC16" i="76"/>
  <c r="AD16" i="76" s="1"/>
  <c r="AF15" i="76"/>
  <c r="AC15" i="76"/>
  <c r="AE15" i="76" s="1"/>
  <c r="AF14" i="76"/>
  <c r="AE14" i="76"/>
  <c r="AD14" i="76"/>
  <c r="AC14" i="76"/>
  <c r="AF13" i="76"/>
  <c r="AE13" i="76"/>
  <c r="AC13" i="76"/>
  <c r="AD13" i="76" s="1"/>
  <c r="AC12" i="76"/>
  <c r="AE12" i="76" s="1"/>
  <c r="AC11" i="76"/>
  <c r="AD11" i="76" s="1"/>
  <c r="AC10" i="76"/>
  <c r="AD10" i="76" s="1"/>
  <c r="AC9" i="76"/>
  <c r="AF9" i="76" s="1"/>
  <c r="AC8" i="76"/>
  <c r="AD8" i="76" s="1"/>
  <c r="AC7" i="76"/>
  <c r="AD7" i="76" s="1"/>
  <c r="AC6" i="76"/>
  <c r="AE6" i="76" s="1"/>
  <c r="AC5" i="76"/>
  <c r="AC4" i="76"/>
  <c r="AC3" i="76"/>
  <c r="AC2" i="76"/>
  <c r="AF83" i="77"/>
  <c r="AE83" i="77"/>
  <c r="AC83" i="77"/>
  <c r="AD83" i="77" s="1"/>
  <c r="AF82" i="77"/>
  <c r="AC82" i="77"/>
  <c r="AE82" i="77" s="1"/>
  <c r="AF81" i="77"/>
  <c r="AE81" i="77"/>
  <c r="AD81" i="77"/>
  <c r="AC81" i="77"/>
  <c r="AF80" i="77"/>
  <c r="AE80" i="77"/>
  <c r="AC80" i="77"/>
  <c r="AD80" i="77" s="1"/>
  <c r="AF79" i="77"/>
  <c r="AC79" i="77"/>
  <c r="AE79" i="77" s="1"/>
  <c r="AF78" i="77"/>
  <c r="AE78" i="77"/>
  <c r="AD78" i="77"/>
  <c r="AC78" i="77"/>
  <c r="AF77" i="77"/>
  <c r="AE77" i="77"/>
  <c r="AC77" i="77"/>
  <c r="AD77" i="77" s="1"/>
  <c r="AF76" i="77"/>
  <c r="AC76" i="77"/>
  <c r="AE76" i="77" s="1"/>
  <c r="AF75" i="77"/>
  <c r="AE75" i="77"/>
  <c r="AD75" i="77"/>
  <c r="AC75" i="77"/>
  <c r="AF74" i="77"/>
  <c r="AE74" i="77"/>
  <c r="AC74" i="77"/>
  <c r="AD74" i="77" s="1"/>
  <c r="AF73" i="77"/>
  <c r="AC73" i="77"/>
  <c r="AE73" i="77" s="1"/>
  <c r="AF72" i="77"/>
  <c r="AE72" i="77"/>
  <c r="AD72" i="77"/>
  <c r="AC72" i="77"/>
  <c r="AF71" i="77"/>
  <c r="AE71" i="77"/>
  <c r="AC71" i="77"/>
  <c r="AD71" i="77" s="1"/>
  <c r="AF70" i="77"/>
  <c r="AC70" i="77"/>
  <c r="AE70" i="77" s="1"/>
  <c r="AF69" i="77"/>
  <c r="AE69" i="77"/>
  <c r="AD69" i="77"/>
  <c r="AC69" i="77"/>
  <c r="AF68" i="77"/>
  <c r="AE68" i="77"/>
  <c r="AC68" i="77"/>
  <c r="AD68" i="77" s="1"/>
  <c r="AF67" i="77"/>
  <c r="AC67" i="77"/>
  <c r="AE67" i="77" s="1"/>
  <c r="AF66" i="77"/>
  <c r="AE66" i="77"/>
  <c r="AD66" i="77"/>
  <c r="AC66" i="77"/>
  <c r="AF65" i="77"/>
  <c r="AE65" i="77"/>
  <c r="AC65" i="77"/>
  <c r="AD65" i="77" s="1"/>
  <c r="AF64" i="77"/>
  <c r="AC64" i="77"/>
  <c r="AE64" i="77" s="1"/>
  <c r="AF63" i="77"/>
  <c r="AE63" i="77"/>
  <c r="AD63" i="77"/>
  <c r="AC63" i="77"/>
  <c r="AF62" i="77"/>
  <c r="AE62" i="77"/>
  <c r="AC62" i="77"/>
  <c r="AD62" i="77" s="1"/>
  <c r="AF61" i="77"/>
  <c r="AC61" i="77"/>
  <c r="AE61" i="77" s="1"/>
  <c r="AF60" i="77"/>
  <c r="AE60" i="77"/>
  <c r="AD60" i="77"/>
  <c r="AC60" i="77"/>
  <c r="AF59" i="77"/>
  <c r="AE59" i="77"/>
  <c r="AC59" i="77"/>
  <c r="AD59" i="77" s="1"/>
  <c r="AF58" i="77"/>
  <c r="AC58" i="77"/>
  <c r="AE58" i="77" s="1"/>
  <c r="AF57" i="77"/>
  <c r="AE57" i="77"/>
  <c r="AD57" i="77"/>
  <c r="AC57" i="77"/>
  <c r="AF56" i="77"/>
  <c r="AE56" i="77"/>
  <c r="AC56" i="77"/>
  <c r="AD56" i="77" s="1"/>
  <c r="AF55" i="77"/>
  <c r="AC55" i="77"/>
  <c r="AE55" i="77" s="1"/>
  <c r="AF54" i="77"/>
  <c r="AE54" i="77"/>
  <c r="AD54" i="77"/>
  <c r="AC54" i="77"/>
  <c r="AF53" i="77"/>
  <c r="AE53" i="77"/>
  <c r="AC53" i="77"/>
  <c r="AD53" i="77" s="1"/>
  <c r="AF52" i="77"/>
  <c r="AC52" i="77"/>
  <c r="AE52" i="77" s="1"/>
  <c r="AF51" i="77"/>
  <c r="AE51" i="77"/>
  <c r="AD51" i="77"/>
  <c r="AC51" i="77"/>
  <c r="AF50" i="77"/>
  <c r="AE50" i="77"/>
  <c r="AC50" i="77"/>
  <c r="AD50" i="77" s="1"/>
  <c r="AF49" i="77"/>
  <c r="AC49" i="77"/>
  <c r="AE49" i="77" s="1"/>
  <c r="AF48" i="77"/>
  <c r="AE48" i="77"/>
  <c r="AD48" i="77"/>
  <c r="AC48" i="77"/>
  <c r="AF47" i="77"/>
  <c r="AE47" i="77"/>
  <c r="AC47" i="77"/>
  <c r="AD47" i="77" s="1"/>
  <c r="AF46" i="77"/>
  <c r="AC46" i="77"/>
  <c r="AE46" i="77" s="1"/>
  <c r="AF45" i="77"/>
  <c r="AE45" i="77"/>
  <c r="AD45" i="77"/>
  <c r="AC45" i="77"/>
  <c r="AF44" i="77"/>
  <c r="AE44" i="77"/>
  <c r="AC44" i="77"/>
  <c r="AD44" i="77" s="1"/>
  <c r="AF43" i="77"/>
  <c r="AC43" i="77"/>
  <c r="AE43" i="77" s="1"/>
  <c r="AF42" i="77"/>
  <c r="AE42" i="77"/>
  <c r="AD42" i="77"/>
  <c r="AC42" i="77"/>
  <c r="AF41" i="77"/>
  <c r="AE41" i="77"/>
  <c r="AC41" i="77"/>
  <c r="AD41" i="77" s="1"/>
  <c r="AF40" i="77"/>
  <c r="AC40" i="77"/>
  <c r="AE40" i="77" s="1"/>
  <c r="AF39" i="77"/>
  <c r="AE39" i="77"/>
  <c r="AD39" i="77"/>
  <c r="AC39" i="77"/>
  <c r="AF38" i="77"/>
  <c r="AE38" i="77"/>
  <c r="AC38" i="77"/>
  <c r="AD38" i="77" s="1"/>
  <c r="AF37" i="77"/>
  <c r="AC37" i="77"/>
  <c r="AE37" i="77" s="1"/>
  <c r="AF36" i="77"/>
  <c r="AE36" i="77"/>
  <c r="AD36" i="77"/>
  <c r="AC36" i="77"/>
  <c r="AF35" i="77"/>
  <c r="AE35" i="77"/>
  <c r="AC35" i="77"/>
  <c r="AD35" i="77" s="1"/>
  <c r="AF34" i="77"/>
  <c r="AC34" i="77"/>
  <c r="AE34" i="77" s="1"/>
  <c r="AF33" i="77"/>
  <c r="AE33" i="77"/>
  <c r="AD33" i="77"/>
  <c r="AC33" i="77"/>
  <c r="AF32" i="77"/>
  <c r="AE32" i="77"/>
  <c r="AC32" i="77"/>
  <c r="AD32" i="77" s="1"/>
  <c r="AF31" i="77"/>
  <c r="AC31" i="77"/>
  <c r="AE31" i="77" s="1"/>
  <c r="AF30" i="77"/>
  <c r="AE30" i="77"/>
  <c r="AD30" i="77"/>
  <c r="AC30" i="77"/>
  <c r="AF29" i="77"/>
  <c r="AE29" i="77"/>
  <c r="AC29" i="77"/>
  <c r="AD29" i="77" s="1"/>
  <c r="AF28" i="77"/>
  <c r="AC28" i="77"/>
  <c r="AE28" i="77" s="1"/>
  <c r="AF27" i="77"/>
  <c r="AE27" i="77"/>
  <c r="AD27" i="77"/>
  <c r="AC27" i="77"/>
  <c r="AF26" i="77"/>
  <c r="AE26" i="77"/>
  <c r="AC26" i="77"/>
  <c r="AD26" i="77" s="1"/>
  <c r="AF25" i="77"/>
  <c r="AC25" i="77"/>
  <c r="AE25" i="77" s="1"/>
  <c r="AF24" i="77"/>
  <c r="AE24" i="77"/>
  <c r="AD24" i="77"/>
  <c r="AC24" i="77"/>
  <c r="AF23" i="77"/>
  <c r="AE23" i="77"/>
  <c r="AC23" i="77"/>
  <c r="AD23" i="77" s="1"/>
  <c r="AF22" i="77"/>
  <c r="AC22" i="77"/>
  <c r="AE22" i="77" s="1"/>
  <c r="AF21" i="77"/>
  <c r="AE21" i="77"/>
  <c r="AD21" i="77"/>
  <c r="AC21" i="77"/>
  <c r="AF20" i="77"/>
  <c r="AE20" i="77"/>
  <c r="AC20" i="77"/>
  <c r="AD20" i="77" s="1"/>
  <c r="AF19" i="77"/>
  <c r="AC19" i="77"/>
  <c r="AE19" i="77" s="1"/>
  <c r="AF18" i="77"/>
  <c r="AE18" i="77"/>
  <c r="AD18" i="77"/>
  <c r="AC18" i="77"/>
  <c r="AF17" i="77"/>
  <c r="AE17" i="77"/>
  <c r="AC17" i="77"/>
  <c r="AD17" i="77" s="1"/>
  <c r="AF16" i="77"/>
  <c r="AC16" i="77"/>
  <c r="AE16" i="77" s="1"/>
  <c r="AF15" i="77"/>
  <c r="AE15" i="77"/>
  <c r="AD15" i="77"/>
  <c r="AC15" i="77"/>
  <c r="AF14" i="77"/>
  <c r="AE14" i="77"/>
  <c r="AC14" i="77"/>
  <c r="AD14" i="77" s="1"/>
  <c r="AF13" i="77"/>
  <c r="AC13" i="77"/>
  <c r="AE13" i="77" s="1"/>
  <c r="AC12" i="77"/>
  <c r="AE12" i="77" s="1"/>
  <c r="AC11" i="77"/>
  <c r="AF11" i="77" s="1"/>
  <c r="AC10" i="77"/>
  <c r="AF10" i="77" s="1"/>
  <c r="AC9" i="77"/>
  <c r="AF9" i="77" s="1"/>
  <c r="AC8" i="77"/>
  <c r="AF8" i="77" s="1"/>
  <c r="AC7" i="77"/>
  <c r="AF7" i="77" s="1"/>
  <c r="AC6" i="77"/>
  <c r="AF6" i="77" s="1"/>
  <c r="AC5" i="77"/>
  <c r="AE5" i="77" s="1"/>
  <c r="AC4" i="77"/>
  <c r="AC3" i="77"/>
  <c r="AC2" i="77"/>
  <c r="AF83" i="78"/>
  <c r="AC83" i="78"/>
  <c r="AE83" i="78" s="1"/>
  <c r="AF82" i="78"/>
  <c r="AE82" i="78"/>
  <c r="AD82" i="78"/>
  <c r="AC82" i="78"/>
  <c r="AF81" i="78"/>
  <c r="AE81" i="78"/>
  <c r="AC81" i="78"/>
  <c r="AD81" i="78" s="1"/>
  <c r="AF80" i="78"/>
  <c r="AC80" i="78"/>
  <c r="AE80" i="78" s="1"/>
  <c r="AF79" i="78"/>
  <c r="AE79" i="78"/>
  <c r="AD79" i="78"/>
  <c r="AC79" i="78"/>
  <c r="AF78" i="78"/>
  <c r="AE78" i="78"/>
  <c r="AC78" i="78"/>
  <c r="AD78" i="78" s="1"/>
  <c r="AF77" i="78"/>
  <c r="AC77" i="78"/>
  <c r="AE77" i="78" s="1"/>
  <c r="AF76" i="78"/>
  <c r="AE76" i="78"/>
  <c r="AD76" i="78"/>
  <c r="AC76" i="78"/>
  <c r="AF75" i="78"/>
  <c r="AE75" i="78"/>
  <c r="AC75" i="78"/>
  <c r="AD75" i="78" s="1"/>
  <c r="AF74" i="78"/>
  <c r="AC74" i="78"/>
  <c r="AE74" i="78" s="1"/>
  <c r="AF73" i="78"/>
  <c r="AE73" i="78"/>
  <c r="AD73" i="78"/>
  <c r="AC73" i="78"/>
  <c r="AF72" i="78"/>
  <c r="AE72" i="78"/>
  <c r="AC72" i="78"/>
  <c r="AD72" i="78" s="1"/>
  <c r="AF71" i="78"/>
  <c r="AC71" i="78"/>
  <c r="AE71" i="78" s="1"/>
  <c r="AF70" i="78"/>
  <c r="AE70" i="78"/>
  <c r="AD70" i="78"/>
  <c r="AC70" i="78"/>
  <c r="AF69" i="78"/>
  <c r="AE69" i="78"/>
  <c r="AC69" i="78"/>
  <c r="AD69" i="78" s="1"/>
  <c r="AF68" i="78"/>
  <c r="AC68" i="78"/>
  <c r="AE68" i="78" s="1"/>
  <c r="AF67" i="78"/>
  <c r="AE67" i="78"/>
  <c r="AD67" i="78"/>
  <c r="AC67" i="78"/>
  <c r="AF66" i="78"/>
  <c r="AE66" i="78"/>
  <c r="AC66" i="78"/>
  <c r="AD66" i="78" s="1"/>
  <c r="AF65" i="78"/>
  <c r="AC65" i="78"/>
  <c r="AE65" i="78" s="1"/>
  <c r="AF64" i="78"/>
  <c r="AE64" i="78"/>
  <c r="AD64" i="78"/>
  <c r="AC64" i="78"/>
  <c r="AF63" i="78"/>
  <c r="AE63" i="78"/>
  <c r="AC63" i="78"/>
  <c r="AD63" i="78" s="1"/>
  <c r="AF62" i="78"/>
  <c r="AC62" i="78"/>
  <c r="AE62" i="78" s="1"/>
  <c r="AF61" i="78"/>
  <c r="AE61" i="78"/>
  <c r="AD61" i="78"/>
  <c r="AC61" i="78"/>
  <c r="AF60" i="78"/>
  <c r="AE60" i="78"/>
  <c r="AC60" i="78"/>
  <c r="AD60" i="78" s="1"/>
  <c r="AF59" i="78"/>
  <c r="AC59" i="78"/>
  <c r="AE59" i="78" s="1"/>
  <c r="AF58" i="78"/>
  <c r="AE58" i="78"/>
  <c r="AD58" i="78"/>
  <c r="AC58" i="78"/>
  <c r="AF57" i="78"/>
  <c r="AE57" i="78"/>
  <c r="AC57" i="78"/>
  <c r="AD57" i="78" s="1"/>
  <c r="AF56" i="78"/>
  <c r="AC56" i="78"/>
  <c r="AE56" i="78" s="1"/>
  <c r="AF55" i="78"/>
  <c r="AE55" i="78"/>
  <c r="AD55" i="78"/>
  <c r="AC55" i="78"/>
  <c r="AF54" i="78"/>
  <c r="AE54" i="78"/>
  <c r="AC54" i="78"/>
  <c r="AD54" i="78" s="1"/>
  <c r="AF53" i="78"/>
  <c r="AC53" i="78"/>
  <c r="AE53" i="78" s="1"/>
  <c r="AF52" i="78"/>
  <c r="AE52" i="78"/>
  <c r="AD52" i="78"/>
  <c r="AC52" i="78"/>
  <c r="AF51" i="78"/>
  <c r="AE51" i="78"/>
  <c r="AC51" i="78"/>
  <c r="AD51" i="78" s="1"/>
  <c r="AF50" i="78"/>
  <c r="AC50" i="78"/>
  <c r="AE50" i="78" s="1"/>
  <c r="AF49" i="78"/>
  <c r="AE49" i="78"/>
  <c r="AD49" i="78"/>
  <c r="AC49" i="78"/>
  <c r="AE48" i="78"/>
  <c r="AC48" i="78"/>
  <c r="AD48" i="78" s="1"/>
  <c r="AF47" i="78"/>
  <c r="AC47" i="78"/>
  <c r="AE47" i="78" s="1"/>
  <c r="AF46" i="78"/>
  <c r="AE46" i="78"/>
  <c r="AD46" i="78"/>
  <c r="AC46" i="78"/>
  <c r="AC45" i="78"/>
  <c r="AF44" i="78"/>
  <c r="AC44" i="78"/>
  <c r="AE44" i="78" s="1"/>
  <c r="AF43" i="78"/>
  <c r="AE43" i="78"/>
  <c r="AD43" i="78"/>
  <c r="AC43" i="78"/>
  <c r="AE42" i="78"/>
  <c r="AC42" i="78"/>
  <c r="AD42" i="78" s="1"/>
  <c r="AF41" i="78"/>
  <c r="AC41" i="78"/>
  <c r="AE41" i="78" s="1"/>
  <c r="AF40" i="78"/>
  <c r="AE40" i="78"/>
  <c r="AD40" i="78"/>
  <c r="AC40" i="78"/>
  <c r="AF39" i="78"/>
  <c r="AE39" i="78"/>
  <c r="AC39" i="78"/>
  <c r="AD39" i="78" s="1"/>
  <c r="AF38" i="78"/>
  <c r="AC38" i="78"/>
  <c r="AE38" i="78" s="1"/>
  <c r="AF37" i="78"/>
  <c r="AE37" i="78"/>
  <c r="AD37" i="78"/>
  <c r="AC37" i="78"/>
  <c r="AE36" i="78"/>
  <c r="AC36" i="78"/>
  <c r="AD36" i="78" s="1"/>
  <c r="AF35" i="78"/>
  <c r="AC35" i="78"/>
  <c r="AE35" i="78" s="1"/>
  <c r="AF34" i="78"/>
  <c r="AE34" i="78"/>
  <c r="AD34" i="78"/>
  <c r="AC34" i="78"/>
  <c r="AC33" i="78"/>
  <c r="AF32" i="78"/>
  <c r="AC32" i="78"/>
  <c r="AE32" i="78" s="1"/>
  <c r="AF31" i="78"/>
  <c r="AE31" i="78"/>
  <c r="AD31" i="78"/>
  <c r="AC31" i="78"/>
  <c r="AE30" i="78"/>
  <c r="AC30" i="78"/>
  <c r="AD30" i="78" s="1"/>
  <c r="AF29" i="78"/>
  <c r="AC29" i="78"/>
  <c r="AE29" i="78" s="1"/>
  <c r="AF28" i="78"/>
  <c r="AE28" i="78"/>
  <c r="AD28" i="78"/>
  <c r="AC28" i="78"/>
  <c r="AF27" i="78"/>
  <c r="AE27" i="78"/>
  <c r="AC27" i="78"/>
  <c r="AD27" i="78" s="1"/>
  <c r="AF26" i="78"/>
  <c r="AC26" i="78"/>
  <c r="AE26" i="78" s="1"/>
  <c r="AF25" i="78"/>
  <c r="AE25" i="78"/>
  <c r="AD25" i="78"/>
  <c r="AC25" i="78"/>
  <c r="AE24" i="78"/>
  <c r="AC24" i="78"/>
  <c r="AD24" i="78" s="1"/>
  <c r="AF23" i="78"/>
  <c r="AC23" i="78"/>
  <c r="AE23" i="78" s="1"/>
  <c r="AF22" i="78"/>
  <c r="AE22" i="78"/>
  <c r="AD22" i="78"/>
  <c r="AC22" i="78"/>
  <c r="AC21" i="78"/>
  <c r="AF20" i="78"/>
  <c r="AC20" i="78"/>
  <c r="AE20" i="78" s="1"/>
  <c r="AF19" i="78"/>
  <c r="AE19" i="78"/>
  <c r="AD19" i="78"/>
  <c r="AC19" i="78"/>
  <c r="AE18" i="78"/>
  <c r="AC18" i="78"/>
  <c r="AD18" i="78" s="1"/>
  <c r="AF17" i="78"/>
  <c r="AC17" i="78"/>
  <c r="AE17" i="78" s="1"/>
  <c r="AF16" i="78"/>
  <c r="AE16" i="78"/>
  <c r="AD16" i="78"/>
  <c r="AC16" i="78"/>
  <c r="AF15" i="78"/>
  <c r="AE15" i="78"/>
  <c r="AC15" i="78"/>
  <c r="AD15" i="78" s="1"/>
  <c r="AF14" i="78"/>
  <c r="AC14" i="78"/>
  <c r="AE14" i="78" s="1"/>
  <c r="AC13" i="78"/>
  <c r="AE13" i="78" s="1"/>
  <c r="AC12" i="78"/>
  <c r="AD12" i="78" s="1"/>
  <c r="AC11" i="78"/>
  <c r="AF11" i="78" s="1"/>
  <c r="AC10" i="78"/>
  <c r="AF10" i="78" s="1"/>
  <c r="AC9" i="78"/>
  <c r="AF9" i="78" s="1"/>
  <c r="AC8" i="78"/>
  <c r="AF8" i="78" s="1"/>
  <c r="AC7" i="78"/>
  <c r="AE7" i="78" s="1"/>
  <c r="AC6" i="78"/>
  <c r="AF6" i="78" s="1"/>
  <c r="AC5" i="78"/>
  <c r="AF5" i="78" s="1"/>
  <c r="AC4" i="78"/>
  <c r="AC3" i="78"/>
  <c r="AC2" i="78"/>
  <c r="AF83" i="79"/>
  <c r="AE83" i="79"/>
  <c r="AD83" i="79"/>
  <c r="AC83" i="79"/>
  <c r="AE82" i="79"/>
  <c r="AC82" i="79"/>
  <c r="AD82" i="79" s="1"/>
  <c r="AC81" i="79"/>
  <c r="AF80" i="79"/>
  <c r="AE80" i="79"/>
  <c r="AD80" i="79"/>
  <c r="AC80" i="79"/>
  <c r="AC79" i="79"/>
  <c r="AC78" i="79"/>
  <c r="AF77" i="79"/>
  <c r="AE77" i="79"/>
  <c r="AD77" i="79"/>
  <c r="AC77" i="79"/>
  <c r="AE76" i="79"/>
  <c r="AC76" i="79"/>
  <c r="AD76" i="79" s="1"/>
  <c r="AF75" i="79"/>
  <c r="AC75" i="79"/>
  <c r="AF74" i="79"/>
  <c r="AE74" i="79"/>
  <c r="AD74" i="79"/>
  <c r="AC74" i="79"/>
  <c r="AF73" i="79"/>
  <c r="AE73" i="79"/>
  <c r="AC73" i="79"/>
  <c r="AD73" i="79" s="1"/>
  <c r="AC72" i="79"/>
  <c r="AF71" i="79"/>
  <c r="AE71" i="79"/>
  <c r="AD71" i="79"/>
  <c r="AC71" i="79"/>
  <c r="AE70" i="79"/>
  <c r="AC70" i="79"/>
  <c r="AD70" i="79" s="1"/>
  <c r="AC69" i="79"/>
  <c r="AF68" i="79"/>
  <c r="AE68" i="79"/>
  <c r="AD68" i="79"/>
  <c r="AC68" i="79"/>
  <c r="AC67" i="79"/>
  <c r="AC66" i="79"/>
  <c r="AF65" i="79"/>
  <c r="AE65" i="79"/>
  <c r="AD65" i="79"/>
  <c r="AC65" i="79"/>
  <c r="AE64" i="79"/>
  <c r="AC64" i="79"/>
  <c r="AD64" i="79" s="1"/>
  <c r="AF63" i="79"/>
  <c r="AC63" i="79"/>
  <c r="AF62" i="79"/>
  <c r="AE62" i="79"/>
  <c r="AD62" i="79"/>
  <c r="AC62" i="79"/>
  <c r="AF61" i="79"/>
  <c r="AE61" i="79"/>
  <c r="AC61" i="79"/>
  <c r="AD61" i="79" s="1"/>
  <c r="AE60" i="79"/>
  <c r="AC60" i="79"/>
  <c r="AD60" i="79" s="1"/>
  <c r="AF59" i="79"/>
  <c r="AE59" i="79"/>
  <c r="AD59" i="79"/>
  <c r="AC59" i="79"/>
  <c r="AF58" i="79"/>
  <c r="AC58" i="79"/>
  <c r="AD58" i="79" s="1"/>
  <c r="AD57" i="79"/>
  <c r="AC57" i="79"/>
  <c r="AF57" i="79" s="1"/>
  <c r="AF56" i="79"/>
  <c r="AE56" i="79"/>
  <c r="AD56" i="79"/>
  <c r="AC56" i="79"/>
  <c r="AF55" i="79"/>
  <c r="AC55" i="79"/>
  <c r="AD55" i="79" s="1"/>
  <c r="AD54" i="79"/>
  <c r="AC54" i="79"/>
  <c r="AF54" i="79" s="1"/>
  <c r="AF53" i="79"/>
  <c r="AE53" i="79"/>
  <c r="AD53" i="79"/>
  <c r="AC53" i="79"/>
  <c r="AF52" i="79"/>
  <c r="AC52" i="79"/>
  <c r="AD52" i="79" s="1"/>
  <c r="AD51" i="79"/>
  <c r="AC51" i="79"/>
  <c r="AF51" i="79" s="1"/>
  <c r="AF50" i="79"/>
  <c r="AE50" i="79"/>
  <c r="AD50" i="79"/>
  <c r="AC50" i="79"/>
  <c r="AF49" i="79"/>
  <c r="AC49" i="79"/>
  <c r="AD49" i="79" s="1"/>
  <c r="AD48" i="79"/>
  <c r="AC48" i="79"/>
  <c r="AF48" i="79" s="1"/>
  <c r="AF47" i="79"/>
  <c r="AE47" i="79"/>
  <c r="AD47" i="79"/>
  <c r="AC47" i="79"/>
  <c r="AF46" i="79"/>
  <c r="AC46" i="79"/>
  <c r="AD46" i="79" s="1"/>
  <c r="AD45" i="79"/>
  <c r="AC45" i="79"/>
  <c r="AF45" i="79" s="1"/>
  <c r="AF44" i="79"/>
  <c r="AE44" i="79"/>
  <c r="AD44" i="79"/>
  <c r="AC44" i="79"/>
  <c r="AF43" i="79"/>
  <c r="AC43" i="79"/>
  <c r="AD43" i="79" s="1"/>
  <c r="AD42" i="79"/>
  <c r="AC42" i="79"/>
  <c r="AF42" i="79" s="1"/>
  <c r="AF41" i="79"/>
  <c r="AE41" i="79"/>
  <c r="AD41" i="79"/>
  <c r="AC41" i="79"/>
  <c r="AF40" i="79"/>
  <c r="AC40" i="79"/>
  <c r="AD40" i="79" s="1"/>
  <c r="AD39" i="79"/>
  <c r="AC39" i="79"/>
  <c r="AF39" i="79" s="1"/>
  <c r="AF38" i="79"/>
  <c r="AE38" i="79"/>
  <c r="AD38" i="79"/>
  <c r="AC38" i="79"/>
  <c r="AF37" i="79"/>
  <c r="AC37" i="79"/>
  <c r="AD37" i="79" s="1"/>
  <c r="AD36" i="79"/>
  <c r="AC36" i="79"/>
  <c r="AF36" i="79" s="1"/>
  <c r="AF35" i="79"/>
  <c r="AE35" i="79"/>
  <c r="AD35" i="79"/>
  <c r="AC35" i="79"/>
  <c r="AF34" i="79"/>
  <c r="AC34" i="79"/>
  <c r="AD34" i="79" s="1"/>
  <c r="AD33" i="79"/>
  <c r="AC33" i="79"/>
  <c r="AF33" i="79" s="1"/>
  <c r="AF32" i="79"/>
  <c r="AE32" i="79"/>
  <c r="AD32" i="79"/>
  <c r="AC32" i="79"/>
  <c r="AF31" i="79"/>
  <c r="AC31" i="79"/>
  <c r="AD31" i="79" s="1"/>
  <c r="AD30" i="79"/>
  <c r="AC30" i="79"/>
  <c r="AF30" i="79" s="1"/>
  <c r="AF29" i="79"/>
  <c r="AE29" i="79"/>
  <c r="AD29" i="79"/>
  <c r="AC29" i="79"/>
  <c r="AF28" i="79"/>
  <c r="AC28" i="79"/>
  <c r="AD28" i="79" s="1"/>
  <c r="AD27" i="79"/>
  <c r="AC27" i="79"/>
  <c r="AF27" i="79" s="1"/>
  <c r="AF26" i="79"/>
  <c r="AE26" i="79"/>
  <c r="AD26" i="79"/>
  <c r="AC26" i="79"/>
  <c r="AF25" i="79"/>
  <c r="AC25" i="79"/>
  <c r="AD25" i="79" s="1"/>
  <c r="AD24" i="79"/>
  <c r="AC24" i="79"/>
  <c r="AF24" i="79" s="1"/>
  <c r="AF23" i="79"/>
  <c r="AE23" i="79"/>
  <c r="AD23" i="79"/>
  <c r="AC23" i="79"/>
  <c r="AF22" i="79"/>
  <c r="AC22" i="79"/>
  <c r="AD22" i="79" s="1"/>
  <c r="AD21" i="79"/>
  <c r="AC21" i="79"/>
  <c r="AF21" i="79" s="1"/>
  <c r="AF20" i="79"/>
  <c r="AE20" i="79"/>
  <c r="AD20" i="79"/>
  <c r="AC20" i="79"/>
  <c r="AF19" i="79"/>
  <c r="AC19" i="79"/>
  <c r="AD18" i="79"/>
  <c r="AC18" i="79"/>
  <c r="AF18" i="79" s="1"/>
  <c r="AF17" i="79"/>
  <c r="AE17" i="79"/>
  <c r="AD17" i="79"/>
  <c r="AC17" i="79"/>
  <c r="AC16" i="79"/>
  <c r="AD15" i="79"/>
  <c r="AC15" i="79"/>
  <c r="AF15" i="79" s="1"/>
  <c r="AF14" i="79"/>
  <c r="AE14" i="79"/>
  <c r="AD14" i="79"/>
  <c r="AC14" i="79"/>
  <c r="AC13" i="79"/>
  <c r="AC12" i="79"/>
  <c r="AF12" i="79" s="1"/>
  <c r="AC11" i="79"/>
  <c r="AF11" i="79" s="1"/>
  <c r="AC10" i="79"/>
  <c r="AD10" i="79" s="1"/>
  <c r="AC9" i="79"/>
  <c r="AF9" i="79" s="1"/>
  <c r="AC8" i="79"/>
  <c r="AD8" i="79" s="1"/>
  <c r="AC7" i="79"/>
  <c r="AF7" i="79" s="1"/>
  <c r="AC6" i="79"/>
  <c r="AF6" i="79" s="1"/>
  <c r="AC5" i="79"/>
  <c r="AF5" i="79" s="1"/>
  <c r="AC4" i="79"/>
  <c r="AE4" i="79" s="1"/>
  <c r="AC3" i="79"/>
  <c r="AC2" i="79"/>
  <c r="AF83" i="80"/>
  <c r="AC83" i="80"/>
  <c r="AD82" i="80"/>
  <c r="AC82" i="80"/>
  <c r="AF82" i="80" s="1"/>
  <c r="AF81" i="80"/>
  <c r="AE81" i="80"/>
  <c r="AD81" i="80"/>
  <c r="AC81" i="80"/>
  <c r="AC80" i="80"/>
  <c r="AD79" i="80"/>
  <c r="AC79" i="80"/>
  <c r="AF79" i="80" s="1"/>
  <c r="AF78" i="80"/>
  <c r="AE78" i="80"/>
  <c r="AD78" i="80"/>
  <c r="AC78" i="80"/>
  <c r="AC77" i="80"/>
  <c r="AF77" i="80" s="1"/>
  <c r="AD76" i="80"/>
  <c r="AC76" i="80"/>
  <c r="AF76" i="80" s="1"/>
  <c r="AF75" i="80"/>
  <c r="AE75" i="80"/>
  <c r="AD75" i="80"/>
  <c r="AC75" i="80"/>
  <c r="AF74" i="80"/>
  <c r="AC74" i="80"/>
  <c r="AD73" i="80"/>
  <c r="AC73" i="80"/>
  <c r="AF73" i="80" s="1"/>
  <c r="AF72" i="80"/>
  <c r="AE72" i="80"/>
  <c r="AD72" i="80"/>
  <c r="AC72" i="80"/>
  <c r="AC71" i="80"/>
  <c r="AD70" i="80"/>
  <c r="AC70" i="80"/>
  <c r="AF70" i="80" s="1"/>
  <c r="AF69" i="80"/>
  <c r="AE69" i="80"/>
  <c r="AD69" i="80"/>
  <c r="AC69" i="80"/>
  <c r="AC68" i="80"/>
  <c r="AF68" i="80" s="1"/>
  <c r="AD67" i="80"/>
  <c r="AC67" i="80"/>
  <c r="AF67" i="80" s="1"/>
  <c r="AF66" i="80"/>
  <c r="AE66" i="80"/>
  <c r="AD66" i="80"/>
  <c r="AC66" i="80"/>
  <c r="AF65" i="80"/>
  <c r="AC65" i="80"/>
  <c r="AD64" i="80"/>
  <c r="AC64" i="80"/>
  <c r="AF64" i="80" s="1"/>
  <c r="AF63" i="80"/>
  <c r="AE63" i="80"/>
  <c r="AD63" i="80"/>
  <c r="AC63" i="80"/>
  <c r="AC62" i="80"/>
  <c r="AD61" i="80"/>
  <c r="AC61" i="80"/>
  <c r="AF61" i="80" s="1"/>
  <c r="AF60" i="80"/>
  <c r="AE60" i="80"/>
  <c r="AD60" i="80"/>
  <c r="AC60" i="80"/>
  <c r="AC59" i="80"/>
  <c r="AF59" i="80" s="1"/>
  <c r="AD58" i="80"/>
  <c r="AC58" i="80"/>
  <c r="AF58" i="80" s="1"/>
  <c r="AF57" i="80"/>
  <c r="AE57" i="80"/>
  <c r="AD57" i="80"/>
  <c r="AC57" i="80"/>
  <c r="AF56" i="80"/>
  <c r="AC56" i="80"/>
  <c r="AD55" i="80"/>
  <c r="AC55" i="80"/>
  <c r="AF55" i="80" s="1"/>
  <c r="AF54" i="80"/>
  <c r="AE54" i="80"/>
  <c r="AD54" i="80"/>
  <c r="AC54" i="80"/>
  <c r="AC53" i="80"/>
  <c r="AD52" i="80"/>
  <c r="AC52" i="80"/>
  <c r="AF52" i="80" s="1"/>
  <c r="AF51" i="80"/>
  <c r="AE51" i="80"/>
  <c r="AD51" i="80"/>
  <c r="AC51" i="80"/>
  <c r="AC50" i="80"/>
  <c r="AF50" i="80" s="1"/>
  <c r="AD49" i="80"/>
  <c r="AC49" i="80"/>
  <c r="AF49" i="80" s="1"/>
  <c r="AF48" i="80"/>
  <c r="AE48" i="80"/>
  <c r="AD48" i="80"/>
  <c r="AC48" i="80"/>
  <c r="AF47" i="80"/>
  <c r="AC47" i="80"/>
  <c r="AD46" i="80"/>
  <c r="AC46" i="80"/>
  <c r="AF46" i="80" s="1"/>
  <c r="AF45" i="80"/>
  <c r="AE45" i="80"/>
  <c r="AD45" i="80"/>
  <c r="AC45" i="80"/>
  <c r="AC44" i="80"/>
  <c r="AD43" i="80"/>
  <c r="AC43" i="80"/>
  <c r="AF43" i="80" s="1"/>
  <c r="AF42" i="80"/>
  <c r="AE42" i="80"/>
  <c r="AD42" i="80"/>
  <c r="AC42" i="80"/>
  <c r="AC41" i="80"/>
  <c r="AF41" i="80" s="1"/>
  <c r="AD40" i="80"/>
  <c r="AC40" i="80"/>
  <c r="AF40" i="80" s="1"/>
  <c r="AF39" i="80"/>
  <c r="AE39" i="80"/>
  <c r="AD39" i="80"/>
  <c r="AC39" i="80"/>
  <c r="AF38" i="80"/>
  <c r="AC38" i="80"/>
  <c r="AD37" i="80"/>
  <c r="AC37" i="80"/>
  <c r="AF37" i="80" s="1"/>
  <c r="AF36" i="80"/>
  <c r="AE36" i="80"/>
  <c r="AD36" i="80"/>
  <c r="AC36" i="80"/>
  <c r="AC35" i="80"/>
  <c r="AD34" i="80"/>
  <c r="AC34" i="80"/>
  <c r="AF34" i="80" s="1"/>
  <c r="AF33" i="80"/>
  <c r="AE33" i="80"/>
  <c r="AD33" i="80"/>
  <c r="AC33" i="80"/>
  <c r="AC32" i="80"/>
  <c r="AF32" i="80" s="1"/>
  <c r="AD31" i="80"/>
  <c r="AC31" i="80"/>
  <c r="AF31" i="80" s="1"/>
  <c r="AF30" i="80"/>
  <c r="AE30" i="80"/>
  <c r="AD30" i="80"/>
  <c r="AC30" i="80"/>
  <c r="AF29" i="80"/>
  <c r="AC29" i="80"/>
  <c r="AD28" i="80"/>
  <c r="AC28" i="80"/>
  <c r="AF28" i="80" s="1"/>
  <c r="AF27" i="80"/>
  <c r="AE27" i="80"/>
  <c r="AD27" i="80"/>
  <c r="AC27" i="80"/>
  <c r="AC26" i="80"/>
  <c r="AD25" i="80"/>
  <c r="AC25" i="80"/>
  <c r="AF25" i="80" s="1"/>
  <c r="AF24" i="80"/>
  <c r="AE24" i="80"/>
  <c r="AD24" i="80"/>
  <c r="AC24" i="80"/>
  <c r="AC23" i="80"/>
  <c r="AF23" i="80" s="1"/>
  <c r="AD22" i="80"/>
  <c r="AC22" i="80"/>
  <c r="AF22" i="80" s="1"/>
  <c r="AF21" i="80"/>
  <c r="AE21" i="80"/>
  <c r="AD21" i="80"/>
  <c r="AC21" i="80"/>
  <c r="AF20" i="80"/>
  <c r="AC20" i="80"/>
  <c r="AD19" i="80"/>
  <c r="AC19" i="80"/>
  <c r="AF19" i="80" s="1"/>
  <c r="AF18" i="80"/>
  <c r="AE18" i="80"/>
  <c r="AD18" i="80"/>
  <c r="AC18" i="80"/>
  <c r="AC17" i="80"/>
  <c r="AD16" i="80"/>
  <c r="AC16" i="80"/>
  <c r="AF16" i="80" s="1"/>
  <c r="AF15" i="80"/>
  <c r="AE15" i="80"/>
  <c r="AD15" i="80"/>
  <c r="AC15" i="80"/>
  <c r="AC14" i="80"/>
  <c r="AF14" i="80" s="1"/>
  <c r="AC13" i="80"/>
  <c r="AF13" i="80" s="1"/>
  <c r="AC12" i="80"/>
  <c r="AF12" i="80" s="1"/>
  <c r="AC11" i="80"/>
  <c r="AD11" i="80" s="1"/>
  <c r="AC10" i="80"/>
  <c r="AF10" i="80" s="1"/>
  <c r="AC9" i="80"/>
  <c r="AF9" i="80" s="1"/>
  <c r="AC8" i="80"/>
  <c r="AE8" i="80" s="1"/>
  <c r="AC7" i="80"/>
  <c r="AF7" i="80" s="1"/>
  <c r="AC6" i="80"/>
  <c r="AE6" i="80" s="1"/>
  <c r="AC5" i="80"/>
  <c r="AF5" i="80" s="1"/>
  <c r="AC4" i="80"/>
  <c r="AC3" i="80"/>
  <c r="AC2" i="80"/>
  <c r="AC83" i="81"/>
  <c r="AF82" i="81"/>
  <c r="AE82" i="81"/>
  <c r="AD82" i="81"/>
  <c r="AC82" i="81"/>
  <c r="AC81" i="81"/>
  <c r="AC80" i="81"/>
  <c r="AD80" i="81" s="1"/>
  <c r="AF79" i="81"/>
  <c r="AE79" i="81"/>
  <c r="AD79" i="81"/>
  <c r="AC79" i="81"/>
  <c r="AC78" i="81"/>
  <c r="AD77" i="81"/>
  <c r="AC77" i="81"/>
  <c r="AF76" i="81"/>
  <c r="AE76" i="81"/>
  <c r="AD76" i="81"/>
  <c r="AC76" i="81"/>
  <c r="AF75" i="81"/>
  <c r="AC75" i="81"/>
  <c r="AC74" i="81"/>
  <c r="AF73" i="81"/>
  <c r="AE73" i="81"/>
  <c r="AD73" i="81"/>
  <c r="AC73" i="81"/>
  <c r="AC72" i="81"/>
  <c r="AC71" i="81"/>
  <c r="AD71" i="81" s="1"/>
  <c r="AF70" i="81"/>
  <c r="AE70" i="81"/>
  <c r="AD70" i="81"/>
  <c r="AC70" i="81"/>
  <c r="AC69" i="81"/>
  <c r="AD68" i="81"/>
  <c r="AC68" i="81"/>
  <c r="AF67" i="81"/>
  <c r="AE67" i="81"/>
  <c r="AD67" i="81"/>
  <c r="AC67" i="81"/>
  <c r="AF66" i="81"/>
  <c r="AC66" i="81"/>
  <c r="AC65" i="81"/>
  <c r="AF64" i="81"/>
  <c r="AE64" i="81"/>
  <c r="AD64" i="81"/>
  <c r="AC64" i="81"/>
  <c r="AC63" i="81"/>
  <c r="AC62" i="81"/>
  <c r="AD62" i="81" s="1"/>
  <c r="AF61" i="81"/>
  <c r="AE61" i="81"/>
  <c r="AD61" i="81"/>
  <c r="AC61" i="81"/>
  <c r="AC60" i="81"/>
  <c r="AD59" i="81"/>
  <c r="AC59" i="81"/>
  <c r="AF58" i="81"/>
  <c r="AE58" i="81"/>
  <c r="AD58" i="81"/>
  <c r="AC58" i="81"/>
  <c r="AF57" i="81"/>
  <c r="AC57" i="81"/>
  <c r="AC56" i="81"/>
  <c r="AF55" i="81"/>
  <c r="AE55" i="81"/>
  <c r="AD55" i="81"/>
  <c r="AC55" i="81"/>
  <c r="AC54" i="81"/>
  <c r="AC53" i="81"/>
  <c r="AD53" i="81" s="1"/>
  <c r="AF52" i="81"/>
  <c r="AE52" i="81"/>
  <c r="AD52" i="81"/>
  <c r="AC52" i="81"/>
  <c r="AC51" i="81"/>
  <c r="AD50" i="81"/>
  <c r="AC50" i="81"/>
  <c r="AF49" i="81"/>
  <c r="AE49" i="81"/>
  <c r="AD49" i="81"/>
  <c r="AC49" i="81"/>
  <c r="AF48" i="81"/>
  <c r="AC48" i="81"/>
  <c r="AC47" i="81"/>
  <c r="AF46" i="81"/>
  <c r="AE46" i="81"/>
  <c r="AD46" i="81"/>
  <c r="AC46" i="81"/>
  <c r="AC45" i="81"/>
  <c r="AC44" i="81"/>
  <c r="AD44" i="81" s="1"/>
  <c r="AF43" i="81"/>
  <c r="AE43" i="81"/>
  <c r="AD43" i="81"/>
  <c r="AC43" i="81"/>
  <c r="AC42" i="81"/>
  <c r="AD41" i="81"/>
  <c r="AC41" i="81"/>
  <c r="AF40" i="81"/>
  <c r="AE40" i="81"/>
  <c r="AD40" i="81"/>
  <c r="AC40" i="81"/>
  <c r="AF39" i="81"/>
  <c r="AC39" i="81"/>
  <c r="AC38" i="81"/>
  <c r="AF37" i="81"/>
  <c r="AE37" i="81"/>
  <c r="AD37" i="81"/>
  <c r="AC37" i="81"/>
  <c r="AC36" i="81"/>
  <c r="AC35" i="81"/>
  <c r="AD35" i="81" s="1"/>
  <c r="AF34" i="81"/>
  <c r="AE34" i="81"/>
  <c r="AD34" i="81"/>
  <c r="AC34" i="81"/>
  <c r="AC33" i="81"/>
  <c r="AD32" i="81"/>
  <c r="AC32" i="81"/>
  <c r="AF31" i="81"/>
  <c r="AE31" i="81"/>
  <c r="AD31" i="81"/>
  <c r="AC31" i="81"/>
  <c r="AF30" i="81"/>
  <c r="AC30" i="81"/>
  <c r="AC29" i="81"/>
  <c r="AF28" i="81"/>
  <c r="AE28" i="81"/>
  <c r="AD28" i="81"/>
  <c r="AC28" i="81"/>
  <c r="AC27" i="81"/>
  <c r="AC26" i="81"/>
  <c r="AD26" i="81" s="1"/>
  <c r="AF25" i="81"/>
  <c r="AE25" i="81"/>
  <c r="AD25" i="81"/>
  <c r="AC25" i="81"/>
  <c r="AC24" i="81"/>
  <c r="AD23" i="81"/>
  <c r="AC23" i="81"/>
  <c r="AF22" i="81"/>
  <c r="AE22" i="81"/>
  <c r="AD22" i="81"/>
  <c r="AC22" i="81"/>
  <c r="AF21" i="81"/>
  <c r="AC21" i="81"/>
  <c r="AC20" i="81"/>
  <c r="AF19" i="81"/>
  <c r="AE19" i="81"/>
  <c r="AD19" i="81"/>
  <c r="AC19" i="81"/>
  <c r="AC18" i="81"/>
  <c r="AC17" i="81"/>
  <c r="AD17" i="81" s="1"/>
  <c r="AF16" i="81"/>
  <c r="AE16" i="81"/>
  <c r="AD16" i="81"/>
  <c r="AC16" i="81"/>
  <c r="AC15" i="81"/>
  <c r="AD14" i="81"/>
  <c r="AC14" i="81"/>
  <c r="AF13" i="81"/>
  <c r="AE13" i="81"/>
  <c r="AD13" i="81"/>
  <c r="AC13" i="81"/>
  <c r="AC12" i="81"/>
  <c r="AF12" i="81" s="1"/>
  <c r="AC11" i="81"/>
  <c r="AF11" i="81" s="1"/>
  <c r="AC10" i="81"/>
  <c r="AD10" i="81" s="1"/>
  <c r="AC9" i="81"/>
  <c r="AF9" i="81" s="1"/>
  <c r="AC8" i="81"/>
  <c r="AF8" i="81" s="1"/>
  <c r="AC7" i="81"/>
  <c r="AF7" i="81" s="1"/>
  <c r="AC6" i="81"/>
  <c r="AF6" i="81" s="1"/>
  <c r="AC5" i="81"/>
  <c r="AD5" i="81" s="1"/>
  <c r="AC4" i="81"/>
  <c r="AC3" i="81"/>
  <c r="AC2" i="81"/>
  <c r="AF83" i="82"/>
  <c r="AD83" i="82"/>
  <c r="AC83" i="82"/>
  <c r="AE83" i="82" s="1"/>
  <c r="AF82" i="82"/>
  <c r="AE82" i="82"/>
  <c r="AC82" i="82"/>
  <c r="AD82" i="82" s="1"/>
  <c r="AC81" i="82"/>
  <c r="AF80" i="82"/>
  <c r="AD80" i="82"/>
  <c r="AC80" i="82"/>
  <c r="AE80" i="82" s="1"/>
  <c r="AF79" i="82"/>
  <c r="AE79" i="82"/>
  <c r="AC79" i="82"/>
  <c r="AD79" i="82" s="1"/>
  <c r="AC78" i="82"/>
  <c r="AF77" i="82"/>
  <c r="AD77" i="82"/>
  <c r="AC77" i="82"/>
  <c r="AE77" i="82" s="1"/>
  <c r="AF76" i="82"/>
  <c r="AE76" i="82"/>
  <c r="AC76" i="82"/>
  <c r="AD76" i="82" s="1"/>
  <c r="AF75" i="82"/>
  <c r="AC75" i="82"/>
  <c r="AF74" i="82"/>
  <c r="AD74" i="82"/>
  <c r="AC74" i="82"/>
  <c r="AE74" i="82" s="1"/>
  <c r="AF73" i="82"/>
  <c r="AE73" i="82"/>
  <c r="AC73" i="82"/>
  <c r="AD73" i="82" s="1"/>
  <c r="AC72" i="82"/>
  <c r="AF71" i="82"/>
  <c r="AD71" i="82"/>
  <c r="AC71" i="82"/>
  <c r="AE71" i="82" s="1"/>
  <c r="AF70" i="82"/>
  <c r="AE70" i="82"/>
  <c r="AC70" i="82"/>
  <c r="AD70" i="82" s="1"/>
  <c r="AC69" i="82"/>
  <c r="AF68" i="82"/>
  <c r="AD68" i="82"/>
  <c r="AC68" i="82"/>
  <c r="AE68" i="82" s="1"/>
  <c r="AF67" i="82"/>
  <c r="AE67" i="82"/>
  <c r="AC67" i="82"/>
  <c r="AD67" i="82" s="1"/>
  <c r="AF66" i="82"/>
  <c r="AC66" i="82"/>
  <c r="AF65" i="82"/>
  <c r="AD65" i="82"/>
  <c r="AC65" i="82"/>
  <c r="AE65" i="82" s="1"/>
  <c r="AF64" i="82"/>
  <c r="AE64" i="82"/>
  <c r="AC64" i="82"/>
  <c r="AD64" i="82" s="1"/>
  <c r="AC63" i="82"/>
  <c r="AF62" i="82"/>
  <c r="AD62" i="82"/>
  <c r="AC62" i="82"/>
  <c r="AE62" i="82" s="1"/>
  <c r="AF61" i="82"/>
  <c r="AE61" i="82"/>
  <c r="AC61" i="82"/>
  <c r="AD61" i="82" s="1"/>
  <c r="AC60" i="82"/>
  <c r="AF59" i="82"/>
  <c r="AD59" i="82"/>
  <c r="AC59" i="82"/>
  <c r="AE59" i="82" s="1"/>
  <c r="AF58" i="82"/>
  <c r="AE58" i="82"/>
  <c r="AC58" i="82"/>
  <c r="AD58" i="82" s="1"/>
  <c r="AF57" i="82"/>
  <c r="AC57" i="82"/>
  <c r="AF56" i="82"/>
  <c r="AD56" i="82"/>
  <c r="AC56" i="82"/>
  <c r="AE56" i="82" s="1"/>
  <c r="AF55" i="82"/>
  <c r="AE55" i="82"/>
  <c r="AC55" i="82"/>
  <c r="AD55" i="82" s="1"/>
  <c r="AC54" i="82"/>
  <c r="AD53" i="82"/>
  <c r="AC53" i="82"/>
  <c r="AF53" i="82" s="1"/>
  <c r="AF52" i="82"/>
  <c r="AE52" i="82"/>
  <c r="AC52" i="82"/>
  <c r="AD52" i="82" s="1"/>
  <c r="AC51" i="82"/>
  <c r="AD50" i="82"/>
  <c r="AC50" i="82"/>
  <c r="AF50" i="82" s="1"/>
  <c r="AF49" i="82"/>
  <c r="AE49" i="82"/>
  <c r="AC49" i="82"/>
  <c r="AD49" i="82" s="1"/>
  <c r="AC48" i="82"/>
  <c r="AD47" i="82"/>
  <c r="AC47" i="82"/>
  <c r="AF47" i="82" s="1"/>
  <c r="AF46" i="82"/>
  <c r="AE46" i="82"/>
  <c r="AC46" i="82"/>
  <c r="AD46" i="82" s="1"/>
  <c r="AC45" i="82"/>
  <c r="AD44" i="82"/>
  <c r="AC44" i="82"/>
  <c r="AF44" i="82" s="1"/>
  <c r="AF43" i="82"/>
  <c r="AE43" i="82"/>
  <c r="AC43" i="82"/>
  <c r="AD43" i="82" s="1"/>
  <c r="AF42" i="82"/>
  <c r="AC42" i="82"/>
  <c r="AD41" i="82"/>
  <c r="AC41" i="82"/>
  <c r="AF41" i="82" s="1"/>
  <c r="AF40" i="82"/>
  <c r="AE40" i="82"/>
  <c r="AC40" i="82"/>
  <c r="AD40" i="82" s="1"/>
  <c r="AC39" i="82"/>
  <c r="AF39" i="82" s="1"/>
  <c r="AD38" i="82"/>
  <c r="AC38" i="82"/>
  <c r="AF38" i="82" s="1"/>
  <c r="AF37" i="82"/>
  <c r="AE37" i="82"/>
  <c r="AC37" i="82"/>
  <c r="AD37" i="82" s="1"/>
  <c r="AC36" i="82"/>
  <c r="AD35" i="82"/>
  <c r="AC35" i="82"/>
  <c r="AF35" i="82" s="1"/>
  <c r="AF34" i="82"/>
  <c r="AE34" i="82"/>
  <c r="AC34" i="82"/>
  <c r="AD34" i="82" s="1"/>
  <c r="AF33" i="82"/>
  <c r="AC33" i="82"/>
  <c r="AD32" i="82"/>
  <c r="AC32" i="82"/>
  <c r="AF32" i="82" s="1"/>
  <c r="AF31" i="82"/>
  <c r="AE31" i="82"/>
  <c r="AC31" i="82"/>
  <c r="AD31" i="82" s="1"/>
  <c r="AC30" i="82"/>
  <c r="AD29" i="82"/>
  <c r="AC29" i="82"/>
  <c r="AF29" i="82" s="1"/>
  <c r="AF28" i="82"/>
  <c r="AE28" i="82"/>
  <c r="AC28" i="82"/>
  <c r="AD28" i="82" s="1"/>
  <c r="AC27" i="82"/>
  <c r="AD26" i="82"/>
  <c r="AC26" i="82"/>
  <c r="AF26" i="82" s="1"/>
  <c r="AF25" i="82"/>
  <c r="AE25" i="82"/>
  <c r="AC25" i="82"/>
  <c r="AD25" i="82" s="1"/>
  <c r="AF24" i="82"/>
  <c r="AC24" i="82"/>
  <c r="AD23" i="82"/>
  <c r="AC23" i="82"/>
  <c r="AF23" i="82" s="1"/>
  <c r="AF22" i="82"/>
  <c r="AE22" i="82"/>
  <c r="AC22" i="82"/>
  <c r="AD22" i="82" s="1"/>
  <c r="AC21" i="82"/>
  <c r="AD20" i="82"/>
  <c r="AC20" i="82"/>
  <c r="AF20" i="82" s="1"/>
  <c r="AF19" i="82"/>
  <c r="AE19" i="82"/>
  <c r="AC19" i="82"/>
  <c r="AD19" i="82" s="1"/>
  <c r="AC18" i="82"/>
  <c r="AD17" i="82"/>
  <c r="AC17" i="82"/>
  <c r="AF17" i="82" s="1"/>
  <c r="AF16" i="82"/>
  <c r="AE16" i="82"/>
  <c r="AC16" i="82"/>
  <c r="AD16" i="82" s="1"/>
  <c r="AC15" i="82"/>
  <c r="AD14" i="82"/>
  <c r="AC14" i="82"/>
  <c r="AF14" i="82" s="1"/>
  <c r="AC13" i="82"/>
  <c r="AD13" i="82" s="1"/>
  <c r="AC12" i="82"/>
  <c r="AC11" i="82"/>
  <c r="AE11" i="82" s="1"/>
  <c r="AC10" i="82"/>
  <c r="AF10" i="82" s="1"/>
  <c r="AC9" i="82"/>
  <c r="AE9" i="82" s="1"/>
  <c r="AC8" i="82"/>
  <c r="AF8" i="82" s="1"/>
  <c r="AC7" i="82"/>
  <c r="AF7" i="82" s="1"/>
  <c r="AC6" i="82"/>
  <c r="AF6" i="82" s="1"/>
  <c r="AC5" i="82"/>
  <c r="AE5" i="82" s="1"/>
  <c r="AC4" i="82"/>
  <c r="AC3" i="82"/>
  <c r="AC2" i="82"/>
  <c r="AF83" i="83"/>
  <c r="AE83" i="83"/>
  <c r="AC83" i="83"/>
  <c r="AD83" i="83" s="1"/>
  <c r="AC82" i="83"/>
  <c r="AD81" i="83"/>
  <c r="AC81" i="83"/>
  <c r="AF81" i="83" s="1"/>
  <c r="AF80" i="83"/>
  <c r="AE80" i="83"/>
  <c r="AC80" i="83"/>
  <c r="AD80" i="83" s="1"/>
  <c r="AF79" i="83"/>
  <c r="AC79" i="83"/>
  <c r="AD78" i="83"/>
  <c r="AC78" i="83"/>
  <c r="AF78" i="83" s="1"/>
  <c r="AF77" i="83"/>
  <c r="AE77" i="83"/>
  <c r="AC77" i="83"/>
  <c r="AD77" i="83" s="1"/>
  <c r="AC76" i="83"/>
  <c r="AD75" i="83"/>
  <c r="AC75" i="83"/>
  <c r="AF75" i="83" s="1"/>
  <c r="AF74" i="83"/>
  <c r="AE74" i="83"/>
  <c r="AC74" i="83"/>
  <c r="AD74" i="83" s="1"/>
  <c r="AC73" i="83"/>
  <c r="AD72" i="83"/>
  <c r="AC72" i="83"/>
  <c r="AF72" i="83" s="1"/>
  <c r="AF71" i="83"/>
  <c r="AE71" i="83"/>
  <c r="AC71" i="83"/>
  <c r="AD71" i="83" s="1"/>
  <c r="AC70" i="83"/>
  <c r="AD69" i="83"/>
  <c r="AC69" i="83"/>
  <c r="AF69" i="83" s="1"/>
  <c r="AF68" i="83"/>
  <c r="AE68" i="83"/>
  <c r="AC68" i="83"/>
  <c r="AD68" i="83" s="1"/>
  <c r="AC67" i="83"/>
  <c r="AD66" i="83"/>
  <c r="AC66" i="83"/>
  <c r="AF66" i="83" s="1"/>
  <c r="AF65" i="83"/>
  <c r="AE65" i="83"/>
  <c r="AC65" i="83"/>
  <c r="AD65" i="83" s="1"/>
  <c r="AC64" i="83"/>
  <c r="AF64" i="83" s="1"/>
  <c r="AD63" i="83"/>
  <c r="AC63" i="83"/>
  <c r="AF63" i="83" s="1"/>
  <c r="AF62" i="83"/>
  <c r="AE62" i="83"/>
  <c r="AC62" i="83"/>
  <c r="AD62" i="83" s="1"/>
  <c r="AF61" i="83"/>
  <c r="AC61" i="83"/>
  <c r="AD60" i="83"/>
  <c r="AC60" i="83"/>
  <c r="AF60" i="83" s="1"/>
  <c r="AF59" i="83"/>
  <c r="AE59" i="83"/>
  <c r="AC59" i="83"/>
  <c r="AD59" i="83" s="1"/>
  <c r="AC58" i="83"/>
  <c r="AF58" i="83" s="1"/>
  <c r="AD57" i="83"/>
  <c r="AC57" i="83"/>
  <c r="AF57" i="83" s="1"/>
  <c r="AF56" i="83"/>
  <c r="AE56" i="83"/>
  <c r="AC56" i="83"/>
  <c r="AD56" i="83" s="1"/>
  <c r="AC55" i="83"/>
  <c r="AD54" i="83"/>
  <c r="AC54" i="83"/>
  <c r="AF54" i="83" s="1"/>
  <c r="AF53" i="83"/>
  <c r="AE53" i="83"/>
  <c r="AC53" i="83"/>
  <c r="AD53" i="83" s="1"/>
  <c r="AF52" i="83"/>
  <c r="AC52" i="83"/>
  <c r="AD51" i="83"/>
  <c r="AC51" i="83"/>
  <c r="AF51" i="83" s="1"/>
  <c r="AF50" i="83"/>
  <c r="AE50" i="83"/>
  <c r="AC50" i="83"/>
  <c r="AD50" i="83" s="1"/>
  <c r="AC49" i="83"/>
  <c r="AD48" i="83"/>
  <c r="AC48" i="83"/>
  <c r="AF48" i="83" s="1"/>
  <c r="AF47" i="83"/>
  <c r="AE47" i="83"/>
  <c r="AC47" i="83"/>
  <c r="AD47" i="83" s="1"/>
  <c r="AC46" i="83"/>
  <c r="AD45" i="83"/>
  <c r="AC45" i="83"/>
  <c r="AF45" i="83" s="1"/>
  <c r="AF44" i="83"/>
  <c r="AE44" i="83"/>
  <c r="AC44" i="83"/>
  <c r="AD44" i="83" s="1"/>
  <c r="AF43" i="83"/>
  <c r="AC43" i="83"/>
  <c r="AD42" i="83"/>
  <c r="AC42" i="83"/>
  <c r="AF42" i="83" s="1"/>
  <c r="AF41" i="83"/>
  <c r="AE41" i="83"/>
  <c r="AC41" i="83"/>
  <c r="AD41" i="83" s="1"/>
  <c r="AC40" i="83"/>
  <c r="AD39" i="83"/>
  <c r="AC39" i="83"/>
  <c r="AF39" i="83" s="1"/>
  <c r="AF38" i="83"/>
  <c r="AE38" i="83"/>
  <c r="AC38" i="83"/>
  <c r="AD38" i="83" s="1"/>
  <c r="AC37" i="83"/>
  <c r="AD36" i="83"/>
  <c r="AC36" i="83"/>
  <c r="AF36" i="83" s="1"/>
  <c r="AF35" i="83"/>
  <c r="AE35" i="83"/>
  <c r="AC35" i="83"/>
  <c r="AD35" i="83" s="1"/>
  <c r="AC34" i="83"/>
  <c r="AC33" i="83"/>
  <c r="AF32" i="83"/>
  <c r="AE32" i="83"/>
  <c r="AC32" i="83"/>
  <c r="AD32" i="83" s="1"/>
  <c r="AC31" i="83"/>
  <c r="AD30" i="83"/>
  <c r="AC30" i="83"/>
  <c r="AF29" i="83"/>
  <c r="AE29" i="83"/>
  <c r="AC29" i="83"/>
  <c r="AD29" i="83" s="1"/>
  <c r="AF28" i="83"/>
  <c r="AC28" i="83"/>
  <c r="AC27" i="83"/>
  <c r="AD27" i="83" s="1"/>
  <c r="AF26" i="83"/>
  <c r="AE26" i="83"/>
  <c r="AC26" i="83"/>
  <c r="AD26" i="83" s="1"/>
  <c r="AF25" i="83"/>
  <c r="AC25" i="83"/>
  <c r="AC24" i="83"/>
  <c r="AF23" i="83"/>
  <c r="AE23" i="83"/>
  <c r="AC23" i="83"/>
  <c r="AD23" i="83" s="1"/>
  <c r="AC22" i="83"/>
  <c r="AF22" i="83" s="1"/>
  <c r="AD21" i="83"/>
  <c r="AC21" i="83"/>
  <c r="AF20" i="83"/>
  <c r="AE20" i="83"/>
  <c r="AC20" i="83"/>
  <c r="AD20" i="83" s="1"/>
  <c r="AC19" i="83"/>
  <c r="AC18" i="83"/>
  <c r="AF17" i="83"/>
  <c r="AE17" i="83"/>
  <c r="AC17" i="83"/>
  <c r="AD17" i="83" s="1"/>
  <c r="AF16" i="83"/>
  <c r="AC16" i="83"/>
  <c r="AC15" i="83"/>
  <c r="AC14" i="83"/>
  <c r="AD14" i="83" s="1"/>
  <c r="AC13" i="83"/>
  <c r="AC12" i="83"/>
  <c r="AD12" i="83" s="1"/>
  <c r="AC11" i="83"/>
  <c r="AF11" i="83" s="1"/>
  <c r="AC10" i="83"/>
  <c r="AF10" i="83" s="1"/>
  <c r="AC9" i="83"/>
  <c r="AF9" i="83" s="1"/>
  <c r="AC8" i="83"/>
  <c r="AF8" i="83" s="1"/>
  <c r="AC7" i="83"/>
  <c r="AF7" i="83" s="1"/>
  <c r="AC6" i="83"/>
  <c r="AF6" i="83" s="1"/>
  <c r="AC5" i="83"/>
  <c r="AF5" i="83" s="1"/>
  <c r="AC4" i="83"/>
  <c r="AC3" i="83"/>
  <c r="AC2" i="83"/>
  <c r="AC83" i="84"/>
  <c r="AC82" i="84"/>
  <c r="AF81" i="84"/>
  <c r="AC81" i="84"/>
  <c r="AD81" i="84" s="1"/>
  <c r="AC80" i="84"/>
  <c r="AC79" i="84"/>
  <c r="AC78" i="84"/>
  <c r="AC77" i="84"/>
  <c r="AD76" i="84"/>
  <c r="AC76" i="84"/>
  <c r="AC75" i="84"/>
  <c r="AD75" i="84" s="1"/>
  <c r="AC74" i="84"/>
  <c r="AF74" i="84" s="1"/>
  <c r="AC73" i="84"/>
  <c r="AD73" i="84" s="1"/>
  <c r="AF72" i="84"/>
  <c r="AC72" i="84"/>
  <c r="AD72" i="84" s="1"/>
  <c r="AF71" i="84"/>
  <c r="AC71" i="84"/>
  <c r="AD70" i="84"/>
  <c r="AC70" i="84"/>
  <c r="AC69" i="84"/>
  <c r="AC68" i="84"/>
  <c r="AF68" i="84" s="1"/>
  <c r="AD67" i="84"/>
  <c r="AC67" i="84"/>
  <c r="AF66" i="84"/>
  <c r="AE66" i="84"/>
  <c r="AC66" i="84"/>
  <c r="AD66" i="84" s="1"/>
  <c r="AF65" i="84"/>
  <c r="AC65" i="84"/>
  <c r="AC64" i="84"/>
  <c r="AF63" i="84"/>
  <c r="AC63" i="84"/>
  <c r="AD63" i="84" s="1"/>
  <c r="AC62" i="84"/>
  <c r="AC61" i="84"/>
  <c r="AF61" i="84" s="1"/>
  <c r="AF60" i="84"/>
  <c r="AE60" i="84"/>
  <c r="AC60" i="84"/>
  <c r="AD60" i="84" s="1"/>
  <c r="AF59" i="84"/>
  <c r="AC59" i="84"/>
  <c r="AC58" i="84"/>
  <c r="AF58" i="84" s="1"/>
  <c r="AF57" i="84"/>
  <c r="AE57" i="84"/>
  <c r="AC57" i="84"/>
  <c r="AD57" i="84" s="1"/>
  <c r="AC56" i="84"/>
  <c r="AC55" i="84"/>
  <c r="AF55" i="84" s="1"/>
  <c r="AF54" i="84"/>
  <c r="AE54" i="84"/>
  <c r="AC54" i="84"/>
  <c r="AD54" i="84" s="1"/>
  <c r="AF53" i="84"/>
  <c r="AC53" i="84"/>
  <c r="AC52" i="84"/>
  <c r="AF52" i="84" s="1"/>
  <c r="AF51" i="84"/>
  <c r="AE51" i="84"/>
  <c r="AC51" i="84"/>
  <c r="AD51" i="84" s="1"/>
  <c r="AC50" i="84"/>
  <c r="AC49" i="84"/>
  <c r="AF49" i="84" s="1"/>
  <c r="AF48" i="84"/>
  <c r="AE48" i="84"/>
  <c r="AC48" i="84"/>
  <c r="AD48" i="84" s="1"/>
  <c r="AF47" i="84"/>
  <c r="AC47" i="84"/>
  <c r="AC46" i="84"/>
  <c r="AF46" i="84" s="1"/>
  <c r="AF45" i="84"/>
  <c r="AE45" i="84"/>
  <c r="AC45" i="84"/>
  <c r="AD45" i="84" s="1"/>
  <c r="AC44" i="84"/>
  <c r="AC43" i="84"/>
  <c r="AF43" i="84" s="1"/>
  <c r="AF42" i="84"/>
  <c r="AE42" i="84"/>
  <c r="AC42" i="84"/>
  <c r="AD42" i="84" s="1"/>
  <c r="AF41" i="84"/>
  <c r="AC41" i="84"/>
  <c r="AC40" i="84"/>
  <c r="AF40" i="84" s="1"/>
  <c r="AF39" i="84"/>
  <c r="AE39" i="84"/>
  <c r="AC39" i="84"/>
  <c r="AD39" i="84" s="1"/>
  <c r="AC38" i="84"/>
  <c r="AC37" i="84"/>
  <c r="AF37" i="84" s="1"/>
  <c r="AF36" i="84"/>
  <c r="AE36" i="84"/>
  <c r="AC36" i="84"/>
  <c r="AD36" i="84" s="1"/>
  <c r="AF35" i="84"/>
  <c r="AC35" i="84"/>
  <c r="AC34" i="84"/>
  <c r="AF34" i="84" s="1"/>
  <c r="AF33" i="84"/>
  <c r="AE33" i="84"/>
  <c r="AC33" i="84"/>
  <c r="AD33" i="84" s="1"/>
  <c r="AC32" i="84"/>
  <c r="AC31" i="84"/>
  <c r="AF31" i="84" s="1"/>
  <c r="AF30" i="84"/>
  <c r="AE30" i="84"/>
  <c r="AC30" i="84"/>
  <c r="AD30" i="84" s="1"/>
  <c r="AF29" i="84"/>
  <c r="AC29" i="84"/>
  <c r="AC28" i="84"/>
  <c r="AF28" i="84" s="1"/>
  <c r="AF27" i="84"/>
  <c r="AE27" i="84"/>
  <c r="AC27" i="84"/>
  <c r="AD27" i="84" s="1"/>
  <c r="AC26" i="84"/>
  <c r="AC25" i="84"/>
  <c r="AF25" i="84" s="1"/>
  <c r="AF24" i="84"/>
  <c r="AE24" i="84"/>
  <c r="AC24" i="84"/>
  <c r="AD24" i="84" s="1"/>
  <c r="AF23" i="84"/>
  <c r="AC23" i="84"/>
  <c r="AC22" i="84"/>
  <c r="AF22" i="84" s="1"/>
  <c r="AF21" i="84"/>
  <c r="AE21" i="84"/>
  <c r="AC21" i="84"/>
  <c r="AD21" i="84" s="1"/>
  <c r="AC20" i="84"/>
  <c r="AC19" i="84"/>
  <c r="AF19" i="84" s="1"/>
  <c r="AF18" i="84"/>
  <c r="AE18" i="84"/>
  <c r="AC18" i="84"/>
  <c r="AD18" i="84" s="1"/>
  <c r="AF17" i="84"/>
  <c r="AC17" i="84"/>
  <c r="AC16" i="84"/>
  <c r="AF16" i="84" s="1"/>
  <c r="AF15" i="84"/>
  <c r="AE15" i="84"/>
  <c r="AC15" i="84"/>
  <c r="AD15" i="84" s="1"/>
  <c r="AC14" i="84"/>
  <c r="AC13" i="84"/>
  <c r="AF13" i="84" s="1"/>
  <c r="AC12" i="84"/>
  <c r="AD12" i="84" s="1"/>
  <c r="AC11" i="84"/>
  <c r="AF11" i="84" s="1"/>
  <c r="AC10" i="84"/>
  <c r="AF10" i="84" s="1"/>
  <c r="AC9" i="84"/>
  <c r="AF9" i="84" s="1"/>
  <c r="AC8" i="84"/>
  <c r="AF8" i="84" s="1"/>
  <c r="AC7" i="84"/>
  <c r="AD7" i="84" s="1"/>
  <c r="AC6" i="84"/>
  <c r="AF6" i="84" s="1"/>
  <c r="AC5" i="84"/>
  <c r="AF5" i="84" s="1"/>
  <c r="AC4" i="84"/>
  <c r="AC3" i="84"/>
  <c r="AC2" i="84"/>
  <c r="AC83" i="86"/>
  <c r="AF83" i="86" s="1"/>
  <c r="AF82" i="86"/>
  <c r="AE82" i="86"/>
  <c r="AC82" i="86"/>
  <c r="AD82" i="86" s="1"/>
  <c r="AF81" i="86"/>
  <c r="AC81" i="86"/>
  <c r="AC80" i="86"/>
  <c r="AF80" i="86" s="1"/>
  <c r="AF79" i="86"/>
  <c r="AE79" i="86"/>
  <c r="AC79" i="86"/>
  <c r="AD79" i="86" s="1"/>
  <c r="AC78" i="86"/>
  <c r="AC77" i="86"/>
  <c r="AF77" i="86" s="1"/>
  <c r="AF76" i="86"/>
  <c r="AE76" i="86"/>
  <c r="AC76" i="86"/>
  <c r="AD76" i="86" s="1"/>
  <c r="AF75" i="86"/>
  <c r="AC75" i="86"/>
  <c r="AC74" i="86"/>
  <c r="AF74" i="86" s="1"/>
  <c r="AF73" i="86"/>
  <c r="AE73" i="86"/>
  <c r="AC73" i="86"/>
  <c r="AD73" i="86" s="1"/>
  <c r="AC72" i="86"/>
  <c r="AC71" i="86"/>
  <c r="AF71" i="86" s="1"/>
  <c r="AF70" i="86"/>
  <c r="AE70" i="86"/>
  <c r="AC70" i="86"/>
  <c r="AD70" i="86" s="1"/>
  <c r="AF69" i="86"/>
  <c r="AC69" i="86"/>
  <c r="AC68" i="86"/>
  <c r="AF68" i="86" s="1"/>
  <c r="AF67" i="86"/>
  <c r="AE67" i="86"/>
  <c r="AC67" i="86"/>
  <c r="AD67" i="86" s="1"/>
  <c r="AC66" i="86"/>
  <c r="AC65" i="86"/>
  <c r="AF65" i="86" s="1"/>
  <c r="AF64" i="86"/>
  <c r="AE64" i="86"/>
  <c r="AC64" i="86"/>
  <c r="AD64" i="86" s="1"/>
  <c r="AF63" i="86"/>
  <c r="AC63" i="86"/>
  <c r="AC62" i="86"/>
  <c r="AF62" i="86" s="1"/>
  <c r="AF61" i="86"/>
  <c r="AE61" i="86"/>
  <c r="AC61" i="86"/>
  <c r="AD61" i="86" s="1"/>
  <c r="AC60" i="86"/>
  <c r="AC59" i="86"/>
  <c r="AF59" i="86" s="1"/>
  <c r="AC58" i="86"/>
  <c r="AE58" i="86" s="1"/>
  <c r="AF57" i="86"/>
  <c r="AC57" i="86"/>
  <c r="AC56" i="86"/>
  <c r="AF56" i="86" s="1"/>
  <c r="AF55" i="86"/>
  <c r="AC55" i="86"/>
  <c r="AD55" i="86" s="1"/>
  <c r="AC54" i="86"/>
  <c r="AC53" i="86"/>
  <c r="AF53" i="86" s="1"/>
  <c r="AC52" i="86"/>
  <c r="AF51" i="86"/>
  <c r="AC51" i="86"/>
  <c r="AC50" i="86"/>
  <c r="AF50" i="86" s="1"/>
  <c r="AF49" i="86"/>
  <c r="AC49" i="86"/>
  <c r="AD49" i="86" s="1"/>
  <c r="AC48" i="86"/>
  <c r="AC47" i="86"/>
  <c r="AF47" i="86" s="1"/>
  <c r="AE46" i="86"/>
  <c r="AC46" i="86"/>
  <c r="AF45" i="86"/>
  <c r="AC45" i="86"/>
  <c r="AC44" i="86"/>
  <c r="AF44" i="86" s="1"/>
  <c r="AF43" i="86"/>
  <c r="AC43" i="86"/>
  <c r="AD43" i="86" s="1"/>
  <c r="AC42" i="86"/>
  <c r="AC41" i="86"/>
  <c r="AF41" i="86" s="1"/>
  <c r="AE40" i="86"/>
  <c r="AC40" i="86"/>
  <c r="AF39" i="86"/>
  <c r="AC39" i="86"/>
  <c r="AC38" i="86"/>
  <c r="AF38" i="86" s="1"/>
  <c r="AF37" i="86"/>
  <c r="AC37" i="86"/>
  <c r="AD37" i="86" s="1"/>
  <c r="AC36" i="86"/>
  <c r="AC35" i="86"/>
  <c r="AF35" i="86" s="1"/>
  <c r="AC34" i="86"/>
  <c r="AE34" i="86" s="1"/>
  <c r="AF33" i="86"/>
  <c r="AC33" i="86"/>
  <c r="AC32" i="86"/>
  <c r="AF32" i="86" s="1"/>
  <c r="AF31" i="86"/>
  <c r="AC31" i="86"/>
  <c r="AD31" i="86" s="1"/>
  <c r="AC30" i="86"/>
  <c r="AC29" i="86"/>
  <c r="AF29" i="86" s="1"/>
  <c r="AC28" i="86"/>
  <c r="AF27" i="86"/>
  <c r="AC27" i="86"/>
  <c r="AC26" i="86"/>
  <c r="AF26" i="86" s="1"/>
  <c r="AF25" i="86"/>
  <c r="AC25" i="86"/>
  <c r="AD25" i="86" s="1"/>
  <c r="AC24" i="86"/>
  <c r="AC23" i="86"/>
  <c r="AF23" i="86" s="1"/>
  <c r="AE22" i="86"/>
  <c r="AC22" i="86"/>
  <c r="AF21" i="86"/>
  <c r="AC21" i="86"/>
  <c r="AC20" i="86"/>
  <c r="AF20" i="86" s="1"/>
  <c r="AF19" i="86"/>
  <c r="AC19" i="86"/>
  <c r="AD19" i="86" s="1"/>
  <c r="AC18" i="86"/>
  <c r="AC17" i="86"/>
  <c r="AF17" i="86" s="1"/>
  <c r="AE16" i="86"/>
  <c r="AC16" i="86"/>
  <c r="AF15" i="86"/>
  <c r="AC15" i="86"/>
  <c r="AC14" i="86"/>
  <c r="AF14" i="86" s="1"/>
  <c r="AC13" i="86"/>
  <c r="AD13" i="86" s="1"/>
  <c r="AC12" i="86"/>
  <c r="AC11" i="86"/>
  <c r="AD11" i="86" s="1"/>
  <c r="AC10" i="86"/>
  <c r="AF10" i="86" s="1"/>
  <c r="AC9" i="86"/>
  <c r="AF9" i="86" s="1"/>
  <c r="AC8" i="86"/>
  <c r="AF8" i="86" s="1"/>
  <c r="AC7" i="86"/>
  <c r="AF7" i="86" s="1"/>
  <c r="AC6" i="86"/>
  <c r="AD6" i="86" s="1"/>
  <c r="AC5" i="86"/>
  <c r="AC4" i="86"/>
  <c r="AC3" i="86"/>
  <c r="AC2" i="86"/>
  <c r="AF83" i="87"/>
  <c r="AC83" i="87"/>
  <c r="AD83" i="87" s="1"/>
  <c r="AC82" i="87"/>
  <c r="AC81" i="87"/>
  <c r="AF81" i="87" s="1"/>
  <c r="AE80" i="87"/>
  <c r="AC80" i="87"/>
  <c r="AF79" i="87"/>
  <c r="AC79" i="87"/>
  <c r="AC78" i="87"/>
  <c r="AF78" i="87" s="1"/>
  <c r="AF77" i="87"/>
  <c r="AC77" i="87"/>
  <c r="AD77" i="87" s="1"/>
  <c r="AC76" i="87"/>
  <c r="AC75" i="87"/>
  <c r="AF75" i="87" s="1"/>
  <c r="AE74" i="87"/>
  <c r="AC74" i="87"/>
  <c r="AF73" i="87"/>
  <c r="AC73" i="87"/>
  <c r="AC72" i="87"/>
  <c r="AF72" i="87" s="1"/>
  <c r="AF71" i="87"/>
  <c r="AC71" i="87"/>
  <c r="AD71" i="87" s="1"/>
  <c r="AC70" i="87"/>
  <c r="AC69" i="87"/>
  <c r="AF69" i="87" s="1"/>
  <c r="AC68" i="87"/>
  <c r="AE68" i="87" s="1"/>
  <c r="AF67" i="87"/>
  <c r="AC67" i="87"/>
  <c r="AC66" i="87"/>
  <c r="AF66" i="87" s="1"/>
  <c r="AF65" i="87"/>
  <c r="AC65" i="87"/>
  <c r="AD65" i="87" s="1"/>
  <c r="AC64" i="87"/>
  <c r="AC63" i="87"/>
  <c r="AF63" i="87" s="1"/>
  <c r="AC62" i="87"/>
  <c r="AF61" i="87"/>
  <c r="AC61" i="87"/>
  <c r="AC60" i="87"/>
  <c r="AF60" i="87" s="1"/>
  <c r="AF59" i="87"/>
  <c r="AC59" i="87"/>
  <c r="AD59" i="87" s="1"/>
  <c r="AC58" i="87"/>
  <c r="AC57" i="87"/>
  <c r="AF57" i="87" s="1"/>
  <c r="AE56" i="87"/>
  <c r="AC56" i="87"/>
  <c r="AF55" i="87"/>
  <c r="AC55" i="87"/>
  <c r="AC54" i="87"/>
  <c r="AF54" i="87" s="1"/>
  <c r="AF53" i="87"/>
  <c r="AC53" i="87"/>
  <c r="AD53" i="87" s="1"/>
  <c r="AC52" i="87"/>
  <c r="AC51" i="87"/>
  <c r="AE50" i="87"/>
  <c r="AC50" i="87"/>
  <c r="AF49" i="87"/>
  <c r="AC49" i="87"/>
  <c r="AC48" i="87"/>
  <c r="AF47" i="87"/>
  <c r="AC47" i="87"/>
  <c r="AD47" i="87" s="1"/>
  <c r="AC46" i="87"/>
  <c r="AC45" i="87"/>
  <c r="AC44" i="87"/>
  <c r="AE44" i="87" s="1"/>
  <c r="AF43" i="87"/>
  <c r="AC43" i="87"/>
  <c r="AE43" i="87" s="1"/>
  <c r="AC42" i="87"/>
  <c r="AF41" i="87"/>
  <c r="AE41" i="87"/>
  <c r="AC41" i="87"/>
  <c r="AD41" i="87" s="1"/>
  <c r="AF40" i="87"/>
  <c r="AC40" i="87"/>
  <c r="AE40" i="87" s="1"/>
  <c r="AC39" i="87"/>
  <c r="AF38" i="87"/>
  <c r="AE38" i="87"/>
  <c r="AC38" i="87"/>
  <c r="AD38" i="87" s="1"/>
  <c r="AF37" i="87"/>
  <c r="AD37" i="87"/>
  <c r="AC37" i="87"/>
  <c r="AE37" i="87" s="1"/>
  <c r="AC36" i="87"/>
  <c r="AE35" i="87"/>
  <c r="AC35" i="87"/>
  <c r="AD35" i="87" s="1"/>
  <c r="AC34" i="87"/>
  <c r="AC33" i="87"/>
  <c r="AC32" i="87"/>
  <c r="AF31" i="87"/>
  <c r="AD31" i="87"/>
  <c r="AC31" i="87"/>
  <c r="AE31" i="87" s="1"/>
  <c r="AC30" i="87"/>
  <c r="AC29" i="87"/>
  <c r="AF28" i="87"/>
  <c r="AD28" i="87"/>
  <c r="AC28" i="87"/>
  <c r="AE28" i="87" s="1"/>
  <c r="AC27" i="87"/>
  <c r="AF26" i="87"/>
  <c r="AC26" i="87"/>
  <c r="AD26" i="87" s="1"/>
  <c r="AD25" i="87"/>
  <c r="AC25" i="87"/>
  <c r="AE25" i="87" s="1"/>
  <c r="AC24" i="87"/>
  <c r="AE23" i="87"/>
  <c r="AC23" i="87"/>
  <c r="AD23" i="87" s="1"/>
  <c r="AC22" i="87"/>
  <c r="AC21" i="87"/>
  <c r="AC20" i="87"/>
  <c r="AC19" i="87"/>
  <c r="AC18" i="87"/>
  <c r="AF17" i="87"/>
  <c r="AC17" i="87"/>
  <c r="AD17" i="87" s="1"/>
  <c r="AF16" i="87"/>
  <c r="AC16" i="87"/>
  <c r="AE16" i="87" s="1"/>
  <c r="AC15" i="87"/>
  <c r="AF14" i="87"/>
  <c r="AC14" i="87"/>
  <c r="AD14" i="87" s="1"/>
  <c r="AC13" i="87"/>
  <c r="AE13" i="87" s="1"/>
  <c r="AC12" i="87"/>
  <c r="AC11" i="87"/>
  <c r="AF11" i="87" s="1"/>
  <c r="AC10" i="87"/>
  <c r="AD10" i="87" s="1"/>
  <c r="AC9" i="87"/>
  <c r="AF9" i="87" s="1"/>
  <c r="AC8" i="87"/>
  <c r="AE8" i="87" s="1"/>
  <c r="AC7" i="87"/>
  <c r="AF7" i="87" s="1"/>
  <c r="AC6" i="87"/>
  <c r="AD6" i="87" s="1"/>
  <c r="AC5" i="87"/>
  <c r="AF5" i="87" s="1"/>
  <c r="AC4" i="87"/>
  <c r="AC3" i="87"/>
  <c r="AC2" i="87"/>
  <c r="AF83" i="88"/>
  <c r="AD83" i="88"/>
  <c r="AC83" i="88"/>
  <c r="AE83" i="88" s="1"/>
  <c r="AC82" i="88"/>
  <c r="AF82" i="88" s="1"/>
  <c r="AE81" i="88"/>
  <c r="AD81" i="88"/>
  <c r="AC81" i="88"/>
  <c r="AF81" i="88" s="1"/>
  <c r="AF80" i="88"/>
  <c r="AD80" i="88"/>
  <c r="AC80" i="88"/>
  <c r="AE80" i="88" s="1"/>
  <c r="AE79" i="88"/>
  <c r="AD79" i="88"/>
  <c r="AC79" i="88"/>
  <c r="AF79" i="88" s="1"/>
  <c r="AE78" i="88"/>
  <c r="AD78" i="88"/>
  <c r="AC78" i="88"/>
  <c r="AF78" i="88" s="1"/>
  <c r="AF77" i="88"/>
  <c r="AD77" i="88"/>
  <c r="AC77" i="88"/>
  <c r="AE77" i="88" s="1"/>
  <c r="AC76" i="88"/>
  <c r="AF76" i="88" s="1"/>
  <c r="AE75" i="88"/>
  <c r="AD75" i="88"/>
  <c r="AC75" i="88"/>
  <c r="AF75" i="88" s="1"/>
  <c r="AF74" i="88"/>
  <c r="AD74" i="88"/>
  <c r="AC74" i="88"/>
  <c r="AE74" i="88" s="1"/>
  <c r="AE73" i="88"/>
  <c r="AD73" i="88"/>
  <c r="AC73" i="88"/>
  <c r="AF73" i="88" s="1"/>
  <c r="AE72" i="88"/>
  <c r="AD72" i="88"/>
  <c r="AC72" i="88"/>
  <c r="AF72" i="88" s="1"/>
  <c r="AF71" i="88"/>
  <c r="AD71" i="88"/>
  <c r="AC71" i="88"/>
  <c r="AE71" i="88" s="1"/>
  <c r="AC70" i="88"/>
  <c r="AF70" i="88" s="1"/>
  <c r="AE69" i="88"/>
  <c r="AD69" i="88"/>
  <c r="AC69" i="88"/>
  <c r="AF69" i="88" s="1"/>
  <c r="AF68" i="88"/>
  <c r="AD68" i="88"/>
  <c r="AC68" i="88"/>
  <c r="AE68" i="88" s="1"/>
  <c r="AE67" i="88"/>
  <c r="AD67" i="88"/>
  <c r="AC67" i="88"/>
  <c r="AF67" i="88" s="1"/>
  <c r="AE66" i="88"/>
  <c r="AD66" i="88"/>
  <c r="AC66" i="88"/>
  <c r="AF66" i="88" s="1"/>
  <c r="AF65" i="88"/>
  <c r="AD65" i="88"/>
  <c r="AC65" i="88"/>
  <c r="AE65" i="88" s="1"/>
  <c r="AC64" i="88"/>
  <c r="AF64" i="88" s="1"/>
  <c r="AE63" i="88"/>
  <c r="AD63" i="88"/>
  <c r="AC63" i="88"/>
  <c r="AF63" i="88" s="1"/>
  <c r="AF62" i="88"/>
  <c r="AD62" i="88"/>
  <c r="AC62" i="88"/>
  <c r="AE62" i="88" s="1"/>
  <c r="AE61" i="88"/>
  <c r="AD61" i="88"/>
  <c r="AC61" i="88"/>
  <c r="AF61" i="88" s="1"/>
  <c r="AE60" i="88"/>
  <c r="AD60" i="88"/>
  <c r="AC60" i="88"/>
  <c r="AF60" i="88" s="1"/>
  <c r="AF59" i="88"/>
  <c r="AD59" i="88"/>
  <c r="AC59" i="88"/>
  <c r="AE59" i="88" s="1"/>
  <c r="AC58" i="88"/>
  <c r="AF58" i="88" s="1"/>
  <c r="AE57" i="88"/>
  <c r="AD57" i="88"/>
  <c r="AC57" i="88"/>
  <c r="AF57" i="88" s="1"/>
  <c r="AF56" i="88"/>
  <c r="AD56" i="88"/>
  <c r="AC56" i="88"/>
  <c r="AE56" i="88" s="1"/>
  <c r="AE55" i="88"/>
  <c r="AD55" i="88"/>
  <c r="AC55" i="88"/>
  <c r="AF55" i="88" s="1"/>
  <c r="AE54" i="88"/>
  <c r="AD54" i="88"/>
  <c r="AC54" i="88"/>
  <c r="AF54" i="88" s="1"/>
  <c r="AF53" i="88"/>
  <c r="AD53" i="88"/>
  <c r="AC53" i="88"/>
  <c r="AE53" i="88" s="1"/>
  <c r="AC52" i="88"/>
  <c r="AF52" i="88" s="1"/>
  <c r="AE51" i="88"/>
  <c r="AD51" i="88"/>
  <c r="AC51" i="88"/>
  <c r="AF51" i="88" s="1"/>
  <c r="AF50" i="88"/>
  <c r="AD50" i="88"/>
  <c r="AC50" i="88"/>
  <c r="AE50" i="88" s="1"/>
  <c r="AE49" i="88"/>
  <c r="AD49" i="88"/>
  <c r="AC49" i="88"/>
  <c r="AF49" i="88" s="1"/>
  <c r="AE48" i="88"/>
  <c r="AD48" i="88"/>
  <c r="AC48" i="88"/>
  <c r="AF48" i="88" s="1"/>
  <c r="AF47" i="88"/>
  <c r="AD47" i="88"/>
  <c r="AC47" i="88"/>
  <c r="AE47" i="88" s="1"/>
  <c r="AC46" i="88"/>
  <c r="AF46" i="88" s="1"/>
  <c r="AE45" i="88"/>
  <c r="AD45" i="88"/>
  <c r="AC45" i="88"/>
  <c r="AF45" i="88" s="1"/>
  <c r="AC44" i="88"/>
  <c r="AE44" i="88" s="1"/>
  <c r="AE43" i="88"/>
  <c r="AD43" i="88"/>
  <c r="AC43" i="88"/>
  <c r="AF43" i="88" s="1"/>
  <c r="AC42" i="88"/>
  <c r="AF42" i="88" s="1"/>
  <c r="AF41" i="88"/>
  <c r="AD41" i="88"/>
  <c r="AC41" i="88"/>
  <c r="AE41" i="88" s="1"/>
  <c r="AC40" i="88"/>
  <c r="AF40" i="88" s="1"/>
  <c r="AE39" i="88"/>
  <c r="AD39" i="88"/>
  <c r="AC39" i="88"/>
  <c r="AF39" i="88" s="1"/>
  <c r="AC38" i="88"/>
  <c r="AE38" i="88" s="1"/>
  <c r="AD37" i="88"/>
  <c r="AC37" i="88"/>
  <c r="AF37" i="88" s="1"/>
  <c r="AC36" i="88"/>
  <c r="AF36" i="88" s="1"/>
  <c r="AF35" i="88"/>
  <c r="AD35" i="88"/>
  <c r="AC35" i="88"/>
  <c r="AE35" i="88" s="1"/>
  <c r="AC34" i="88"/>
  <c r="AF34" i="88" s="1"/>
  <c r="AD33" i="88"/>
  <c r="AC33" i="88"/>
  <c r="AF33" i="88" s="1"/>
  <c r="AC32" i="88"/>
  <c r="AE32" i="88" s="1"/>
  <c r="AE31" i="88"/>
  <c r="AD31" i="88"/>
  <c r="AC31" i="88"/>
  <c r="AF31" i="88" s="1"/>
  <c r="AC30" i="88"/>
  <c r="AF30" i="88" s="1"/>
  <c r="AD29" i="88"/>
  <c r="AC29" i="88"/>
  <c r="AE29" i="88" s="1"/>
  <c r="AC28" i="88"/>
  <c r="AF28" i="88" s="1"/>
  <c r="AE27" i="88"/>
  <c r="AD27" i="88"/>
  <c r="AC27" i="88"/>
  <c r="AF27" i="88" s="1"/>
  <c r="AC26" i="88"/>
  <c r="AE26" i="88" s="1"/>
  <c r="AD25" i="88"/>
  <c r="AC25" i="88"/>
  <c r="AF25" i="88" s="1"/>
  <c r="AC24" i="88"/>
  <c r="AF24" i="88" s="1"/>
  <c r="AF23" i="88"/>
  <c r="AD23" i="88"/>
  <c r="AC23" i="88"/>
  <c r="AE23" i="88" s="1"/>
  <c r="AC22" i="88"/>
  <c r="AF22" i="88" s="1"/>
  <c r="AD21" i="88"/>
  <c r="AC21" i="88"/>
  <c r="AF21" i="88" s="1"/>
  <c r="AC20" i="88"/>
  <c r="AE20" i="88" s="1"/>
  <c r="AE19" i="88"/>
  <c r="AD19" i="88"/>
  <c r="AC19" i="88"/>
  <c r="AF19" i="88" s="1"/>
  <c r="AC18" i="88"/>
  <c r="AF18" i="88" s="1"/>
  <c r="AD17" i="88"/>
  <c r="AC17" i="88"/>
  <c r="AE17" i="88" s="1"/>
  <c r="AC16" i="88"/>
  <c r="AF16" i="88" s="1"/>
  <c r="AE15" i="88"/>
  <c r="AD15" i="88"/>
  <c r="AC15" i="88"/>
  <c r="AF15" i="88" s="1"/>
  <c r="AC14" i="88"/>
  <c r="AE14" i="88" s="1"/>
  <c r="AD13" i="88"/>
  <c r="AC13" i="88"/>
  <c r="AF13" i="88" s="1"/>
  <c r="AC12" i="88"/>
  <c r="AF12" i="88" s="1"/>
  <c r="AC11" i="88"/>
  <c r="AF11" i="88" s="1"/>
  <c r="AC10" i="88"/>
  <c r="AF10" i="88" s="1"/>
  <c r="AC9" i="88"/>
  <c r="AF9" i="88" s="1"/>
  <c r="AC8" i="88"/>
  <c r="AD8" i="88" s="1"/>
  <c r="AC7" i="88"/>
  <c r="AF7" i="88" s="1"/>
  <c r="AC6" i="88"/>
  <c r="AF6" i="88" s="1"/>
  <c r="AC5" i="88"/>
  <c r="AD5" i="88" s="1"/>
  <c r="AC4" i="88"/>
  <c r="AF4" i="88" s="1"/>
  <c r="AC3" i="88"/>
  <c r="AC2" i="88"/>
  <c r="AC83" i="89"/>
  <c r="AF83" i="89" s="1"/>
  <c r="AE82" i="89"/>
  <c r="AD82" i="89"/>
  <c r="AC82" i="89"/>
  <c r="AF82" i="89" s="1"/>
  <c r="AC81" i="89"/>
  <c r="AE81" i="89" s="1"/>
  <c r="AF80" i="89"/>
  <c r="AE80" i="89"/>
  <c r="AD80" i="89"/>
  <c r="AC80" i="89"/>
  <c r="AC79" i="89"/>
  <c r="AF78" i="89"/>
  <c r="AC78" i="89"/>
  <c r="AE78" i="89" s="1"/>
  <c r="AE77" i="89"/>
  <c r="AC77" i="89"/>
  <c r="AF77" i="89" s="1"/>
  <c r="AE76" i="89"/>
  <c r="AC76" i="89"/>
  <c r="AF76" i="89" s="1"/>
  <c r="AC75" i="89"/>
  <c r="AC74" i="89"/>
  <c r="AE74" i="89" s="1"/>
  <c r="AD73" i="89"/>
  <c r="AC73" i="89"/>
  <c r="AF73" i="89" s="1"/>
  <c r="AC72" i="89"/>
  <c r="AE72" i="89" s="1"/>
  <c r="AF71" i="89"/>
  <c r="AE71" i="89"/>
  <c r="AC71" i="89"/>
  <c r="AD71" i="89" s="1"/>
  <c r="AD70" i="89"/>
  <c r="AC70" i="89"/>
  <c r="AF70" i="89" s="1"/>
  <c r="AF69" i="89"/>
  <c r="AD69" i="89"/>
  <c r="AC69" i="89"/>
  <c r="AE69" i="89" s="1"/>
  <c r="AD68" i="89"/>
  <c r="AC68" i="89"/>
  <c r="AC67" i="89"/>
  <c r="AF67" i="89" s="1"/>
  <c r="AF66" i="89"/>
  <c r="AC66" i="89"/>
  <c r="AE66" i="89" s="1"/>
  <c r="AC65" i="89"/>
  <c r="AF65" i="89" s="1"/>
  <c r="AE64" i="89"/>
  <c r="AD64" i="89"/>
  <c r="AC64" i="89"/>
  <c r="AF64" i="89" s="1"/>
  <c r="AC63" i="89"/>
  <c r="AE63" i="89" s="1"/>
  <c r="AF62" i="89"/>
  <c r="AE62" i="89"/>
  <c r="AD62" i="89"/>
  <c r="AC62" i="89"/>
  <c r="AC61" i="89"/>
  <c r="AF60" i="89"/>
  <c r="AC60" i="89"/>
  <c r="AE60" i="89" s="1"/>
  <c r="AE59" i="89"/>
  <c r="AC59" i="89"/>
  <c r="AF59" i="89" s="1"/>
  <c r="AE58" i="89"/>
  <c r="AC58" i="89"/>
  <c r="AF58" i="89" s="1"/>
  <c r="AD57" i="89"/>
  <c r="AC57" i="89"/>
  <c r="AC56" i="89"/>
  <c r="AE56" i="89" s="1"/>
  <c r="AD55" i="89"/>
  <c r="AC55" i="89"/>
  <c r="AF55" i="89" s="1"/>
  <c r="AC54" i="89"/>
  <c r="AE54" i="89" s="1"/>
  <c r="AF53" i="89"/>
  <c r="AE53" i="89"/>
  <c r="AC53" i="89"/>
  <c r="AD53" i="89" s="1"/>
  <c r="AD52" i="89"/>
  <c r="AC52" i="89"/>
  <c r="AF52" i="89" s="1"/>
  <c r="AF51" i="89"/>
  <c r="AD51" i="89"/>
  <c r="AC51" i="89"/>
  <c r="AE51" i="89" s="1"/>
  <c r="AD50" i="89"/>
  <c r="AC50" i="89"/>
  <c r="AC49" i="89"/>
  <c r="AF49" i="89" s="1"/>
  <c r="AF48" i="89"/>
  <c r="AC48" i="89"/>
  <c r="AE48" i="89" s="1"/>
  <c r="AC47" i="89"/>
  <c r="AF47" i="89" s="1"/>
  <c r="AE46" i="89"/>
  <c r="AD46" i="89"/>
  <c r="AC46" i="89"/>
  <c r="AF46" i="89" s="1"/>
  <c r="AC45" i="89"/>
  <c r="AE45" i="89" s="1"/>
  <c r="AF44" i="89"/>
  <c r="AE44" i="89"/>
  <c r="AD44" i="89"/>
  <c r="AC44" i="89"/>
  <c r="AC43" i="89"/>
  <c r="AF42" i="89"/>
  <c r="AC42" i="89"/>
  <c r="AE42" i="89" s="1"/>
  <c r="AE41" i="89"/>
  <c r="AC41" i="89"/>
  <c r="AF41" i="89" s="1"/>
  <c r="AE40" i="89"/>
  <c r="AC40" i="89"/>
  <c r="AF40" i="89" s="1"/>
  <c r="AC39" i="89"/>
  <c r="AC38" i="89"/>
  <c r="AE38" i="89" s="1"/>
  <c r="AD37" i="89"/>
  <c r="AC37" i="89"/>
  <c r="AF37" i="89" s="1"/>
  <c r="AC36" i="89"/>
  <c r="AE36" i="89" s="1"/>
  <c r="AF35" i="89"/>
  <c r="AE35" i="89"/>
  <c r="AC35" i="89"/>
  <c r="AD35" i="89" s="1"/>
  <c r="AD34" i="89"/>
  <c r="AC34" i="89"/>
  <c r="AF34" i="89" s="1"/>
  <c r="AF33" i="89"/>
  <c r="AD33" i="89"/>
  <c r="AC33" i="89"/>
  <c r="AE33" i="89" s="1"/>
  <c r="AC32" i="89"/>
  <c r="AC31" i="89"/>
  <c r="AF31" i="89" s="1"/>
  <c r="AC30" i="89"/>
  <c r="AE30" i="89" s="1"/>
  <c r="AC29" i="89"/>
  <c r="AF29" i="89" s="1"/>
  <c r="AE28" i="89"/>
  <c r="AD28" i="89"/>
  <c r="AC28" i="89"/>
  <c r="AF28" i="89" s="1"/>
  <c r="AD27" i="89"/>
  <c r="AC27" i="89"/>
  <c r="AF27" i="89" s="1"/>
  <c r="AF26" i="89"/>
  <c r="AE26" i="89"/>
  <c r="AC26" i="89"/>
  <c r="AD26" i="89" s="1"/>
  <c r="AF25" i="89"/>
  <c r="AE25" i="89"/>
  <c r="AD25" i="89"/>
  <c r="AC25" i="89"/>
  <c r="AD24" i="89"/>
  <c r="AC24" i="89"/>
  <c r="AF24" i="89" s="1"/>
  <c r="AF23" i="89"/>
  <c r="AE23" i="89"/>
  <c r="AC23" i="89"/>
  <c r="AD23" i="89" s="1"/>
  <c r="AF22" i="89"/>
  <c r="AE22" i="89"/>
  <c r="AD22" i="89"/>
  <c r="AC22" i="89"/>
  <c r="AD21" i="89"/>
  <c r="AC21" i="89"/>
  <c r="AF21" i="89" s="1"/>
  <c r="AF20" i="89"/>
  <c r="AE20" i="89"/>
  <c r="AC20" i="89"/>
  <c r="AD20" i="89" s="1"/>
  <c r="AF19" i="89"/>
  <c r="AE19" i="89"/>
  <c r="AD19" i="89"/>
  <c r="AC19" i="89"/>
  <c r="AD18" i="89"/>
  <c r="AC18" i="89"/>
  <c r="AF18" i="89" s="1"/>
  <c r="AF17" i="89"/>
  <c r="AE17" i="89"/>
  <c r="AC17" i="89"/>
  <c r="AD17" i="89" s="1"/>
  <c r="AF16" i="89"/>
  <c r="AE16" i="89"/>
  <c r="AD16" i="89"/>
  <c r="AC16" i="89"/>
  <c r="AD15" i="89"/>
  <c r="AC15" i="89"/>
  <c r="AF15" i="89" s="1"/>
  <c r="AF14" i="89"/>
  <c r="AE14" i="89"/>
  <c r="AC14" i="89"/>
  <c r="AD14" i="89" s="1"/>
  <c r="AC13" i="89"/>
  <c r="AF13" i="89" s="1"/>
  <c r="AC12" i="89"/>
  <c r="AF12" i="89" s="1"/>
  <c r="AC11" i="89"/>
  <c r="AF11" i="89" s="1"/>
  <c r="AC10" i="89"/>
  <c r="AD10" i="89" s="1"/>
  <c r="AC9" i="89"/>
  <c r="AF9" i="89" s="1"/>
  <c r="AC8" i="89"/>
  <c r="AF8" i="89" s="1"/>
  <c r="AC7" i="89"/>
  <c r="AE7" i="89" s="1"/>
  <c r="AC6" i="89"/>
  <c r="AF6" i="89" s="1"/>
  <c r="AC5" i="89"/>
  <c r="AF5" i="89" s="1"/>
  <c r="AC4" i="89"/>
  <c r="AC3" i="89"/>
  <c r="AC2" i="89"/>
  <c r="AF83" i="90"/>
  <c r="AE83" i="90"/>
  <c r="AD83" i="90"/>
  <c r="AC83" i="90"/>
  <c r="AD82" i="90"/>
  <c r="AC82" i="90"/>
  <c r="AF82" i="90" s="1"/>
  <c r="AF81" i="90"/>
  <c r="AE81" i="90"/>
  <c r="AC81" i="90"/>
  <c r="AD81" i="90" s="1"/>
  <c r="AF80" i="90"/>
  <c r="AE80" i="90"/>
  <c r="AD80" i="90"/>
  <c r="AC80" i="90"/>
  <c r="AD79" i="90"/>
  <c r="AC79" i="90"/>
  <c r="AF79" i="90" s="1"/>
  <c r="AF78" i="90"/>
  <c r="AE78" i="90"/>
  <c r="AC78" i="90"/>
  <c r="AD78" i="90" s="1"/>
  <c r="AF77" i="90"/>
  <c r="AE77" i="90"/>
  <c r="AD77" i="90"/>
  <c r="AC77" i="90"/>
  <c r="AD76" i="90"/>
  <c r="AC76" i="90"/>
  <c r="AF76" i="90" s="1"/>
  <c r="AF75" i="90"/>
  <c r="AE75" i="90"/>
  <c r="AC75" i="90"/>
  <c r="AD75" i="90" s="1"/>
  <c r="AF74" i="90"/>
  <c r="AE74" i="90"/>
  <c r="AD74" i="90"/>
  <c r="AC74" i="90"/>
  <c r="AD73" i="90"/>
  <c r="AC73" i="90"/>
  <c r="AF73" i="90" s="1"/>
  <c r="AF72" i="90"/>
  <c r="AE72" i="90"/>
  <c r="AC72" i="90"/>
  <c r="AD72" i="90" s="1"/>
  <c r="AF71" i="90"/>
  <c r="AE71" i="90"/>
  <c r="AD71" i="90"/>
  <c r="AC71" i="90"/>
  <c r="AD70" i="90"/>
  <c r="AC70" i="90"/>
  <c r="AF70" i="90" s="1"/>
  <c r="AF69" i="90"/>
  <c r="AE69" i="90"/>
  <c r="AC69" i="90"/>
  <c r="AD69" i="90" s="1"/>
  <c r="AF68" i="90"/>
  <c r="AE68" i="90"/>
  <c r="AD68" i="90"/>
  <c r="AC68" i="90"/>
  <c r="AD67" i="90"/>
  <c r="AC67" i="90"/>
  <c r="AF67" i="90" s="1"/>
  <c r="AF66" i="90"/>
  <c r="AE66" i="90"/>
  <c r="AC66" i="90"/>
  <c r="AD66" i="90" s="1"/>
  <c r="AF65" i="90"/>
  <c r="AE65" i="90"/>
  <c r="AD65" i="90"/>
  <c r="AC65" i="90"/>
  <c r="AD64" i="90"/>
  <c r="AC64" i="90"/>
  <c r="AF64" i="90" s="1"/>
  <c r="AF63" i="90"/>
  <c r="AE63" i="90"/>
  <c r="AC63" i="90"/>
  <c r="AD63" i="90" s="1"/>
  <c r="AF62" i="90"/>
  <c r="AE62" i="90"/>
  <c r="AD62" i="90"/>
  <c r="AC62" i="90"/>
  <c r="AD61" i="90"/>
  <c r="AC61" i="90"/>
  <c r="AF61" i="90" s="1"/>
  <c r="AF60" i="90"/>
  <c r="AE60" i="90"/>
  <c r="AC60" i="90"/>
  <c r="AD60" i="90" s="1"/>
  <c r="AF59" i="90"/>
  <c r="AE59" i="90"/>
  <c r="AD59" i="90"/>
  <c r="AC59" i="90"/>
  <c r="AD58" i="90"/>
  <c r="AC58" i="90"/>
  <c r="AF58" i="90" s="1"/>
  <c r="AF57" i="90"/>
  <c r="AE57" i="90"/>
  <c r="AC57" i="90"/>
  <c r="AD57" i="90" s="1"/>
  <c r="AF56" i="90"/>
  <c r="AE56" i="90"/>
  <c r="AD56" i="90"/>
  <c r="AC56" i="90"/>
  <c r="AD55" i="90"/>
  <c r="AC55" i="90"/>
  <c r="AF55" i="90" s="1"/>
  <c r="AF54" i="90"/>
  <c r="AE54" i="90"/>
  <c r="AC54" i="90"/>
  <c r="AD54" i="90" s="1"/>
  <c r="AF53" i="90"/>
  <c r="AE53" i="90"/>
  <c r="AD53" i="90"/>
  <c r="AC53" i="90"/>
  <c r="AD52" i="90"/>
  <c r="AC52" i="90"/>
  <c r="AF52" i="90" s="1"/>
  <c r="AF51" i="90"/>
  <c r="AE51" i="90"/>
  <c r="AC51" i="90"/>
  <c r="AD51" i="90" s="1"/>
  <c r="AF50" i="90"/>
  <c r="AE50" i="90"/>
  <c r="AD50" i="90"/>
  <c r="AC50" i="90"/>
  <c r="AD49" i="90"/>
  <c r="AC49" i="90"/>
  <c r="AF49" i="90" s="1"/>
  <c r="AF48" i="90"/>
  <c r="AE48" i="90"/>
  <c r="AC48" i="90"/>
  <c r="AD48" i="90" s="1"/>
  <c r="AF47" i="90"/>
  <c r="AE47" i="90"/>
  <c r="AD47" i="90"/>
  <c r="AC47" i="90"/>
  <c r="AD46" i="90"/>
  <c r="AC46" i="90"/>
  <c r="AF46" i="90" s="1"/>
  <c r="AF45" i="90"/>
  <c r="AE45" i="90"/>
  <c r="AC45" i="90"/>
  <c r="AD45" i="90" s="1"/>
  <c r="AF44" i="90"/>
  <c r="AE44" i="90"/>
  <c r="AD44" i="90"/>
  <c r="AC44" i="90"/>
  <c r="AD43" i="90"/>
  <c r="AC43" i="90"/>
  <c r="AF43" i="90" s="1"/>
  <c r="AF42" i="90"/>
  <c r="AE42" i="90"/>
  <c r="AC42" i="90"/>
  <c r="AD42" i="90" s="1"/>
  <c r="AF41" i="90"/>
  <c r="AE41" i="90"/>
  <c r="AD41" i="90"/>
  <c r="AC41" i="90"/>
  <c r="AD40" i="90"/>
  <c r="AC40" i="90"/>
  <c r="AF40" i="90" s="1"/>
  <c r="AF39" i="90"/>
  <c r="AE39" i="90"/>
  <c r="AC39" i="90"/>
  <c r="AD39" i="90" s="1"/>
  <c r="AF38" i="90"/>
  <c r="AE38" i="90"/>
  <c r="AD38" i="90"/>
  <c r="AC38" i="90"/>
  <c r="AD37" i="90"/>
  <c r="AC37" i="90"/>
  <c r="AF37" i="90" s="1"/>
  <c r="AF36" i="90"/>
  <c r="AE36" i="90"/>
  <c r="AC36" i="90"/>
  <c r="AD36" i="90" s="1"/>
  <c r="AF35" i="90"/>
  <c r="AE35" i="90"/>
  <c r="AD35" i="90"/>
  <c r="AC35" i="90"/>
  <c r="AD34" i="90"/>
  <c r="AC34" i="90"/>
  <c r="AF34" i="90" s="1"/>
  <c r="AF33" i="90"/>
  <c r="AE33" i="90"/>
  <c r="AC33" i="90"/>
  <c r="AD33" i="90" s="1"/>
  <c r="AF32" i="90"/>
  <c r="AE32" i="90"/>
  <c r="AD32" i="90"/>
  <c r="AC32" i="90"/>
  <c r="AD31" i="90"/>
  <c r="AC31" i="90"/>
  <c r="AF31" i="90" s="1"/>
  <c r="AF30" i="90"/>
  <c r="AE30" i="90"/>
  <c r="AC30" i="90"/>
  <c r="AD30" i="90" s="1"/>
  <c r="AF29" i="90"/>
  <c r="AE29" i="90"/>
  <c r="AD29" i="90"/>
  <c r="AC29" i="90"/>
  <c r="AC28" i="90"/>
  <c r="AF27" i="90"/>
  <c r="AE27" i="90"/>
  <c r="AC27" i="90"/>
  <c r="AD27" i="90" s="1"/>
  <c r="AF26" i="90"/>
  <c r="AE26" i="90"/>
  <c r="AD26" i="90"/>
  <c r="AC26" i="90"/>
  <c r="AC25" i="90"/>
  <c r="AD25" i="90" s="1"/>
  <c r="AF24" i="90"/>
  <c r="AE24" i="90"/>
  <c r="AC24" i="90"/>
  <c r="AD24" i="90" s="1"/>
  <c r="AF23" i="90"/>
  <c r="AE23" i="90"/>
  <c r="AD23" i="90"/>
  <c r="AC23" i="90"/>
  <c r="AD22" i="90"/>
  <c r="AC22" i="90"/>
  <c r="AF21" i="90"/>
  <c r="AE21" i="90"/>
  <c r="AC21" i="90"/>
  <c r="AD21" i="90" s="1"/>
  <c r="AF20" i="90"/>
  <c r="AE20" i="90"/>
  <c r="AD20" i="90"/>
  <c r="AC20" i="90"/>
  <c r="AC19" i="90"/>
  <c r="AF18" i="90"/>
  <c r="AE18" i="90"/>
  <c r="AC18" i="90"/>
  <c r="AD18" i="90" s="1"/>
  <c r="AF17" i="90"/>
  <c r="AE17" i="90"/>
  <c r="AD17" i="90"/>
  <c r="AC17" i="90"/>
  <c r="AC16" i="90"/>
  <c r="AF15" i="90"/>
  <c r="AE15" i="90"/>
  <c r="AC15" i="90"/>
  <c r="AD15" i="90" s="1"/>
  <c r="AF14" i="90"/>
  <c r="AE14" i="90"/>
  <c r="AD14" i="90"/>
  <c r="AC14" i="90"/>
  <c r="AC13" i="90"/>
  <c r="AD13" i="90" s="1"/>
  <c r="AC12" i="90"/>
  <c r="AD12" i="90" s="1"/>
  <c r="AC11" i="90"/>
  <c r="AF11" i="90" s="1"/>
  <c r="AC10" i="90"/>
  <c r="AF10" i="90" s="1"/>
  <c r="AC9" i="90"/>
  <c r="AF9" i="90" s="1"/>
  <c r="AC8" i="90"/>
  <c r="AE8" i="90" s="1"/>
  <c r="AC7" i="90"/>
  <c r="AE7" i="90" s="1"/>
  <c r="AC6" i="90"/>
  <c r="AF6" i="90" s="1"/>
  <c r="AC5" i="90"/>
  <c r="AF5" i="90" s="1"/>
  <c r="AC4" i="90"/>
  <c r="AC3" i="90"/>
  <c r="AC2" i="90"/>
  <c r="AC83" i="91"/>
  <c r="AD83" i="91" s="1"/>
  <c r="AF82" i="91"/>
  <c r="AE82" i="91"/>
  <c r="AC82" i="91"/>
  <c r="AD82" i="91" s="1"/>
  <c r="AF81" i="91"/>
  <c r="AE81" i="91"/>
  <c r="AD81" i="91"/>
  <c r="AC81" i="91"/>
  <c r="AD80" i="91"/>
  <c r="AC80" i="91"/>
  <c r="AF79" i="91"/>
  <c r="AE79" i="91"/>
  <c r="AC79" i="91"/>
  <c r="AD79" i="91" s="1"/>
  <c r="AF78" i="91"/>
  <c r="AE78" i="91"/>
  <c r="AD78" i="91"/>
  <c r="AC78" i="91"/>
  <c r="AC77" i="91"/>
  <c r="AF76" i="91"/>
  <c r="AE76" i="91"/>
  <c r="AC76" i="91"/>
  <c r="AD76" i="91" s="1"/>
  <c r="AF75" i="91"/>
  <c r="AE75" i="91"/>
  <c r="AD75" i="91"/>
  <c r="AC75" i="91"/>
  <c r="AC74" i="91"/>
  <c r="AF73" i="91"/>
  <c r="AE73" i="91"/>
  <c r="AC73" i="91"/>
  <c r="AD73" i="91" s="1"/>
  <c r="AF72" i="91"/>
  <c r="AE72" i="91"/>
  <c r="AD72" i="91"/>
  <c r="AC72" i="91"/>
  <c r="AC71" i="91"/>
  <c r="AD71" i="91" s="1"/>
  <c r="AF70" i="91"/>
  <c r="AE70" i="91"/>
  <c r="AC70" i="91"/>
  <c r="AD70" i="91" s="1"/>
  <c r="AF69" i="91"/>
  <c r="AE69" i="91"/>
  <c r="AD69" i="91"/>
  <c r="AC69" i="91"/>
  <c r="AD68" i="91"/>
  <c r="AC68" i="91"/>
  <c r="AF67" i="91"/>
  <c r="AE67" i="91"/>
  <c r="AC67" i="91"/>
  <c r="AD67" i="91" s="1"/>
  <c r="AF66" i="91"/>
  <c r="AE66" i="91"/>
  <c r="AD66" i="91"/>
  <c r="AC66" i="91"/>
  <c r="AC65" i="91"/>
  <c r="AF64" i="91"/>
  <c r="AE64" i="91"/>
  <c r="AC64" i="91"/>
  <c r="AD64" i="91" s="1"/>
  <c r="AF63" i="91"/>
  <c r="AE63" i="91"/>
  <c r="AD63" i="91"/>
  <c r="AC63" i="91"/>
  <c r="AC62" i="91"/>
  <c r="AF61" i="91"/>
  <c r="AE61" i="91"/>
  <c r="AC61" i="91"/>
  <c r="AD61" i="91" s="1"/>
  <c r="AF60" i="91"/>
  <c r="AE60" i="91"/>
  <c r="AD60" i="91"/>
  <c r="AC60" i="91"/>
  <c r="AC59" i="91"/>
  <c r="AD59" i="91" s="1"/>
  <c r="AF58" i="91"/>
  <c r="AE58" i="91"/>
  <c r="AC58" i="91"/>
  <c r="AD58" i="91" s="1"/>
  <c r="AF57" i="91"/>
  <c r="AE57" i="91"/>
  <c r="AD57" i="91"/>
  <c r="AC57" i="91"/>
  <c r="AD56" i="91"/>
  <c r="AC56" i="91"/>
  <c r="AF55" i="91"/>
  <c r="AE55" i="91"/>
  <c r="AC55" i="91"/>
  <c r="AD55" i="91" s="1"/>
  <c r="AF54" i="91"/>
  <c r="AE54" i="91"/>
  <c r="AD54" i="91"/>
  <c r="AC54" i="91"/>
  <c r="AC53" i="91"/>
  <c r="AF52" i="91"/>
  <c r="AE52" i="91"/>
  <c r="AC52" i="91"/>
  <c r="AD52" i="91" s="1"/>
  <c r="AF51" i="91"/>
  <c r="AE51" i="91"/>
  <c r="AD51" i="91"/>
  <c r="AC51" i="91"/>
  <c r="AC50" i="91"/>
  <c r="AF49" i="91"/>
  <c r="AE49" i="91"/>
  <c r="AC49" i="91"/>
  <c r="AD49" i="91" s="1"/>
  <c r="AF48" i="91"/>
  <c r="AE48" i="91"/>
  <c r="AD48" i="91"/>
  <c r="AC48" i="91"/>
  <c r="AC47" i="91"/>
  <c r="AD47" i="91" s="1"/>
  <c r="AF46" i="91"/>
  <c r="AE46" i="91"/>
  <c r="AC46" i="91"/>
  <c r="AD46" i="91" s="1"/>
  <c r="AF45" i="91"/>
  <c r="AE45" i="91"/>
  <c r="AD45" i="91"/>
  <c r="AC45" i="91"/>
  <c r="AD44" i="91"/>
  <c r="AC44" i="91"/>
  <c r="AF43" i="91"/>
  <c r="AE43" i="91"/>
  <c r="AC43" i="91"/>
  <c r="AD43" i="91" s="1"/>
  <c r="AF42" i="91"/>
  <c r="AE42" i="91"/>
  <c r="AD42" i="91"/>
  <c r="AC42" i="91"/>
  <c r="AC41" i="91"/>
  <c r="AF40" i="91"/>
  <c r="AE40" i="91"/>
  <c r="AC40" i="91"/>
  <c r="AD40" i="91" s="1"/>
  <c r="AF39" i="91"/>
  <c r="AE39" i="91"/>
  <c r="AD39" i="91"/>
  <c r="AC39" i="91"/>
  <c r="AC38" i="91"/>
  <c r="AC37" i="91"/>
  <c r="AD37" i="91" s="1"/>
  <c r="AE36" i="91"/>
  <c r="AD36" i="91"/>
  <c r="AC36" i="91"/>
  <c r="AF36" i="91" s="1"/>
  <c r="AC35" i="91"/>
  <c r="AD35" i="91" s="1"/>
  <c r="AF34" i="91"/>
  <c r="AC34" i="91"/>
  <c r="AD34" i="91" s="1"/>
  <c r="AF33" i="91"/>
  <c r="AE33" i="91"/>
  <c r="AD33" i="91"/>
  <c r="AC33" i="91"/>
  <c r="AE32" i="91"/>
  <c r="AD32" i="91"/>
  <c r="AC32" i="91"/>
  <c r="AF32" i="91" s="1"/>
  <c r="AF31" i="91"/>
  <c r="AE31" i="91"/>
  <c r="AD31" i="91"/>
  <c r="AC31" i="91"/>
  <c r="AC30" i="91"/>
  <c r="AF30" i="91" s="1"/>
  <c r="AE29" i="91"/>
  <c r="AD29" i="91"/>
  <c r="AC29" i="91"/>
  <c r="AF29" i="91" s="1"/>
  <c r="AF28" i="91"/>
  <c r="AE28" i="91"/>
  <c r="AD28" i="91"/>
  <c r="AC28" i="91"/>
  <c r="AC27" i="91"/>
  <c r="AF27" i="91" s="1"/>
  <c r="AE26" i="91"/>
  <c r="AD26" i="91"/>
  <c r="AC26" i="91"/>
  <c r="AF26" i="91" s="1"/>
  <c r="AF25" i="91"/>
  <c r="AE25" i="91"/>
  <c r="AD25" i="91"/>
  <c r="AC25" i="91"/>
  <c r="AC24" i="91"/>
  <c r="AF24" i="91" s="1"/>
  <c r="AE23" i="91"/>
  <c r="AD23" i="91"/>
  <c r="AC23" i="91"/>
  <c r="AF23" i="91" s="1"/>
  <c r="AF22" i="91"/>
  <c r="AE22" i="91"/>
  <c r="AD22" i="91"/>
  <c r="AC22" i="91"/>
  <c r="AC21" i="91"/>
  <c r="AF21" i="91" s="1"/>
  <c r="AE20" i="91"/>
  <c r="AD20" i="91"/>
  <c r="AC20" i="91"/>
  <c r="AF20" i="91" s="1"/>
  <c r="AF19" i="91"/>
  <c r="AE19" i="91"/>
  <c r="AD19" i="91"/>
  <c r="AC19" i="91"/>
  <c r="AC18" i="91"/>
  <c r="AF18" i="91" s="1"/>
  <c r="AE17" i="91"/>
  <c r="AD17" i="91"/>
  <c r="AC17" i="91"/>
  <c r="AF17" i="91" s="1"/>
  <c r="AF16" i="91"/>
  <c r="AE16" i="91"/>
  <c r="AD16" i="91"/>
  <c r="AC16" i="91"/>
  <c r="AC15" i="91"/>
  <c r="AF15" i="91" s="1"/>
  <c r="AC14" i="91"/>
  <c r="AF14" i="91" s="1"/>
  <c r="AC13" i="91"/>
  <c r="AF13" i="91" s="1"/>
  <c r="AC12" i="91"/>
  <c r="AF12" i="91" s="1"/>
  <c r="AC11" i="91"/>
  <c r="AF11" i="91" s="1"/>
  <c r="AC10" i="91"/>
  <c r="AF10" i="91" s="1"/>
  <c r="AC9" i="91"/>
  <c r="AF9" i="91" s="1"/>
  <c r="AC8" i="91"/>
  <c r="AF8" i="91" s="1"/>
  <c r="AC7" i="91"/>
  <c r="AF7" i="91" s="1"/>
  <c r="AC6" i="91"/>
  <c r="AF6" i="91" s="1"/>
  <c r="AC5" i="91"/>
  <c r="AF5" i="91" s="1"/>
  <c r="AC4" i="91"/>
  <c r="AC3" i="91"/>
  <c r="AC2" i="91"/>
  <c r="AF83" i="92"/>
  <c r="AE83" i="92"/>
  <c r="AD83" i="92"/>
  <c r="AC83" i="92"/>
  <c r="AC82" i="92"/>
  <c r="AF82" i="92" s="1"/>
  <c r="AE81" i="92"/>
  <c r="AD81" i="92"/>
  <c r="AC81" i="92"/>
  <c r="AF81" i="92" s="1"/>
  <c r="AF80" i="92"/>
  <c r="AE80" i="92"/>
  <c r="AD80" i="92"/>
  <c r="AC80" i="92"/>
  <c r="AC79" i="92"/>
  <c r="AF79" i="92" s="1"/>
  <c r="AE78" i="92"/>
  <c r="AD78" i="92"/>
  <c r="AC78" i="92"/>
  <c r="AF78" i="92" s="1"/>
  <c r="AF77" i="92"/>
  <c r="AE77" i="92"/>
  <c r="AD77" i="92"/>
  <c r="AC77" i="92"/>
  <c r="AC76" i="92"/>
  <c r="AF76" i="92" s="1"/>
  <c r="AE75" i="92"/>
  <c r="AD75" i="92"/>
  <c r="AC75" i="92"/>
  <c r="AF75" i="92" s="1"/>
  <c r="AF74" i="92"/>
  <c r="AE74" i="92"/>
  <c r="AD74" i="92"/>
  <c r="AC74" i="92"/>
  <c r="AC73" i="92"/>
  <c r="AF73" i="92" s="1"/>
  <c r="AE72" i="92"/>
  <c r="AD72" i="92"/>
  <c r="AC72" i="92"/>
  <c r="AF72" i="92" s="1"/>
  <c r="AF71" i="92"/>
  <c r="AE71" i="92"/>
  <c r="AD71" i="92"/>
  <c r="AC71" i="92"/>
  <c r="AC70" i="92"/>
  <c r="AF70" i="92" s="1"/>
  <c r="AE69" i="92"/>
  <c r="AD69" i="92"/>
  <c r="AC69" i="92"/>
  <c r="AF69" i="92" s="1"/>
  <c r="AF68" i="92"/>
  <c r="AE68" i="92"/>
  <c r="AD68" i="92"/>
  <c r="AC68" i="92"/>
  <c r="AC67" i="92"/>
  <c r="AF67" i="92" s="1"/>
  <c r="AE66" i="92"/>
  <c r="AD66" i="92"/>
  <c r="AC66" i="92"/>
  <c r="AF66" i="92" s="1"/>
  <c r="AF65" i="92"/>
  <c r="AE65" i="92"/>
  <c r="AD65" i="92"/>
  <c r="AC65" i="92"/>
  <c r="AC64" i="92"/>
  <c r="AF64" i="92" s="1"/>
  <c r="AE63" i="92"/>
  <c r="AD63" i="92"/>
  <c r="AC63" i="92"/>
  <c r="AF63" i="92" s="1"/>
  <c r="AF62" i="92"/>
  <c r="AE62" i="92"/>
  <c r="AD62" i="92"/>
  <c r="AC62" i="92"/>
  <c r="AC61" i="92"/>
  <c r="AF61" i="92" s="1"/>
  <c r="AE60" i="92"/>
  <c r="AD60" i="92"/>
  <c r="AC60" i="92"/>
  <c r="AF60" i="92" s="1"/>
  <c r="AF59" i="92"/>
  <c r="AE59" i="92"/>
  <c r="AD59" i="92"/>
  <c r="AC59" i="92"/>
  <c r="AC58" i="92"/>
  <c r="AF58" i="92" s="1"/>
  <c r="AE57" i="92"/>
  <c r="AD57" i="92"/>
  <c r="AC57" i="92"/>
  <c r="AF57" i="92" s="1"/>
  <c r="AF56" i="92"/>
  <c r="AE56" i="92"/>
  <c r="AD56" i="92"/>
  <c r="AC56" i="92"/>
  <c r="AC55" i="92"/>
  <c r="AF55" i="92" s="1"/>
  <c r="AE54" i="92"/>
  <c r="AD54" i="92"/>
  <c r="AC54" i="92"/>
  <c r="AF54" i="92" s="1"/>
  <c r="AF53" i="92"/>
  <c r="AE53" i="92"/>
  <c r="AD53" i="92"/>
  <c r="AC53" i="92"/>
  <c r="AC52" i="92"/>
  <c r="AF52" i="92" s="1"/>
  <c r="AE51" i="92"/>
  <c r="AD51" i="92"/>
  <c r="AC51" i="92"/>
  <c r="AF51" i="92" s="1"/>
  <c r="AF50" i="92"/>
  <c r="AE50" i="92"/>
  <c r="AD50" i="92"/>
  <c r="AC50" i="92"/>
  <c r="AC49" i="92"/>
  <c r="AF49" i="92" s="1"/>
  <c r="AE48" i="92"/>
  <c r="AD48" i="92"/>
  <c r="AC48" i="92"/>
  <c r="AF48" i="92" s="1"/>
  <c r="AF47" i="92"/>
  <c r="AE47" i="92"/>
  <c r="AD47" i="92"/>
  <c r="AC47" i="92"/>
  <c r="AC46" i="92"/>
  <c r="AF46" i="92" s="1"/>
  <c r="AE45" i="92"/>
  <c r="AD45" i="92"/>
  <c r="AC45" i="92"/>
  <c r="AF45" i="92" s="1"/>
  <c r="AF44" i="92"/>
  <c r="AE44" i="92"/>
  <c r="AD44" i="92"/>
  <c r="AC44" i="92"/>
  <c r="AC43" i="92"/>
  <c r="AF43" i="92" s="1"/>
  <c r="AE42" i="92"/>
  <c r="AD42" i="92"/>
  <c r="AC42" i="92"/>
  <c r="AF42" i="92" s="1"/>
  <c r="AF41" i="92"/>
  <c r="AE41" i="92"/>
  <c r="AD41" i="92"/>
  <c r="AC41" i="92"/>
  <c r="AC40" i="92"/>
  <c r="AF40" i="92" s="1"/>
  <c r="AE39" i="92"/>
  <c r="AD39" i="92"/>
  <c r="AC39" i="92"/>
  <c r="AF39" i="92" s="1"/>
  <c r="AF38" i="92"/>
  <c r="AE38" i="92"/>
  <c r="AD38" i="92"/>
  <c r="AC38" i="92"/>
  <c r="AC37" i="92"/>
  <c r="AF37" i="92" s="1"/>
  <c r="AE36" i="92"/>
  <c r="AD36" i="92"/>
  <c r="AC36" i="92"/>
  <c r="AF36" i="92" s="1"/>
  <c r="AF35" i="92"/>
  <c r="AE35" i="92"/>
  <c r="AD35" i="92"/>
  <c r="AC35" i="92"/>
  <c r="AC34" i="92"/>
  <c r="AF34" i="92" s="1"/>
  <c r="AE33" i="92"/>
  <c r="AD33" i="92"/>
  <c r="AC33" i="92"/>
  <c r="AF33" i="92" s="1"/>
  <c r="AF32" i="92"/>
  <c r="AE32" i="92"/>
  <c r="AD32" i="92"/>
  <c r="AC32" i="92"/>
  <c r="AC31" i="92"/>
  <c r="AF31" i="92" s="1"/>
  <c r="AE30" i="92"/>
  <c r="AD30" i="92"/>
  <c r="AC30" i="92"/>
  <c r="AF30" i="92" s="1"/>
  <c r="AF29" i="92"/>
  <c r="AE29" i="92"/>
  <c r="AD29" i="92"/>
  <c r="AC29" i="92"/>
  <c r="AC28" i="92"/>
  <c r="AF28" i="92" s="1"/>
  <c r="AE27" i="92"/>
  <c r="AD27" i="92"/>
  <c r="AC27" i="92"/>
  <c r="AF27" i="92" s="1"/>
  <c r="AF26" i="92"/>
  <c r="AE26" i="92"/>
  <c r="AD26" i="92"/>
  <c r="AC26" i="92"/>
  <c r="AC25" i="92"/>
  <c r="AF25" i="92" s="1"/>
  <c r="AE24" i="92"/>
  <c r="AD24" i="92"/>
  <c r="AC24" i="92"/>
  <c r="AF24" i="92" s="1"/>
  <c r="AF23" i="92"/>
  <c r="AE23" i="92"/>
  <c r="AD23" i="92"/>
  <c r="AC23" i="92"/>
  <c r="AC22" i="92"/>
  <c r="AF22" i="92" s="1"/>
  <c r="AE21" i="92"/>
  <c r="AD21" i="92"/>
  <c r="AC21" i="92"/>
  <c r="AF21" i="92" s="1"/>
  <c r="AF20" i="92"/>
  <c r="AE20" i="92"/>
  <c r="AD20" i="92"/>
  <c r="AC20" i="92"/>
  <c r="AC19" i="92"/>
  <c r="AF19" i="92" s="1"/>
  <c r="AE18" i="92"/>
  <c r="AD18" i="92"/>
  <c r="AC18" i="92"/>
  <c r="AF18" i="92" s="1"/>
  <c r="AF17" i="92"/>
  <c r="AE17" i="92"/>
  <c r="AD17" i="92"/>
  <c r="AC17" i="92"/>
  <c r="AC16" i="92"/>
  <c r="AF16" i="92" s="1"/>
  <c r="AE15" i="92"/>
  <c r="AD15" i="92"/>
  <c r="AC15" i="92"/>
  <c r="AF15" i="92" s="1"/>
  <c r="AF14" i="92"/>
  <c r="AE14" i="92"/>
  <c r="AD14" i="92"/>
  <c r="AC14" i="92"/>
  <c r="AC13" i="92"/>
  <c r="AF13" i="92" s="1"/>
  <c r="AC12" i="92"/>
  <c r="AF12" i="92" s="1"/>
  <c r="AC11" i="92"/>
  <c r="AF11" i="92" s="1"/>
  <c r="AC10" i="92"/>
  <c r="AF10" i="92" s="1"/>
  <c r="AC9" i="92"/>
  <c r="AF9" i="92" s="1"/>
  <c r="AC8" i="92"/>
  <c r="AF8" i="92" s="1"/>
  <c r="AC7" i="92"/>
  <c r="AD7" i="92" s="1"/>
  <c r="AC6" i="92"/>
  <c r="AF6" i="92" s="1"/>
  <c r="AC5" i="92"/>
  <c r="AF5" i="92" s="1"/>
  <c r="AC4" i="92"/>
  <c r="AC3" i="92"/>
  <c r="AC2" i="92"/>
  <c r="AC83" i="93"/>
  <c r="AF83" i="93" s="1"/>
  <c r="AE82" i="93"/>
  <c r="AD82" i="93"/>
  <c r="AC82" i="93"/>
  <c r="AF82" i="93" s="1"/>
  <c r="AF81" i="93"/>
  <c r="AE81" i="93"/>
  <c r="AD81" i="93"/>
  <c r="AC81" i="93"/>
  <c r="AC80" i="93"/>
  <c r="AF80" i="93" s="1"/>
  <c r="AE79" i="93"/>
  <c r="AD79" i="93"/>
  <c r="AC79" i="93"/>
  <c r="AF79" i="93" s="1"/>
  <c r="AF78" i="93"/>
  <c r="AE78" i="93"/>
  <c r="AD78" i="93"/>
  <c r="AC78" i="93"/>
  <c r="AC77" i="93"/>
  <c r="AF77" i="93" s="1"/>
  <c r="AE76" i="93"/>
  <c r="AD76" i="93"/>
  <c r="AC76" i="93"/>
  <c r="AF76" i="93" s="1"/>
  <c r="AF75" i="93"/>
  <c r="AE75" i="93"/>
  <c r="AD75" i="93"/>
  <c r="AC75" i="93"/>
  <c r="AC74" i="93"/>
  <c r="AF74" i="93" s="1"/>
  <c r="AE73" i="93"/>
  <c r="AD73" i="93"/>
  <c r="AC73" i="93"/>
  <c r="AF73" i="93" s="1"/>
  <c r="AF72" i="93"/>
  <c r="AE72" i="93"/>
  <c r="AD72" i="93"/>
  <c r="AC72" i="93"/>
  <c r="AC71" i="93"/>
  <c r="AF71" i="93" s="1"/>
  <c r="AE70" i="93"/>
  <c r="AD70" i="93"/>
  <c r="AC70" i="93"/>
  <c r="AF70" i="93" s="1"/>
  <c r="AF69" i="93"/>
  <c r="AE69" i="93"/>
  <c r="AD69" i="93"/>
  <c r="AC69" i="93"/>
  <c r="AC68" i="93"/>
  <c r="AF68" i="93" s="1"/>
  <c r="AE67" i="93"/>
  <c r="AD67" i="93"/>
  <c r="AC67" i="93"/>
  <c r="AF67" i="93" s="1"/>
  <c r="AF66" i="93"/>
  <c r="AE66" i="93"/>
  <c r="AD66" i="93"/>
  <c r="AC66" i="93"/>
  <c r="AC65" i="93"/>
  <c r="AF65" i="93" s="1"/>
  <c r="AE64" i="93"/>
  <c r="AD64" i="93"/>
  <c r="AC64" i="93"/>
  <c r="AF64" i="93" s="1"/>
  <c r="AF63" i="93"/>
  <c r="AE63" i="93"/>
  <c r="AD63" i="93"/>
  <c r="AC63" i="93"/>
  <c r="AC62" i="93"/>
  <c r="AF62" i="93" s="1"/>
  <c r="AE61" i="93"/>
  <c r="AD61" i="93"/>
  <c r="AC61" i="93"/>
  <c r="AF61" i="93" s="1"/>
  <c r="AF60" i="93"/>
  <c r="AE60" i="93"/>
  <c r="AD60" i="93"/>
  <c r="AC60" i="93"/>
  <c r="AC59" i="93"/>
  <c r="AF59" i="93" s="1"/>
  <c r="AE58" i="93"/>
  <c r="AD58" i="93"/>
  <c r="AC58" i="93"/>
  <c r="AF58" i="93" s="1"/>
  <c r="AF57" i="93"/>
  <c r="AE57" i="93"/>
  <c r="AD57" i="93"/>
  <c r="AC57" i="93"/>
  <c r="AC56" i="93"/>
  <c r="AF56" i="93" s="1"/>
  <c r="AE55" i="93"/>
  <c r="AD55" i="93"/>
  <c r="AC55" i="93"/>
  <c r="AF55" i="93" s="1"/>
  <c r="AF54" i="93"/>
  <c r="AE54" i="93"/>
  <c r="AD54" i="93"/>
  <c r="AC54" i="93"/>
  <c r="AC53" i="93"/>
  <c r="AF53" i="93" s="1"/>
  <c r="AE52" i="93"/>
  <c r="AD52" i="93"/>
  <c r="AC52" i="93"/>
  <c r="AF52" i="93" s="1"/>
  <c r="AF51" i="93"/>
  <c r="AE51" i="93"/>
  <c r="AD51" i="93"/>
  <c r="AC51" i="93"/>
  <c r="AC50" i="93"/>
  <c r="AE49" i="93"/>
  <c r="AD49" i="93"/>
  <c r="AC49" i="93"/>
  <c r="AF49" i="93" s="1"/>
  <c r="AF48" i="93"/>
  <c r="AE48" i="93"/>
  <c r="AD48" i="93"/>
  <c r="AC48" i="93"/>
  <c r="AC47" i="93"/>
  <c r="AE46" i="93"/>
  <c r="AD46" i="93"/>
  <c r="AC46" i="93"/>
  <c r="AF46" i="93" s="1"/>
  <c r="AF45" i="93"/>
  <c r="AE45" i="93"/>
  <c r="AD45" i="93"/>
  <c r="AC45" i="93"/>
  <c r="AC44" i="93"/>
  <c r="AE43" i="93"/>
  <c r="AD43" i="93"/>
  <c r="AC43" i="93"/>
  <c r="AF43" i="93" s="1"/>
  <c r="AF42" i="93"/>
  <c r="AE42" i="93"/>
  <c r="AD42" i="93"/>
  <c r="AC42" i="93"/>
  <c r="AC41" i="93"/>
  <c r="AE40" i="93"/>
  <c r="AD40" i="93"/>
  <c r="AC40" i="93"/>
  <c r="AF40" i="93" s="1"/>
  <c r="AF39" i="93"/>
  <c r="AE39" i="93"/>
  <c r="AD39" i="93"/>
  <c r="AC39" i="93"/>
  <c r="AC38" i="93"/>
  <c r="AE37" i="93"/>
  <c r="AD37" i="93"/>
  <c r="AC37" i="93"/>
  <c r="AF37" i="93" s="1"/>
  <c r="AF36" i="93"/>
  <c r="AE36" i="93"/>
  <c r="AD36" i="93"/>
  <c r="AC36" i="93"/>
  <c r="AC35" i="93"/>
  <c r="AE34" i="93"/>
  <c r="AD34" i="93"/>
  <c r="AC34" i="93"/>
  <c r="AF34" i="93" s="1"/>
  <c r="AF33" i="93"/>
  <c r="AE33" i="93"/>
  <c r="AD33" i="93"/>
  <c r="AC33" i="93"/>
  <c r="AC32" i="93"/>
  <c r="AE31" i="93"/>
  <c r="AD31" i="93"/>
  <c r="AC31" i="93"/>
  <c r="AF31" i="93" s="1"/>
  <c r="AF30" i="93"/>
  <c r="AE30" i="93"/>
  <c r="AD30" i="93"/>
  <c r="AC30" i="93"/>
  <c r="AC29" i="93"/>
  <c r="AE28" i="93"/>
  <c r="AD28" i="93"/>
  <c r="AC28" i="93"/>
  <c r="AF28" i="93" s="1"/>
  <c r="AF27" i="93"/>
  <c r="AE27" i="93"/>
  <c r="AD27" i="93"/>
  <c r="AC27" i="93"/>
  <c r="AC26" i="93"/>
  <c r="AD25" i="93"/>
  <c r="AC25" i="93"/>
  <c r="AF25" i="93" s="1"/>
  <c r="AF24" i="93"/>
  <c r="AE24" i="93"/>
  <c r="AD24" i="93"/>
  <c r="AC24" i="93"/>
  <c r="AC23" i="93"/>
  <c r="AE22" i="93"/>
  <c r="AC22" i="93"/>
  <c r="AF22" i="93" s="1"/>
  <c r="AF21" i="93"/>
  <c r="AE21" i="93"/>
  <c r="AD21" i="93"/>
  <c r="AC21" i="93"/>
  <c r="AC20" i="93"/>
  <c r="AD19" i="93"/>
  <c r="AC19" i="93"/>
  <c r="AF19" i="93" s="1"/>
  <c r="AF18" i="93"/>
  <c r="AE18" i="93"/>
  <c r="AD18" i="93"/>
  <c r="AC18" i="93"/>
  <c r="AC17" i="93"/>
  <c r="AD16" i="93"/>
  <c r="AC16" i="93"/>
  <c r="AF16" i="93" s="1"/>
  <c r="AF15" i="93"/>
  <c r="AE15" i="93"/>
  <c r="AD15" i="93"/>
  <c r="AC15" i="93"/>
  <c r="AC14" i="93"/>
  <c r="AC13" i="93"/>
  <c r="AF13" i="93" s="1"/>
  <c r="AC12" i="93"/>
  <c r="AF12" i="93" s="1"/>
  <c r="AC11" i="93"/>
  <c r="AF11" i="93" s="1"/>
  <c r="AC10" i="93"/>
  <c r="AF10" i="93" s="1"/>
  <c r="AC9" i="93"/>
  <c r="AF9" i="93" s="1"/>
  <c r="AC8" i="93"/>
  <c r="AE8" i="93" s="1"/>
  <c r="AC7" i="93"/>
  <c r="AF7" i="93" s="1"/>
  <c r="AC6" i="93"/>
  <c r="AF6" i="93" s="1"/>
  <c r="AC5" i="93"/>
  <c r="AF5" i="93" s="1"/>
  <c r="AC4" i="93"/>
  <c r="AC3" i="93"/>
  <c r="AC2" i="93"/>
  <c r="AD83" i="94"/>
  <c r="AC83" i="94"/>
  <c r="AF83" i="94" s="1"/>
  <c r="AF82" i="94"/>
  <c r="AE82" i="94"/>
  <c r="AD82" i="94"/>
  <c r="AC82" i="94"/>
  <c r="AC81" i="94"/>
  <c r="AD80" i="94"/>
  <c r="AC80" i="94"/>
  <c r="AF80" i="94" s="1"/>
  <c r="AF79" i="94"/>
  <c r="AE79" i="94"/>
  <c r="AD79" i="94"/>
  <c r="AC79" i="94"/>
  <c r="AC78" i="94"/>
  <c r="AE77" i="94"/>
  <c r="AC77" i="94"/>
  <c r="AF77" i="94" s="1"/>
  <c r="AF76" i="94"/>
  <c r="AE76" i="94"/>
  <c r="AD76" i="94"/>
  <c r="AC76" i="94"/>
  <c r="AC75" i="94"/>
  <c r="AD74" i="94"/>
  <c r="AC74" i="94"/>
  <c r="AF74" i="94" s="1"/>
  <c r="AE73" i="94"/>
  <c r="AC73" i="94"/>
  <c r="AF73" i="94" s="1"/>
  <c r="AC72" i="94"/>
  <c r="AD71" i="94"/>
  <c r="AC71" i="94"/>
  <c r="AF71" i="94" s="1"/>
  <c r="AF70" i="94"/>
  <c r="AD70" i="94"/>
  <c r="AC70" i="94"/>
  <c r="AE70" i="94" s="1"/>
  <c r="AC69" i="94"/>
  <c r="AE68" i="94"/>
  <c r="AC68" i="94"/>
  <c r="AF68" i="94" s="1"/>
  <c r="AD67" i="94"/>
  <c r="AC67" i="94"/>
  <c r="AF67" i="94" s="1"/>
  <c r="AC66" i="94"/>
  <c r="AD65" i="94"/>
  <c r="AC65" i="94"/>
  <c r="AF65" i="94" s="1"/>
  <c r="AE64" i="94"/>
  <c r="AC64" i="94"/>
  <c r="AF64" i="94" s="1"/>
  <c r="AC63" i="94"/>
  <c r="AD62" i="94"/>
  <c r="AC62" i="94"/>
  <c r="AF62" i="94" s="1"/>
  <c r="AF61" i="94"/>
  <c r="AD61" i="94"/>
  <c r="AC61" i="94"/>
  <c r="AE61" i="94" s="1"/>
  <c r="AC60" i="94"/>
  <c r="AE59" i="94"/>
  <c r="AC59" i="94"/>
  <c r="AF59" i="94" s="1"/>
  <c r="AD58" i="94"/>
  <c r="AC58" i="94"/>
  <c r="AF58" i="94" s="1"/>
  <c r="AC57" i="94"/>
  <c r="AD56" i="94"/>
  <c r="AC56" i="94"/>
  <c r="AF56" i="94" s="1"/>
  <c r="AE55" i="94"/>
  <c r="AC55" i="94"/>
  <c r="AF55" i="94" s="1"/>
  <c r="AC54" i="94"/>
  <c r="AD53" i="94"/>
  <c r="AC53" i="94"/>
  <c r="AF53" i="94" s="1"/>
  <c r="AF52" i="94"/>
  <c r="AD52" i="94"/>
  <c r="AC52" i="94"/>
  <c r="AE52" i="94" s="1"/>
  <c r="AC51" i="94"/>
  <c r="AE50" i="94"/>
  <c r="AC50" i="94"/>
  <c r="AF50" i="94" s="1"/>
  <c r="AD49" i="94"/>
  <c r="AC49" i="94"/>
  <c r="AF49" i="94" s="1"/>
  <c r="AC48" i="94"/>
  <c r="AD47" i="94"/>
  <c r="AC47" i="94"/>
  <c r="AF47" i="94" s="1"/>
  <c r="AE46" i="94"/>
  <c r="AC46" i="94"/>
  <c r="AF46" i="94" s="1"/>
  <c r="AC45" i="94"/>
  <c r="AD44" i="94"/>
  <c r="AC44" i="94"/>
  <c r="AF44" i="94" s="1"/>
  <c r="AF43" i="94"/>
  <c r="AD43" i="94"/>
  <c r="AC43" i="94"/>
  <c r="AE43" i="94" s="1"/>
  <c r="AC42" i="94"/>
  <c r="AF41" i="94"/>
  <c r="AC41" i="94"/>
  <c r="AE41" i="94" s="1"/>
  <c r="AE40" i="94"/>
  <c r="AC40" i="94"/>
  <c r="AF40" i="94" s="1"/>
  <c r="AE39" i="94"/>
  <c r="AD39" i="94"/>
  <c r="AC39" i="94"/>
  <c r="AF39" i="94" s="1"/>
  <c r="AF38" i="94"/>
  <c r="AC38" i="94"/>
  <c r="AE38" i="94" s="1"/>
  <c r="AE37" i="94"/>
  <c r="AC37" i="94"/>
  <c r="AF37" i="94" s="1"/>
  <c r="AE36" i="94"/>
  <c r="AD36" i="94"/>
  <c r="AC36" i="94"/>
  <c r="AF36" i="94" s="1"/>
  <c r="AF35" i="94"/>
  <c r="AC35" i="94"/>
  <c r="AE35" i="94" s="1"/>
  <c r="AE34" i="94"/>
  <c r="AC34" i="94"/>
  <c r="AF34" i="94" s="1"/>
  <c r="AE33" i="94"/>
  <c r="AD33" i="94"/>
  <c r="AC33" i="94"/>
  <c r="AF33" i="94" s="1"/>
  <c r="AF32" i="94"/>
  <c r="AC32" i="94"/>
  <c r="AE32" i="94" s="1"/>
  <c r="AE31" i="94"/>
  <c r="AC31" i="94"/>
  <c r="AF31" i="94" s="1"/>
  <c r="AE30" i="94"/>
  <c r="AD30" i="94"/>
  <c r="AC30" i="94"/>
  <c r="AF30" i="94" s="1"/>
  <c r="AF29" i="94"/>
  <c r="AC29" i="94"/>
  <c r="AE29" i="94" s="1"/>
  <c r="AE28" i="94"/>
  <c r="AC28" i="94"/>
  <c r="AF28" i="94" s="1"/>
  <c r="AE27" i="94"/>
  <c r="AD27" i="94"/>
  <c r="AC27" i="94"/>
  <c r="AF27" i="94" s="1"/>
  <c r="AF26" i="94"/>
  <c r="AC26" i="94"/>
  <c r="AE26" i="94" s="1"/>
  <c r="AE25" i="94"/>
  <c r="AC25" i="94"/>
  <c r="AF25" i="94" s="1"/>
  <c r="AE24" i="94"/>
  <c r="AD24" i="94"/>
  <c r="AC24" i="94"/>
  <c r="AF24" i="94" s="1"/>
  <c r="AF23" i="94"/>
  <c r="AC23" i="94"/>
  <c r="AE23" i="94" s="1"/>
  <c r="AE22" i="94"/>
  <c r="AC22" i="94"/>
  <c r="AF22" i="94" s="1"/>
  <c r="AE21" i="94"/>
  <c r="AD21" i="94"/>
  <c r="AC21" i="94"/>
  <c r="AF21" i="94" s="1"/>
  <c r="AF20" i="94"/>
  <c r="AC20" i="94"/>
  <c r="AE20" i="94" s="1"/>
  <c r="AE19" i="94"/>
  <c r="AC19" i="94"/>
  <c r="AF19" i="94" s="1"/>
  <c r="AE18" i="94"/>
  <c r="AC18" i="94"/>
  <c r="AF18" i="94" s="1"/>
  <c r="AF17" i="94"/>
  <c r="AC17" i="94"/>
  <c r="AE17" i="94" s="1"/>
  <c r="AE16" i="94"/>
  <c r="AC16" i="94"/>
  <c r="AF16" i="94" s="1"/>
  <c r="AE15" i="94"/>
  <c r="AC15" i="94"/>
  <c r="AF15" i="94" s="1"/>
  <c r="AC14" i="94"/>
  <c r="AE14" i="94" s="1"/>
  <c r="AC13" i="94"/>
  <c r="AF13" i="94" s="1"/>
  <c r="AC12" i="94"/>
  <c r="AF12" i="94" s="1"/>
  <c r="AC11" i="94"/>
  <c r="AF11" i="94" s="1"/>
  <c r="AC10" i="94"/>
  <c r="AF10" i="94" s="1"/>
  <c r="AC9" i="94"/>
  <c r="AF9" i="94" s="1"/>
  <c r="AC8" i="94"/>
  <c r="AF8" i="94" s="1"/>
  <c r="AC7" i="94"/>
  <c r="AF7" i="94" s="1"/>
  <c r="AC6" i="94"/>
  <c r="AF6" i="94" s="1"/>
  <c r="AC5" i="94"/>
  <c r="AC4" i="94"/>
  <c r="AC3" i="94"/>
  <c r="AC2" i="94"/>
  <c r="AE83" i="95"/>
  <c r="AC83" i="95"/>
  <c r="AF83" i="95" s="1"/>
  <c r="AE82" i="95"/>
  <c r="AC82" i="95"/>
  <c r="AF82" i="95" s="1"/>
  <c r="AF81" i="95"/>
  <c r="AC81" i="95"/>
  <c r="AE81" i="95" s="1"/>
  <c r="AE80" i="95"/>
  <c r="AC80" i="95"/>
  <c r="AF80" i="95" s="1"/>
  <c r="AE79" i="95"/>
  <c r="AC79" i="95"/>
  <c r="AF79" i="95" s="1"/>
  <c r="AF78" i="95"/>
  <c r="AC78" i="95"/>
  <c r="AE78" i="95" s="1"/>
  <c r="AE77" i="95"/>
  <c r="AC77" i="95"/>
  <c r="AF77" i="95" s="1"/>
  <c r="AE76" i="95"/>
  <c r="AC76" i="95"/>
  <c r="AF76" i="95" s="1"/>
  <c r="AF75" i="95"/>
  <c r="AC75" i="95"/>
  <c r="AE75" i="95" s="1"/>
  <c r="AE74" i="95"/>
  <c r="AC74" i="95"/>
  <c r="AF74" i="95" s="1"/>
  <c r="AE73" i="95"/>
  <c r="AC73" i="95"/>
  <c r="AF73" i="95" s="1"/>
  <c r="AF72" i="95"/>
  <c r="AC72" i="95"/>
  <c r="AE72" i="95" s="1"/>
  <c r="AE71" i="95"/>
  <c r="AC71" i="95"/>
  <c r="AF71" i="95" s="1"/>
  <c r="AE70" i="95"/>
  <c r="AC70" i="95"/>
  <c r="AF70" i="95" s="1"/>
  <c r="AF69" i="95"/>
  <c r="AC69" i="95"/>
  <c r="AE69" i="95" s="1"/>
  <c r="AE68" i="95"/>
  <c r="AC68" i="95"/>
  <c r="AF68" i="95" s="1"/>
  <c r="AE67" i="95"/>
  <c r="AC67" i="95"/>
  <c r="AF67" i="95" s="1"/>
  <c r="AF66" i="95"/>
  <c r="AC66" i="95"/>
  <c r="AE66" i="95" s="1"/>
  <c r="AE65" i="95"/>
  <c r="AC65" i="95"/>
  <c r="AF65" i="95" s="1"/>
  <c r="AE64" i="95"/>
  <c r="AC64" i="95"/>
  <c r="AF64" i="95" s="1"/>
  <c r="AF63" i="95"/>
  <c r="AC63" i="95"/>
  <c r="AE63" i="95" s="1"/>
  <c r="AE62" i="95"/>
  <c r="AC62" i="95"/>
  <c r="AF62" i="95" s="1"/>
  <c r="AE61" i="95"/>
  <c r="AC61" i="95"/>
  <c r="AF61" i="95" s="1"/>
  <c r="AF60" i="95"/>
  <c r="AC60" i="95"/>
  <c r="AE60" i="95" s="1"/>
  <c r="AE59" i="95"/>
  <c r="AC59" i="95"/>
  <c r="AF59" i="95" s="1"/>
  <c r="AE58" i="95"/>
  <c r="AC58" i="95"/>
  <c r="AF58" i="95" s="1"/>
  <c r="AF57" i="95"/>
  <c r="AC57" i="95"/>
  <c r="AE57" i="95" s="1"/>
  <c r="AE56" i="95"/>
  <c r="AC56" i="95"/>
  <c r="AF56" i="95" s="1"/>
  <c r="AE55" i="95"/>
  <c r="AC55" i="95"/>
  <c r="AF55" i="95" s="1"/>
  <c r="AF54" i="95"/>
  <c r="AC54" i="95"/>
  <c r="AE54" i="95" s="1"/>
  <c r="AE53" i="95"/>
  <c r="AC53" i="95"/>
  <c r="AF53" i="95" s="1"/>
  <c r="AE52" i="95"/>
  <c r="AC52" i="95"/>
  <c r="AF52" i="95" s="1"/>
  <c r="AF51" i="95"/>
  <c r="AC51" i="95"/>
  <c r="AE51" i="95" s="1"/>
  <c r="AE50" i="95"/>
  <c r="AC50" i="95"/>
  <c r="AF50" i="95" s="1"/>
  <c r="AE49" i="95"/>
  <c r="AC49" i="95"/>
  <c r="AF49" i="95" s="1"/>
  <c r="AF48" i="95"/>
  <c r="AC48" i="95"/>
  <c r="AE48" i="95" s="1"/>
  <c r="AE47" i="95"/>
  <c r="AC47" i="95"/>
  <c r="AF47" i="95" s="1"/>
  <c r="AE46" i="95"/>
  <c r="AC46" i="95"/>
  <c r="AF46" i="95" s="1"/>
  <c r="AF45" i="95"/>
  <c r="AC45" i="95"/>
  <c r="AE45" i="95" s="1"/>
  <c r="AE44" i="95"/>
  <c r="AC44" i="95"/>
  <c r="AF44" i="95" s="1"/>
  <c r="AE43" i="95"/>
  <c r="AC43" i="95"/>
  <c r="AF43" i="95" s="1"/>
  <c r="AF42" i="95"/>
  <c r="AC42" i="95"/>
  <c r="AE42" i="95" s="1"/>
  <c r="AE41" i="95"/>
  <c r="AC41" i="95"/>
  <c r="AF41" i="95" s="1"/>
  <c r="AE40" i="95"/>
  <c r="AC40" i="95"/>
  <c r="AF40" i="95" s="1"/>
  <c r="AF39" i="95"/>
  <c r="AC39" i="95"/>
  <c r="AE39" i="95" s="1"/>
  <c r="AE38" i="95"/>
  <c r="AC38" i="95"/>
  <c r="AF38" i="95" s="1"/>
  <c r="AE37" i="95"/>
  <c r="AC37" i="95"/>
  <c r="AF37" i="95" s="1"/>
  <c r="AF36" i="95"/>
  <c r="AC36" i="95"/>
  <c r="AE36" i="95" s="1"/>
  <c r="AE35" i="95"/>
  <c r="AC35" i="95"/>
  <c r="AF35" i="95" s="1"/>
  <c r="AE34" i="95"/>
  <c r="AC34" i="95"/>
  <c r="AF34" i="95" s="1"/>
  <c r="AF33" i="95"/>
  <c r="AC33" i="95"/>
  <c r="AE33" i="95" s="1"/>
  <c r="AE32" i="95"/>
  <c r="AC32" i="95"/>
  <c r="AF32" i="95" s="1"/>
  <c r="AE31" i="95"/>
  <c r="AC31" i="95"/>
  <c r="AF31" i="95" s="1"/>
  <c r="AF30" i="95"/>
  <c r="AC30" i="95"/>
  <c r="AE30" i="95" s="1"/>
  <c r="AE29" i="95"/>
  <c r="AC29" i="95"/>
  <c r="AF29" i="95" s="1"/>
  <c r="AE28" i="95"/>
  <c r="AC28" i="95"/>
  <c r="AF28" i="95" s="1"/>
  <c r="AF27" i="95"/>
  <c r="AC27" i="95"/>
  <c r="AE27" i="95" s="1"/>
  <c r="AE26" i="95"/>
  <c r="AC26" i="95"/>
  <c r="AF26" i="95" s="1"/>
  <c r="AE25" i="95"/>
  <c r="AC25" i="95"/>
  <c r="AF25" i="95" s="1"/>
  <c r="AF24" i="95"/>
  <c r="AC24" i="95"/>
  <c r="AE24" i="95" s="1"/>
  <c r="AE23" i="95"/>
  <c r="AC23" i="95"/>
  <c r="AF23" i="95" s="1"/>
  <c r="AE22" i="95"/>
  <c r="AC22" i="95"/>
  <c r="AF22" i="95" s="1"/>
  <c r="AF21" i="95"/>
  <c r="AC21" i="95"/>
  <c r="AE21" i="95" s="1"/>
  <c r="AE20" i="95"/>
  <c r="AC20" i="95"/>
  <c r="AF20" i="95" s="1"/>
  <c r="AE19" i="95"/>
  <c r="AC19" i="95"/>
  <c r="AF19" i="95" s="1"/>
  <c r="AF18" i="95"/>
  <c r="AC18" i="95"/>
  <c r="AE18" i="95" s="1"/>
  <c r="AE17" i="95"/>
  <c r="AC17" i="95"/>
  <c r="AF17" i="95" s="1"/>
  <c r="AE16" i="95"/>
  <c r="AC16" i="95"/>
  <c r="AF16" i="95" s="1"/>
  <c r="AF15" i="95"/>
  <c r="AC15" i="95"/>
  <c r="AE15" i="95" s="1"/>
  <c r="AE14" i="95"/>
  <c r="AC14" i="95"/>
  <c r="AF14" i="95" s="1"/>
  <c r="AE13" i="95"/>
  <c r="AC13" i="95"/>
  <c r="AF13" i="95" s="1"/>
  <c r="AC12" i="95"/>
  <c r="AE12" i="95" s="1"/>
  <c r="AC11" i="95"/>
  <c r="AF11" i="95" s="1"/>
  <c r="AC10" i="95"/>
  <c r="AE10" i="95" s="1"/>
  <c r="AC9" i="95"/>
  <c r="AF9" i="95" s="1"/>
  <c r="AC8" i="95"/>
  <c r="AF8" i="95" s="1"/>
  <c r="AC7" i="95"/>
  <c r="AD7" i="95" s="1"/>
  <c r="AC6" i="95"/>
  <c r="AF6" i="95" s="1"/>
  <c r="AC5" i="95"/>
  <c r="AD5" i="95" s="1"/>
  <c r="AC4" i="95"/>
  <c r="AF4" i="95" s="1"/>
  <c r="AC3" i="95"/>
  <c r="AC2" i="95"/>
  <c r="AE83" i="96"/>
  <c r="AC83" i="96"/>
  <c r="AF83" i="96" s="1"/>
  <c r="AF82" i="96"/>
  <c r="AC82" i="96"/>
  <c r="AE82" i="96" s="1"/>
  <c r="AE81" i="96"/>
  <c r="AC81" i="96"/>
  <c r="AF81" i="96" s="1"/>
  <c r="AE80" i="96"/>
  <c r="AC80" i="96"/>
  <c r="AF80" i="96" s="1"/>
  <c r="AF79" i="96"/>
  <c r="AC79" i="96"/>
  <c r="AE79" i="96" s="1"/>
  <c r="AE78" i="96"/>
  <c r="AC78" i="96"/>
  <c r="AF78" i="96" s="1"/>
  <c r="AE77" i="96"/>
  <c r="AC77" i="96"/>
  <c r="AF77" i="96" s="1"/>
  <c r="AF76" i="96"/>
  <c r="AC76" i="96"/>
  <c r="AE76" i="96" s="1"/>
  <c r="AE75" i="96"/>
  <c r="AC75" i="96"/>
  <c r="AF75" i="96" s="1"/>
  <c r="AE74" i="96"/>
  <c r="AC74" i="96"/>
  <c r="AF74" i="96" s="1"/>
  <c r="AF73" i="96"/>
  <c r="AC73" i="96"/>
  <c r="AE73" i="96" s="1"/>
  <c r="AE72" i="96"/>
  <c r="AC72" i="96"/>
  <c r="AF72" i="96" s="1"/>
  <c r="AE71" i="96"/>
  <c r="AC71" i="96"/>
  <c r="AF71" i="96" s="1"/>
  <c r="AF70" i="96"/>
  <c r="AC70" i="96"/>
  <c r="AE70" i="96" s="1"/>
  <c r="AE69" i="96"/>
  <c r="AC69" i="96"/>
  <c r="AF69" i="96" s="1"/>
  <c r="AE68" i="96"/>
  <c r="AC68" i="96"/>
  <c r="AF68" i="96" s="1"/>
  <c r="AF67" i="96"/>
  <c r="AC67" i="96"/>
  <c r="AE67" i="96" s="1"/>
  <c r="AE66" i="96"/>
  <c r="AC66" i="96"/>
  <c r="AF66" i="96" s="1"/>
  <c r="AE65" i="96"/>
  <c r="AC65" i="96"/>
  <c r="AF65" i="96" s="1"/>
  <c r="AF64" i="96"/>
  <c r="AC64" i="96"/>
  <c r="AE64" i="96" s="1"/>
  <c r="AE63" i="96"/>
  <c r="AC63" i="96"/>
  <c r="AF63" i="96" s="1"/>
  <c r="AE62" i="96"/>
  <c r="AC62" i="96"/>
  <c r="AF62" i="96" s="1"/>
  <c r="AF61" i="96"/>
  <c r="AC61" i="96"/>
  <c r="AE61" i="96" s="1"/>
  <c r="AE60" i="96"/>
  <c r="AC60" i="96"/>
  <c r="AF60" i="96" s="1"/>
  <c r="AE59" i="96"/>
  <c r="AC59" i="96"/>
  <c r="AF59" i="96" s="1"/>
  <c r="AF58" i="96"/>
  <c r="AC58" i="96"/>
  <c r="AE58" i="96" s="1"/>
  <c r="AE57" i="96"/>
  <c r="AC57" i="96"/>
  <c r="AF57" i="96" s="1"/>
  <c r="AE56" i="96"/>
  <c r="AC56" i="96"/>
  <c r="AF56" i="96" s="1"/>
  <c r="AF55" i="96"/>
  <c r="AC55" i="96"/>
  <c r="AE55" i="96" s="1"/>
  <c r="AE54" i="96"/>
  <c r="AC54" i="96"/>
  <c r="AF54" i="96" s="1"/>
  <c r="AE53" i="96"/>
  <c r="AC53" i="96"/>
  <c r="AF53" i="96" s="1"/>
  <c r="AF52" i="96"/>
  <c r="AC52" i="96"/>
  <c r="AE52" i="96" s="1"/>
  <c r="AE51" i="96"/>
  <c r="AC51" i="96"/>
  <c r="AF51" i="96" s="1"/>
  <c r="AE50" i="96"/>
  <c r="AC50" i="96"/>
  <c r="AF50" i="96" s="1"/>
  <c r="AF49" i="96"/>
  <c r="AC49" i="96"/>
  <c r="AE49" i="96" s="1"/>
  <c r="AE48" i="96"/>
  <c r="AC48" i="96"/>
  <c r="AF48" i="96" s="1"/>
  <c r="AE47" i="96"/>
  <c r="AC47" i="96"/>
  <c r="AF47" i="96" s="1"/>
  <c r="AF46" i="96"/>
  <c r="AC46" i="96"/>
  <c r="AE46" i="96" s="1"/>
  <c r="AE45" i="96"/>
  <c r="AC45" i="96"/>
  <c r="AF45" i="96" s="1"/>
  <c r="AE44" i="96"/>
  <c r="AC44" i="96"/>
  <c r="AF44" i="96" s="1"/>
  <c r="AF43" i="96"/>
  <c r="AC43" i="96"/>
  <c r="AE43" i="96" s="1"/>
  <c r="AE42" i="96"/>
  <c r="AC42" i="96"/>
  <c r="AF42" i="96" s="1"/>
  <c r="AE41" i="96"/>
  <c r="AC41" i="96"/>
  <c r="AF41" i="96" s="1"/>
  <c r="AF40" i="96"/>
  <c r="AC40" i="96"/>
  <c r="AE40" i="96" s="1"/>
  <c r="AE39" i="96"/>
  <c r="AC39" i="96"/>
  <c r="AF39" i="96" s="1"/>
  <c r="AE38" i="96"/>
  <c r="AC38" i="96"/>
  <c r="AF38" i="96" s="1"/>
  <c r="AF37" i="96"/>
  <c r="AC37" i="96"/>
  <c r="AE37" i="96" s="1"/>
  <c r="AE36" i="96"/>
  <c r="AC36" i="96"/>
  <c r="AF36" i="96" s="1"/>
  <c r="AE35" i="96"/>
  <c r="AC35" i="96"/>
  <c r="AF35" i="96" s="1"/>
  <c r="AF34" i="96"/>
  <c r="AC34" i="96"/>
  <c r="AE34" i="96" s="1"/>
  <c r="AE33" i="96"/>
  <c r="AC33" i="96"/>
  <c r="AF33" i="96" s="1"/>
  <c r="AE32" i="96"/>
  <c r="AC32" i="96"/>
  <c r="AF32" i="96" s="1"/>
  <c r="AF31" i="96"/>
  <c r="AC31" i="96"/>
  <c r="AE31" i="96" s="1"/>
  <c r="AE30" i="96"/>
  <c r="AC30" i="96"/>
  <c r="AF30" i="96" s="1"/>
  <c r="AE29" i="96"/>
  <c r="AC29" i="96"/>
  <c r="AF29" i="96" s="1"/>
  <c r="AF28" i="96"/>
  <c r="AC28" i="96"/>
  <c r="AE28" i="96" s="1"/>
  <c r="AE27" i="96"/>
  <c r="AC27" i="96"/>
  <c r="AF27" i="96" s="1"/>
  <c r="AE26" i="96"/>
  <c r="AC26" i="96"/>
  <c r="AF26" i="96" s="1"/>
  <c r="AF25" i="96"/>
  <c r="AC25" i="96"/>
  <c r="AE25" i="96" s="1"/>
  <c r="AE24" i="96"/>
  <c r="AC24" i="96"/>
  <c r="AF24" i="96" s="1"/>
  <c r="AE23" i="96"/>
  <c r="AC23" i="96"/>
  <c r="AF23" i="96" s="1"/>
  <c r="AF22" i="96"/>
  <c r="AC22" i="96"/>
  <c r="AE22" i="96" s="1"/>
  <c r="AE21" i="96"/>
  <c r="AC21" i="96"/>
  <c r="AF21" i="96" s="1"/>
  <c r="AE20" i="96"/>
  <c r="AC20" i="96"/>
  <c r="AF20" i="96" s="1"/>
  <c r="AF19" i="96"/>
  <c r="AC19" i="96"/>
  <c r="AE19" i="96" s="1"/>
  <c r="AE18" i="96"/>
  <c r="AC18" i="96"/>
  <c r="AE17" i="96"/>
  <c r="AC17" i="96"/>
  <c r="AF17" i="96" s="1"/>
  <c r="AF16" i="96"/>
  <c r="AC16" i="96"/>
  <c r="AE16" i="96" s="1"/>
  <c r="AC15" i="96"/>
  <c r="AE15" i="96" s="1"/>
  <c r="AC14" i="96"/>
  <c r="AF14" i="96" s="1"/>
  <c r="AC13" i="96"/>
  <c r="AE13" i="96" s="1"/>
  <c r="AC12" i="96"/>
  <c r="AE12" i="96" s="1"/>
  <c r="AC11" i="96"/>
  <c r="AE11" i="96" s="1"/>
  <c r="AC10" i="96"/>
  <c r="AE10" i="96" s="1"/>
  <c r="AC9" i="96"/>
  <c r="AF9" i="96" s="1"/>
  <c r="AC8" i="96"/>
  <c r="AF8" i="96" s="1"/>
  <c r="AC7" i="96"/>
  <c r="AF7" i="96" s="1"/>
  <c r="AC6" i="96"/>
  <c r="AF6" i="96" s="1"/>
  <c r="AC5" i="96"/>
  <c r="AC4" i="96"/>
  <c r="AC3" i="96"/>
  <c r="AC2" i="96"/>
  <c r="AF83" i="97"/>
  <c r="AC83" i="97"/>
  <c r="AE83" i="97" s="1"/>
  <c r="AE82" i="97"/>
  <c r="AC82" i="97"/>
  <c r="AE81" i="97"/>
  <c r="AC81" i="97"/>
  <c r="AF81" i="97" s="1"/>
  <c r="AF80" i="97"/>
  <c r="AC80" i="97"/>
  <c r="AE80" i="97" s="1"/>
  <c r="AC79" i="97"/>
  <c r="AE78" i="97"/>
  <c r="AC78" i="97"/>
  <c r="AF78" i="97" s="1"/>
  <c r="AF77" i="97"/>
  <c r="AC77" i="97"/>
  <c r="AE77" i="97" s="1"/>
  <c r="AE76" i="97"/>
  <c r="AC76" i="97"/>
  <c r="AE75" i="97"/>
  <c r="AC75" i="97"/>
  <c r="AF75" i="97" s="1"/>
  <c r="AF74" i="97"/>
  <c r="AC74" i="97"/>
  <c r="AE74" i="97" s="1"/>
  <c r="AC73" i="97"/>
  <c r="AE73" i="97" s="1"/>
  <c r="AE72" i="97"/>
  <c r="AC72" i="97"/>
  <c r="AF72" i="97" s="1"/>
  <c r="AF71" i="97"/>
  <c r="AC71" i="97"/>
  <c r="AE71" i="97" s="1"/>
  <c r="AE70" i="97"/>
  <c r="AC70" i="97"/>
  <c r="AE69" i="97"/>
  <c r="AC69" i="97"/>
  <c r="AF69" i="97" s="1"/>
  <c r="AF68" i="97"/>
  <c r="AC68" i="97"/>
  <c r="AE68" i="97" s="1"/>
  <c r="AC67" i="97"/>
  <c r="AE66" i="97"/>
  <c r="AC66" i="97"/>
  <c r="AF66" i="97" s="1"/>
  <c r="AF65" i="97"/>
  <c r="AC65" i="97"/>
  <c r="AE65" i="97" s="1"/>
  <c r="AE64" i="97"/>
  <c r="AC64" i="97"/>
  <c r="AE63" i="97"/>
  <c r="AC63" i="97"/>
  <c r="AF63" i="97" s="1"/>
  <c r="AF62" i="97"/>
  <c r="AC62" i="97"/>
  <c r="AE62" i="97" s="1"/>
  <c r="AC61" i="97"/>
  <c r="AE61" i="97" s="1"/>
  <c r="AE60" i="97"/>
  <c r="AC60" i="97"/>
  <c r="AF60" i="97" s="1"/>
  <c r="AF59" i="97"/>
  <c r="AC59" i="97"/>
  <c r="AE59" i="97" s="1"/>
  <c r="AE58" i="97"/>
  <c r="AC58" i="97"/>
  <c r="AE57" i="97"/>
  <c r="AC57" i="97"/>
  <c r="AF57" i="97" s="1"/>
  <c r="AF56" i="97"/>
  <c r="AC56" i="97"/>
  <c r="AE56" i="97" s="1"/>
  <c r="AC55" i="97"/>
  <c r="AE55" i="97" s="1"/>
  <c r="AE54" i="97"/>
  <c r="AC54" i="97"/>
  <c r="AF54" i="97" s="1"/>
  <c r="AF53" i="97"/>
  <c r="AC53" i="97"/>
  <c r="AE53" i="97" s="1"/>
  <c r="AE52" i="97"/>
  <c r="AC52" i="97"/>
  <c r="AE51" i="97"/>
  <c r="AC51" i="97"/>
  <c r="AF51" i="97" s="1"/>
  <c r="AF50" i="97"/>
  <c r="AC50" i="97"/>
  <c r="AE50" i="97" s="1"/>
  <c r="AC49" i="97"/>
  <c r="AE48" i="97"/>
  <c r="AC48" i="97"/>
  <c r="AF48" i="97" s="1"/>
  <c r="AF47" i="97"/>
  <c r="AC47" i="97"/>
  <c r="AE47" i="97" s="1"/>
  <c r="AE46" i="97"/>
  <c r="AC46" i="97"/>
  <c r="AE45" i="97"/>
  <c r="AC45" i="97"/>
  <c r="AF45" i="97" s="1"/>
  <c r="AF44" i="97"/>
  <c r="AC44" i="97"/>
  <c r="AE44" i="97" s="1"/>
  <c r="AC43" i="97"/>
  <c r="AE43" i="97" s="1"/>
  <c r="AE42" i="97"/>
  <c r="AC42" i="97"/>
  <c r="AF42" i="97" s="1"/>
  <c r="AF41" i="97"/>
  <c r="AC41" i="97"/>
  <c r="AE41" i="97" s="1"/>
  <c r="AE40" i="97"/>
  <c r="AC40" i="97"/>
  <c r="AE39" i="97"/>
  <c r="AC39" i="97"/>
  <c r="AF39" i="97" s="1"/>
  <c r="AF38" i="97"/>
  <c r="AC38" i="97"/>
  <c r="AE38" i="97" s="1"/>
  <c r="AC37" i="97"/>
  <c r="AE36" i="97"/>
  <c r="AC36" i="97"/>
  <c r="AF36" i="97" s="1"/>
  <c r="AF35" i="97"/>
  <c r="AC35" i="97"/>
  <c r="AE35" i="97" s="1"/>
  <c r="AE34" i="97"/>
  <c r="AC34" i="97"/>
  <c r="AE33" i="97"/>
  <c r="AC33" i="97"/>
  <c r="AF33" i="97" s="1"/>
  <c r="AF32" i="97"/>
  <c r="AC32" i="97"/>
  <c r="AE32" i="97" s="1"/>
  <c r="AC31" i="97"/>
  <c r="AE31" i="97" s="1"/>
  <c r="AE30" i="97"/>
  <c r="AC30" i="97"/>
  <c r="AF30" i="97" s="1"/>
  <c r="AF29" i="97"/>
  <c r="AC29" i="97"/>
  <c r="AE29" i="97" s="1"/>
  <c r="AE28" i="97"/>
  <c r="AC28" i="97"/>
  <c r="AE27" i="97"/>
  <c r="AC27" i="97"/>
  <c r="AF27" i="97" s="1"/>
  <c r="AF26" i="97"/>
  <c r="AC26" i="97"/>
  <c r="AE26" i="97" s="1"/>
  <c r="AC25" i="97"/>
  <c r="AE25" i="97" s="1"/>
  <c r="AE24" i="97"/>
  <c r="AC24" i="97"/>
  <c r="AF24" i="97" s="1"/>
  <c r="AF23" i="97"/>
  <c r="AC23" i="97"/>
  <c r="AE23" i="97" s="1"/>
  <c r="AE22" i="97"/>
  <c r="AC22" i="97"/>
  <c r="AE21" i="97"/>
  <c r="AC21" i="97"/>
  <c r="AF21" i="97" s="1"/>
  <c r="AF20" i="97"/>
  <c r="AC20" i="97"/>
  <c r="AE20" i="97" s="1"/>
  <c r="AC19" i="97"/>
  <c r="AE19" i="97" s="1"/>
  <c r="AE18" i="97"/>
  <c r="AC18" i="97"/>
  <c r="AF18" i="97" s="1"/>
  <c r="AF17" i="97"/>
  <c r="AC17" i="97"/>
  <c r="AE17" i="97" s="1"/>
  <c r="AE16" i="97"/>
  <c r="AC16" i="97"/>
  <c r="AE15" i="97"/>
  <c r="AC15" i="97"/>
  <c r="AF15" i="97" s="1"/>
  <c r="AC14" i="97"/>
  <c r="AE14" i="97" s="1"/>
  <c r="AC13" i="97"/>
  <c r="AE13" i="97" s="1"/>
  <c r="AC12" i="97"/>
  <c r="AF12" i="97" s="1"/>
  <c r="AC11" i="97"/>
  <c r="AF11" i="97" s="1"/>
  <c r="AC10" i="97"/>
  <c r="AD10" i="97" s="1"/>
  <c r="AC9" i="97"/>
  <c r="AF9" i="97" s="1"/>
  <c r="AC8" i="97"/>
  <c r="AF8" i="97" s="1"/>
  <c r="AC7" i="97"/>
  <c r="AF7" i="97" s="1"/>
  <c r="AC6" i="97"/>
  <c r="AF6" i="97" s="1"/>
  <c r="AC5" i="97"/>
  <c r="AF5" i="97" s="1"/>
  <c r="AC4" i="97"/>
  <c r="AC3" i="97"/>
  <c r="AC2" i="97"/>
  <c r="AE83" i="98"/>
  <c r="AC83" i="98"/>
  <c r="AE82" i="98"/>
  <c r="AC82" i="98"/>
  <c r="AF82" i="98" s="1"/>
  <c r="AF81" i="98"/>
  <c r="AC81" i="98"/>
  <c r="AE81" i="98" s="1"/>
  <c r="AC80" i="98"/>
  <c r="AE80" i="98" s="1"/>
  <c r="AE79" i="98"/>
  <c r="AC79" i="98"/>
  <c r="AF79" i="98" s="1"/>
  <c r="AF78" i="98"/>
  <c r="AC78" i="98"/>
  <c r="AE78" i="98" s="1"/>
  <c r="AE77" i="98"/>
  <c r="AC77" i="98"/>
  <c r="AE76" i="98"/>
  <c r="AC76" i="98"/>
  <c r="AF76" i="98" s="1"/>
  <c r="AF75" i="98"/>
  <c r="AC75" i="98"/>
  <c r="AE75" i="98" s="1"/>
  <c r="AC74" i="98"/>
  <c r="AE74" i="98" s="1"/>
  <c r="AE73" i="98"/>
  <c r="AC73" i="98"/>
  <c r="AF73" i="98" s="1"/>
  <c r="AF72" i="98"/>
  <c r="AC72" i="98"/>
  <c r="AE72" i="98" s="1"/>
  <c r="AE71" i="98"/>
  <c r="AC71" i="98"/>
  <c r="AE70" i="98"/>
  <c r="AC70" i="98"/>
  <c r="AF70" i="98" s="1"/>
  <c r="AF69" i="98"/>
  <c r="AC69" i="98"/>
  <c r="AE69" i="98" s="1"/>
  <c r="AC68" i="98"/>
  <c r="AE68" i="98" s="1"/>
  <c r="AE67" i="98"/>
  <c r="AC67" i="98"/>
  <c r="AF67" i="98" s="1"/>
  <c r="AF66" i="98"/>
  <c r="AC66" i="98"/>
  <c r="AE66" i="98" s="1"/>
  <c r="AE65" i="98"/>
  <c r="AC65" i="98"/>
  <c r="AE64" i="98"/>
  <c r="AC64" i="98"/>
  <c r="AF64" i="98" s="1"/>
  <c r="AF63" i="98"/>
  <c r="AC63" i="98"/>
  <c r="AE63" i="98" s="1"/>
  <c r="AC62" i="98"/>
  <c r="AE62" i="98" s="1"/>
  <c r="AE61" i="98"/>
  <c r="AC61" i="98"/>
  <c r="AF61" i="98" s="1"/>
  <c r="AF60" i="98"/>
  <c r="AC60" i="98"/>
  <c r="AE60" i="98" s="1"/>
  <c r="AE59" i="98"/>
  <c r="AC59" i="98"/>
  <c r="AE58" i="98"/>
  <c r="AC58" i="98"/>
  <c r="AF58" i="98" s="1"/>
  <c r="AF57" i="98"/>
  <c r="AC57" i="98"/>
  <c r="AE57" i="98" s="1"/>
  <c r="AC56" i="98"/>
  <c r="AE56" i="98" s="1"/>
  <c r="AE55" i="98"/>
  <c r="AC55" i="98"/>
  <c r="AF55" i="98" s="1"/>
  <c r="AF54" i="98"/>
  <c r="AC54" i="98"/>
  <c r="AE54" i="98" s="1"/>
  <c r="AE53" i="98"/>
  <c r="AC53" i="98"/>
  <c r="AE52" i="98"/>
  <c r="AC52" i="98"/>
  <c r="AF52" i="98" s="1"/>
  <c r="AF51" i="98"/>
  <c r="AC51" i="98"/>
  <c r="AE51" i="98" s="1"/>
  <c r="AC50" i="98"/>
  <c r="AE50" i="98" s="1"/>
  <c r="AE49" i="98"/>
  <c r="AC49" i="98"/>
  <c r="AF49" i="98" s="1"/>
  <c r="AF48" i="98"/>
  <c r="AC48" i="98"/>
  <c r="AE48" i="98" s="1"/>
  <c r="AE47" i="98"/>
  <c r="AC47" i="98"/>
  <c r="AE46" i="98"/>
  <c r="AC46" i="98"/>
  <c r="AF46" i="98" s="1"/>
  <c r="AF45" i="98"/>
  <c r="AC45" i="98"/>
  <c r="AE45" i="98" s="1"/>
  <c r="AC44" i="98"/>
  <c r="AE44" i="98" s="1"/>
  <c r="AE43" i="98"/>
  <c r="AC43" i="98"/>
  <c r="AF43" i="98" s="1"/>
  <c r="AF42" i="98"/>
  <c r="AC42" i="98"/>
  <c r="AE42" i="98" s="1"/>
  <c r="AE41" i="98"/>
  <c r="AC41" i="98"/>
  <c r="AE40" i="98"/>
  <c r="AC40" i="98"/>
  <c r="AF40" i="98" s="1"/>
  <c r="AF39" i="98"/>
  <c r="AC39" i="98"/>
  <c r="AE39" i="98" s="1"/>
  <c r="AC38" i="98"/>
  <c r="AE38" i="98" s="1"/>
  <c r="AE37" i="98"/>
  <c r="AC37" i="98"/>
  <c r="AF37" i="98" s="1"/>
  <c r="AF36" i="98"/>
  <c r="AC36" i="98"/>
  <c r="AE36" i="98" s="1"/>
  <c r="AE35" i="98"/>
  <c r="AC35" i="98"/>
  <c r="AE34" i="98"/>
  <c r="AC34" i="98"/>
  <c r="AF34" i="98" s="1"/>
  <c r="AF33" i="98"/>
  <c r="AC33" i="98"/>
  <c r="AE33" i="98" s="1"/>
  <c r="AC32" i="98"/>
  <c r="AE32" i="98" s="1"/>
  <c r="AE31" i="98"/>
  <c r="AC31" i="98"/>
  <c r="AF31" i="98" s="1"/>
  <c r="AC30" i="98"/>
  <c r="AE29" i="98"/>
  <c r="AC29" i="98"/>
  <c r="AE28" i="98"/>
  <c r="AC28" i="98"/>
  <c r="AF28" i="98" s="1"/>
  <c r="AC27" i="98"/>
  <c r="AF27" i="98" s="1"/>
  <c r="AC26" i="98"/>
  <c r="AE26" i="98" s="1"/>
  <c r="AE25" i="98"/>
  <c r="AC25" i="98"/>
  <c r="AF25" i="98" s="1"/>
  <c r="AC24" i="98"/>
  <c r="AE23" i="98"/>
  <c r="AC23" i="98"/>
  <c r="AE22" i="98"/>
  <c r="AC22" i="98"/>
  <c r="AF22" i="98" s="1"/>
  <c r="AC21" i="98"/>
  <c r="AF21" i="98" s="1"/>
  <c r="AC20" i="98"/>
  <c r="AE20" i="98" s="1"/>
  <c r="AE19" i="98"/>
  <c r="AC19" i="98"/>
  <c r="AF19" i="98" s="1"/>
  <c r="AC18" i="98"/>
  <c r="AE17" i="98"/>
  <c r="AC17" i="98"/>
  <c r="AE16" i="98"/>
  <c r="AC16" i="98"/>
  <c r="AF16" i="98" s="1"/>
  <c r="AC15" i="98"/>
  <c r="AF15" i="98" s="1"/>
  <c r="AC14" i="98"/>
  <c r="AE14" i="98" s="1"/>
  <c r="AC13" i="98"/>
  <c r="AF13" i="98" s="1"/>
  <c r="AC12" i="98"/>
  <c r="AC11" i="98"/>
  <c r="AF11" i="98" s="1"/>
  <c r="AC10" i="98"/>
  <c r="AF10" i="98" s="1"/>
  <c r="AC9" i="98"/>
  <c r="AF9" i="98" s="1"/>
  <c r="AC8" i="98"/>
  <c r="AF8" i="98" s="1"/>
  <c r="AC7" i="98"/>
  <c r="AF7" i="98" s="1"/>
  <c r="AC6" i="98"/>
  <c r="AF6" i="98" s="1"/>
  <c r="AC5" i="98"/>
  <c r="AF5" i="98" s="1"/>
  <c r="AC4" i="98"/>
  <c r="AC3" i="98"/>
  <c r="AC2" i="98"/>
  <c r="AE83" i="99"/>
  <c r="AC83" i="99"/>
  <c r="AF83" i="99" s="1"/>
  <c r="AC82" i="99"/>
  <c r="AE81" i="99"/>
  <c r="AC81" i="99"/>
  <c r="AC80" i="99"/>
  <c r="AC79" i="99"/>
  <c r="AF79" i="99" s="1"/>
  <c r="AC78" i="99"/>
  <c r="AE78" i="99" s="1"/>
  <c r="AC77" i="99"/>
  <c r="AC76" i="99"/>
  <c r="AE75" i="99"/>
  <c r="AC75" i="99"/>
  <c r="AC74" i="99"/>
  <c r="AC73" i="99"/>
  <c r="AC72" i="99"/>
  <c r="AE72" i="99" s="1"/>
  <c r="AC71" i="99"/>
  <c r="AC70" i="99"/>
  <c r="AE69" i="99"/>
  <c r="AC69" i="99"/>
  <c r="AC68" i="99"/>
  <c r="AC67" i="99"/>
  <c r="AF67" i="99" s="1"/>
  <c r="AC66" i="99"/>
  <c r="AE66" i="99" s="1"/>
  <c r="AC65" i="99"/>
  <c r="AC64" i="99"/>
  <c r="AE63" i="99"/>
  <c r="AC63" i="99"/>
  <c r="AC62" i="99"/>
  <c r="AC61" i="99"/>
  <c r="AF61" i="99" s="1"/>
  <c r="AC60" i="99"/>
  <c r="AE60" i="99" s="1"/>
  <c r="AC59" i="99"/>
  <c r="AC58" i="99"/>
  <c r="AE57" i="99"/>
  <c r="AC57" i="99"/>
  <c r="AC56" i="99"/>
  <c r="AC55" i="99"/>
  <c r="AF55" i="99" s="1"/>
  <c r="AC54" i="99"/>
  <c r="AE54" i="99" s="1"/>
  <c r="AC53" i="99"/>
  <c r="AC52" i="99"/>
  <c r="AE51" i="99"/>
  <c r="AC51" i="99"/>
  <c r="AC50" i="99"/>
  <c r="AC49" i="99"/>
  <c r="AC48" i="99"/>
  <c r="AE48" i="99" s="1"/>
  <c r="AC47" i="99"/>
  <c r="AC46" i="99"/>
  <c r="AE45" i="99"/>
  <c r="AC45" i="99"/>
  <c r="AC44" i="99"/>
  <c r="AC43" i="99"/>
  <c r="AF43" i="99" s="1"/>
  <c r="AC42" i="99"/>
  <c r="AE42" i="99" s="1"/>
  <c r="AC41" i="99"/>
  <c r="AC40" i="99"/>
  <c r="AE39" i="99"/>
  <c r="AC39" i="99"/>
  <c r="AC38" i="99"/>
  <c r="AC37" i="99"/>
  <c r="AF37" i="99" s="1"/>
  <c r="AC36" i="99"/>
  <c r="AE36" i="99" s="1"/>
  <c r="AC35" i="99"/>
  <c r="AC34" i="99"/>
  <c r="AE33" i="99"/>
  <c r="AC33" i="99"/>
  <c r="AC32" i="99"/>
  <c r="AC31" i="99"/>
  <c r="AF31" i="99" s="1"/>
  <c r="AC30" i="99"/>
  <c r="AE30" i="99" s="1"/>
  <c r="AC29" i="99"/>
  <c r="AC28" i="99"/>
  <c r="AE27" i="99"/>
  <c r="AC27" i="99"/>
  <c r="AC26" i="99"/>
  <c r="AC25" i="99"/>
  <c r="AF25" i="99" s="1"/>
  <c r="AC24" i="99"/>
  <c r="AE24" i="99" s="1"/>
  <c r="AC23" i="99"/>
  <c r="AC22" i="99"/>
  <c r="AE21" i="99"/>
  <c r="AC21" i="99"/>
  <c r="AC20" i="99"/>
  <c r="AC19" i="99"/>
  <c r="AC18" i="99"/>
  <c r="AE18" i="99" s="1"/>
  <c r="AC17" i="99"/>
  <c r="AC16" i="99"/>
  <c r="AC15" i="99"/>
  <c r="AE15" i="99" s="1"/>
  <c r="AC14" i="99"/>
  <c r="AC13" i="99"/>
  <c r="AC12" i="99"/>
  <c r="AE12" i="99" s="1"/>
  <c r="AC11" i="99"/>
  <c r="AF11" i="99" s="1"/>
  <c r="AC10" i="99"/>
  <c r="AF10" i="99" s="1"/>
  <c r="AC9" i="99"/>
  <c r="AD9" i="99" s="1"/>
  <c r="AC8" i="99"/>
  <c r="AF8" i="99" s="1"/>
  <c r="AC7" i="99"/>
  <c r="AF7" i="99" s="1"/>
  <c r="AC6" i="99"/>
  <c r="AF6" i="99" s="1"/>
  <c r="AC5" i="99"/>
  <c r="AC4" i="99"/>
  <c r="AC3" i="99"/>
  <c r="AC2" i="99"/>
  <c r="AC83" i="100"/>
  <c r="AC82" i="100"/>
  <c r="AE82" i="100" s="1"/>
  <c r="AC81" i="100"/>
  <c r="AC80" i="100"/>
  <c r="AE79" i="100"/>
  <c r="AC79" i="100"/>
  <c r="AC78" i="100"/>
  <c r="AC77" i="100"/>
  <c r="AF77" i="100" s="1"/>
  <c r="AC76" i="100"/>
  <c r="AE76" i="100" s="1"/>
  <c r="AC75" i="100"/>
  <c r="AC74" i="100"/>
  <c r="AE73" i="100"/>
  <c r="AC73" i="100"/>
  <c r="AC72" i="100"/>
  <c r="AF71" i="100"/>
  <c r="AE71" i="100"/>
  <c r="AC71" i="100"/>
  <c r="AD71" i="100" s="1"/>
  <c r="AC70" i="100"/>
  <c r="AF70" i="100" s="1"/>
  <c r="AF69" i="100"/>
  <c r="AC69" i="100"/>
  <c r="AE69" i="100" s="1"/>
  <c r="AF68" i="100"/>
  <c r="AE68" i="100"/>
  <c r="AC68" i="100"/>
  <c r="AD68" i="100" s="1"/>
  <c r="AC67" i="100"/>
  <c r="AF67" i="100" s="1"/>
  <c r="AF66" i="100"/>
  <c r="AC66" i="100"/>
  <c r="AE66" i="100" s="1"/>
  <c r="AF65" i="100"/>
  <c r="AE65" i="100"/>
  <c r="AC65" i="100"/>
  <c r="AD65" i="100" s="1"/>
  <c r="AC64" i="100"/>
  <c r="AF64" i="100" s="1"/>
  <c r="AF63" i="100"/>
  <c r="AC63" i="100"/>
  <c r="AE63" i="100" s="1"/>
  <c r="AF62" i="100"/>
  <c r="AE62" i="100"/>
  <c r="AC62" i="100"/>
  <c r="AD62" i="100" s="1"/>
  <c r="AC61" i="100"/>
  <c r="AF61" i="100" s="1"/>
  <c r="AF60" i="100"/>
  <c r="AC60" i="100"/>
  <c r="AE60" i="100" s="1"/>
  <c r="AF59" i="100"/>
  <c r="AE59" i="100"/>
  <c r="AC59" i="100"/>
  <c r="AD59" i="100" s="1"/>
  <c r="AC58" i="100"/>
  <c r="AF58" i="100" s="1"/>
  <c r="AF57" i="100"/>
  <c r="AC57" i="100"/>
  <c r="AE57" i="100" s="1"/>
  <c r="AF56" i="100"/>
  <c r="AE56" i="100"/>
  <c r="AC56" i="100"/>
  <c r="AD56" i="100" s="1"/>
  <c r="AC55" i="100"/>
  <c r="AF55" i="100" s="1"/>
  <c r="AF54" i="100"/>
  <c r="AC54" i="100"/>
  <c r="AE54" i="100" s="1"/>
  <c r="AF53" i="100"/>
  <c r="AE53" i="100"/>
  <c r="AC53" i="100"/>
  <c r="AD53" i="100" s="1"/>
  <c r="AC52" i="100"/>
  <c r="AF52" i="100" s="1"/>
  <c r="AF51" i="100"/>
  <c r="AC51" i="100"/>
  <c r="AE51" i="100" s="1"/>
  <c r="AF50" i="100"/>
  <c r="AE50" i="100"/>
  <c r="AC50" i="100"/>
  <c r="AD50" i="100" s="1"/>
  <c r="AC49" i="100"/>
  <c r="AF49" i="100" s="1"/>
  <c r="AF48" i="100"/>
  <c r="AC48" i="100"/>
  <c r="AE48" i="100" s="1"/>
  <c r="AF47" i="100"/>
  <c r="AE47" i="100"/>
  <c r="AC47" i="100"/>
  <c r="AD47" i="100" s="1"/>
  <c r="AC46" i="100"/>
  <c r="AF46" i="100" s="1"/>
  <c r="AF45" i="100"/>
  <c r="AC45" i="100"/>
  <c r="AE45" i="100" s="1"/>
  <c r="AF44" i="100"/>
  <c r="AE44" i="100"/>
  <c r="AC44" i="100"/>
  <c r="AD44" i="100" s="1"/>
  <c r="AC43" i="100"/>
  <c r="AF43" i="100" s="1"/>
  <c r="AF42" i="100"/>
  <c r="AC42" i="100"/>
  <c r="AE42" i="100" s="1"/>
  <c r="AF41" i="100"/>
  <c r="AE41" i="100"/>
  <c r="AC41" i="100"/>
  <c r="AD41" i="100" s="1"/>
  <c r="AC40" i="100"/>
  <c r="AF40" i="100" s="1"/>
  <c r="AF39" i="100"/>
  <c r="AC39" i="100"/>
  <c r="AE39" i="100" s="1"/>
  <c r="AF38" i="100"/>
  <c r="AE38" i="100"/>
  <c r="AC38" i="100"/>
  <c r="AD38" i="100" s="1"/>
  <c r="AC37" i="100"/>
  <c r="AF37" i="100" s="1"/>
  <c r="AF36" i="100"/>
  <c r="AC36" i="100"/>
  <c r="AE36" i="100" s="1"/>
  <c r="AF35" i="100"/>
  <c r="AE35" i="100"/>
  <c r="AC35" i="100"/>
  <c r="AD35" i="100" s="1"/>
  <c r="AC34" i="100"/>
  <c r="AF34" i="100" s="1"/>
  <c r="AF33" i="100"/>
  <c r="AC33" i="100"/>
  <c r="AE33" i="100" s="1"/>
  <c r="AF32" i="100"/>
  <c r="AE32" i="100"/>
  <c r="AC32" i="100"/>
  <c r="AD32" i="100" s="1"/>
  <c r="AC31" i="100"/>
  <c r="AF31" i="100" s="1"/>
  <c r="AF30" i="100"/>
  <c r="AC30" i="100"/>
  <c r="AE30" i="100" s="1"/>
  <c r="AF29" i="100"/>
  <c r="AE29" i="100"/>
  <c r="AC29" i="100"/>
  <c r="AD29" i="100" s="1"/>
  <c r="AC28" i="100"/>
  <c r="AF28" i="100" s="1"/>
  <c r="AF27" i="100"/>
  <c r="AC27" i="100"/>
  <c r="AE27" i="100" s="1"/>
  <c r="AF26" i="100"/>
  <c r="AE26" i="100"/>
  <c r="AC26" i="100"/>
  <c r="AD26" i="100" s="1"/>
  <c r="AC25" i="100"/>
  <c r="AF25" i="100" s="1"/>
  <c r="AF24" i="100"/>
  <c r="AC24" i="100"/>
  <c r="AE24" i="100" s="1"/>
  <c r="AF23" i="100"/>
  <c r="AE23" i="100"/>
  <c r="AC23" i="100"/>
  <c r="AD23" i="100" s="1"/>
  <c r="AC22" i="100"/>
  <c r="AF22" i="100" s="1"/>
  <c r="AF21" i="100"/>
  <c r="AC21" i="100"/>
  <c r="AE21" i="100" s="1"/>
  <c r="AF20" i="100"/>
  <c r="AE20" i="100"/>
  <c r="AC20" i="100"/>
  <c r="AD20" i="100" s="1"/>
  <c r="AC19" i="100"/>
  <c r="AF19" i="100" s="1"/>
  <c r="AF18" i="100"/>
  <c r="AC18" i="100"/>
  <c r="AE18" i="100" s="1"/>
  <c r="AF17" i="100"/>
  <c r="AE17" i="100"/>
  <c r="AC17" i="100"/>
  <c r="AD17" i="100" s="1"/>
  <c r="AC16" i="100"/>
  <c r="AF16" i="100" s="1"/>
  <c r="AF15" i="100"/>
  <c r="AC15" i="100"/>
  <c r="AE15" i="100" s="1"/>
  <c r="AF14" i="100"/>
  <c r="AE14" i="100"/>
  <c r="AC14" i="100"/>
  <c r="AD14" i="100" s="1"/>
  <c r="AC13" i="100"/>
  <c r="AF13" i="100" s="1"/>
  <c r="AC12" i="100"/>
  <c r="AE12" i="100" s="1"/>
  <c r="AC11" i="100"/>
  <c r="AE11" i="100" s="1"/>
  <c r="AC10" i="100"/>
  <c r="AF10" i="100" s="1"/>
  <c r="AC9" i="100"/>
  <c r="AF9" i="100" s="1"/>
  <c r="AC8" i="100"/>
  <c r="AF8" i="100" s="1"/>
  <c r="AC7" i="100"/>
  <c r="AD7" i="100" s="1"/>
  <c r="AC6" i="100"/>
  <c r="AF6" i="100" s="1"/>
  <c r="AC5" i="100"/>
  <c r="AF5" i="100" s="1"/>
  <c r="AC4" i="100"/>
  <c r="AF4" i="100" s="1"/>
  <c r="AC3" i="100"/>
  <c r="AC2" i="100"/>
  <c r="AC83" i="101"/>
  <c r="AF83" i="101" s="1"/>
  <c r="AF82" i="101"/>
  <c r="AC82" i="101"/>
  <c r="AE82" i="101" s="1"/>
  <c r="AF81" i="101"/>
  <c r="AE81" i="101"/>
  <c r="AC81" i="101"/>
  <c r="AD81" i="101" s="1"/>
  <c r="AC80" i="101"/>
  <c r="AF80" i="101" s="1"/>
  <c r="AF79" i="101"/>
  <c r="AC79" i="101"/>
  <c r="AE79" i="101" s="1"/>
  <c r="AF78" i="101"/>
  <c r="AE78" i="101"/>
  <c r="AC78" i="101"/>
  <c r="AD78" i="101" s="1"/>
  <c r="AC77" i="101"/>
  <c r="AF77" i="101" s="1"/>
  <c r="AF76" i="101"/>
  <c r="AC76" i="101"/>
  <c r="AE76" i="101" s="1"/>
  <c r="AF75" i="101"/>
  <c r="AE75" i="101"/>
  <c r="AC75" i="101"/>
  <c r="AD75" i="101" s="1"/>
  <c r="AC74" i="101"/>
  <c r="AF74" i="101" s="1"/>
  <c r="AF73" i="101"/>
  <c r="AC73" i="101"/>
  <c r="AE73" i="101" s="1"/>
  <c r="AF72" i="101"/>
  <c r="AE72" i="101"/>
  <c r="AC72" i="101"/>
  <c r="AD72" i="101" s="1"/>
  <c r="AC71" i="101"/>
  <c r="AF71" i="101" s="1"/>
  <c r="AF70" i="101"/>
  <c r="AC70" i="101"/>
  <c r="AE70" i="101" s="1"/>
  <c r="AF69" i="101"/>
  <c r="AE69" i="101"/>
  <c r="AC69" i="101"/>
  <c r="AD69" i="101" s="1"/>
  <c r="AC68" i="101"/>
  <c r="AF68" i="101" s="1"/>
  <c r="AF67" i="101"/>
  <c r="AC67" i="101"/>
  <c r="AE67" i="101" s="1"/>
  <c r="AF66" i="101"/>
  <c r="AE66" i="101"/>
  <c r="AC66" i="101"/>
  <c r="AD66" i="101" s="1"/>
  <c r="AC65" i="101"/>
  <c r="AF65" i="101" s="1"/>
  <c r="AF64" i="101"/>
  <c r="AC64" i="101"/>
  <c r="AE64" i="101" s="1"/>
  <c r="AF63" i="101"/>
  <c r="AE63" i="101"/>
  <c r="AC63" i="101"/>
  <c r="AD63" i="101" s="1"/>
  <c r="AC62" i="101"/>
  <c r="AF62" i="101" s="1"/>
  <c r="AF61" i="101"/>
  <c r="AC61" i="101"/>
  <c r="AE61" i="101" s="1"/>
  <c r="AF60" i="101"/>
  <c r="AE60" i="101"/>
  <c r="AC60" i="101"/>
  <c r="AD60" i="101" s="1"/>
  <c r="AC59" i="101"/>
  <c r="AF59" i="101" s="1"/>
  <c r="AF58" i="101"/>
  <c r="AC58" i="101"/>
  <c r="AE58" i="101" s="1"/>
  <c r="AF57" i="101"/>
  <c r="AE57" i="101"/>
  <c r="AC57" i="101"/>
  <c r="AD57" i="101" s="1"/>
  <c r="AC56" i="101"/>
  <c r="AF56" i="101" s="1"/>
  <c r="AF55" i="101"/>
  <c r="AC55" i="101"/>
  <c r="AE55" i="101" s="1"/>
  <c r="AF54" i="101"/>
  <c r="AE54" i="101"/>
  <c r="AC54" i="101"/>
  <c r="AD54" i="101" s="1"/>
  <c r="AC53" i="101"/>
  <c r="AF53" i="101" s="1"/>
  <c r="AF52" i="101"/>
  <c r="AC52" i="101"/>
  <c r="AE52" i="101" s="1"/>
  <c r="AF51" i="101"/>
  <c r="AE51" i="101"/>
  <c r="AC51" i="101"/>
  <c r="AD51" i="101" s="1"/>
  <c r="AC50" i="101"/>
  <c r="AF50" i="101" s="1"/>
  <c r="AF49" i="101"/>
  <c r="AC49" i="101"/>
  <c r="AE49" i="101" s="1"/>
  <c r="AF48" i="101"/>
  <c r="AE48" i="101"/>
  <c r="AC48" i="101"/>
  <c r="AD48" i="101" s="1"/>
  <c r="AC47" i="101"/>
  <c r="AF47" i="101" s="1"/>
  <c r="AF46" i="101"/>
  <c r="AC46" i="101"/>
  <c r="AE46" i="101" s="1"/>
  <c r="AF45" i="101"/>
  <c r="AE45" i="101"/>
  <c r="AC45" i="101"/>
  <c r="AD45" i="101" s="1"/>
  <c r="AC44" i="101"/>
  <c r="AF44" i="101" s="1"/>
  <c r="AF43" i="101"/>
  <c r="AC43" i="101"/>
  <c r="AE43" i="101" s="1"/>
  <c r="AF42" i="101"/>
  <c r="AE42" i="101"/>
  <c r="AC42" i="101"/>
  <c r="AD42" i="101" s="1"/>
  <c r="AC41" i="101"/>
  <c r="AF41" i="101" s="1"/>
  <c r="AF40" i="101"/>
  <c r="AC40" i="101"/>
  <c r="AE40" i="101" s="1"/>
  <c r="AF39" i="101"/>
  <c r="AE39" i="101"/>
  <c r="AC39" i="101"/>
  <c r="AD39" i="101" s="1"/>
  <c r="AC38" i="101"/>
  <c r="AF38" i="101" s="1"/>
  <c r="AF37" i="101"/>
  <c r="AC37" i="101"/>
  <c r="AE37" i="101" s="1"/>
  <c r="AF36" i="101"/>
  <c r="AE36" i="101"/>
  <c r="AC36" i="101"/>
  <c r="AD36" i="101" s="1"/>
  <c r="AC35" i="101"/>
  <c r="AF35" i="101" s="1"/>
  <c r="AF34" i="101"/>
  <c r="AC34" i="101"/>
  <c r="AE34" i="101" s="1"/>
  <c r="AF33" i="101"/>
  <c r="AE33" i="101"/>
  <c r="AC33" i="101"/>
  <c r="AD33" i="101" s="1"/>
  <c r="AC32" i="101"/>
  <c r="AF32" i="101" s="1"/>
  <c r="AF31" i="101"/>
  <c r="AC31" i="101"/>
  <c r="AE31" i="101" s="1"/>
  <c r="AF30" i="101"/>
  <c r="AE30" i="101"/>
  <c r="AC30" i="101"/>
  <c r="AD30" i="101" s="1"/>
  <c r="AC29" i="101"/>
  <c r="AF29" i="101" s="1"/>
  <c r="AF28" i="101"/>
  <c r="AC28" i="101"/>
  <c r="AE28" i="101" s="1"/>
  <c r="AF27" i="101"/>
  <c r="AE27" i="101"/>
  <c r="AC27" i="101"/>
  <c r="AD27" i="101" s="1"/>
  <c r="AC26" i="101"/>
  <c r="AF26" i="101" s="1"/>
  <c r="AF25" i="101"/>
  <c r="AC25" i="101"/>
  <c r="AE25" i="101" s="1"/>
  <c r="AF24" i="101"/>
  <c r="AE24" i="101"/>
  <c r="AC24" i="101"/>
  <c r="AD24" i="101" s="1"/>
  <c r="AC23" i="101"/>
  <c r="AF23" i="101" s="1"/>
  <c r="AF22" i="101"/>
  <c r="AC22" i="101"/>
  <c r="AE22" i="101" s="1"/>
  <c r="AF21" i="101"/>
  <c r="AE21" i="101"/>
  <c r="AC21" i="101"/>
  <c r="AD21" i="101" s="1"/>
  <c r="AC20" i="101"/>
  <c r="AF20" i="101" s="1"/>
  <c r="AF19" i="101"/>
  <c r="AC19" i="101"/>
  <c r="AE19" i="101" s="1"/>
  <c r="AF18" i="101"/>
  <c r="AE18" i="101"/>
  <c r="AC18" i="101"/>
  <c r="AD18" i="101" s="1"/>
  <c r="AC17" i="101"/>
  <c r="AF17" i="101" s="1"/>
  <c r="AF16" i="101"/>
  <c r="AC16" i="101"/>
  <c r="AE16" i="101" s="1"/>
  <c r="AF15" i="101"/>
  <c r="AE15" i="101"/>
  <c r="AC15" i="101"/>
  <c r="AD15" i="101" s="1"/>
  <c r="AC14" i="101"/>
  <c r="AF14" i="101" s="1"/>
  <c r="AC13" i="101"/>
  <c r="AE13" i="101" s="1"/>
  <c r="AC12" i="101"/>
  <c r="AD12" i="101" s="1"/>
  <c r="AC11" i="101"/>
  <c r="AF11" i="101" s="1"/>
  <c r="AC10" i="101"/>
  <c r="AE10" i="101" s="1"/>
  <c r="AC9" i="101"/>
  <c r="AF9" i="101" s="1"/>
  <c r="AC8" i="101"/>
  <c r="AD8" i="101" s="1"/>
  <c r="AC7" i="101"/>
  <c r="AF7" i="101" s="1"/>
  <c r="AC6" i="101"/>
  <c r="AD6" i="101" s="1"/>
  <c r="AC5" i="101"/>
  <c r="AF5" i="101" s="1"/>
  <c r="AC4" i="101"/>
  <c r="AC3" i="101"/>
  <c r="AC2" i="101"/>
  <c r="AF83" i="5"/>
  <c r="AC83" i="5"/>
  <c r="AE83" i="5" s="1"/>
  <c r="AF82" i="5"/>
  <c r="AE82" i="5"/>
  <c r="AC82" i="5"/>
  <c r="AD82" i="5" s="1"/>
  <c r="AC81" i="5"/>
  <c r="AF81" i="5" s="1"/>
  <c r="AF80" i="5"/>
  <c r="AC80" i="5"/>
  <c r="AE80" i="5" s="1"/>
  <c r="AF79" i="5"/>
  <c r="AE79" i="5"/>
  <c r="AC79" i="5"/>
  <c r="AD79" i="5" s="1"/>
  <c r="AC78" i="5"/>
  <c r="AF78" i="5" s="1"/>
  <c r="AF77" i="5"/>
  <c r="AC77" i="5"/>
  <c r="AE77" i="5" s="1"/>
  <c r="AF76" i="5"/>
  <c r="AE76" i="5"/>
  <c r="AC76" i="5"/>
  <c r="AD76" i="5" s="1"/>
  <c r="AC75" i="5"/>
  <c r="AF75" i="5" s="1"/>
  <c r="AF74" i="5"/>
  <c r="AC74" i="5"/>
  <c r="AE74" i="5" s="1"/>
  <c r="AF73" i="5"/>
  <c r="AE73" i="5"/>
  <c r="AC73" i="5"/>
  <c r="AD73" i="5" s="1"/>
  <c r="AC72" i="5"/>
  <c r="AF72" i="5" s="1"/>
  <c r="AF71" i="5"/>
  <c r="AC71" i="5"/>
  <c r="AE71" i="5" s="1"/>
  <c r="AF70" i="5"/>
  <c r="AE70" i="5"/>
  <c r="AC70" i="5"/>
  <c r="AD70" i="5" s="1"/>
  <c r="AC69" i="5"/>
  <c r="AF69" i="5" s="1"/>
  <c r="AF68" i="5"/>
  <c r="AC68" i="5"/>
  <c r="AE68" i="5" s="1"/>
  <c r="AF67" i="5"/>
  <c r="AE67" i="5"/>
  <c r="AC67" i="5"/>
  <c r="AD67" i="5" s="1"/>
  <c r="AC66" i="5"/>
  <c r="AF66" i="5" s="1"/>
  <c r="AF65" i="5"/>
  <c r="AC65" i="5"/>
  <c r="AE65" i="5" s="1"/>
  <c r="AF64" i="5"/>
  <c r="AE64" i="5"/>
  <c r="AC64" i="5"/>
  <c r="AD64" i="5" s="1"/>
  <c r="AC63" i="5"/>
  <c r="AF63" i="5" s="1"/>
  <c r="AF62" i="5"/>
  <c r="AC62" i="5"/>
  <c r="AE62" i="5" s="1"/>
  <c r="AF61" i="5"/>
  <c r="AE61" i="5"/>
  <c r="AC61" i="5"/>
  <c r="AD61" i="5" s="1"/>
  <c r="AC60" i="5"/>
  <c r="AF60" i="5" s="1"/>
  <c r="AF59" i="5"/>
  <c r="AC59" i="5"/>
  <c r="AE59" i="5" s="1"/>
  <c r="AF58" i="5"/>
  <c r="AE58" i="5"/>
  <c r="AC58" i="5"/>
  <c r="AD58" i="5" s="1"/>
  <c r="AC57" i="5"/>
  <c r="AF57" i="5" s="1"/>
  <c r="AF56" i="5"/>
  <c r="AC56" i="5"/>
  <c r="AE56" i="5" s="1"/>
  <c r="AF55" i="5"/>
  <c r="AE55" i="5"/>
  <c r="AC55" i="5"/>
  <c r="AD55" i="5" s="1"/>
  <c r="AC54" i="5"/>
  <c r="AF54" i="5" s="1"/>
  <c r="AF53" i="5"/>
  <c r="AC53" i="5"/>
  <c r="AE53" i="5" s="1"/>
  <c r="AF52" i="5"/>
  <c r="AE52" i="5"/>
  <c r="AC52" i="5"/>
  <c r="AD52" i="5" s="1"/>
  <c r="AC51" i="5"/>
  <c r="AE51" i="5" s="1"/>
  <c r="AF50" i="5"/>
  <c r="AC50" i="5"/>
  <c r="AE50" i="5" s="1"/>
  <c r="AF49" i="5"/>
  <c r="AE49" i="5"/>
  <c r="AC49" i="5"/>
  <c r="AD49" i="5" s="1"/>
  <c r="AC48" i="5"/>
  <c r="AF48" i="5" s="1"/>
  <c r="AF47" i="5"/>
  <c r="AC47" i="5"/>
  <c r="AE47" i="5" s="1"/>
  <c r="AF46" i="5"/>
  <c r="AE46" i="5"/>
  <c r="AC46" i="5"/>
  <c r="AD46" i="5" s="1"/>
  <c r="AC45" i="5"/>
  <c r="AF45" i="5" s="1"/>
  <c r="AF44" i="5"/>
  <c r="AC44" i="5"/>
  <c r="AE44" i="5" s="1"/>
  <c r="AF43" i="5"/>
  <c r="AE43" i="5"/>
  <c r="AC43" i="5"/>
  <c r="AD43" i="5" s="1"/>
  <c r="AC42" i="5"/>
  <c r="AE42" i="5" s="1"/>
  <c r="AF41" i="5"/>
  <c r="AC41" i="5"/>
  <c r="AE41" i="5" s="1"/>
  <c r="AF40" i="5"/>
  <c r="AE40" i="5"/>
  <c r="AC40" i="5"/>
  <c r="AD40" i="5" s="1"/>
  <c r="AC39" i="5"/>
  <c r="AF39" i="5" s="1"/>
  <c r="AF38" i="5"/>
  <c r="AC38" i="5"/>
  <c r="AE38" i="5" s="1"/>
  <c r="AF37" i="5"/>
  <c r="AE37" i="5"/>
  <c r="AC37" i="5"/>
  <c r="AD37" i="5" s="1"/>
  <c r="AC36" i="5"/>
  <c r="AF36" i="5" s="1"/>
  <c r="AF35" i="5"/>
  <c r="AC35" i="5"/>
  <c r="AE35" i="5" s="1"/>
  <c r="AF34" i="5"/>
  <c r="AE34" i="5"/>
  <c r="AC34" i="5"/>
  <c r="AD34" i="5" s="1"/>
  <c r="AC33" i="5"/>
  <c r="AF33" i="5" s="1"/>
  <c r="AF32" i="5"/>
  <c r="AC32" i="5"/>
  <c r="AE32" i="5" s="1"/>
  <c r="AF31" i="5"/>
  <c r="AE31" i="5"/>
  <c r="AC31" i="5"/>
  <c r="AD31" i="5" s="1"/>
  <c r="AC30" i="5"/>
  <c r="AE30" i="5" s="1"/>
  <c r="AF29" i="5"/>
  <c r="AC29" i="5"/>
  <c r="AE29" i="5" s="1"/>
  <c r="AF28" i="5"/>
  <c r="AE28" i="5"/>
  <c r="AC28" i="5"/>
  <c r="AD28" i="5" s="1"/>
  <c r="AC27" i="5"/>
  <c r="AF27" i="5" s="1"/>
  <c r="AF26" i="5"/>
  <c r="AC26" i="5"/>
  <c r="AE26" i="5" s="1"/>
  <c r="AF25" i="5"/>
  <c r="AE25" i="5"/>
  <c r="AC25" i="5"/>
  <c r="AD25" i="5" s="1"/>
  <c r="AC24" i="5"/>
  <c r="AF24" i="5" s="1"/>
  <c r="AF23" i="5"/>
  <c r="AC23" i="5"/>
  <c r="AE23" i="5" s="1"/>
  <c r="AF22" i="5"/>
  <c r="AE22" i="5"/>
  <c r="AC22" i="5"/>
  <c r="AD22" i="5" s="1"/>
  <c r="AC21" i="5"/>
  <c r="AF21" i="5" s="1"/>
  <c r="AF20" i="5"/>
  <c r="AC20" i="5"/>
  <c r="AE20" i="5" s="1"/>
  <c r="AF19" i="5"/>
  <c r="AE19" i="5"/>
  <c r="AC19" i="5"/>
  <c r="AD19" i="5" s="1"/>
  <c r="AC18" i="5"/>
  <c r="AE18" i="5" s="1"/>
  <c r="AF17" i="5"/>
  <c r="AC17" i="5"/>
  <c r="AE17" i="5" s="1"/>
  <c r="AF16" i="5"/>
  <c r="AE16" i="5"/>
  <c r="AC16" i="5"/>
  <c r="AD16" i="5" s="1"/>
  <c r="AC15" i="5"/>
  <c r="AF15" i="5" s="1"/>
  <c r="AF14" i="5"/>
  <c r="AC14" i="5"/>
  <c r="AE14" i="5" s="1"/>
  <c r="AC13" i="5"/>
  <c r="AD13" i="5" s="1"/>
  <c r="AC12" i="5"/>
  <c r="AF12" i="5" s="1"/>
  <c r="AC11" i="5"/>
  <c r="AF11" i="5" s="1"/>
  <c r="AC10" i="5"/>
  <c r="AE10" i="5" s="1"/>
  <c r="AC9" i="5"/>
  <c r="AD9" i="5" s="1"/>
  <c r="AC8" i="5"/>
  <c r="AE8" i="5" s="1"/>
  <c r="AC7" i="5"/>
  <c r="AE7" i="5" s="1"/>
  <c r="AC6" i="5"/>
  <c r="AD6" i="5" s="1"/>
  <c r="AC5" i="5"/>
  <c r="AE5" i="5" s="1"/>
  <c r="AC4" i="5"/>
  <c r="AE4" i="5" s="1"/>
  <c r="AC3" i="5"/>
  <c r="AC2" i="5"/>
  <c r="AD15" i="85"/>
  <c r="AE15" i="85"/>
  <c r="AF15" i="85"/>
  <c r="AD16" i="85"/>
  <c r="AE16" i="85"/>
  <c r="AF16" i="85"/>
  <c r="AD17" i="85"/>
  <c r="AE17" i="85"/>
  <c r="AF17" i="85"/>
  <c r="AD18" i="85"/>
  <c r="AE18" i="85"/>
  <c r="AF18" i="85"/>
  <c r="AD19" i="85"/>
  <c r="AE19" i="85"/>
  <c r="AF19" i="85"/>
  <c r="AD20" i="85"/>
  <c r="AE20" i="85"/>
  <c r="AF20" i="85"/>
  <c r="AD21" i="85"/>
  <c r="AE21" i="85"/>
  <c r="AF21" i="85"/>
  <c r="AD22" i="85"/>
  <c r="AE22" i="85"/>
  <c r="AF22" i="85"/>
  <c r="AD23" i="85"/>
  <c r="AE23" i="85"/>
  <c r="AF23" i="85"/>
  <c r="AD24" i="85"/>
  <c r="AE24" i="85"/>
  <c r="AF24" i="85"/>
  <c r="AD25" i="85"/>
  <c r="AE25" i="85"/>
  <c r="AF25" i="85"/>
  <c r="AD26" i="85"/>
  <c r="AE26" i="85"/>
  <c r="AF26" i="85"/>
  <c r="AD27" i="85"/>
  <c r="AE27" i="85"/>
  <c r="AF27" i="85"/>
  <c r="AD28" i="85"/>
  <c r="AE28" i="85"/>
  <c r="AF28" i="85"/>
  <c r="AD29" i="85"/>
  <c r="AE29" i="85"/>
  <c r="AF29" i="85"/>
  <c r="AD30" i="85"/>
  <c r="AE30" i="85"/>
  <c r="AF30" i="85"/>
  <c r="AD31" i="85"/>
  <c r="AE31" i="85"/>
  <c r="AF31" i="85"/>
  <c r="AD32" i="85"/>
  <c r="AE32" i="85"/>
  <c r="AF32" i="85"/>
  <c r="AD33" i="85"/>
  <c r="AE33" i="85"/>
  <c r="AF33" i="85"/>
  <c r="AD34" i="85"/>
  <c r="AE34" i="85"/>
  <c r="AF34" i="85"/>
  <c r="AD35" i="85"/>
  <c r="AE35" i="85"/>
  <c r="AF35" i="85"/>
  <c r="AD36" i="85"/>
  <c r="AE36" i="85"/>
  <c r="AF36" i="85"/>
  <c r="AD37" i="85"/>
  <c r="AE37" i="85"/>
  <c r="AF37" i="85"/>
  <c r="AD38" i="85"/>
  <c r="AE38" i="85"/>
  <c r="AF38" i="85"/>
  <c r="AD39" i="85"/>
  <c r="AE39" i="85"/>
  <c r="AF39" i="85"/>
  <c r="AD40" i="85"/>
  <c r="AE40" i="85"/>
  <c r="AF40" i="85"/>
  <c r="AD41" i="85"/>
  <c r="AE41" i="85"/>
  <c r="AF41" i="85"/>
  <c r="AD42" i="85"/>
  <c r="AE42" i="85"/>
  <c r="AF42" i="85"/>
  <c r="AD43" i="85"/>
  <c r="AE43" i="85"/>
  <c r="AF43" i="85"/>
  <c r="AD44" i="85"/>
  <c r="AE44" i="85"/>
  <c r="AF44" i="85"/>
  <c r="AD45" i="85"/>
  <c r="AE45" i="85"/>
  <c r="AF45" i="85"/>
  <c r="AD46" i="85"/>
  <c r="AE46" i="85"/>
  <c r="AF46" i="85"/>
  <c r="AD47" i="85"/>
  <c r="AE47" i="85"/>
  <c r="AF47" i="85"/>
  <c r="AD48" i="85"/>
  <c r="AE48" i="85"/>
  <c r="AF48" i="85"/>
  <c r="AD49" i="85"/>
  <c r="AE49" i="85"/>
  <c r="AF49" i="85"/>
  <c r="AD50" i="85"/>
  <c r="AE50" i="85"/>
  <c r="AF50" i="85"/>
  <c r="AD51" i="85"/>
  <c r="AE51" i="85"/>
  <c r="AF51" i="85"/>
  <c r="AD52" i="85"/>
  <c r="AE52" i="85"/>
  <c r="AF52" i="85"/>
  <c r="AD53" i="85"/>
  <c r="AE53" i="85"/>
  <c r="AF53" i="85"/>
  <c r="AD54" i="85"/>
  <c r="AE54" i="85"/>
  <c r="AF54" i="85"/>
  <c r="AD55" i="85"/>
  <c r="AE55" i="85"/>
  <c r="AF55" i="85"/>
  <c r="AD56" i="85"/>
  <c r="AE56" i="85"/>
  <c r="AF56" i="85"/>
  <c r="AD57" i="85"/>
  <c r="AE57" i="85"/>
  <c r="AF57" i="85"/>
  <c r="AD58" i="85"/>
  <c r="AE58" i="85"/>
  <c r="AF58" i="85"/>
  <c r="AD59" i="85"/>
  <c r="AE59" i="85"/>
  <c r="AF59" i="85"/>
  <c r="AD60" i="85"/>
  <c r="AE60" i="85"/>
  <c r="AF60" i="85"/>
  <c r="AD61" i="85"/>
  <c r="AE61" i="85"/>
  <c r="AF61" i="85"/>
  <c r="AD62" i="85"/>
  <c r="AE62" i="85"/>
  <c r="AF62" i="85"/>
  <c r="AD63" i="85"/>
  <c r="AE63" i="85"/>
  <c r="AF63" i="85"/>
  <c r="AD64" i="85"/>
  <c r="AE64" i="85"/>
  <c r="AF64" i="85"/>
  <c r="AD65" i="85"/>
  <c r="AE65" i="85"/>
  <c r="AF65" i="85"/>
  <c r="AD66" i="85"/>
  <c r="AE66" i="85"/>
  <c r="AF66" i="85"/>
  <c r="AD67" i="85"/>
  <c r="AE67" i="85"/>
  <c r="AF67" i="85"/>
  <c r="AD68" i="85"/>
  <c r="AE68" i="85"/>
  <c r="AF68" i="85"/>
  <c r="AD69" i="85"/>
  <c r="AE69" i="85"/>
  <c r="AF69" i="85"/>
  <c r="AD70" i="85"/>
  <c r="AE70" i="85"/>
  <c r="AF70" i="85"/>
  <c r="AD71" i="85"/>
  <c r="AE71" i="85"/>
  <c r="AF71" i="85"/>
  <c r="AD72" i="85"/>
  <c r="AE72" i="85"/>
  <c r="AF72" i="85"/>
  <c r="AD73" i="85"/>
  <c r="AE73" i="85"/>
  <c r="AF73" i="85"/>
  <c r="AD74" i="85"/>
  <c r="AE74" i="85"/>
  <c r="AF74" i="85"/>
  <c r="AD75" i="85"/>
  <c r="AE75" i="85"/>
  <c r="AF75" i="85"/>
  <c r="AD76" i="85"/>
  <c r="AE76" i="85"/>
  <c r="AF76" i="85"/>
  <c r="AD77" i="85"/>
  <c r="AE77" i="85"/>
  <c r="AF77" i="85"/>
  <c r="AD78" i="85"/>
  <c r="AE78" i="85"/>
  <c r="AF78" i="85"/>
  <c r="AD79" i="85"/>
  <c r="AE79" i="85"/>
  <c r="AF79" i="85"/>
  <c r="AD80" i="85"/>
  <c r="AE80" i="85"/>
  <c r="AF80" i="85"/>
  <c r="AD81" i="85"/>
  <c r="AE81" i="85"/>
  <c r="AF81" i="85"/>
  <c r="AD82" i="85"/>
  <c r="AE82" i="85"/>
  <c r="AF82" i="85"/>
  <c r="AD83" i="85"/>
  <c r="AE83" i="85"/>
  <c r="AF83" i="85"/>
  <c r="AC3" i="85"/>
  <c r="AC4" i="85"/>
  <c r="AC5" i="85"/>
  <c r="AF5" i="85" s="1"/>
  <c r="AC6" i="85"/>
  <c r="AF6" i="85" s="1"/>
  <c r="AC7" i="85"/>
  <c r="AF7" i="85" s="1"/>
  <c r="AC8" i="85"/>
  <c r="AF8" i="85" s="1"/>
  <c r="AC9" i="85"/>
  <c r="AF9" i="85" s="1"/>
  <c r="AC10" i="85"/>
  <c r="AF10" i="85" s="1"/>
  <c r="AC11" i="85"/>
  <c r="AF11" i="85" s="1"/>
  <c r="AC12" i="85"/>
  <c r="AF12" i="85" s="1"/>
  <c r="AC13" i="85"/>
  <c r="AE13" i="85" s="1"/>
  <c r="AC14" i="85"/>
  <c r="AE14" i="85" s="1"/>
  <c r="AC15" i="85"/>
  <c r="AC16" i="85"/>
  <c r="AC17" i="85"/>
  <c r="AC18" i="85"/>
  <c r="AC19" i="85"/>
  <c r="AC20" i="85"/>
  <c r="AC21" i="85"/>
  <c r="AC22" i="85"/>
  <c r="AC23" i="85"/>
  <c r="AC24" i="85"/>
  <c r="AC25" i="85"/>
  <c r="AC26" i="85"/>
  <c r="AC27" i="85"/>
  <c r="AC28" i="85"/>
  <c r="AC29" i="85"/>
  <c r="AC30" i="85"/>
  <c r="AC31" i="85"/>
  <c r="AC32" i="85"/>
  <c r="AC33" i="85"/>
  <c r="AC34" i="85"/>
  <c r="AC35" i="85"/>
  <c r="AC36" i="85"/>
  <c r="AC37" i="85"/>
  <c r="AC38" i="85"/>
  <c r="AC39" i="85"/>
  <c r="AC40" i="85"/>
  <c r="AC41" i="85"/>
  <c r="AC42" i="85"/>
  <c r="AC43" i="85"/>
  <c r="AC44" i="85"/>
  <c r="AC45" i="85"/>
  <c r="AC46" i="85"/>
  <c r="AC47" i="85"/>
  <c r="AC48" i="85"/>
  <c r="AC49" i="85"/>
  <c r="AC50" i="85"/>
  <c r="AC51" i="85"/>
  <c r="AC52" i="85"/>
  <c r="AC53" i="85"/>
  <c r="AC54" i="85"/>
  <c r="AC55" i="85"/>
  <c r="AC56" i="85"/>
  <c r="AC57" i="85"/>
  <c r="AC58" i="85"/>
  <c r="AC59" i="85"/>
  <c r="AC60" i="85"/>
  <c r="AC61" i="85"/>
  <c r="AC62" i="85"/>
  <c r="AC63" i="85"/>
  <c r="AC64" i="85"/>
  <c r="AC65" i="85"/>
  <c r="AC66" i="85"/>
  <c r="AC67" i="85"/>
  <c r="AC68" i="85"/>
  <c r="AC69" i="85"/>
  <c r="AC70" i="85"/>
  <c r="AC71" i="85"/>
  <c r="AC72" i="85"/>
  <c r="AC73" i="85"/>
  <c r="AC74" i="85"/>
  <c r="AC75" i="85"/>
  <c r="AC76" i="85"/>
  <c r="AC77" i="85"/>
  <c r="AC78" i="85"/>
  <c r="AC79" i="85"/>
  <c r="AC80" i="85"/>
  <c r="AC81" i="85"/>
  <c r="AC82" i="85"/>
  <c r="AC83" i="85"/>
  <c r="AC2" i="85"/>
  <c r="AA83" i="85"/>
  <c r="AB83" i="85" s="1"/>
  <c r="AA82" i="85"/>
  <c r="AB82" i="85" s="1"/>
  <c r="AA81" i="85"/>
  <c r="AB81" i="85" s="1"/>
  <c r="AA80" i="85"/>
  <c r="AB80" i="85" s="1"/>
  <c r="AA79" i="85"/>
  <c r="AB79" i="85" s="1"/>
  <c r="AB78" i="85"/>
  <c r="AA78" i="85"/>
  <c r="AA77" i="85"/>
  <c r="AB77" i="85" s="1"/>
  <c r="AA76" i="85"/>
  <c r="AB76" i="85" s="1"/>
  <c r="AA75" i="85"/>
  <c r="AB75" i="85" s="1"/>
  <c r="AA74" i="85"/>
  <c r="AB74" i="85" s="1"/>
  <c r="AA73" i="85"/>
  <c r="AB73" i="85" s="1"/>
  <c r="AA72" i="85"/>
  <c r="AB72" i="85" s="1"/>
  <c r="AA71" i="85"/>
  <c r="AB71" i="85" s="1"/>
  <c r="AA70" i="85"/>
  <c r="AB70" i="85" s="1"/>
  <c r="AA69" i="85"/>
  <c r="AB69" i="85" s="1"/>
  <c r="AA68" i="85"/>
  <c r="AB68" i="85" s="1"/>
  <c r="AA67" i="85"/>
  <c r="AB67" i="85" s="1"/>
  <c r="AA66" i="85"/>
  <c r="AB66" i="85" s="1"/>
  <c r="AA65" i="85"/>
  <c r="AB65" i="85" s="1"/>
  <c r="AA64" i="85"/>
  <c r="AB64" i="85" s="1"/>
  <c r="AA63" i="85"/>
  <c r="AB63" i="85" s="1"/>
  <c r="AA62" i="85"/>
  <c r="AB62" i="85" s="1"/>
  <c r="AA61" i="85"/>
  <c r="AB61" i="85" s="1"/>
  <c r="AA60" i="85"/>
  <c r="AB60" i="85" s="1"/>
  <c r="AA59" i="85"/>
  <c r="AB59" i="85" s="1"/>
  <c r="AA58" i="85"/>
  <c r="AB58" i="85" s="1"/>
  <c r="AA57" i="85"/>
  <c r="AB57" i="85" s="1"/>
  <c r="AA56" i="85"/>
  <c r="AB56" i="85" s="1"/>
  <c r="AA55" i="85"/>
  <c r="AB55" i="85" s="1"/>
  <c r="AA54" i="85"/>
  <c r="AB54" i="85" s="1"/>
  <c r="AA53" i="85"/>
  <c r="AB53" i="85" s="1"/>
  <c r="AA52" i="85"/>
  <c r="AB52" i="85" s="1"/>
  <c r="AA51" i="85"/>
  <c r="AB51" i="85" s="1"/>
  <c r="AA50" i="85"/>
  <c r="AB50" i="85" s="1"/>
  <c r="AA49" i="85"/>
  <c r="AB49" i="85" s="1"/>
  <c r="AA48" i="85"/>
  <c r="AB48" i="85" s="1"/>
  <c r="AA47" i="85"/>
  <c r="AB47" i="85" s="1"/>
  <c r="AA46" i="85"/>
  <c r="AB46" i="85" s="1"/>
  <c r="AA45" i="85"/>
  <c r="AB45" i="85" s="1"/>
  <c r="AA44" i="85"/>
  <c r="AB44" i="85" s="1"/>
  <c r="AA43" i="85"/>
  <c r="AB43" i="85" s="1"/>
  <c r="AA42" i="85"/>
  <c r="AB42" i="85" s="1"/>
  <c r="AA41" i="85"/>
  <c r="AB41" i="85" s="1"/>
  <c r="AA40" i="85"/>
  <c r="AB40" i="85" s="1"/>
  <c r="AA39" i="85"/>
  <c r="AB39" i="85" s="1"/>
  <c r="AA38" i="85"/>
  <c r="AB38" i="85" s="1"/>
  <c r="AA37" i="85"/>
  <c r="AB37" i="85" s="1"/>
  <c r="AA36" i="85"/>
  <c r="AB36" i="85" s="1"/>
  <c r="AA35" i="85"/>
  <c r="AB35" i="85" s="1"/>
  <c r="AA34" i="85"/>
  <c r="AB34" i="85" s="1"/>
  <c r="AA33" i="85"/>
  <c r="AB33" i="85" s="1"/>
  <c r="AA32" i="85"/>
  <c r="AB32" i="85" s="1"/>
  <c r="AA31" i="85"/>
  <c r="AB31" i="85" s="1"/>
  <c r="AA30" i="85"/>
  <c r="AB30" i="85" s="1"/>
  <c r="AA29" i="85"/>
  <c r="AB29" i="85" s="1"/>
  <c r="AA28" i="85"/>
  <c r="AB28" i="85" s="1"/>
  <c r="AA27" i="85"/>
  <c r="AB27" i="85" s="1"/>
  <c r="AA26" i="85"/>
  <c r="AB26" i="85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A11" i="85"/>
  <c r="AA10" i="85"/>
  <c r="AA9" i="85"/>
  <c r="AA8" i="85"/>
  <c r="AA7" i="85"/>
  <c r="AA6" i="85"/>
  <c r="AB6" i="85" s="1"/>
  <c r="AA5" i="85"/>
  <c r="AB5" i="85" s="1"/>
  <c r="AA4" i="85"/>
  <c r="AB4" i="85" s="1"/>
  <c r="AA3" i="85"/>
  <c r="AB3" i="85" s="1"/>
  <c r="AA2" i="85"/>
  <c r="AB2" i="85" s="1"/>
  <c r="AF12" i="100" l="1"/>
  <c r="AE13" i="82"/>
  <c r="AF13" i="82"/>
  <c r="AF14" i="97"/>
  <c r="AE12" i="90"/>
  <c r="AF12" i="90"/>
  <c r="AE13" i="93"/>
  <c r="AD14" i="91"/>
  <c r="AE14" i="91"/>
  <c r="AF13" i="5"/>
  <c r="AE13" i="5"/>
  <c r="AD12" i="92"/>
  <c r="AE12" i="92"/>
  <c r="AF12" i="77"/>
  <c r="AD12" i="77"/>
  <c r="AF13" i="87"/>
  <c r="AD13" i="87"/>
  <c r="AF14" i="94"/>
  <c r="AF13" i="86"/>
  <c r="AF12" i="95"/>
  <c r="AF13" i="101"/>
  <c r="AD13" i="89"/>
  <c r="AE13" i="89"/>
  <c r="AE14" i="96"/>
  <c r="AE13" i="98"/>
  <c r="AD12" i="79"/>
  <c r="AD13" i="78"/>
  <c r="AF13" i="78"/>
  <c r="AF13" i="96"/>
  <c r="AF12" i="76"/>
  <c r="AE13" i="94"/>
  <c r="AD12" i="93"/>
  <c r="AE12" i="93"/>
  <c r="AD11" i="92"/>
  <c r="AE11" i="92"/>
  <c r="AD11" i="77"/>
  <c r="AE11" i="77"/>
  <c r="AD11" i="79"/>
  <c r="AE11" i="79"/>
  <c r="AE12" i="84"/>
  <c r="AF12" i="84"/>
  <c r="AD12" i="89"/>
  <c r="AF11" i="76"/>
  <c r="AF11" i="82"/>
  <c r="AD11" i="82"/>
  <c r="AD11" i="88"/>
  <c r="AE11" i="88"/>
  <c r="AD13" i="91"/>
  <c r="AE13" i="91"/>
  <c r="AD11" i="95"/>
  <c r="AE11" i="95"/>
  <c r="AF11" i="100"/>
  <c r="AD11" i="100"/>
  <c r="AE12" i="78"/>
  <c r="AD13" i="80"/>
  <c r="AD11" i="90"/>
  <c r="AE11" i="90"/>
  <c r="AE12" i="97"/>
  <c r="AD12" i="71"/>
  <c r="AE12" i="101"/>
  <c r="AF12" i="101"/>
  <c r="AD11" i="81"/>
  <c r="AE11" i="81"/>
  <c r="AF10" i="95"/>
  <c r="AD10" i="95"/>
  <c r="AD11" i="87"/>
  <c r="AE11" i="87"/>
  <c r="AD11" i="93"/>
  <c r="AE11" i="93"/>
  <c r="AD11" i="98"/>
  <c r="AE11" i="98"/>
  <c r="AE12" i="94"/>
  <c r="AE11" i="86"/>
  <c r="AF11" i="86"/>
  <c r="AD11" i="101"/>
  <c r="AE11" i="101"/>
  <c r="AE11" i="71"/>
  <c r="AF11" i="71"/>
  <c r="AD11" i="85"/>
  <c r="AE11" i="85"/>
  <c r="AF10" i="81"/>
  <c r="AE10" i="81"/>
  <c r="AE10" i="79"/>
  <c r="AF10" i="79"/>
  <c r="AD11" i="84"/>
  <c r="AE11" i="84"/>
  <c r="AE10" i="87"/>
  <c r="AF10" i="87"/>
  <c r="AD11" i="72"/>
  <c r="AE11" i="72"/>
  <c r="AD11" i="97"/>
  <c r="AE11" i="97"/>
  <c r="AD11" i="78"/>
  <c r="AE11" i="78"/>
  <c r="AF11" i="96"/>
  <c r="AD11" i="96"/>
  <c r="AD10" i="100"/>
  <c r="AE10" i="100"/>
  <c r="AD10" i="88"/>
  <c r="AE10" i="88"/>
  <c r="AD11" i="89"/>
  <c r="AE11" i="89"/>
  <c r="AD12" i="80"/>
  <c r="AE12" i="80"/>
  <c r="AD10" i="82"/>
  <c r="AE10" i="82"/>
  <c r="AD10" i="90"/>
  <c r="AE10" i="90"/>
  <c r="AD11" i="83"/>
  <c r="AE11" i="83"/>
  <c r="AD11" i="5"/>
  <c r="AE11" i="5"/>
  <c r="AF10" i="71"/>
  <c r="AE10" i="71"/>
  <c r="AD10" i="77"/>
  <c r="AE10" i="77"/>
  <c r="AD9" i="95"/>
  <c r="AE9" i="95"/>
  <c r="AD11" i="74"/>
  <c r="AE11" i="74"/>
  <c r="AD9" i="79"/>
  <c r="AE9" i="79"/>
  <c r="AD11" i="91"/>
  <c r="AE11" i="91"/>
  <c r="AF11" i="73"/>
  <c r="AD11" i="73"/>
  <c r="AD10" i="98"/>
  <c r="AE10" i="98"/>
  <c r="AD10" i="86"/>
  <c r="AE10" i="86"/>
  <c r="AF10" i="97"/>
  <c r="AE10" i="97"/>
  <c r="AD10" i="83"/>
  <c r="AE10" i="83"/>
  <c r="AD11" i="99"/>
  <c r="AE11" i="99"/>
  <c r="AE10" i="85"/>
  <c r="AD10" i="85"/>
  <c r="AD9" i="71"/>
  <c r="AE9" i="71"/>
  <c r="AE10" i="76"/>
  <c r="AF10" i="76"/>
  <c r="AF8" i="79"/>
  <c r="AE8" i="79"/>
  <c r="AD10" i="78"/>
  <c r="AE10" i="78"/>
  <c r="AF10" i="101"/>
  <c r="AD10" i="101"/>
  <c r="AE10" i="89"/>
  <c r="AF10" i="89"/>
  <c r="AD9" i="88"/>
  <c r="AE9" i="88"/>
  <c r="AE11" i="80"/>
  <c r="AF11" i="80"/>
  <c r="AD10" i="92"/>
  <c r="AE10" i="92"/>
  <c r="AF10" i="5"/>
  <c r="AD10" i="5"/>
  <c r="AD10" i="72"/>
  <c r="AE10" i="72"/>
  <c r="AF9" i="82"/>
  <c r="AD9" i="82"/>
  <c r="AF10" i="96"/>
  <c r="AD10" i="96"/>
  <c r="AD11" i="94"/>
  <c r="AE11" i="94"/>
  <c r="AE10" i="91"/>
  <c r="AD10" i="91"/>
  <c r="AD11" i="75"/>
  <c r="AE11" i="75"/>
  <c r="AD9" i="81"/>
  <c r="AE9" i="81"/>
  <c r="AF10" i="74"/>
  <c r="AD10" i="74"/>
  <c r="AD9" i="100"/>
  <c r="AE9" i="100"/>
  <c r="AD10" i="93"/>
  <c r="AE10" i="93"/>
  <c r="AD9" i="87"/>
  <c r="AE9" i="87"/>
  <c r="AD10" i="84"/>
  <c r="AE10" i="84"/>
  <c r="AD10" i="73"/>
  <c r="AE10" i="73"/>
  <c r="AD9" i="77"/>
  <c r="AE9" i="77"/>
  <c r="AD9" i="83"/>
  <c r="AE9" i="83"/>
  <c r="AD10" i="99"/>
  <c r="AE10" i="99"/>
  <c r="AD9" i="98"/>
  <c r="AE9" i="98"/>
  <c r="AD9" i="89"/>
  <c r="AE9" i="89"/>
  <c r="AD9" i="86"/>
  <c r="AE9" i="86"/>
  <c r="AD9" i="97"/>
  <c r="AE9" i="97"/>
  <c r="AD9" i="78"/>
  <c r="AE9" i="78"/>
  <c r="AE8" i="88"/>
  <c r="AF8" i="88"/>
  <c r="AD9" i="92"/>
  <c r="AE9" i="92"/>
  <c r="AD9" i="90"/>
  <c r="AE9" i="90"/>
  <c r="AD9" i="85"/>
  <c r="AE9" i="85"/>
  <c r="AD9" i="101"/>
  <c r="AE9" i="101"/>
  <c r="AE9" i="72"/>
  <c r="AD10" i="80"/>
  <c r="AE10" i="80"/>
  <c r="AD8" i="82"/>
  <c r="AE8" i="82"/>
  <c r="AD10" i="94"/>
  <c r="AE10" i="94"/>
  <c r="AD9" i="91"/>
  <c r="AE9" i="91"/>
  <c r="AE9" i="5"/>
  <c r="AF9" i="5"/>
  <c r="AD8" i="71"/>
  <c r="AE8" i="71"/>
  <c r="AD8" i="83"/>
  <c r="AE8" i="83"/>
  <c r="AD8" i="98"/>
  <c r="AE8" i="98"/>
  <c r="AD8" i="95"/>
  <c r="AE8" i="95"/>
  <c r="AE10" i="75"/>
  <c r="AD10" i="75"/>
  <c r="AD9" i="93"/>
  <c r="AE9" i="93"/>
  <c r="AD8" i="100"/>
  <c r="AE8" i="100"/>
  <c r="AD9" i="84"/>
  <c r="AE9" i="84"/>
  <c r="AF8" i="87"/>
  <c r="AD8" i="87"/>
  <c r="AE9" i="73"/>
  <c r="AF9" i="73"/>
  <c r="AF9" i="99"/>
  <c r="AE9" i="99"/>
  <c r="AE9" i="76"/>
  <c r="AD9" i="76"/>
  <c r="AD8" i="81"/>
  <c r="AE8" i="81"/>
  <c r="AD8" i="89"/>
  <c r="AE8" i="89"/>
  <c r="AE9" i="74"/>
  <c r="AF9" i="74"/>
  <c r="AF7" i="95"/>
  <c r="AE7" i="95"/>
  <c r="AD7" i="79"/>
  <c r="AE7" i="79"/>
  <c r="AD8" i="97"/>
  <c r="AE8" i="97"/>
  <c r="AD7" i="88"/>
  <c r="AE7" i="88"/>
  <c r="AF8" i="90"/>
  <c r="AD8" i="90"/>
  <c r="AD8" i="91"/>
  <c r="AE8" i="91"/>
  <c r="AD8" i="84"/>
  <c r="AE8" i="84"/>
  <c r="AD9" i="75"/>
  <c r="AE9" i="75"/>
  <c r="AD9" i="94"/>
  <c r="AE9" i="94"/>
  <c r="AD8" i="92"/>
  <c r="AE8" i="92"/>
  <c r="AD8" i="77"/>
  <c r="AE8" i="77"/>
  <c r="AD9" i="96"/>
  <c r="AE9" i="96"/>
  <c r="AF8" i="93"/>
  <c r="AD8" i="93"/>
  <c r="AD9" i="80"/>
  <c r="AE9" i="80"/>
  <c r="AF8" i="101"/>
  <c r="AD8" i="85"/>
  <c r="AE8" i="85"/>
  <c r="AD8" i="78"/>
  <c r="AE8" i="78"/>
  <c r="AD8" i="72"/>
  <c r="AE8" i="72"/>
  <c r="AF8" i="5"/>
  <c r="AD8" i="5"/>
  <c r="AD7" i="87"/>
  <c r="AE7" i="87"/>
  <c r="AE7" i="100"/>
  <c r="AF7" i="100"/>
  <c r="AD8" i="99"/>
  <c r="AE8" i="99"/>
  <c r="AD7" i="91"/>
  <c r="AE7" i="91"/>
  <c r="AD7" i="83"/>
  <c r="AE7" i="83"/>
  <c r="AF7" i="71"/>
  <c r="AD7" i="71"/>
  <c r="AD8" i="74"/>
  <c r="AE8" i="74"/>
  <c r="AF7" i="89"/>
  <c r="AD7" i="89"/>
  <c r="AD8" i="86"/>
  <c r="AE8" i="86"/>
  <c r="AD7" i="98"/>
  <c r="AE7" i="98"/>
  <c r="AF7" i="84"/>
  <c r="AD7" i="81"/>
  <c r="AE7" i="81"/>
  <c r="AD7" i="101"/>
  <c r="AE7" i="101"/>
  <c r="AD6" i="95"/>
  <c r="AE6" i="95"/>
  <c r="AE8" i="76"/>
  <c r="AF8" i="76"/>
  <c r="AD7" i="72"/>
  <c r="AE7" i="72"/>
  <c r="AF7" i="78"/>
  <c r="AD7" i="78"/>
  <c r="AD7" i="5"/>
  <c r="AF7" i="5"/>
  <c r="AF8" i="80"/>
  <c r="AD8" i="80"/>
  <c r="AD8" i="94"/>
  <c r="AE8" i="94"/>
  <c r="AD6" i="88"/>
  <c r="AE6" i="88"/>
  <c r="AD7" i="77"/>
  <c r="AE7" i="77"/>
  <c r="AD7" i="82"/>
  <c r="AE7" i="82"/>
  <c r="AD7" i="93"/>
  <c r="AE7" i="93"/>
  <c r="AF7" i="92"/>
  <c r="AE7" i="92"/>
  <c r="AD6" i="79"/>
  <c r="AE6" i="79"/>
  <c r="AD7" i="85"/>
  <c r="AE7" i="85"/>
  <c r="AF6" i="87"/>
  <c r="AE6" i="87"/>
  <c r="AD8" i="96"/>
  <c r="AE8" i="96"/>
  <c r="AE8" i="75"/>
  <c r="AF7" i="90"/>
  <c r="AD7" i="90"/>
  <c r="AD8" i="73"/>
  <c r="AE8" i="73"/>
  <c r="AD6" i="100"/>
  <c r="AE6" i="100"/>
  <c r="AD7" i="97"/>
  <c r="AE7" i="97"/>
  <c r="AD7" i="73"/>
  <c r="AE7" i="73"/>
  <c r="AD6" i="85"/>
  <c r="AE6" i="85"/>
  <c r="AF6" i="5"/>
  <c r="AE6" i="5"/>
  <c r="AD6" i="72"/>
  <c r="AE6" i="72"/>
  <c r="AD7" i="80"/>
  <c r="AE7" i="80"/>
  <c r="AD7" i="74"/>
  <c r="AE7" i="74"/>
  <c r="AD6" i="83"/>
  <c r="AE6" i="83"/>
  <c r="AD5" i="72"/>
  <c r="AE5" i="72"/>
  <c r="AD7" i="94"/>
  <c r="AE7" i="94"/>
  <c r="AD6" i="89"/>
  <c r="AE6" i="89"/>
  <c r="AD6" i="81"/>
  <c r="AE6" i="81"/>
  <c r="AF6" i="101"/>
  <c r="AE6" i="101"/>
  <c r="AD6" i="77"/>
  <c r="AE6" i="77"/>
  <c r="AD7" i="75"/>
  <c r="AE7" i="75"/>
  <c r="AD6" i="84"/>
  <c r="AE6" i="84"/>
  <c r="AD6" i="78"/>
  <c r="AE6" i="78"/>
  <c r="AD5" i="79"/>
  <c r="AE5" i="79"/>
  <c r="AD6" i="91"/>
  <c r="AE6" i="91"/>
  <c r="AE7" i="86"/>
  <c r="AD7" i="86"/>
  <c r="AD6" i="93"/>
  <c r="AE6" i="93"/>
  <c r="AE5" i="95"/>
  <c r="AF5" i="95"/>
  <c r="AD6" i="92"/>
  <c r="AE6" i="92"/>
  <c r="AE7" i="76"/>
  <c r="AF7" i="76"/>
  <c r="AD7" i="99"/>
  <c r="AE7" i="99"/>
  <c r="AD6" i="82"/>
  <c r="AE6" i="82"/>
  <c r="AD6" i="98"/>
  <c r="AE6" i="98"/>
  <c r="AD7" i="96"/>
  <c r="AE7" i="96"/>
  <c r="AD6" i="97"/>
  <c r="AE6" i="97"/>
  <c r="AD5" i="85"/>
  <c r="AE5" i="85"/>
  <c r="AD5" i="100"/>
  <c r="AE5" i="100"/>
  <c r="AD6" i="73"/>
  <c r="AE6" i="73"/>
  <c r="AF5" i="88"/>
  <c r="AE5" i="88"/>
  <c r="AE6" i="71"/>
  <c r="AD6" i="71"/>
  <c r="AD5" i="5"/>
  <c r="AF5" i="5"/>
  <c r="AD6" i="90"/>
  <c r="AE6" i="90"/>
  <c r="AD6" i="80"/>
  <c r="AD4" i="88"/>
  <c r="AE4" i="88"/>
  <c r="AD5" i="87"/>
  <c r="AE5" i="87"/>
  <c r="AD5" i="78"/>
  <c r="AE5" i="78"/>
  <c r="AD6" i="74"/>
  <c r="AE6" i="74"/>
  <c r="AD5" i="93"/>
  <c r="AE5" i="93"/>
  <c r="AE4" i="72"/>
  <c r="AF4" i="72"/>
  <c r="AF5" i="77"/>
  <c r="AD5" i="77"/>
  <c r="AF6" i="76"/>
  <c r="AD6" i="76"/>
  <c r="AD6" i="94"/>
  <c r="AE6" i="94"/>
  <c r="AD6" i="75"/>
  <c r="AE6" i="75"/>
  <c r="AD4" i="5"/>
  <c r="AF4" i="5"/>
  <c r="AF4" i="79"/>
  <c r="AD4" i="79"/>
  <c r="AD5" i="101"/>
  <c r="AE5" i="101"/>
  <c r="AD6" i="99"/>
  <c r="AE6" i="99"/>
  <c r="AD5" i="84"/>
  <c r="AE5" i="84"/>
  <c r="AD5" i="83"/>
  <c r="AE5" i="83"/>
  <c r="AD4" i="95"/>
  <c r="AE4" i="95"/>
  <c r="AD5" i="71"/>
  <c r="AE5" i="71"/>
  <c r="AD5" i="91"/>
  <c r="AE5" i="91"/>
  <c r="AE5" i="81"/>
  <c r="AF5" i="81"/>
  <c r="AD5" i="89"/>
  <c r="AE5" i="89"/>
  <c r="AE6" i="86"/>
  <c r="AF6" i="86"/>
  <c r="AF5" i="82"/>
  <c r="AD5" i="82"/>
  <c r="AD5" i="97"/>
  <c r="AE5" i="97"/>
  <c r="AD6" i="96"/>
  <c r="AE6" i="96"/>
  <c r="AD5" i="98"/>
  <c r="AE5" i="98"/>
  <c r="AE5" i="73"/>
  <c r="AF5" i="73"/>
  <c r="AF5" i="74"/>
  <c r="AD5" i="80"/>
  <c r="AE5" i="80"/>
  <c r="AD5" i="92"/>
  <c r="AE5" i="92"/>
  <c r="AD5" i="90"/>
  <c r="AE5" i="90"/>
  <c r="AE4" i="100"/>
  <c r="AD4" i="100"/>
  <c r="AE83" i="100"/>
  <c r="AD83" i="100"/>
  <c r="AE15" i="5"/>
  <c r="AE24" i="5"/>
  <c r="AE36" i="5"/>
  <c r="AE57" i="5"/>
  <c r="AE13" i="99"/>
  <c r="AD13" i="99"/>
  <c r="AE73" i="99"/>
  <c r="AD73" i="99"/>
  <c r="AF37" i="97"/>
  <c r="AD37" i="97"/>
  <c r="AF49" i="97"/>
  <c r="AD49" i="97"/>
  <c r="AF67" i="97"/>
  <c r="AD67" i="97"/>
  <c r="AF79" i="97"/>
  <c r="AD79" i="97"/>
  <c r="AF72" i="100"/>
  <c r="AD72" i="100"/>
  <c r="AF78" i="100"/>
  <c r="AD78" i="100"/>
  <c r="AF14" i="99"/>
  <c r="AD14" i="99"/>
  <c r="AF20" i="99"/>
  <c r="AD20" i="99"/>
  <c r="AF26" i="99"/>
  <c r="AD26" i="99"/>
  <c r="AF32" i="99"/>
  <c r="AD32" i="99"/>
  <c r="AF38" i="99"/>
  <c r="AD38" i="99"/>
  <c r="AF44" i="99"/>
  <c r="AD44" i="99"/>
  <c r="AF50" i="99"/>
  <c r="AD50" i="99"/>
  <c r="AF56" i="99"/>
  <c r="AD56" i="99"/>
  <c r="AF62" i="99"/>
  <c r="AD62" i="99"/>
  <c r="AF68" i="99"/>
  <c r="AD68" i="99"/>
  <c r="AF74" i="99"/>
  <c r="AD74" i="99"/>
  <c r="AF80" i="99"/>
  <c r="AD80" i="99"/>
  <c r="AE37" i="97"/>
  <c r="AE49" i="97"/>
  <c r="AE67" i="97"/>
  <c r="AE79" i="97"/>
  <c r="AE19" i="99"/>
  <c r="AD19" i="99"/>
  <c r="AE21" i="98"/>
  <c r="AD21" i="98"/>
  <c r="AF13" i="99"/>
  <c r="AF73" i="99"/>
  <c r="AF43" i="97"/>
  <c r="AD43" i="97"/>
  <c r="AF61" i="97"/>
  <c r="AD61" i="97"/>
  <c r="AF73" i="97"/>
  <c r="AD73" i="97"/>
  <c r="AD14" i="5"/>
  <c r="AD17" i="5"/>
  <c r="AD20" i="5"/>
  <c r="AD23" i="5"/>
  <c r="AD26" i="5"/>
  <c r="AD29" i="5"/>
  <c r="AD32" i="5"/>
  <c r="AD35" i="5"/>
  <c r="AD38" i="5"/>
  <c r="AD41" i="5"/>
  <c r="AD44" i="5"/>
  <c r="AD47" i="5"/>
  <c r="AD50" i="5"/>
  <c r="AD53" i="5"/>
  <c r="AD56" i="5"/>
  <c r="AD59" i="5"/>
  <c r="AD62" i="5"/>
  <c r="AD65" i="5"/>
  <c r="AD68" i="5"/>
  <c r="AD71" i="5"/>
  <c r="AD74" i="5"/>
  <c r="AD77" i="5"/>
  <c r="AD80" i="5"/>
  <c r="AD83" i="5"/>
  <c r="AD13" i="101"/>
  <c r="AD16" i="101"/>
  <c r="AD19" i="101"/>
  <c r="AD22" i="101"/>
  <c r="AD25" i="101"/>
  <c r="AD28" i="101"/>
  <c r="AD31" i="101"/>
  <c r="AD34" i="101"/>
  <c r="AD37" i="101"/>
  <c r="AD40" i="101"/>
  <c r="AD43" i="101"/>
  <c r="AD46" i="101"/>
  <c r="AD49" i="101"/>
  <c r="AD52" i="101"/>
  <c r="AD55" i="101"/>
  <c r="AD58" i="101"/>
  <c r="AD61" i="101"/>
  <c r="AD64" i="101"/>
  <c r="AD67" i="101"/>
  <c r="AD70" i="101"/>
  <c r="AD73" i="101"/>
  <c r="AD76" i="101"/>
  <c r="AD79" i="101"/>
  <c r="AD82" i="101"/>
  <c r="AD12" i="100"/>
  <c r="AD15" i="100"/>
  <c r="AD18" i="100"/>
  <c r="AD21" i="100"/>
  <c r="AD24" i="100"/>
  <c r="AD27" i="100"/>
  <c r="AD30" i="100"/>
  <c r="AD33" i="100"/>
  <c r="AD36" i="100"/>
  <c r="AD39" i="100"/>
  <c r="AD42" i="100"/>
  <c r="AD45" i="100"/>
  <c r="AD48" i="100"/>
  <c r="AD51" i="100"/>
  <c r="AD54" i="100"/>
  <c r="AD57" i="100"/>
  <c r="AD60" i="100"/>
  <c r="AD63" i="100"/>
  <c r="AD66" i="100"/>
  <c r="AD69" i="100"/>
  <c r="AE72" i="100"/>
  <c r="AE78" i="100"/>
  <c r="AE14" i="99"/>
  <c r="AE20" i="99"/>
  <c r="AE26" i="99"/>
  <c r="AE32" i="99"/>
  <c r="AE38" i="99"/>
  <c r="AE44" i="99"/>
  <c r="AE50" i="99"/>
  <c r="AE56" i="99"/>
  <c r="AE62" i="99"/>
  <c r="AE68" i="99"/>
  <c r="AE74" i="99"/>
  <c r="AE80" i="99"/>
  <c r="AE49" i="99"/>
  <c r="AD49" i="99"/>
  <c r="AF83" i="100"/>
  <c r="AF19" i="99"/>
  <c r="AF49" i="99"/>
  <c r="AF31" i="97"/>
  <c r="AD31" i="97"/>
  <c r="AF55" i="97"/>
  <c r="AD55" i="97"/>
  <c r="AF73" i="100"/>
  <c r="AD73" i="100"/>
  <c r="AF79" i="100"/>
  <c r="AD79" i="100"/>
  <c r="AF15" i="99"/>
  <c r="AD15" i="99"/>
  <c r="AF21" i="99"/>
  <c r="AD21" i="99"/>
  <c r="AF27" i="99"/>
  <c r="AD27" i="99"/>
  <c r="AF33" i="99"/>
  <c r="AD33" i="99"/>
  <c r="AF39" i="99"/>
  <c r="AD39" i="99"/>
  <c r="AF45" i="99"/>
  <c r="AD45" i="99"/>
  <c r="AF51" i="99"/>
  <c r="AD51" i="99"/>
  <c r="AF57" i="99"/>
  <c r="AD57" i="99"/>
  <c r="AF63" i="99"/>
  <c r="AD63" i="99"/>
  <c r="AF69" i="99"/>
  <c r="AD69" i="99"/>
  <c r="AF75" i="99"/>
  <c r="AD75" i="99"/>
  <c r="AF81" i="99"/>
  <c r="AD81" i="99"/>
  <c r="AF17" i="98"/>
  <c r="AD17" i="98"/>
  <c r="AF23" i="98"/>
  <c r="AD23" i="98"/>
  <c r="AF29" i="98"/>
  <c r="AD29" i="98"/>
  <c r="AF35" i="98"/>
  <c r="AD35" i="98"/>
  <c r="AF41" i="98"/>
  <c r="AD41" i="98"/>
  <c r="AF47" i="98"/>
  <c r="AD47" i="98"/>
  <c r="AF53" i="98"/>
  <c r="AD53" i="98"/>
  <c r="AF59" i="98"/>
  <c r="AD59" i="98"/>
  <c r="AF65" i="98"/>
  <c r="AD65" i="98"/>
  <c r="AF71" i="98"/>
  <c r="AD71" i="98"/>
  <c r="AF77" i="98"/>
  <c r="AD77" i="98"/>
  <c r="AF83" i="98"/>
  <c r="AD83" i="98"/>
  <c r="AF12" i="96"/>
  <c r="AD12" i="96"/>
  <c r="AF18" i="96"/>
  <c r="AD18" i="96"/>
  <c r="AE77" i="100"/>
  <c r="AD77" i="100"/>
  <c r="AE43" i="99"/>
  <c r="AD43" i="99"/>
  <c r="AE25" i="99"/>
  <c r="AD25" i="99"/>
  <c r="AE74" i="100"/>
  <c r="AD74" i="100"/>
  <c r="AE80" i="100"/>
  <c r="AD80" i="100"/>
  <c r="AE16" i="99"/>
  <c r="AD16" i="99"/>
  <c r="AE22" i="99"/>
  <c r="AD22" i="99"/>
  <c r="AE28" i="99"/>
  <c r="AD28" i="99"/>
  <c r="AE34" i="99"/>
  <c r="AD34" i="99"/>
  <c r="AE40" i="99"/>
  <c r="AD40" i="99"/>
  <c r="AE46" i="99"/>
  <c r="AD46" i="99"/>
  <c r="AE52" i="99"/>
  <c r="AD52" i="99"/>
  <c r="AE58" i="99"/>
  <c r="AD58" i="99"/>
  <c r="AE64" i="99"/>
  <c r="AD64" i="99"/>
  <c r="AE70" i="99"/>
  <c r="AD70" i="99"/>
  <c r="AE76" i="99"/>
  <c r="AD76" i="99"/>
  <c r="AE82" i="99"/>
  <c r="AD82" i="99"/>
  <c r="AE12" i="98"/>
  <c r="AD12" i="98"/>
  <c r="AE18" i="98"/>
  <c r="AD18" i="98"/>
  <c r="AE24" i="98"/>
  <c r="AD24" i="98"/>
  <c r="AE30" i="98"/>
  <c r="AD30" i="98"/>
  <c r="AE37" i="99"/>
  <c r="AD37" i="99"/>
  <c r="AE79" i="99"/>
  <c r="AD79" i="99"/>
  <c r="AF25" i="97"/>
  <c r="AD25" i="97"/>
  <c r="AD12" i="5"/>
  <c r="AD15" i="5"/>
  <c r="AD18" i="5"/>
  <c r="AD21" i="5"/>
  <c r="AD24" i="5"/>
  <c r="AD27" i="5"/>
  <c r="AD30" i="5"/>
  <c r="AD33" i="5"/>
  <c r="AD36" i="5"/>
  <c r="AD39" i="5"/>
  <c r="AD42" i="5"/>
  <c r="AD45" i="5"/>
  <c r="AD48" i="5"/>
  <c r="AD51" i="5"/>
  <c r="AD54" i="5"/>
  <c r="AD57" i="5"/>
  <c r="AD60" i="5"/>
  <c r="AD63" i="5"/>
  <c r="AD66" i="5"/>
  <c r="AD69" i="5"/>
  <c r="AD72" i="5"/>
  <c r="AD75" i="5"/>
  <c r="AD78" i="5"/>
  <c r="AD81" i="5"/>
  <c r="AD14" i="101"/>
  <c r="AD17" i="101"/>
  <c r="AD20" i="101"/>
  <c r="AD23" i="101"/>
  <c r="AD26" i="101"/>
  <c r="AD29" i="101"/>
  <c r="AD32" i="101"/>
  <c r="AD35" i="101"/>
  <c r="AD38" i="101"/>
  <c r="AD41" i="101"/>
  <c r="AD44" i="101"/>
  <c r="AD47" i="101"/>
  <c r="AD50" i="101"/>
  <c r="AD53" i="101"/>
  <c r="AD56" i="101"/>
  <c r="AD59" i="101"/>
  <c r="AD62" i="101"/>
  <c r="AD65" i="101"/>
  <c r="AD68" i="101"/>
  <c r="AD71" i="101"/>
  <c r="AD74" i="101"/>
  <c r="AD77" i="101"/>
  <c r="AD80" i="101"/>
  <c r="AD83" i="101"/>
  <c r="AD13" i="100"/>
  <c r="AD16" i="100"/>
  <c r="AD19" i="100"/>
  <c r="AD22" i="100"/>
  <c r="AD25" i="100"/>
  <c r="AD28" i="100"/>
  <c r="AD31" i="100"/>
  <c r="AD34" i="100"/>
  <c r="AD37" i="100"/>
  <c r="AD40" i="100"/>
  <c r="AD43" i="100"/>
  <c r="AD46" i="100"/>
  <c r="AD49" i="100"/>
  <c r="AD52" i="100"/>
  <c r="AD55" i="100"/>
  <c r="AD58" i="100"/>
  <c r="AD61" i="100"/>
  <c r="AD64" i="100"/>
  <c r="AD67" i="100"/>
  <c r="AD70" i="100"/>
  <c r="AF74" i="100"/>
  <c r="AF80" i="100"/>
  <c r="AF16" i="99"/>
  <c r="AF22" i="99"/>
  <c r="AF28" i="99"/>
  <c r="AF34" i="99"/>
  <c r="AF40" i="99"/>
  <c r="AF46" i="99"/>
  <c r="AF52" i="99"/>
  <c r="AF58" i="99"/>
  <c r="AF64" i="99"/>
  <c r="AF70" i="99"/>
  <c r="AF76" i="99"/>
  <c r="AF82" i="99"/>
  <c r="AF12" i="98"/>
  <c r="AF18" i="98"/>
  <c r="AF24" i="98"/>
  <c r="AF30" i="98"/>
  <c r="AF16" i="97"/>
  <c r="AD16" i="97"/>
  <c r="AF22" i="97"/>
  <c r="AD22" i="97"/>
  <c r="AF28" i="97"/>
  <c r="AD28" i="97"/>
  <c r="AF34" i="97"/>
  <c r="AD34" i="97"/>
  <c r="AF40" i="97"/>
  <c r="AD40" i="97"/>
  <c r="AF46" i="97"/>
  <c r="AD46" i="97"/>
  <c r="AF52" i="97"/>
  <c r="AD52" i="97"/>
  <c r="AF58" i="97"/>
  <c r="AD58" i="97"/>
  <c r="AF64" i="97"/>
  <c r="AD64" i="97"/>
  <c r="AF70" i="97"/>
  <c r="AD70" i="97"/>
  <c r="AF76" i="97"/>
  <c r="AD76" i="97"/>
  <c r="AF82" i="97"/>
  <c r="AD82" i="97"/>
  <c r="AE31" i="99"/>
  <c r="AD31" i="99"/>
  <c r="AE67" i="99"/>
  <c r="AD67" i="99"/>
  <c r="AE27" i="98"/>
  <c r="AD27" i="98"/>
  <c r="AE21" i="5"/>
  <c r="AE33" i="5"/>
  <c r="AE45" i="5"/>
  <c r="AE48" i="5"/>
  <c r="AE54" i="5"/>
  <c r="AE63" i="5"/>
  <c r="AE66" i="5"/>
  <c r="AE69" i="5"/>
  <c r="AE72" i="5"/>
  <c r="AE75" i="5"/>
  <c r="AE78" i="5"/>
  <c r="AE81" i="5"/>
  <c r="AE17" i="101"/>
  <c r="AE20" i="101"/>
  <c r="AE23" i="101"/>
  <c r="AE26" i="101"/>
  <c r="AE29" i="101"/>
  <c r="AE32" i="101"/>
  <c r="AE35" i="101"/>
  <c r="AE38" i="101"/>
  <c r="AE41" i="101"/>
  <c r="AE44" i="101"/>
  <c r="AE47" i="101"/>
  <c r="AE50" i="101"/>
  <c r="AE53" i="101"/>
  <c r="AE56" i="101"/>
  <c r="AE59" i="101"/>
  <c r="AE62" i="101"/>
  <c r="AE65" i="101"/>
  <c r="AE68" i="101"/>
  <c r="AE71" i="101"/>
  <c r="AE74" i="101"/>
  <c r="AE77" i="101"/>
  <c r="AE80" i="101"/>
  <c r="AE83" i="101"/>
  <c r="AE13" i="100"/>
  <c r="AE16" i="100"/>
  <c r="AE19" i="100"/>
  <c r="AE22" i="100"/>
  <c r="AE25" i="100"/>
  <c r="AE28" i="100"/>
  <c r="AE31" i="100"/>
  <c r="AE34" i="100"/>
  <c r="AE37" i="100"/>
  <c r="AE40" i="100"/>
  <c r="AE43" i="100"/>
  <c r="AE46" i="100"/>
  <c r="AE49" i="100"/>
  <c r="AE52" i="100"/>
  <c r="AE55" i="100"/>
  <c r="AE58" i="100"/>
  <c r="AE61" i="100"/>
  <c r="AE64" i="100"/>
  <c r="AE67" i="100"/>
  <c r="AE70" i="100"/>
  <c r="AF75" i="100"/>
  <c r="AD75" i="100"/>
  <c r="AF81" i="100"/>
  <c r="AD81" i="100"/>
  <c r="AF17" i="99"/>
  <c r="AD17" i="99"/>
  <c r="AF23" i="99"/>
  <c r="AD23" i="99"/>
  <c r="AF29" i="99"/>
  <c r="AD29" i="99"/>
  <c r="AF35" i="99"/>
  <c r="AD35" i="99"/>
  <c r="AF41" i="99"/>
  <c r="AD41" i="99"/>
  <c r="AF47" i="99"/>
  <c r="AD47" i="99"/>
  <c r="AF53" i="99"/>
  <c r="AD53" i="99"/>
  <c r="AF59" i="99"/>
  <c r="AD59" i="99"/>
  <c r="AF65" i="99"/>
  <c r="AD65" i="99"/>
  <c r="AF71" i="99"/>
  <c r="AD71" i="99"/>
  <c r="AF77" i="99"/>
  <c r="AD77" i="99"/>
  <c r="AE55" i="99"/>
  <c r="AD55" i="99"/>
  <c r="AE15" i="98"/>
  <c r="AD15" i="98"/>
  <c r="AF19" i="97"/>
  <c r="AD19" i="97"/>
  <c r="AE12" i="5"/>
  <c r="AE27" i="5"/>
  <c r="AE39" i="5"/>
  <c r="AE60" i="5"/>
  <c r="AE14" i="101"/>
  <c r="AF18" i="5"/>
  <c r="AF30" i="5"/>
  <c r="AF42" i="5"/>
  <c r="AF51" i="5"/>
  <c r="AE75" i="100"/>
  <c r="AE81" i="100"/>
  <c r="AE17" i="99"/>
  <c r="AE23" i="99"/>
  <c r="AE29" i="99"/>
  <c r="AE35" i="99"/>
  <c r="AE41" i="99"/>
  <c r="AE47" i="99"/>
  <c r="AE53" i="99"/>
  <c r="AE59" i="99"/>
  <c r="AE65" i="99"/>
  <c r="AE71" i="99"/>
  <c r="AE77" i="99"/>
  <c r="AE61" i="99"/>
  <c r="AD61" i="99"/>
  <c r="AF13" i="97"/>
  <c r="AD13" i="97"/>
  <c r="AF76" i="100"/>
  <c r="AD76" i="100"/>
  <c r="AF82" i="100"/>
  <c r="AD82" i="100"/>
  <c r="AF12" i="99"/>
  <c r="AD12" i="99"/>
  <c r="AF18" i="99"/>
  <c r="AD18" i="99"/>
  <c r="AF24" i="99"/>
  <c r="AD24" i="99"/>
  <c r="AF30" i="99"/>
  <c r="AD30" i="99"/>
  <c r="AF36" i="99"/>
  <c r="AD36" i="99"/>
  <c r="AF42" i="99"/>
  <c r="AD42" i="99"/>
  <c r="AF48" i="99"/>
  <c r="AD48" i="99"/>
  <c r="AF54" i="99"/>
  <c r="AD54" i="99"/>
  <c r="AF60" i="99"/>
  <c r="AD60" i="99"/>
  <c r="AF66" i="99"/>
  <c r="AD66" i="99"/>
  <c r="AF72" i="99"/>
  <c r="AD72" i="99"/>
  <c r="AF78" i="99"/>
  <c r="AD78" i="99"/>
  <c r="AF14" i="98"/>
  <c r="AD14" i="98"/>
  <c r="AF20" i="98"/>
  <c r="AD20" i="98"/>
  <c r="AF26" i="98"/>
  <c r="AD26" i="98"/>
  <c r="AF32" i="98"/>
  <c r="AD32" i="98"/>
  <c r="AF38" i="98"/>
  <c r="AD38" i="98"/>
  <c r="AF44" i="98"/>
  <c r="AD44" i="98"/>
  <c r="AF50" i="98"/>
  <c r="AD50" i="98"/>
  <c r="AF56" i="98"/>
  <c r="AD56" i="98"/>
  <c r="AF62" i="98"/>
  <c r="AD62" i="98"/>
  <c r="AF68" i="98"/>
  <c r="AD68" i="98"/>
  <c r="AF74" i="98"/>
  <c r="AD74" i="98"/>
  <c r="AF80" i="98"/>
  <c r="AD80" i="98"/>
  <c r="AF15" i="96"/>
  <c r="AD15" i="96"/>
  <c r="AD21" i="96"/>
  <c r="AD24" i="96"/>
  <c r="AD27" i="96"/>
  <c r="AD30" i="96"/>
  <c r="AD33" i="96"/>
  <c r="AD36" i="96"/>
  <c r="AD39" i="96"/>
  <c r="AD42" i="96"/>
  <c r="AD45" i="96"/>
  <c r="AD48" i="96"/>
  <c r="AD51" i="96"/>
  <c r="AD54" i="96"/>
  <c r="AD57" i="96"/>
  <c r="AD60" i="96"/>
  <c r="AD63" i="96"/>
  <c r="AD66" i="96"/>
  <c r="AD69" i="96"/>
  <c r="AD72" i="96"/>
  <c r="AD75" i="96"/>
  <c r="AD78" i="96"/>
  <c r="AD81" i="96"/>
  <c r="AD14" i="95"/>
  <c r="AD17" i="95"/>
  <c r="AD20" i="95"/>
  <c r="AD23" i="95"/>
  <c r="AD26" i="95"/>
  <c r="AD29" i="95"/>
  <c r="AD32" i="95"/>
  <c r="AD35" i="95"/>
  <c r="AD38" i="95"/>
  <c r="AD41" i="95"/>
  <c r="AD44" i="95"/>
  <c r="AD47" i="95"/>
  <c r="AD50" i="95"/>
  <c r="AD53" i="95"/>
  <c r="AD56" i="95"/>
  <c r="AD59" i="95"/>
  <c r="AD62" i="95"/>
  <c r="AD65" i="95"/>
  <c r="AD68" i="95"/>
  <c r="AD71" i="95"/>
  <c r="AD74" i="95"/>
  <c r="AD77" i="95"/>
  <c r="AD80" i="95"/>
  <c r="AD83" i="95"/>
  <c r="AD13" i="94"/>
  <c r="AD16" i="94"/>
  <c r="AD19" i="94"/>
  <c r="AD22" i="94"/>
  <c r="AD25" i="94"/>
  <c r="AD28" i="94"/>
  <c r="AD31" i="94"/>
  <c r="AD34" i="94"/>
  <c r="AD37" i="94"/>
  <c r="AD40" i="94"/>
  <c r="AE75" i="89"/>
  <c r="AF75" i="89"/>
  <c r="AD75" i="89"/>
  <c r="AE44" i="94"/>
  <c r="AE49" i="94"/>
  <c r="AE53" i="94"/>
  <c r="AE58" i="94"/>
  <c r="AE62" i="94"/>
  <c r="AE67" i="94"/>
  <c r="AE71" i="94"/>
  <c r="AE80" i="94"/>
  <c r="AE16" i="93"/>
  <c r="AE25" i="93"/>
  <c r="AF32" i="89"/>
  <c r="AE32" i="89"/>
  <c r="AD32" i="89"/>
  <c r="AF45" i="94"/>
  <c r="AE45" i="94"/>
  <c r="AD45" i="94"/>
  <c r="AF54" i="94"/>
  <c r="AE54" i="94"/>
  <c r="AD54" i="94"/>
  <c r="AF63" i="94"/>
  <c r="AE63" i="94"/>
  <c r="AD63" i="94"/>
  <c r="AF72" i="94"/>
  <c r="AE72" i="94"/>
  <c r="AD72" i="94"/>
  <c r="AF81" i="94"/>
  <c r="AE81" i="94"/>
  <c r="AD81" i="94"/>
  <c r="AF17" i="93"/>
  <c r="AE17" i="93"/>
  <c r="AD17" i="93"/>
  <c r="AF26" i="93"/>
  <c r="AE26" i="93"/>
  <c r="AD26" i="93"/>
  <c r="AF35" i="93"/>
  <c r="AE35" i="93"/>
  <c r="AD35" i="93"/>
  <c r="AF44" i="93"/>
  <c r="AE44" i="93"/>
  <c r="AD44" i="93"/>
  <c r="AD33" i="98"/>
  <c r="AD36" i="98"/>
  <c r="AD39" i="98"/>
  <c r="AD42" i="98"/>
  <c r="AD45" i="98"/>
  <c r="AD48" i="98"/>
  <c r="AD51" i="98"/>
  <c r="AD54" i="98"/>
  <c r="AD57" i="98"/>
  <c r="AD60" i="98"/>
  <c r="AD63" i="98"/>
  <c r="AD66" i="98"/>
  <c r="AD69" i="98"/>
  <c r="AD72" i="98"/>
  <c r="AD75" i="98"/>
  <c r="AD78" i="98"/>
  <c r="AD81" i="98"/>
  <c r="AD14" i="97"/>
  <c r="AD17" i="97"/>
  <c r="AD20" i="97"/>
  <c r="AD23" i="97"/>
  <c r="AD26" i="97"/>
  <c r="AD29" i="97"/>
  <c r="AD32" i="97"/>
  <c r="AD35" i="97"/>
  <c r="AD38" i="97"/>
  <c r="AD41" i="97"/>
  <c r="AD44" i="97"/>
  <c r="AD47" i="97"/>
  <c r="AD50" i="97"/>
  <c r="AD53" i="97"/>
  <c r="AD56" i="97"/>
  <c r="AD59" i="97"/>
  <c r="AD62" i="97"/>
  <c r="AD65" i="97"/>
  <c r="AD68" i="97"/>
  <c r="AD71" i="97"/>
  <c r="AD74" i="97"/>
  <c r="AD77" i="97"/>
  <c r="AD80" i="97"/>
  <c r="AD83" i="97"/>
  <c r="AD13" i="96"/>
  <c r="AD16" i="96"/>
  <c r="AD19" i="96"/>
  <c r="AD22" i="96"/>
  <c r="AD25" i="96"/>
  <c r="AD28" i="96"/>
  <c r="AD31" i="96"/>
  <c r="AD34" i="96"/>
  <c r="AD37" i="96"/>
  <c r="AD40" i="96"/>
  <c r="AD43" i="96"/>
  <c r="AD46" i="96"/>
  <c r="AD49" i="96"/>
  <c r="AD52" i="96"/>
  <c r="AD55" i="96"/>
  <c r="AD58" i="96"/>
  <c r="AD61" i="96"/>
  <c r="AD64" i="96"/>
  <c r="AD67" i="96"/>
  <c r="AD70" i="96"/>
  <c r="AD73" i="96"/>
  <c r="AD76" i="96"/>
  <c r="AD79" i="96"/>
  <c r="AD82" i="96"/>
  <c r="AD12" i="95"/>
  <c r="AD15" i="95"/>
  <c r="AD18" i="95"/>
  <c r="AD21" i="95"/>
  <c r="AD24" i="95"/>
  <c r="AD27" i="95"/>
  <c r="AD30" i="95"/>
  <c r="AD33" i="95"/>
  <c r="AD36" i="95"/>
  <c r="AD39" i="95"/>
  <c r="AD42" i="95"/>
  <c r="AD45" i="95"/>
  <c r="AD48" i="95"/>
  <c r="AD51" i="95"/>
  <c r="AD54" i="95"/>
  <c r="AD57" i="95"/>
  <c r="AD60" i="95"/>
  <c r="AD63" i="95"/>
  <c r="AD66" i="95"/>
  <c r="AD69" i="95"/>
  <c r="AD72" i="95"/>
  <c r="AD75" i="95"/>
  <c r="AD78" i="95"/>
  <c r="AD81" i="95"/>
  <c r="AD14" i="94"/>
  <c r="AD17" i="94"/>
  <c r="AD20" i="94"/>
  <c r="AD23" i="94"/>
  <c r="AD26" i="94"/>
  <c r="AD29" i="94"/>
  <c r="AD32" i="94"/>
  <c r="AD35" i="94"/>
  <c r="AD38" i="94"/>
  <c r="AD41" i="94"/>
  <c r="AD46" i="94"/>
  <c r="AD50" i="94"/>
  <c r="AD55" i="94"/>
  <c r="AD59" i="94"/>
  <c r="AD64" i="94"/>
  <c r="AD68" i="94"/>
  <c r="AD73" i="94"/>
  <c r="AD77" i="94"/>
  <c r="AD13" i="93"/>
  <c r="AD22" i="93"/>
  <c r="AE70" i="87"/>
  <c r="AD70" i="87"/>
  <c r="AF70" i="87"/>
  <c r="AF42" i="94"/>
  <c r="AE42" i="94"/>
  <c r="AD42" i="94"/>
  <c r="AF51" i="94"/>
  <c r="AE51" i="94"/>
  <c r="AD51" i="94"/>
  <c r="AF60" i="94"/>
  <c r="AE60" i="94"/>
  <c r="AD60" i="94"/>
  <c r="AF69" i="94"/>
  <c r="AE69" i="94"/>
  <c r="AD69" i="94"/>
  <c r="AF78" i="94"/>
  <c r="AE78" i="94"/>
  <c r="AD78" i="94"/>
  <c r="AF14" i="93"/>
  <c r="AE14" i="93"/>
  <c r="AD14" i="93"/>
  <c r="AF23" i="93"/>
  <c r="AE23" i="93"/>
  <c r="AD23" i="93"/>
  <c r="AF32" i="93"/>
  <c r="AE32" i="93"/>
  <c r="AD32" i="93"/>
  <c r="AF41" i="93"/>
  <c r="AE41" i="93"/>
  <c r="AD41" i="93"/>
  <c r="AF50" i="93"/>
  <c r="AE50" i="93"/>
  <c r="AD50" i="93"/>
  <c r="AD83" i="99"/>
  <c r="AD13" i="98"/>
  <c r="AD16" i="98"/>
  <c r="AD19" i="98"/>
  <c r="AD22" i="98"/>
  <c r="AD25" i="98"/>
  <c r="AD28" i="98"/>
  <c r="AD31" i="98"/>
  <c r="AD34" i="98"/>
  <c r="AD37" i="98"/>
  <c r="AD40" i="98"/>
  <c r="AD43" i="98"/>
  <c r="AD46" i="98"/>
  <c r="AD49" i="98"/>
  <c r="AD52" i="98"/>
  <c r="AD55" i="98"/>
  <c r="AD58" i="98"/>
  <c r="AD61" i="98"/>
  <c r="AD64" i="98"/>
  <c r="AD67" i="98"/>
  <c r="AD70" i="98"/>
  <c r="AD73" i="98"/>
  <c r="AD76" i="98"/>
  <c r="AD79" i="98"/>
  <c r="AD82" i="98"/>
  <c r="AD12" i="97"/>
  <c r="AD15" i="97"/>
  <c r="AD18" i="97"/>
  <c r="AD21" i="97"/>
  <c r="AD24" i="97"/>
  <c r="AD27" i="97"/>
  <c r="AD30" i="97"/>
  <c r="AD33" i="97"/>
  <c r="AD36" i="97"/>
  <c r="AD39" i="97"/>
  <c r="AD42" i="97"/>
  <c r="AD45" i="97"/>
  <c r="AD48" i="97"/>
  <c r="AD51" i="97"/>
  <c r="AD54" i="97"/>
  <c r="AD57" i="97"/>
  <c r="AD60" i="97"/>
  <c r="AD63" i="97"/>
  <c r="AD66" i="97"/>
  <c r="AD69" i="97"/>
  <c r="AD72" i="97"/>
  <c r="AD75" i="97"/>
  <c r="AD78" i="97"/>
  <c r="AD81" i="97"/>
  <c r="AD14" i="96"/>
  <c r="AD17" i="96"/>
  <c r="AD20" i="96"/>
  <c r="AD23" i="96"/>
  <c r="AD26" i="96"/>
  <c r="AD29" i="96"/>
  <c r="AD32" i="96"/>
  <c r="AD35" i="96"/>
  <c r="AD38" i="96"/>
  <c r="AD41" i="96"/>
  <c r="AD44" i="96"/>
  <c r="AD47" i="96"/>
  <c r="AD50" i="96"/>
  <c r="AD53" i="96"/>
  <c r="AD56" i="96"/>
  <c r="AD59" i="96"/>
  <c r="AD62" i="96"/>
  <c r="AD65" i="96"/>
  <c r="AD68" i="96"/>
  <c r="AD71" i="96"/>
  <c r="AD74" i="96"/>
  <c r="AD77" i="96"/>
  <c r="AD80" i="96"/>
  <c r="AD83" i="96"/>
  <c r="AD13" i="95"/>
  <c r="AD16" i="95"/>
  <c r="AD19" i="95"/>
  <c r="AD22" i="95"/>
  <c r="AD25" i="95"/>
  <c r="AD28" i="95"/>
  <c r="AD31" i="95"/>
  <c r="AD34" i="95"/>
  <c r="AD37" i="95"/>
  <c r="AD40" i="95"/>
  <c r="AD43" i="95"/>
  <c r="AD46" i="95"/>
  <c r="AD49" i="95"/>
  <c r="AD52" i="95"/>
  <c r="AD55" i="95"/>
  <c r="AD58" i="95"/>
  <c r="AD61" i="95"/>
  <c r="AD64" i="95"/>
  <c r="AD67" i="95"/>
  <c r="AD70" i="95"/>
  <c r="AD73" i="95"/>
  <c r="AD76" i="95"/>
  <c r="AD79" i="95"/>
  <c r="AD82" i="95"/>
  <c r="AD12" i="94"/>
  <c r="AD15" i="94"/>
  <c r="AD18" i="94"/>
  <c r="AE47" i="94"/>
  <c r="AE56" i="94"/>
  <c r="AE65" i="94"/>
  <c r="AE74" i="94"/>
  <c r="AE83" i="94"/>
  <c r="AE19" i="93"/>
  <c r="AF48" i="94"/>
  <c r="AE48" i="94"/>
  <c r="AD48" i="94"/>
  <c r="AF57" i="94"/>
  <c r="AE57" i="94"/>
  <c r="AD57" i="94"/>
  <c r="AF66" i="94"/>
  <c r="AE66" i="94"/>
  <c r="AD66" i="94"/>
  <c r="AF75" i="94"/>
  <c r="AE75" i="94"/>
  <c r="AD75" i="94"/>
  <c r="AF20" i="93"/>
  <c r="AE20" i="93"/>
  <c r="AD20" i="93"/>
  <c r="AF29" i="93"/>
  <c r="AE29" i="93"/>
  <c r="AD29" i="93"/>
  <c r="AF38" i="93"/>
  <c r="AE38" i="93"/>
  <c r="AD38" i="93"/>
  <c r="AF47" i="93"/>
  <c r="AE47" i="93"/>
  <c r="AD47" i="93"/>
  <c r="AF61" i="89"/>
  <c r="AE61" i="89"/>
  <c r="AD61" i="89"/>
  <c r="AF43" i="89"/>
  <c r="AE43" i="89"/>
  <c r="AD43" i="89"/>
  <c r="AF68" i="89"/>
  <c r="AE68" i="89"/>
  <c r="AE38" i="84"/>
  <c r="AD38" i="84"/>
  <c r="AF38" i="84"/>
  <c r="AF44" i="91"/>
  <c r="AE44" i="91"/>
  <c r="AF56" i="91"/>
  <c r="AE56" i="91"/>
  <c r="AF68" i="91"/>
  <c r="AE68" i="91"/>
  <c r="AF80" i="91"/>
  <c r="AE80" i="91"/>
  <c r="AF22" i="90"/>
  <c r="AE22" i="90"/>
  <c r="AF50" i="89"/>
  <c r="AE50" i="89"/>
  <c r="AE32" i="84"/>
  <c r="AD32" i="84"/>
  <c r="AF32" i="84"/>
  <c r="AE57" i="89"/>
  <c r="AF57" i="89"/>
  <c r="AF41" i="91"/>
  <c r="AE41" i="91"/>
  <c r="AF53" i="91"/>
  <c r="AE53" i="91"/>
  <c r="AF65" i="91"/>
  <c r="AE65" i="91"/>
  <c r="AF77" i="91"/>
  <c r="AE77" i="91"/>
  <c r="AF19" i="90"/>
  <c r="AE19" i="90"/>
  <c r="AE39" i="89"/>
  <c r="AF39" i="89"/>
  <c r="AE46" i="87"/>
  <c r="AD46" i="87"/>
  <c r="AF46" i="87"/>
  <c r="AD62" i="87"/>
  <c r="AF62" i="87"/>
  <c r="AE62" i="87"/>
  <c r="AD53" i="93"/>
  <c r="AD56" i="93"/>
  <c r="AD59" i="93"/>
  <c r="AD62" i="93"/>
  <c r="AD65" i="93"/>
  <c r="AD68" i="93"/>
  <c r="AD71" i="93"/>
  <c r="AD74" i="93"/>
  <c r="AD77" i="93"/>
  <c r="AD80" i="93"/>
  <c r="AD83" i="93"/>
  <c r="AD13" i="92"/>
  <c r="AD16" i="92"/>
  <c r="AD19" i="92"/>
  <c r="AD22" i="92"/>
  <c r="AD25" i="92"/>
  <c r="AD28" i="92"/>
  <c r="AD31" i="92"/>
  <c r="AD34" i="92"/>
  <c r="AD37" i="92"/>
  <c r="AD40" i="92"/>
  <c r="AD43" i="92"/>
  <c r="AD46" i="92"/>
  <c r="AD49" i="92"/>
  <c r="AD52" i="92"/>
  <c r="AD55" i="92"/>
  <c r="AD58" i="92"/>
  <c r="AD61" i="92"/>
  <c r="AD64" i="92"/>
  <c r="AD67" i="92"/>
  <c r="AD70" i="92"/>
  <c r="AD73" i="92"/>
  <c r="AD76" i="92"/>
  <c r="AD79" i="92"/>
  <c r="AD82" i="92"/>
  <c r="AD12" i="91"/>
  <c r="AD15" i="91"/>
  <c r="AD18" i="91"/>
  <c r="AD21" i="91"/>
  <c r="AD24" i="91"/>
  <c r="AD27" i="91"/>
  <c r="AD30" i="91"/>
  <c r="AE37" i="91"/>
  <c r="AD41" i="91"/>
  <c r="AD53" i="91"/>
  <c r="AD65" i="91"/>
  <c r="AD77" i="91"/>
  <c r="AD19" i="90"/>
  <c r="AD39" i="89"/>
  <c r="AD32" i="87"/>
  <c r="AF32" i="87"/>
  <c r="AE32" i="87"/>
  <c r="AF39" i="87"/>
  <c r="AE39" i="87"/>
  <c r="AD39" i="87"/>
  <c r="AE66" i="86"/>
  <c r="AD66" i="86"/>
  <c r="AF66" i="86"/>
  <c r="AE53" i="93"/>
  <c r="AE56" i="93"/>
  <c r="AE59" i="93"/>
  <c r="AE62" i="93"/>
  <c r="AE65" i="93"/>
  <c r="AE68" i="93"/>
  <c r="AE71" i="93"/>
  <c r="AE74" i="93"/>
  <c r="AE77" i="93"/>
  <c r="AE80" i="93"/>
  <c r="AE83" i="93"/>
  <c r="AE13" i="92"/>
  <c r="AE16" i="92"/>
  <c r="AE19" i="92"/>
  <c r="AE22" i="92"/>
  <c r="AE25" i="92"/>
  <c r="AE28" i="92"/>
  <c r="AE31" i="92"/>
  <c r="AE34" i="92"/>
  <c r="AE37" i="92"/>
  <c r="AE40" i="92"/>
  <c r="AE43" i="92"/>
  <c r="AE46" i="92"/>
  <c r="AE49" i="92"/>
  <c r="AE52" i="92"/>
  <c r="AE55" i="92"/>
  <c r="AE58" i="92"/>
  <c r="AE61" i="92"/>
  <c r="AE64" i="92"/>
  <c r="AE67" i="92"/>
  <c r="AE70" i="92"/>
  <c r="AE73" i="92"/>
  <c r="AE76" i="92"/>
  <c r="AE79" i="92"/>
  <c r="AE82" i="92"/>
  <c r="AE12" i="91"/>
  <c r="AE15" i="91"/>
  <c r="AE18" i="91"/>
  <c r="AE21" i="91"/>
  <c r="AE24" i="91"/>
  <c r="AE27" i="91"/>
  <c r="AE30" i="91"/>
  <c r="AF37" i="91"/>
  <c r="AF33" i="87"/>
  <c r="AE33" i="87"/>
  <c r="AD33" i="87"/>
  <c r="AE60" i="86"/>
  <c r="AD60" i="86"/>
  <c r="AF60" i="86"/>
  <c r="AF38" i="91"/>
  <c r="AE38" i="91"/>
  <c r="AF50" i="91"/>
  <c r="AE50" i="91"/>
  <c r="AF62" i="91"/>
  <c r="AE62" i="91"/>
  <c r="AF74" i="91"/>
  <c r="AE74" i="91"/>
  <c r="AF16" i="90"/>
  <c r="AE16" i="90"/>
  <c r="AF28" i="90"/>
  <c r="AE28" i="90"/>
  <c r="AE34" i="91"/>
  <c r="AD38" i="91"/>
  <c r="AD50" i="91"/>
  <c r="AD62" i="91"/>
  <c r="AD74" i="91"/>
  <c r="AD16" i="90"/>
  <c r="AD28" i="90"/>
  <c r="AE36" i="86"/>
  <c r="AD36" i="86"/>
  <c r="AF36" i="86"/>
  <c r="AD52" i="86"/>
  <c r="AF52" i="86"/>
  <c r="AE52" i="86"/>
  <c r="AF35" i="91"/>
  <c r="AE35" i="91"/>
  <c r="AF47" i="91"/>
  <c r="AE47" i="91"/>
  <c r="AF59" i="91"/>
  <c r="AE59" i="91"/>
  <c r="AF71" i="91"/>
  <c r="AE71" i="91"/>
  <c r="AF83" i="91"/>
  <c r="AE83" i="91"/>
  <c r="AF13" i="90"/>
  <c r="AE13" i="90"/>
  <c r="AF25" i="90"/>
  <c r="AE25" i="90"/>
  <c r="AF79" i="89"/>
  <c r="AE79" i="89"/>
  <c r="AD79" i="89"/>
  <c r="AE12" i="86"/>
  <c r="AD12" i="86"/>
  <c r="AF12" i="86"/>
  <c r="AD28" i="86"/>
  <c r="AF28" i="86"/>
  <c r="AE28" i="86"/>
  <c r="AE31" i="89"/>
  <c r="AF38" i="89"/>
  <c r="AD42" i="89"/>
  <c r="AE49" i="89"/>
  <c r="AF56" i="89"/>
  <c r="AD60" i="89"/>
  <c r="AE67" i="89"/>
  <c r="AF74" i="89"/>
  <c r="AD78" i="89"/>
  <c r="AE72" i="86"/>
  <c r="AD72" i="86"/>
  <c r="AF72" i="86"/>
  <c r="AE44" i="84"/>
  <c r="AD44" i="84"/>
  <c r="AF44" i="84"/>
  <c r="AF64" i="84"/>
  <c r="AE64" i="84"/>
  <c r="AD64" i="84"/>
  <c r="AF18" i="87"/>
  <c r="AE18" i="87"/>
  <c r="AD18" i="87"/>
  <c r="AE34" i="87"/>
  <c r="AF34" i="87"/>
  <c r="AE26" i="84"/>
  <c r="AD26" i="84"/>
  <c r="AF26" i="84"/>
  <c r="AD29" i="89"/>
  <c r="AD36" i="89"/>
  <c r="AD47" i="89"/>
  <c r="AD54" i="89"/>
  <c r="AD65" i="89"/>
  <c r="AD72" i="89"/>
  <c r="AD83" i="89"/>
  <c r="AD12" i="88"/>
  <c r="AD16" i="88"/>
  <c r="AD20" i="88"/>
  <c r="AD24" i="88"/>
  <c r="AD28" i="88"/>
  <c r="AD32" i="88"/>
  <c r="AD36" i="88"/>
  <c r="AD40" i="88"/>
  <c r="AD44" i="88"/>
  <c r="AD52" i="88"/>
  <c r="AD64" i="88"/>
  <c r="AD76" i="88"/>
  <c r="AE19" i="87"/>
  <c r="AD19" i="87"/>
  <c r="AF19" i="87"/>
  <c r="AD34" i="87"/>
  <c r="AE20" i="84"/>
  <c r="AD20" i="84"/>
  <c r="AF20" i="84"/>
  <c r="AF18" i="83"/>
  <c r="AE18" i="83"/>
  <c r="AD18" i="83"/>
  <c r="AE29" i="89"/>
  <c r="AF36" i="89"/>
  <c r="AD40" i="89"/>
  <c r="AE47" i="89"/>
  <c r="AF54" i="89"/>
  <c r="AD58" i="89"/>
  <c r="AE65" i="89"/>
  <c r="AF72" i="89"/>
  <c r="AD76" i="89"/>
  <c r="AE83" i="89"/>
  <c r="AE12" i="88"/>
  <c r="AE16" i="88"/>
  <c r="AF20" i="88"/>
  <c r="AE24" i="88"/>
  <c r="AE28" i="88"/>
  <c r="AF32" i="88"/>
  <c r="AE36" i="88"/>
  <c r="AE40" i="88"/>
  <c r="AF44" i="88"/>
  <c r="AE52" i="88"/>
  <c r="AE64" i="88"/>
  <c r="AE76" i="88"/>
  <c r="AD20" i="87"/>
  <c r="AF20" i="87"/>
  <c r="AE20" i="87"/>
  <c r="AD56" i="87"/>
  <c r="AF56" i="87"/>
  <c r="AE64" i="87"/>
  <c r="AD64" i="87"/>
  <c r="AF64" i="87"/>
  <c r="AD80" i="87"/>
  <c r="AF80" i="87"/>
  <c r="AD22" i="86"/>
  <c r="AF22" i="86"/>
  <c r="AE30" i="86"/>
  <c r="AD30" i="86"/>
  <c r="AF30" i="86"/>
  <c r="AD46" i="86"/>
  <c r="AF46" i="86"/>
  <c r="AE54" i="86"/>
  <c r="AD54" i="86"/>
  <c r="AF54" i="86"/>
  <c r="AE14" i="84"/>
  <c r="AD14" i="84"/>
  <c r="AF14" i="84"/>
  <c r="AE22" i="87"/>
  <c r="AF22" i="87"/>
  <c r="AD22" i="87"/>
  <c r="AD30" i="89"/>
  <c r="AE37" i="89"/>
  <c r="AD41" i="89"/>
  <c r="AD48" i="89"/>
  <c r="AE55" i="89"/>
  <c r="AD59" i="89"/>
  <c r="AD66" i="89"/>
  <c r="AE73" i="89"/>
  <c r="AD77" i="89"/>
  <c r="AE13" i="88"/>
  <c r="AF17" i="88"/>
  <c r="AE21" i="88"/>
  <c r="AE25" i="88"/>
  <c r="AF29" i="88"/>
  <c r="AE33" i="88"/>
  <c r="AE37" i="88"/>
  <c r="AD29" i="87"/>
  <c r="AE29" i="87"/>
  <c r="AF29" i="87"/>
  <c r="AF42" i="87"/>
  <c r="AE42" i="87"/>
  <c r="AD42" i="87"/>
  <c r="AD50" i="87"/>
  <c r="AF50" i="87"/>
  <c r="AE58" i="87"/>
  <c r="AD58" i="87"/>
  <c r="AF58" i="87"/>
  <c r="AD74" i="87"/>
  <c r="AF74" i="87"/>
  <c r="AE82" i="87"/>
  <c r="AD82" i="87"/>
  <c r="AF82" i="87"/>
  <c r="AD16" i="86"/>
  <c r="AF16" i="86"/>
  <c r="AE24" i="86"/>
  <c r="AD24" i="86"/>
  <c r="AF24" i="86"/>
  <c r="AD40" i="86"/>
  <c r="AF40" i="86"/>
  <c r="AE48" i="86"/>
  <c r="AD48" i="86"/>
  <c r="AF48" i="86"/>
  <c r="AF30" i="89"/>
  <c r="AF30" i="87"/>
  <c r="AE30" i="87"/>
  <c r="AD30" i="87"/>
  <c r="AE62" i="84"/>
  <c r="AD62" i="84"/>
  <c r="AF62" i="84"/>
  <c r="AE31" i="90"/>
  <c r="AE34" i="90"/>
  <c r="AE37" i="90"/>
  <c r="AE40" i="90"/>
  <c r="AE43" i="90"/>
  <c r="AE46" i="90"/>
  <c r="AE49" i="90"/>
  <c r="AE52" i="90"/>
  <c r="AE55" i="90"/>
  <c r="AE58" i="90"/>
  <c r="AE61" i="90"/>
  <c r="AE64" i="90"/>
  <c r="AE67" i="90"/>
  <c r="AE70" i="90"/>
  <c r="AE73" i="90"/>
  <c r="AE76" i="90"/>
  <c r="AE79" i="90"/>
  <c r="AE82" i="90"/>
  <c r="AE12" i="89"/>
  <c r="AE15" i="89"/>
  <c r="AE18" i="89"/>
  <c r="AE21" i="89"/>
  <c r="AE24" i="89"/>
  <c r="AE27" i="89"/>
  <c r="AE34" i="89"/>
  <c r="AD38" i="89"/>
  <c r="AD45" i="89"/>
  <c r="AE52" i="89"/>
  <c r="AD56" i="89"/>
  <c r="AD63" i="89"/>
  <c r="AE70" i="89"/>
  <c r="AD74" i="89"/>
  <c r="AD81" i="89"/>
  <c r="AD14" i="88"/>
  <c r="AD18" i="88"/>
  <c r="AD22" i="88"/>
  <c r="AD26" i="88"/>
  <c r="AD30" i="88"/>
  <c r="AD34" i="88"/>
  <c r="AD38" i="88"/>
  <c r="AD42" i="88"/>
  <c r="AD46" i="88"/>
  <c r="AD58" i="88"/>
  <c r="AD70" i="88"/>
  <c r="AD82" i="88"/>
  <c r="AF23" i="87"/>
  <c r="AE56" i="84"/>
  <c r="AD56" i="84"/>
  <c r="AF56" i="84"/>
  <c r="AD78" i="84"/>
  <c r="AE78" i="84"/>
  <c r="AF78" i="84"/>
  <c r="AD31" i="89"/>
  <c r="AF45" i="89"/>
  <c r="AD49" i="89"/>
  <c r="AF63" i="89"/>
  <c r="AD67" i="89"/>
  <c r="AF81" i="89"/>
  <c r="AF14" i="88"/>
  <c r="AE18" i="88"/>
  <c r="AE22" i="88"/>
  <c r="AF26" i="88"/>
  <c r="AE30" i="88"/>
  <c r="AE34" i="88"/>
  <c r="AF38" i="88"/>
  <c r="AE42" i="88"/>
  <c r="AE46" i="88"/>
  <c r="AE58" i="88"/>
  <c r="AE70" i="88"/>
  <c r="AE82" i="88"/>
  <c r="AD44" i="87"/>
  <c r="AF44" i="87"/>
  <c r="AE52" i="87"/>
  <c r="AD52" i="87"/>
  <c r="AF52" i="87"/>
  <c r="AD68" i="87"/>
  <c r="AF68" i="87"/>
  <c r="AE76" i="87"/>
  <c r="AD76" i="87"/>
  <c r="AF76" i="87"/>
  <c r="AE18" i="86"/>
  <c r="AD18" i="86"/>
  <c r="AF18" i="86"/>
  <c r="AD34" i="86"/>
  <c r="AF34" i="86"/>
  <c r="AE42" i="86"/>
  <c r="AD42" i="86"/>
  <c r="AF42" i="86"/>
  <c r="AD58" i="86"/>
  <c r="AF58" i="86"/>
  <c r="AE78" i="86"/>
  <c r="AD78" i="86"/>
  <c r="AF78" i="86"/>
  <c r="AE50" i="84"/>
  <c r="AD50" i="84"/>
  <c r="AF50" i="84"/>
  <c r="AE14" i="87"/>
  <c r="AD40" i="87"/>
  <c r="AF45" i="87"/>
  <c r="AE45" i="87"/>
  <c r="AD45" i="87"/>
  <c r="AF51" i="87"/>
  <c r="AE51" i="87"/>
  <c r="AD51" i="87"/>
  <c r="AD83" i="84"/>
  <c r="AE83" i="84"/>
  <c r="AF83" i="84"/>
  <c r="AD60" i="82"/>
  <c r="AE60" i="82"/>
  <c r="AF60" i="82"/>
  <c r="AF15" i="87"/>
  <c r="AE15" i="87"/>
  <c r="AD15" i="87"/>
  <c r="AF25" i="87"/>
  <c r="AF35" i="87"/>
  <c r="AD69" i="84"/>
  <c r="AF69" i="84"/>
  <c r="AD45" i="82"/>
  <c r="AE45" i="82"/>
  <c r="AF36" i="87"/>
  <c r="AE36" i="87"/>
  <c r="AD36" i="87"/>
  <c r="AE69" i="84"/>
  <c r="AD49" i="83"/>
  <c r="AE49" i="83"/>
  <c r="AF49" i="83"/>
  <c r="AF45" i="82"/>
  <c r="AD36" i="81"/>
  <c r="AE36" i="81"/>
  <c r="AF36" i="81"/>
  <c r="AD63" i="81"/>
  <c r="AE63" i="81"/>
  <c r="AF63" i="81"/>
  <c r="AD16" i="87"/>
  <c r="AF21" i="87"/>
  <c r="AE21" i="87"/>
  <c r="AD21" i="87"/>
  <c r="AE26" i="87"/>
  <c r="AE47" i="87"/>
  <c r="AE53" i="87"/>
  <c r="AE59" i="87"/>
  <c r="AE65" i="87"/>
  <c r="AE71" i="87"/>
  <c r="AE77" i="87"/>
  <c r="AE83" i="87"/>
  <c r="AE13" i="86"/>
  <c r="AE19" i="86"/>
  <c r="AE25" i="86"/>
  <c r="AE31" i="86"/>
  <c r="AE37" i="86"/>
  <c r="AE43" i="86"/>
  <c r="AE49" i="86"/>
  <c r="AE55" i="86"/>
  <c r="AD13" i="83"/>
  <c r="AE13" i="83"/>
  <c r="AF13" i="83"/>
  <c r="AF27" i="87"/>
  <c r="AE27" i="87"/>
  <c r="AD27" i="87"/>
  <c r="AF48" i="87"/>
  <c r="AE48" i="87"/>
  <c r="AD48" i="87"/>
  <c r="AF79" i="84"/>
  <c r="AE79" i="84"/>
  <c r="AF33" i="83"/>
  <c r="AE33" i="83"/>
  <c r="AD30" i="82"/>
  <c r="AE30" i="82"/>
  <c r="AF30" i="82"/>
  <c r="AF12" i="87"/>
  <c r="AE12" i="87"/>
  <c r="AD12" i="87"/>
  <c r="AE17" i="87"/>
  <c r="AD43" i="87"/>
  <c r="AE49" i="87"/>
  <c r="AD49" i="87"/>
  <c r="AE55" i="87"/>
  <c r="AD55" i="87"/>
  <c r="AE61" i="87"/>
  <c r="AD61" i="87"/>
  <c r="AE67" i="87"/>
  <c r="AD67" i="87"/>
  <c r="AE73" i="87"/>
  <c r="AD73" i="87"/>
  <c r="AE79" i="87"/>
  <c r="AD79" i="87"/>
  <c r="AE15" i="86"/>
  <c r="AD15" i="86"/>
  <c r="AE21" i="86"/>
  <c r="AD21" i="86"/>
  <c r="AE27" i="86"/>
  <c r="AD27" i="86"/>
  <c r="AE33" i="86"/>
  <c r="AD33" i="86"/>
  <c r="AE39" i="86"/>
  <c r="AD39" i="86"/>
  <c r="AE45" i="86"/>
  <c r="AD45" i="86"/>
  <c r="AE51" i="86"/>
  <c r="AD51" i="86"/>
  <c r="AE57" i="86"/>
  <c r="AD57" i="86"/>
  <c r="AE63" i="86"/>
  <c r="AD63" i="86"/>
  <c r="AE69" i="86"/>
  <c r="AD69" i="86"/>
  <c r="AE75" i="86"/>
  <c r="AD75" i="86"/>
  <c r="AE81" i="86"/>
  <c r="AD81" i="86"/>
  <c r="AE17" i="84"/>
  <c r="AD17" i="84"/>
  <c r="AE23" i="84"/>
  <c r="AD23" i="84"/>
  <c r="AE29" i="84"/>
  <c r="AD29" i="84"/>
  <c r="AE35" i="84"/>
  <c r="AD35" i="84"/>
  <c r="AE41" i="84"/>
  <c r="AD41" i="84"/>
  <c r="AE47" i="84"/>
  <c r="AD47" i="84"/>
  <c r="AE53" i="84"/>
  <c r="AD53" i="84"/>
  <c r="AE59" i="84"/>
  <c r="AD59" i="84"/>
  <c r="AD79" i="84"/>
  <c r="AD28" i="83"/>
  <c r="AE28" i="83"/>
  <c r="AD33" i="83"/>
  <c r="AD78" i="82"/>
  <c r="AE78" i="82"/>
  <c r="AF78" i="82"/>
  <c r="AD69" i="82"/>
  <c r="AE69" i="82"/>
  <c r="AF69" i="82"/>
  <c r="AF24" i="87"/>
  <c r="AE24" i="87"/>
  <c r="AD24" i="87"/>
  <c r="AD74" i="84"/>
  <c r="AE74" i="84"/>
  <c r="AD64" i="83"/>
  <c r="AE64" i="83"/>
  <c r="AE63" i="84"/>
  <c r="AF12" i="83"/>
  <c r="AE12" i="83"/>
  <c r="AD43" i="83"/>
  <c r="AE43" i="83"/>
  <c r="AD79" i="83"/>
  <c r="AE79" i="83"/>
  <c r="AD24" i="82"/>
  <c r="AE24" i="82"/>
  <c r="AD80" i="84"/>
  <c r="AE80" i="84"/>
  <c r="AD34" i="83"/>
  <c r="AE34" i="83"/>
  <c r="AD70" i="83"/>
  <c r="AE70" i="83"/>
  <c r="AD15" i="82"/>
  <c r="AE15" i="82"/>
  <c r="AD51" i="82"/>
  <c r="AE51" i="82"/>
  <c r="AF20" i="81"/>
  <c r="AE20" i="81"/>
  <c r="AD20" i="81"/>
  <c r="AF47" i="81"/>
  <c r="AE47" i="81"/>
  <c r="AD47" i="81"/>
  <c r="AF74" i="81"/>
  <c r="AE74" i="81"/>
  <c r="AD74" i="81"/>
  <c r="AD54" i="87"/>
  <c r="AD57" i="87"/>
  <c r="AD60" i="87"/>
  <c r="AD63" i="87"/>
  <c r="AD66" i="87"/>
  <c r="AD69" i="87"/>
  <c r="AD72" i="87"/>
  <c r="AD75" i="87"/>
  <c r="AD78" i="87"/>
  <c r="AD81" i="87"/>
  <c r="AD14" i="86"/>
  <c r="AD17" i="86"/>
  <c r="AD20" i="86"/>
  <c r="AD23" i="86"/>
  <c r="AD26" i="86"/>
  <c r="AD29" i="86"/>
  <c r="AD32" i="86"/>
  <c r="AD35" i="86"/>
  <c r="AD38" i="86"/>
  <c r="AD41" i="86"/>
  <c r="AD44" i="86"/>
  <c r="AD47" i="86"/>
  <c r="AD50" i="86"/>
  <c r="AD53" i="86"/>
  <c r="AD56" i="86"/>
  <c r="AD59" i="86"/>
  <c r="AD62" i="86"/>
  <c r="AD65" i="86"/>
  <c r="AD68" i="86"/>
  <c r="AD71" i="86"/>
  <c r="AD74" i="86"/>
  <c r="AD77" i="86"/>
  <c r="AD80" i="86"/>
  <c r="AD83" i="86"/>
  <c r="AD13" i="84"/>
  <c r="AD16" i="84"/>
  <c r="AD19" i="84"/>
  <c r="AD22" i="84"/>
  <c r="AD25" i="84"/>
  <c r="AD28" i="84"/>
  <c r="AD31" i="84"/>
  <c r="AD34" i="84"/>
  <c r="AD37" i="84"/>
  <c r="AD40" i="84"/>
  <c r="AD43" i="84"/>
  <c r="AD46" i="84"/>
  <c r="AD49" i="84"/>
  <c r="AD52" i="84"/>
  <c r="AD55" i="84"/>
  <c r="AD58" i="84"/>
  <c r="AD61" i="84"/>
  <c r="AD65" i="84"/>
  <c r="AE65" i="84"/>
  <c r="AF70" i="84"/>
  <c r="AE70" i="84"/>
  <c r="AE75" i="84"/>
  <c r="AF80" i="84"/>
  <c r="AD19" i="83"/>
  <c r="AE19" i="83"/>
  <c r="AF24" i="83"/>
  <c r="AE24" i="83"/>
  <c r="AF34" i="83"/>
  <c r="AD55" i="83"/>
  <c r="AE55" i="83"/>
  <c r="AF70" i="83"/>
  <c r="AF15" i="82"/>
  <c r="AD36" i="82"/>
  <c r="AE36" i="82"/>
  <c r="AF51" i="82"/>
  <c r="AE54" i="87"/>
  <c r="AE57" i="87"/>
  <c r="AE60" i="87"/>
  <c r="AE63" i="87"/>
  <c r="AE66" i="87"/>
  <c r="AE69" i="87"/>
  <c r="AE72" i="87"/>
  <c r="AE75" i="87"/>
  <c r="AE78" i="87"/>
  <c r="AE81" i="87"/>
  <c r="AE14" i="86"/>
  <c r="AE17" i="86"/>
  <c r="AE20" i="86"/>
  <c r="AE23" i="86"/>
  <c r="AE26" i="86"/>
  <c r="AE29" i="86"/>
  <c r="AE32" i="86"/>
  <c r="AE35" i="86"/>
  <c r="AE38" i="86"/>
  <c r="AE41" i="86"/>
  <c r="AE44" i="86"/>
  <c r="AE47" i="86"/>
  <c r="AE50" i="86"/>
  <c r="AE53" i="86"/>
  <c r="AE56" i="86"/>
  <c r="AE59" i="86"/>
  <c r="AE62" i="86"/>
  <c r="AE65" i="86"/>
  <c r="AE68" i="86"/>
  <c r="AE71" i="86"/>
  <c r="AE74" i="86"/>
  <c r="AE77" i="86"/>
  <c r="AE80" i="86"/>
  <c r="AE83" i="86"/>
  <c r="AE13" i="84"/>
  <c r="AE16" i="84"/>
  <c r="AE19" i="84"/>
  <c r="AE22" i="84"/>
  <c r="AE25" i="84"/>
  <c r="AE28" i="84"/>
  <c r="AE31" i="84"/>
  <c r="AE34" i="84"/>
  <c r="AE37" i="84"/>
  <c r="AE40" i="84"/>
  <c r="AE43" i="84"/>
  <c r="AE46" i="84"/>
  <c r="AE49" i="84"/>
  <c r="AE52" i="84"/>
  <c r="AE55" i="84"/>
  <c r="AE58" i="84"/>
  <c r="AE61" i="84"/>
  <c r="AF75" i="84"/>
  <c r="AE14" i="83"/>
  <c r="AF19" i="83"/>
  <c r="AD24" i="83"/>
  <c r="AD40" i="83"/>
  <c r="AE40" i="83"/>
  <c r="AF55" i="83"/>
  <c r="AD76" i="83"/>
  <c r="AE76" i="83"/>
  <c r="AD21" i="82"/>
  <c r="AE21" i="82"/>
  <c r="AF36" i="82"/>
  <c r="AD21" i="78"/>
  <c r="AF21" i="78"/>
  <c r="AE21" i="78"/>
  <c r="AD71" i="84"/>
  <c r="AE71" i="84"/>
  <c r="AF76" i="84"/>
  <c r="AE76" i="84"/>
  <c r="AE81" i="84"/>
  <c r="AF14" i="83"/>
  <c r="AD25" i="83"/>
  <c r="AE25" i="83"/>
  <c r="AF30" i="83"/>
  <c r="AE30" i="83"/>
  <c r="AF40" i="83"/>
  <c r="AD61" i="83"/>
  <c r="AE61" i="83"/>
  <c r="AF76" i="83"/>
  <c r="AF21" i="82"/>
  <c r="AD42" i="82"/>
  <c r="AE42" i="82"/>
  <c r="AD57" i="82"/>
  <c r="AE57" i="82"/>
  <c r="AD66" i="82"/>
  <c r="AE66" i="82"/>
  <c r="AD75" i="82"/>
  <c r="AE75" i="82"/>
  <c r="AD27" i="81"/>
  <c r="AE27" i="81"/>
  <c r="AF27" i="81"/>
  <c r="AD54" i="81"/>
  <c r="AE54" i="81"/>
  <c r="AF54" i="81"/>
  <c r="AD81" i="81"/>
  <c r="AE81" i="81"/>
  <c r="AF81" i="81"/>
  <c r="AF15" i="83"/>
  <c r="AE15" i="83"/>
  <c r="AD46" i="83"/>
  <c r="AE46" i="83"/>
  <c r="AD82" i="83"/>
  <c r="AE82" i="83"/>
  <c r="AD27" i="82"/>
  <c r="AE27" i="82"/>
  <c r="AF38" i="81"/>
  <c r="AE38" i="81"/>
  <c r="AD38" i="81"/>
  <c r="AF65" i="81"/>
  <c r="AE65" i="81"/>
  <c r="AD65" i="81"/>
  <c r="AD16" i="79"/>
  <c r="AE16" i="79"/>
  <c r="AF16" i="79"/>
  <c r="AD77" i="84"/>
  <c r="AE77" i="84"/>
  <c r="AF82" i="84"/>
  <c r="AE82" i="84"/>
  <c r="AD15" i="83"/>
  <c r="AD31" i="83"/>
  <c r="AE31" i="83"/>
  <c r="AF46" i="83"/>
  <c r="AD67" i="83"/>
  <c r="AE67" i="83"/>
  <c r="AF82" i="83"/>
  <c r="AD12" i="82"/>
  <c r="AE12" i="82"/>
  <c r="AF27" i="82"/>
  <c r="AD48" i="82"/>
  <c r="AE48" i="82"/>
  <c r="AF67" i="84"/>
  <c r="AE67" i="84"/>
  <c r="AE72" i="84"/>
  <c r="AF77" i="84"/>
  <c r="AD82" i="84"/>
  <c r="AD16" i="83"/>
  <c r="AE16" i="83"/>
  <c r="AF21" i="83"/>
  <c r="AE21" i="83"/>
  <c r="AF31" i="83"/>
  <c r="AD52" i="83"/>
  <c r="AE52" i="83"/>
  <c r="AF67" i="83"/>
  <c r="AF12" i="82"/>
  <c r="AD33" i="82"/>
  <c r="AE33" i="82"/>
  <c r="AF48" i="82"/>
  <c r="AD37" i="83"/>
  <c r="AE37" i="83"/>
  <c r="AD73" i="83"/>
  <c r="AE73" i="83"/>
  <c r="AD18" i="82"/>
  <c r="AE18" i="82"/>
  <c r="AD54" i="82"/>
  <c r="AE54" i="82"/>
  <c r="AD63" i="82"/>
  <c r="AE63" i="82"/>
  <c r="AD72" i="82"/>
  <c r="AE72" i="82"/>
  <c r="AD81" i="82"/>
  <c r="AE81" i="82"/>
  <c r="AD18" i="81"/>
  <c r="AE18" i="81"/>
  <c r="AF18" i="81"/>
  <c r="AD45" i="81"/>
  <c r="AE45" i="81"/>
  <c r="AF45" i="81"/>
  <c r="AD72" i="81"/>
  <c r="AE72" i="81"/>
  <c r="AF72" i="81"/>
  <c r="AD68" i="84"/>
  <c r="AE68" i="84"/>
  <c r="AF73" i="84"/>
  <c r="AE73" i="84"/>
  <c r="AD22" i="83"/>
  <c r="AE22" i="83"/>
  <c r="AF27" i="83"/>
  <c r="AE27" i="83"/>
  <c r="AF37" i="83"/>
  <c r="AD58" i="83"/>
  <c r="AE58" i="83"/>
  <c r="AF73" i="83"/>
  <c r="AF18" i="82"/>
  <c r="AD39" i="82"/>
  <c r="AE39" i="82"/>
  <c r="AF54" i="82"/>
  <c r="AF63" i="82"/>
  <c r="AF72" i="82"/>
  <c r="AF81" i="82"/>
  <c r="AF29" i="81"/>
  <c r="AE29" i="81"/>
  <c r="AD29" i="81"/>
  <c r="AF56" i="81"/>
  <c r="AE56" i="81"/>
  <c r="AD56" i="81"/>
  <c r="AF83" i="81"/>
  <c r="AE83" i="81"/>
  <c r="AD83" i="81"/>
  <c r="AF14" i="81"/>
  <c r="AE14" i="81"/>
  <c r="AF23" i="81"/>
  <c r="AE23" i="81"/>
  <c r="AF32" i="81"/>
  <c r="AE32" i="81"/>
  <c r="AF41" i="81"/>
  <c r="AE41" i="81"/>
  <c r="AF50" i="81"/>
  <c r="AE50" i="81"/>
  <c r="AF59" i="81"/>
  <c r="AE59" i="81"/>
  <c r="AF68" i="81"/>
  <c r="AE68" i="81"/>
  <c r="AF77" i="81"/>
  <c r="AE77" i="81"/>
  <c r="AD20" i="80"/>
  <c r="AE20" i="80"/>
  <c r="AD29" i="80"/>
  <c r="AE29" i="80"/>
  <c r="AD38" i="80"/>
  <c r="AE38" i="80"/>
  <c r="AD47" i="80"/>
  <c r="AE47" i="80"/>
  <c r="AD56" i="80"/>
  <c r="AE56" i="80"/>
  <c r="AD65" i="80"/>
  <c r="AE65" i="80"/>
  <c r="AD74" i="80"/>
  <c r="AE74" i="80"/>
  <c r="AD83" i="80"/>
  <c r="AE83" i="80"/>
  <c r="AF25" i="72"/>
  <c r="AE25" i="72"/>
  <c r="AD25" i="72"/>
  <c r="AE66" i="79"/>
  <c r="AD66" i="79"/>
  <c r="AF66" i="79"/>
  <c r="AD15" i="81"/>
  <c r="AE15" i="81"/>
  <c r="AD24" i="81"/>
  <c r="AE24" i="81"/>
  <c r="AD33" i="81"/>
  <c r="AE33" i="81"/>
  <c r="AD42" i="81"/>
  <c r="AE42" i="81"/>
  <c r="AD51" i="81"/>
  <c r="AE51" i="81"/>
  <c r="AD60" i="81"/>
  <c r="AE60" i="81"/>
  <c r="AD69" i="81"/>
  <c r="AE69" i="81"/>
  <c r="AD78" i="81"/>
  <c r="AE78" i="81"/>
  <c r="AD13" i="79"/>
  <c r="AE13" i="79"/>
  <c r="AD67" i="79"/>
  <c r="AF67" i="79"/>
  <c r="AE67" i="79"/>
  <c r="AD45" i="78"/>
  <c r="AF45" i="78"/>
  <c r="AE45" i="78"/>
  <c r="AF15" i="81"/>
  <c r="AF24" i="81"/>
  <c r="AF33" i="81"/>
  <c r="AF42" i="81"/>
  <c r="AF51" i="81"/>
  <c r="AF60" i="81"/>
  <c r="AF69" i="81"/>
  <c r="AF78" i="81"/>
  <c r="AF13" i="79"/>
  <c r="AE71" i="75"/>
  <c r="AD71" i="75"/>
  <c r="AF71" i="75"/>
  <c r="AD17" i="80"/>
  <c r="AE17" i="80"/>
  <c r="AD26" i="80"/>
  <c r="AE26" i="80"/>
  <c r="AD35" i="80"/>
  <c r="AE35" i="80"/>
  <c r="AD44" i="80"/>
  <c r="AE44" i="80"/>
  <c r="AD53" i="80"/>
  <c r="AE53" i="80"/>
  <c r="AD62" i="80"/>
  <c r="AE62" i="80"/>
  <c r="AD71" i="80"/>
  <c r="AE71" i="80"/>
  <c r="AD80" i="80"/>
  <c r="AE80" i="80"/>
  <c r="AF42" i="75"/>
  <c r="AD42" i="75"/>
  <c r="AE42" i="75"/>
  <c r="AF63" i="75"/>
  <c r="AD63" i="75"/>
  <c r="AE63" i="75"/>
  <c r="AE36" i="83"/>
  <c r="AE39" i="83"/>
  <c r="AE42" i="83"/>
  <c r="AE45" i="83"/>
  <c r="AE48" i="83"/>
  <c r="AE51" i="83"/>
  <c r="AE54" i="83"/>
  <c r="AE57" i="83"/>
  <c r="AE60" i="83"/>
  <c r="AE63" i="83"/>
  <c r="AE66" i="83"/>
  <c r="AE69" i="83"/>
  <c r="AE72" i="83"/>
  <c r="AE75" i="83"/>
  <c r="AE78" i="83"/>
  <c r="AE81" i="83"/>
  <c r="AE14" i="82"/>
  <c r="AE17" i="82"/>
  <c r="AE20" i="82"/>
  <c r="AE23" i="82"/>
  <c r="AE26" i="82"/>
  <c r="AE29" i="82"/>
  <c r="AE32" i="82"/>
  <c r="AE35" i="82"/>
  <c r="AE38" i="82"/>
  <c r="AE41" i="82"/>
  <c r="AE44" i="82"/>
  <c r="AE47" i="82"/>
  <c r="AE50" i="82"/>
  <c r="AE53" i="82"/>
  <c r="AF17" i="80"/>
  <c r="AF26" i="80"/>
  <c r="AF35" i="80"/>
  <c r="AF44" i="80"/>
  <c r="AF53" i="80"/>
  <c r="AF62" i="80"/>
  <c r="AF71" i="80"/>
  <c r="AF80" i="80"/>
  <c r="AD12" i="81"/>
  <c r="AE12" i="81"/>
  <c r="AD21" i="81"/>
  <c r="AE21" i="81"/>
  <c r="AD30" i="81"/>
  <c r="AE30" i="81"/>
  <c r="AD39" i="81"/>
  <c r="AE39" i="81"/>
  <c r="AD48" i="81"/>
  <c r="AE48" i="81"/>
  <c r="AD57" i="81"/>
  <c r="AE57" i="81"/>
  <c r="AD66" i="81"/>
  <c r="AE66" i="81"/>
  <c r="AD75" i="81"/>
  <c r="AE75" i="81"/>
  <c r="AD19" i="79"/>
  <c r="AE19" i="79"/>
  <c r="AE78" i="79"/>
  <c r="AD78" i="79"/>
  <c r="AF78" i="79"/>
  <c r="AD33" i="78"/>
  <c r="AF33" i="78"/>
  <c r="AE33" i="78"/>
  <c r="AF13" i="75"/>
  <c r="AE13" i="75"/>
  <c r="AD13" i="75"/>
  <c r="AD79" i="79"/>
  <c r="AF79" i="79"/>
  <c r="AE79" i="79"/>
  <c r="AF17" i="81"/>
  <c r="AE17" i="81"/>
  <c r="AF26" i="81"/>
  <c r="AE26" i="81"/>
  <c r="AF35" i="81"/>
  <c r="AE35" i="81"/>
  <c r="AF44" i="81"/>
  <c r="AE44" i="81"/>
  <c r="AF53" i="81"/>
  <c r="AE53" i="81"/>
  <c r="AF62" i="81"/>
  <c r="AE62" i="81"/>
  <c r="AF71" i="81"/>
  <c r="AE71" i="81"/>
  <c r="AF80" i="81"/>
  <c r="AE80" i="81"/>
  <c r="AD14" i="80"/>
  <c r="AE14" i="80"/>
  <c r="AD23" i="80"/>
  <c r="AE23" i="80"/>
  <c r="AD32" i="80"/>
  <c r="AE32" i="80"/>
  <c r="AD41" i="80"/>
  <c r="AE41" i="80"/>
  <c r="AD50" i="80"/>
  <c r="AE50" i="80"/>
  <c r="AD59" i="80"/>
  <c r="AE59" i="80"/>
  <c r="AD68" i="80"/>
  <c r="AE68" i="80"/>
  <c r="AD77" i="80"/>
  <c r="AE77" i="80"/>
  <c r="AE66" i="76"/>
  <c r="AD66" i="76"/>
  <c r="AF66" i="76"/>
  <c r="AE22" i="79"/>
  <c r="AE25" i="79"/>
  <c r="AE28" i="79"/>
  <c r="AE31" i="79"/>
  <c r="AE34" i="79"/>
  <c r="AE37" i="79"/>
  <c r="AE40" i="79"/>
  <c r="AE43" i="79"/>
  <c r="AE46" i="79"/>
  <c r="AE49" i="79"/>
  <c r="AE52" i="79"/>
  <c r="AE55" i="79"/>
  <c r="AE58" i="79"/>
  <c r="AF47" i="76"/>
  <c r="AE47" i="76"/>
  <c r="AD47" i="76"/>
  <c r="AF73" i="76"/>
  <c r="AD73" i="76"/>
  <c r="AF70" i="79"/>
  <c r="AF82" i="79"/>
  <c r="AF12" i="78"/>
  <c r="AF24" i="78"/>
  <c r="AF36" i="78"/>
  <c r="AF48" i="78"/>
  <c r="AF41" i="76"/>
  <c r="AE41" i="76"/>
  <c r="AD41" i="76"/>
  <c r="AE63" i="79"/>
  <c r="AD63" i="79"/>
  <c r="AE75" i="79"/>
  <c r="AD75" i="79"/>
  <c r="AF35" i="76"/>
  <c r="AE35" i="76"/>
  <c r="AD35" i="76"/>
  <c r="AE25" i="74"/>
  <c r="AD25" i="74"/>
  <c r="AF25" i="74"/>
  <c r="AF78" i="73"/>
  <c r="AE78" i="73"/>
  <c r="AD78" i="73"/>
  <c r="AF29" i="76"/>
  <c r="AE29" i="76"/>
  <c r="AD29" i="76"/>
  <c r="AE35" i="75"/>
  <c r="AD35" i="75"/>
  <c r="AF35" i="75"/>
  <c r="AE56" i="75"/>
  <c r="AD56" i="75"/>
  <c r="AE72" i="79"/>
  <c r="AD72" i="79"/>
  <c r="AF27" i="75"/>
  <c r="AD27" i="75"/>
  <c r="AE13" i="80"/>
  <c r="AE16" i="80"/>
  <c r="AE19" i="80"/>
  <c r="AE22" i="80"/>
  <c r="AE25" i="80"/>
  <c r="AE28" i="80"/>
  <c r="AE31" i="80"/>
  <c r="AE34" i="80"/>
  <c r="AE37" i="80"/>
  <c r="AE40" i="80"/>
  <c r="AE43" i="80"/>
  <c r="AE46" i="80"/>
  <c r="AE49" i="80"/>
  <c r="AE52" i="80"/>
  <c r="AE55" i="80"/>
  <c r="AE58" i="80"/>
  <c r="AE61" i="80"/>
  <c r="AE64" i="80"/>
  <c r="AE67" i="80"/>
  <c r="AE70" i="80"/>
  <c r="AE73" i="80"/>
  <c r="AE76" i="80"/>
  <c r="AE79" i="80"/>
  <c r="AE82" i="80"/>
  <c r="AE12" i="79"/>
  <c r="AE15" i="79"/>
  <c r="AE18" i="79"/>
  <c r="AE21" i="79"/>
  <c r="AE24" i="79"/>
  <c r="AE27" i="79"/>
  <c r="AE30" i="79"/>
  <c r="AE33" i="79"/>
  <c r="AE36" i="79"/>
  <c r="AE39" i="79"/>
  <c r="AE42" i="79"/>
  <c r="AE45" i="79"/>
  <c r="AE48" i="79"/>
  <c r="AE51" i="79"/>
  <c r="AE54" i="79"/>
  <c r="AE57" i="79"/>
  <c r="AF60" i="79"/>
  <c r="AF64" i="79"/>
  <c r="AF72" i="79"/>
  <c r="AF76" i="79"/>
  <c r="AF18" i="78"/>
  <c r="AF30" i="78"/>
  <c r="AF42" i="78"/>
  <c r="AF59" i="76"/>
  <c r="AE59" i="76"/>
  <c r="AD59" i="76"/>
  <c r="AE27" i="75"/>
  <c r="AE69" i="79"/>
  <c r="AD69" i="79"/>
  <c r="AE81" i="79"/>
  <c r="AD81" i="79"/>
  <c r="AF53" i="76"/>
  <c r="AE53" i="76"/>
  <c r="AD53" i="76"/>
  <c r="AF80" i="76"/>
  <c r="AE80" i="76"/>
  <c r="AD80" i="76"/>
  <c r="AE20" i="75"/>
  <c r="AD20" i="75"/>
  <c r="AE46" i="74"/>
  <c r="AD46" i="74"/>
  <c r="AE61" i="74"/>
  <c r="AD61" i="74"/>
  <c r="AF61" i="74"/>
  <c r="AF69" i="79"/>
  <c r="AF81" i="79"/>
  <c r="AE81" i="76"/>
  <c r="AD81" i="76"/>
  <c r="AF81" i="76"/>
  <c r="AF20" i="75"/>
  <c r="AF46" i="74"/>
  <c r="AF28" i="76"/>
  <c r="AD28" i="76"/>
  <c r="AF34" i="76"/>
  <c r="AD34" i="76"/>
  <c r="AF40" i="76"/>
  <c r="AD40" i="76"/>
  <c r="AF46" i="76"/>
  <c r="AD46" i="76"/>
  <c r="AF52" i="76"/>
  <c r="AD52" i="76"/>
  <c r="AF58" i="76"/>
  <c r="AD58" i="76"/>
  <c r="AF65" i="76"/>
  <c r="AE65" i="76"/>
  <c r="AD65" i="76"/>
  <c r="AF12" i="75"/>
  <c r="AD12" i="75"/>
  <c r="AE41" i="75"/>
  <c r="AD41" i="75"/>
  <c r="AF48" i="75"/>
  <c r="AD48" i="75"/>
  <c r="AE77" i="75"/>
  <c r="AD77" i="75"/>
  <c r="AE31" i="74"/>
  <c r="AD31" i="74"/>
  <c r="AE67" i="74"/>
  <c r="AD67" i="74"/>
  <c r="AE60" i="76"/>
  <c r="AD60" i="76"/>
  <c r="AF67" i="76"/>
  <c r="AD67" i="76"/>
  <c r="AF74" i="76"/>
  <c r="AE74" i="76"/>
  <c r="AD74" i="76"/>
  <c r="AE14" i="75"/>
  <c r="AD14" i="75"/>
  <c r="AF21" i="75"/>
  <c r="AD21" i="75"/>
  <c r="AE50" i="75"/>
  <c r="AD50" i="75"/>
  <c r="AF57" i="75"/>
  <c r="AD57" i="75"/>
  <c r="AE40" i="74"/>
  <c r="AD40" i="74"/>
  <c r="AF60" i="73"/>
  <c r="AE60" i="73"/>
  <c r="AD60" i="73"/>
  <c r="AE24" i="76"/>
  <c r="AE30" i="76"/>
  <c r="AE36" i="76"/>
  <c r="AE42" i="76"/>
  <c r="AE48" i="76"/>
  <c r="AE54" i="76"/>
  <c r="AF60" i="76"/>
  <c r="AE67" i="76"/>
  <c r="AE75" i="76"/>
  <c r="AD75" i="76"/>
  <c r="AF82" i="76"/>
  <c r="AD82" i="76"/>
  <c r="AF14" i="75"/>
  <c r="AE21" i="75"/>
  <c r="AE29" i="75"/>
  <c r="AD29" i="75"/>
  <c r="AF36" i="75"/>
  <c r="AD36" i="75"/>
  <c r="AF50" i="75"/>
  <c r="AE57" i="75"/>
  <c r="AE65" i="75"/>
  <c r="AD65" i="75"/>
  <c r="AF72" i="75"/>
  <c r="AD72" i="75"/>
  <c r="AE19" i="74"/>
  <c r="AD19" i="74"/>
  <c r="AF40" i="74"/>
  <c r="AE55" i="74"/>
  <c r="AD55" i="74"/>
  <c r="AF42" i="73"/>
  <c r="AE42" i="73"/>
  <c r="AD42" i="73"/>
  <c r="AD14" i="78"/>
  <c r="AD17" i="78"/>
  <c r="AD20" i="78"/>
  <c r="AD23" i="78"/>
  <c r="AD26" i="78"/>
  <c r="AD29" i="78"/>
  <c r="AD32" i="78"/>
  <c r="AD35" i="78"/>
  <c r="AD38" i="78"/>
  <c r="AD41" i="78"/>
  <c r="AD44" i="78"/>
  <c r="AD47" i="78"/>
  <c r="AD50" i="78"/>
  <c r="AD53" i="78"/>
  <c r="AD56" i="78"/>
  <c r="AD59" i="78"/>
  <c r="AD62" i="78"/>
  <c r="AD65" i="78"/>
  <c r="AD68" i="78"/>
  <c r="AD71" i="78"/>
  <c r="AD74" i="78"/>
  <c r="AD77" i="78"/>
  <c r="AD80" i="78"/>
  <c r="AD83" i="78"/>
  <c r="AD13" i="77"/>
  <c r="AD16" i="77"/>
  <c r="AD19" i="77"/>
  <c r="AD22" i="77"/>
  <c r="AD25" i="77"/>
  <c r="AD28" i="77"/>
  <c r="AD31" i="77"/>
  <c r="AD34" i="77"/>
  <c r="AD37" i="77"/>
  <c r="AD40" i="77"/>
  <c r="AD43" i="77"/>
  <c r="AD46" i="77"/>
  <c r="AD49" i="77"/>
  <c r="AD52" i="77"/>
  <c r="AD55" i="77"/>
  <c r="AD58" i="77"/>
  <c r="AD61" i="77"/>
  <c r="AD64" i="77"/>
  <c r="AD67" i="77"/>
  <c r="AD70" i="77"/>
  <c r="AD73" i="77"/>
  <c r="AD76" i="77"/>
  <c r="AD79" i="77"/>
  <c r="AD82" i="77"/>
  <c r="AD12" i="76"/>
  <c r="AD15" i="76"/>
  <c r="AD18" i="76"/>
  <c r="AD21" i="76"/>
  <c r="AF24" i="76"/>
  <c r="AF30" i="76"/>
  <c r="AF36" i="76"/>
  <c r="AF42" i="76"/>
  <c r="AF48" i="76"/>
  <c r="AF54" i="76"/>
  <c r="AF61" i="76"/>
  <c r="AD61" i="76"/>
  <c r="AF68" i="76"/>
  <c r="AE68" i="76"/>
  <c r="AD68" i="76"/>
  <c r="AF75" i="76"/>
  <c r="AE82" i="76"/>
  <c r="AF15" i="75"/>
  <c r="AD15" i="75"/>
  <c r="AF29" i="75"/>
  <c r="AE36" i="75"/>
  <c r="AE44" i="75"/>
  <c r="AD44" i="75"/>
  <c r="AF51" i="75"/>
  <c r="AD51" i="75"/>
  <c r="AE80" i="75"/>
  <c r="AD80" i="75"/>
  <c r="AE34" i="74"/>
  <c r="AD34" i="74"/>
  <c r="AE70" i="74"/>
  <c r="AD70" i="74"/>
  <c r="AF24" i="73"/>
  <c r="AE24" i="73"/>
  <c r="AD24" i="73"/>
  <c r="AF33" i="73"/>
  <c r="AE33" i="73"/>
  <c r="AD33" i="73"/>
  <c r="AF71" i="73"/>
  <c r="AE71" i="73"/>
  <c r="AD71" i="73"/>
  <c r="AF18" i="72"/>
  <c r="AD18" i="72"/>
  <c r="AE18" i="72"/>
  <c r="AF25" i="76"/>
  <c r="AD25" i="76"/>
  <c r="AF31" i="76"/>
  <c r="AD31" i="76"/>
  <c r="AF37" i="76"/>
  <c r="AD37" i="76"/>
  <c r="AF43" i="76"/>
  <c r="AD43" i="76"/>
  <c r="AF49" i="76"/>
  <c r="AD49" i="76"/>
  <c r="AF55" i="76"/>
  <c r="AD55" i="76"/>
  <c r="AE61" i="76"/>
  <c r="AE69" i="76"/>
  <c r="AD69" i="76"/>
  <c r="AF76" i="76"/>
  <c r="AD76" i="76"/>
  <c r="AF83" i="76"/>
  <c r="AE83" i="76"/>
  <c r="AD83" i="76"/>
  <c r="AE15" i="75"/>
  <c r="AE23" i="75"/>
  <c r="AD23" i="75"/>
  <c r="AF30" i="75"/>
  <c r="AD30" i="75"/>
  <c r="AF44" i="75"/>
  <c r="AE51" i="75"/>
  <c r="AE59" i="75"/>
  <c r="AD59" i="75"/>
  <c r="AF66" i="75"/>
  <c r="AD66" i="75"/>
  <c r="AF80" i="75"/>
  <c r="AE13" i="74"/>
  <c r="AD13" i="74"/>
  <c r="AF34" i="74"/>
  <c r="AE49" i="74"/>
  <c r="AD49" i="74"/>
  <c r="AF70" i="74"/>
  <c r="AF62" i="73"/>
  <c r="AE62" i="73"/>
  <c r="AD62" i="73"/>
  <c r="AF54" i="72"/>
  <c r="AD54" i="72"/>
  <c r="AE54" i="72"/>
  <c r="AF62" i="76"/>
  <c r="AE62" i="76"/>
  <c r="AD62" i="76"/>
  <c r="AE38" i="75"/>
  <c r="AD38" i="75"/>
  <c r="AF45" i="75"/>
  <c r="AD45" i="75"/>
  <c r="AE74" i="75"/>
  <c r="AD74" i="75"/>
  <c r="AE28" i="74"/>
  <c r="AD28" i="74"/>
  <c r="AE64" i="74"/>
  <c r="AD64" i="74"/>
  <c r="AF35" i="73"/>
  <c r="AE35" i="73"/>
  <c r="AD35" i="73"/>
  <c r="AF53" i="73"/>
  <c r="AE53" i="73"/>
  <c r="AD53" i="73"/>
  <c r="AF26" i="76"/>
  <c r="AE26" i="76"/>
  <c r="AD26" i="76"/>
  <c r="AF32" i="76"/>
  <c r="AE32" i="76"/>
  <c r="AD32" i="76"/>
  <c r="AF38" i="76"/>
  <c r="AE38" i="76"/>
  <c r="AD38" i="76"/>
  <c r="AF44" i="76"/>
  <c r="AE44" i="76"/>
  <c r="AD44" i="76"/>
  <c r="AF50" i="76"/>
  <c r="AE50" i="76"/>
  <c r="AD50" i="76"/>
  <c r="AF56" i="76"/>
  <c r="AE56" i="76"/>
  <c r="AD56" i="76"/>
  <c r="AE63" i="76"/>
  <c r="AD63" i="76"/>
  <c r="AF70" i="76"/>
  <c r="AD70" i="76"/>
  <c r="AF77" i="76"/>
  <c r="AE77" i="76"/>
  <c r="AD77" i="76"/>
  <c r="AE17" i="75"/>
  <c r="AD17" i="75"/>
  <c r="AF24" i="75"/>
  <c r="AD24" i="75"/>
  <c r="AF38" i="75"/>
  <c r="AE45" i="75"/>
  <c r="AE53" i="75"/>
  <c r="AD53" i="75"/>
  <c r="AF60" i="75"/>
  <c r="AD60" i="75"/>
  <c r="AF74" i="75"/>
  <c r="AF28" i="74"/>
  <c r="AE43" i="74"/>
  <c r="AD43" i="74"/>
  <c r="AF64" i="74"/>
  <c r="AF79" i="74"/>
  <c r="AE79" i="74"/>
  <c r="AD79" i="74"/>
  <c r="AF26" i="73"/>
  <c r="AE26" i="73"/>
  <c r="AD26" i="73"/>
  <c r="AF64" i="73"/>
  <c r="AD64" i="73"/>
  <c r="AE64" i="73"/>
  <c r="AF63" i="76"/>
  <c r="AE70" i="76"/>
  <c r="AE78" i="76"/>
  <c r="AD78" i="76"/>
  <c r="AF17" i="75"/>
  <c r="AE24" i="75"/>
  <c r="AE32" i="75"/>
  <c r="AD32" i="75"/>
  <c r="AF39" i="75"/>
  <c r="AD39" i="75"/>
  <c r="AF53" i="75"/>
  <c r="AE60" i="75"/>
  <c r="AE68" i="75"/>
  <c r="AD68" i="75"/>
  <c r="AE22" i="74"/>
  <c r="AD22" i="74"/>
  <c r="AF43" i="74"/>
  <c r="AE58" i="74"/>
  <c r="AD58" i="74"/>
  <c r="AF17" i="73"/>
  <c r="AE17" i="73"/>
  <c r="AD17" i="73"/>
  <c r="AF46" i="73"/>
  <c r="AD46" i="73"/>
  <c r="AE46" i="73"/>
  <c r="AF55" i="73"/>
  <c r="AD55" i="73"/>
  <c r="AE55" i="73"/>
  <c r="AF64" i="76"/>
  <c r="AD64" i="76"/>
  <c r="AF71" i="76"/>
  <c r="AE71" i="76"/>
  <c r="AD71" i="76"/>
  <c r="AF18" i="75"/>
  <c r="AD18" i="75"/>
  <c r="AE47" i="75"/>
  <c r="AD47" i="75"/>
  <c r="AF54" i="75"/>
  <c r="AD54" i="75"/>
  <c r="AE83" i="75"/>
  <c r="AD83" i="75"/>
  <c r="AE37" i="74"/>
  <c r="AD37" i="74"/>
  <c r="AE73" i="74"/>
  <c r="AD73" i="74"/>
  <c r="AF81" i="74"/>
  <c r="AE81" i="74"/>
  <c r="AD81" i="74"/>
  <c r="AF28" i="73"/>
  <c r="AD28" i="73"/>
  <c r="AE28" i="73"/>
  <c r="AE64" i="76"/>
  <c r="AE72" i="76"/>
  <c r="AD72" i="76"/>
  <c r="AF79" i="76"/>
  <c r="AD79" i="76"/>
  <c r="AE18" i="75"/>
  <c r="AE26" i="75"/>
  <c r="AD26" i="75"/>
  <c r="AF33" i="75"/>
  <c r="AD33" i="75"/>
  <c r="AF47" i="75"/>
  <c r="AE54" i="75"/>
  <c r="AE62" i="75"/>
  <c r="AD62" i="75"/>
  <c r="AF69" i="75"/>
  <c r="AD69" i="75"/>
  <c r="AF83" i="75"/>
  <c r="AE16" i="74"/>
  <c r="AD16" i="74"/>
  <c r="AF37" i="74"/>
  <c r="AE52" i="74"/>
  <c r="AD52" i="74"/>
  <c r="AF73" i="74"/>
  <c r="AF19" i="73"/>
  <c r="AD19" i="73"/>
  <c r="AE19" i="73"/>
  <c r="AF32" i="72"/>
  <c r="AE32" i="72"/>
  <c r="AD32" i="72"/>
  <c r="AD75" i="75"/>
  <c r="AD78" i="75"/>
  <c r="AD81" i="75"/>
  <c r="AD14" i="74"/>
  <c r="AD17" i="74"/>
  <c r="AD20" i="74"/>
  <c r="AD23" i="74"/>
  <c r="AD26" i="74"/>
  <c r="AD29" i="74"/>
  <c r="AD32" i="74"/>
  <c r="AD35" i="74"/>
  <c r="AD38" i="74"/>
  <c r="AD41" i="74"/>
  <c r="AD44" i="74"/>
  <c r="AD47" i="74"/>
  <c r="AD50" i="74"/>
  <c r="AD53" i="74"/>
  <c r="AD56" i="74"/>
  <c r="AD59" i="74"/>
  <c r="AD62" i="74"/>
  <c r="AD65" i="74"/>
  <c r="AD68" i="74"/>
  <c r="AD71" i="74"/>
  <c r="AD74" i="74"/>
  <c r="AF13" i="73"/>
  <c r="AD13" i="73"/>
  <c r="AF20" i="73"/>
  <c r="AE20" i="73"/>
  <c r="AF27" i="73"/>
  <c r="AE27" i="73"/>
  <c r="AD27" i="73"/>
  <c r="AF49" i="73"/>
  <c r="AD49" i="73"/>
  <c r="AF56" i="73"/>
  <c r="AE56" i="73"/>
  <c r="AF63" i="73"/>
  <c r="AE63" i="73"/>
  <c r="AD63" i="73"/>
  <c r="AF17" i="72"/>
  <c r="AE17" i="72"/>
  <c r="AD17" i="72"/>
  <c r="AF39" i="72"/>
  <c r="AD39" i="72"/>
  <c r="AF14" i="73"/>
  <c r="AE14" i="73"/>
  <c r="AF21" i="73"/>
  <c r="AE21" i="73"/>
  <c r="AD21" i="73"/>
  <c r="AF43" i="73"/>
  <c r="AD43" i="73"/>
  <c r="AF50" i="73"/>
  <c r="AE50" i="73"/>
  <c r="AF57" i="73"/>
  <c r="AE57" i="73"/>
  <c r="AD57" i="73"/>
  <c r="AF79" i="73"/>
  <c r="AD79" i="73"/>
  <c r="AF33" i="72"/>
  <c r="AD33" i="72"/>
  <c r="AF40" i="72"/>
  <c r="AE40" i="72"/>
  <c r="AF69" i="72"/>
  <c r="AD69" i="72"/>
  <c r="AF75" i="74"/>
  <c r="AE75" i="74"/>
  <c r="AF82" i="74"/>
  <c r="AE82" i="74"/>
  <c r="AD82" i="74"/>
  <c r="AF22" i="73"/>
  <c r="AD22" i="73"/>
  <c r="AF29" i="73"/>
  <c r="AE29" i="73"/>
  <c r="AF36" i="73"/>
  <c r="AE36" i="73"/>
  <c r="AD36" i="73"/>
  <c r="AF58" i="73"/>
  <c r="AD58" i="73"/>
  <c r="AF65" i="73"/>
  <c r="AE65" i="73"/>
  <c r="AF72" i="73"/>
  <c r="AE72" i="73"/>
  <c r="AD72" i="73"/>
  <c r="AF12" i="72"/>
  <c r="AD12" i="72"/>
  <c r="AF19" i="72"/>
  <c r="AE19" i="72"/>
  <c r="AF26" i="72"/>
  <c r="AE26" i="72"/>
  <c r="AD26" i="72"/>
  <c r="AF48" i="72"/>
  <c r="AD48" i="72"/>
  <c r="AF78" i="72"/>
  <c r="AE78" i="72"/>
  <c r="AD78" i="72"/>
  <c r="AF14" i="71"/>
  <c r="AE14" i="71"/>
  <c r="AD14" i="71"/>
  <c r="AF23" i="71"/>
  <c r="AE23" i="71"/>
  <c r="AD23" i="71"/>
  <c r="AF32" i="71"/>
  <c r="AE32" i="71"/>
  <c r="AD32" i="71"/>
  <c r="AF41" i="71"/>
  <c r="AE41" i="71"/>
  <c r="AD41" i="71"/>
  <c r="AF50" i="71"/>
  <c r="AE50" i="71"/>
  <c r="AD50" i="71"/>
  <c r="AF59" i="71"/>
  <c r="AE59" i="71"/>
  <c r="AD59" i="71"/>
  <c r="AD16" i="75"/>
  <c r="AD19" i="75"/>
  <c r="AD22" i="75"/>
  <c r="AD25" i="75"/>
  <c r="AD28" i="75"/>
  <c r="AD31" i="75"/>
  <c r="AD34" i="75"/>
  <c r="AD37" i="75"/>
  <c r="AD40" i="75"/>
  <c r="AD43" i="75"/>
  <c r="AD46" i="75"/>
  <c r="AD49" i="75"/>
  <c r="AD52" i="75"/>
  <c r="AD55" i="75"/>
  <c r="AD58" i="75"/>
  <c r="AD61" i="75"/>
  <c r="AD64" i="75"/>
  <c r="AD67" i="75"/>
  <c r="AD70" i="75"/>
  <c r="AD73" i="75"/>
  <c r="AD76" i="75"/>
  <c r="AD79" i="75"/>
  <c r="AD82" i="75"/>
  <c r="AD12" i="74"/>
  <c r="AD15" i="74"/>
  <c r="AD18" i="74"/>
  <c r="AD21" i="74"/>
  <c r="AD24" i="74"/>
  <c r="AD27" i="74"/>
  <c r="AD30" i="74"/>
  <c r="AD33" i="74"/>
  <c r="AD36" i="74"/>
  <c r="AD39" i="74"/>
  <c r="AD42" i="74"/>
  <c r="AD45" i="74"/>
  <c r="AD48" i="74"/>
  <c r="AD51" i="74"/>
  <c r="AD54" i="74"/>
  <c r="AD57" i="74"/>
  <c r="AD60" i="74"/>
  <c r="AD63" i="74"/>
  <c r="AD66" i="74"/>
  <c r="AD69" i="74"/>
  <c r="AD72" i="74"/>
  <c r="AD75" i="74"/>
  <c r="AF83" i="74"/>
  <c r="AD83" i="74"/>
  <c r="AF15" i="73"/>
  <c r="AE15" i="73"/>
  <c r="AD15" i="73"/>
  <c r="AE22" i="73"/>
  <c r="AD29" i="73"/>
  <c r="AF37" i="73"/>
  <c r="AD37" i="73"/>
  <c r="AF44" i="73"/>
  <c r="AE44" i="73"/>
  <c r="AF51" i="73"/>
  <c r="AE51" i="73"/>
  <c r="AD51" i="73"/>
  <c r="AE58" i="73"/>
  <c r="AD65" i="73"/>
  <c r="AF73" i="73"/>
  <c r="AD73" i="73"/>
  <c r="AF80" i="73"/>
  <c r="AE80" i="73"/>
  <c r="AE12" i="72"/>
  <c r="AD19" i="72"/>
  <c r="AF27" i="72"/>
  <c r="AD27" i="72"/>
  <c r="AF34" i="72"/>
  <c r="AE34" i="72"/>
  <c r="AE48" i="72"/>
  <c r="AF63" i="72"/>
  <c r="AD63" i="72"/>
  <c r="AE16" i="75"/>
  <c r="AE19" i="75"/>
  <c r="AE22" i="75"/>
  <c r="AE25" i="75"/>
  <c r="AE28" i="75"/>
  <c r="AE31" i="75"/>
  <c r="AE34" i="75"/>
  <c r="AE37" i="75"/>
  <c r="AE40" i="75"/>
  <c r="AE43" i="75"/>
  <c r="AE46" i="75"/>
  <c r="AE49" i="75"/>
  <c r="AE52" i="75"/>
  <c r="AE55" i="75"/>
  <c r="AE58" i="75"/>
  <c r="AE61" i="75"/>
  <c r="AE64" i="75"/>
  <c r="AE67" i="75"/>
  <c r="AE70" i="75"/>
  <c r="AE73" i="75"/>
  <c r="AE76" i="75"/>
  <c r="AE79" i="75"/>
  <c r="AE82" i="75"/>
  <c r="AE12" i="74"/>
  <c r="AE15" i="74"/>
  <c r="AE18" i="74"/>
  <c r="AE21" i="74"/>
  <c r="AE24" i="74"/>
  <c r="AE27" i="74"/>
  <c r="AE30" i="74"/>
  <c r="AE33" i="74"/>
  <c r="AE36" i="74"/>
  <c r="AE39" i="74"/>
  <c r="AE42" i="74"/>
  <c r="AE45" i="74"/>
  <c r="AE48" i="74"/>
  <c r="AE51" i="74"/>
  <c r="AE54" i="74"/>
  <c r="AE57" i="74"/>
  <c r="AE60" i="74"/>
  <c r="AE63" i="74"/>
  <c r="AE66" i="74"/>
  <c r="AE69" i="74"/>
  <c r="AE72" i="74"/>
  <c r="AF76" i="74"/>
  <c r="AE76" i="74"/>
  <c r="AD76" i="74"/>
  <c r="AE83" i="74"/>
  <c r="AF16" i="73"/>
  <c r="AD16" i="73"/>
  <c r="AF23" i="73"/>
  <c r="AE23" i="73"/>
  <c r="AF30" i="73"/>
  <c r="AE30" i="73"/>
  <c r="AD30" i="73"/>
  <c r="AE37" i="73"/>
  <c r="AD44" i="73"/>
  <c r="AF52" i="73"/>
  <c r="AD52" i="73"/>
  <c r="AF59" i="73"/>
  <c r="AE59" i="73"/>
  <c r="AF66" i="73"/>
  <c r="AE66" i="73"/>
  <c r="AD66" i="73"/>
  <c r="AE73" i="73"/>
  <c r="AD80" i="73"/>
  <c r="AF13" i="72"/>
  <c r="AE13" i="72"/>
  <c r="AF20" i="72"/>
  <c r="AE20" i="72"/>
  <c r="AD20" i="72"/>
  <c r="AE27" i="72"/>
  <c r="AD34" i="72"/>
  <c r="AF42" i="72"/>
  <c r="AD42" i="72"/>
  <c r="AE63" i="72"/>
  <c r="AF77" i="74"/>
  <c r="AD77" i="74"/>
  <c r="AE16" i="73"/>
  <c r="AD23" i="73"/>
  <c r="AF31" i="73"/>
  <c r="AD31" i="73"/>
  <c r="AF38" i="73"/>
  <c r="AE38" i="73"/>
  <c r="AF45" i="73"/>
  <c r="AE45" i="73"/>
  <c r="AD45" i="73"/>
  <c r="AE52" i="73"/>
  <c r="AD59" i="73"/>
  <c r="AF67" i="73"/>
  <c r="AD67" i="73"/>
  <c r="AF74" i="73"/>
  <c r="AE74" i="73"/>
  <c r="AF81" i="73"/>
  <c r="AE81" i="73"/>
  <c r="AD81" i="73"/>
  <c r="AD13" i="72"/>
  <c r="AF21" i="72"/>
  <c r="AD21" i="72"/>
  <c r="AF28" i="72"/>
  <c r="AE28" i="72"/>
  <c r="AF35" i="72"/>
  <c r="AE35" i="72"/>
  <c r="AD35" i="72"/>
  <c r="AE42" i="72"/>
  <c r="AF57" i="72"/>
  <c r="AD57" i="72"/>
  <c r="AF82" i="73"/>
  <c r="AD82" i="73"/>
  <c r="AF14" i="72"/>
  <c r="AE14" i="72"/>
  <c r="AD14" i="72"/>
  <c r="AF36" i="72"/>
  <c r="AD36" i="72"/>
  <c r="AF72" i="72"/>
  <c r="AE72" i="72"/>
  <c r="AD72" i="72"/>
  <c r="AF81" i="72"/>
  <c r="AE81" i="72"/>
  <c r="AD81" i="72"/>
  <c r="AF17" i="71"/>
  <c r="AE17" i="71"/>
  <c r="AD17" i="71"/>
  <c r="AF26" i="71"/>
  <c r="AE26" i="71"/>
  <c r="AD26" i="71"/>
  <c r="AF35" i="71"/>
  <c r="AE35" i="71"/>
  <c r="AD35" i="71"/>
  <c r="AF44" i="71"/>
  <c r="AE44" i="71"/>
  <c r="AD44" i="71"/>
  <c r="AF53" i="71"/>
  <c r="AE53" i="71"/>
  <c r="AD53" i="71"/>
  <c r="AF62" i="71"/>
  <c r="AE62" i="71"/>
  <c r="AD62" i="71"/>
  <c r="AF78" i="74"/>
  <c r="AE78" i="74"/>
  <c r="AF25" i="73"/>
  <c r="AD25" i="73"/>
  <c r="AF32" i="73"/>
  <c r="AE32" i="73"/>
  <c r="AF39" i="73"/>
  <c r="AE39" i="73"/>
  <c r="AD39" i="73"/>
  <c r="AF61" i="73"/>
  <c r="AD61" i="73"/>
  <c r="AF68" i="73"/>
  <c r="AE68" i="73"/>
  <c r="AF75" i="73"/>
  <c r="AE75" i="73"/>
  <c r="AD75" i="73"/>
  <c r="AE82" i="73"/>
  <c r="AF15" i="72"/>
  <c r="AD15" i="72"/>
  <c r="AF22" i="72"/>
  <c r="AE22" i="72"/>
  <c r="AF29" i="72"/>
  <c r="AE29" i="72"/>
  <c r="AD29" i="72"/>
  <c r="AE36" i="72"/>
  <c r="AF51" i="72"/>
  <c r="AD51" i="72"/>
  <c r="AF18" i="73"/>
  <c r="AE18" i="73"/>
  <c r="AD18" i="73"/>
  <c r="AF40" i="73"/>
  <c r="AD40" i="73"/>
  <c r="AF47" i="73"/>
  <c r="AE47" i="73"/>
  <c r="AF54" i="73"/>
  <c r="AE54" i="73"/>
  <c r="AD54" i="73"/>
  <c r="AF76" i="73"/>
  <c r="AD76" i="73"/>
  <c r="AF83" i="73"/>
  <c r="AE83" i="73"/>
  <c r="AF30" i="72"/>
  <c r="AD30" i="72"/>
  <c r="AF37" i="72"/>
  <c r="AE37" i="72"/>
  <c r="AF66" i="72"/>
  <c r="AD66" i="72"/>
  <c r="AF69" i="73"/>
  <c r="AE69" i="73"/>
  <c r="AD69" i="73"/>
  <c r="AF16" i="72"/>
  <c r="AE16" i="72"/>
  <c r="AF23" i="72"/>
  <c r="AE23" i="72"/>
  <c r="AD23" i="72"/>
  <c r="AF45" i="72"/>
  <c r="AD45" i="72"/>
  <c r="AF80" i="74"/>
  <c r="AD80" i="74"/>
  <c r="AF12" i="73"/>
  <c r="AE12" i="73"/>
  <c r="AD12" i="73"/>
  <c r="AF34" i="73"/>
  <c r="AD34" i="73"/>
  <c r="AF41" i="73"/>
  <c r="AE41" i="73"/>
  <c r="AF48" i="73"/>
  <c r="AE48" i="73"/>
  <c r="AD48" i="73"/>
  <c r="AF70" i="73"/>
  <c r="AD70" i="73"/>
  <c r="AF77" i="73"/>
  <c r="AE77" i="73"/>
  <c r="AD16" i="72"/>
  <c r="AF24" i="72"/>
  <c r="AD24" i="72"/>
  <c r="AF31" i="72"/>
  <c r="AE31" i="72"/>
  <c r="AF38" i="72"/>
  <c r="AE38" i="72"/>
  <c r="AD38" i="72"/>
  <c r="AE45" i="72"/>
  <c r="AF60" i="72"/>
  <c r="AD60" i="72"/>
  <c r="AF75" i="72"/>
  <c r="AE75" i="72"/>
  <c r="AD75" i="72"/>
  <c r="AF20" i="71"/>
  <c r="AE20" i="71"/>
  <c r="AD20" i="71"/>
  <c r="AF29" i="71"/>
  <c r="AE29" i="71"/>
  <c r="AD29" i="71"/>
  <c r="AF38" i="71"/>
  <c r="AE38" i="71"/>
  <c r="AD38" i="71"/>
  <c r="AF47" i="71"/>
  <c r="AE47" i="71"/>
  <c r="AD47" i="71"/>
  <c r="AF56" i="71"/>
  <c r="AE56" i="71"/>
  <c r="AD56" i="71"/>
  <c r="AF65" i="71"/>
  <c r="AE65" i="71"/>
  <c r="AD65" i="71"/>
  <c r="AE43" i="72"/>
  <c r="AE46" i="72"/>
  <c r="AE49" i="72"/>
  <c r="AE52" i="72"/>
  <c r="AE55" i="72"/>
  <c r="AE58" i="72"/>
  <c r="AE61" i="72"/>
  <c r="AE64" i="72"/>
  <c r="AE67" i="72"/>
  <c r="AE70" i="72"/>
  <c r="AE73" i="72"/>
  <c r="AE76" i="72"/>
  <c r="AE79" i="72"/>
  <c r="AE82" i="72"/>
  <c r="AE12" i="71"/>
  <c r="AE15" i="71"/>
  <c r="AE18" i="71"/>
  <c r="AE21" i="71"/>
  <c r="AE24" i="71"/>
  <c r="AE27" i="71"/>
  <c r="AE30" i="71"/>
  <c r="AE33" i="71"/>
  <c r="AE36" i="71"/>
  <c r="AE39" i="71"/>
  <c r="AE42" i="71"/>
  <c r="AE45" i="71"/>
  <c r="AE48" i="71"/>
  <c r="AE51" i="71"/>
  <c r="AE54" i="71"/>
  <c r="AE57" i="71"/>
  <c r="AE60" i="71"/>
  <c r="AE63" i="71"/>
  <c r="AE66" i="71"/>
  <c r="AE69" i="71"/>
  <c r="AE72" i="71"/>
  <c r="AE75" i="71"/>
  <c r="AE78" i="71"/>
  <c r="AE81" i="71"/>
  <c r="AD41" i="72"/>
  <c r="AD44" i="72"/>
  <c r="AD47" i="72"/>
  <c r="AD50" i="72"/>
  <c r="AD53" i="72"/>
  <c r="AD56" i="72"/>
  <c r="AD59" i="72"/>
  <c r="AD62" i="72"/>
  <c r="AD65" i="72"/>
  <c r="AD68" i="72"/>
  <c r="AD71" i="72"/>
  <c r="AD74" i="72"/>
  <c r="AD77" i="72"/>
  <c r="AD80" i="72"/>
  <c r="AD83" i="72"/>
  <c r="AD13" i="71"/>
  <c r="AD16" i="71"/>
  <c r="AD19" i="71"/>
  <c r="AD22" i="71"/>
  <c r="AD25" i="71"/>
  <c r="AD28" i="71"/>
  <c r="AD31" i="71"/>
  <c r="AD34" i="71"/>
  <c r="AD37" i="71"/>
  <c r="AD40" i="71"/>
  <c r="AD43" i="71"/>
  <c r="AD46" i="71"/>
  <c r="AD49" i="71"/>
  <c r="AD52" i="71"/>
  <c r="AD55" i="71"/>
  <c r="AD58" i="71"/>
  <c r="AD61" i="71"/>
  <c r="AD64" i="71"/>
  <c r="AD67" i="71"/>
  <c r="AD70" i="71"/>
  <c r="AD73" i="71"/>
  <c r="AD76" i="71"/>
  <c r="AD79" i="71"/>
  <c r="AD82" i="71"/>
  <c r="AE41" i="72"/>
  <c r="AE44" i="72"/>
  <c r="AE47" i="72"/>
  <c r="AE50" i="72"/>
  <c r="AE53" i="72"/>
  <c r="AE56" i="72"/>
  <c r="AE59" i="72"/>
  <c r="AE62" i="72"/>
  <c r="AE65" i="72"/>
  <c r="AE68" i="72"/>
  <c r="AE71" i="72"/>
  <c r="AE74" i="72"/>
  <c r="AE77" i="72"/>
  <c r="AE80" i="72"/>
  <c r="AE83" i="72"/>
  <c r="AE13" i="71"/>
  <c r="AE16" i="71"/>
  <c r="AE19" i="71"/>
  <c r="AE22" i="71"/>
  <c r="AE25" i="71"/>
  <c r="AE28" i="71"/>
  <c r="AE31" i="71"/>
  <c r="AE34" i="71"/>
  <c r="AE37" i="71"/>
  <c r="AE40" i="71"/>
  <c r="AE43" i="71"/>
  <c r="AE46" i="71"/>
  <c r="AE49" i="71"/>
  <c r="AE52" i="71"/>
  <c r="AE55" i="71"/>
  <c r="AE58" i="71"/>
  <c r="AE61" i="71"/>
  <c r="AE64" i="71"/>
  <c r="AE67" i="71"/>
  <c r="AE70" i="71"/>
  <c r="AE73" i="71"/>
  <c r="AE76" i="71"/>
  <c r="AE79" i="71"/>
  <c r="AE82" i="71"/>
  <c r="AD68" i="71"/>
  <c r="AD71" i="71"/>
  <c r="AD74" i="71"/>
  <c r="AD77" i="71"/>
  <c r="AD80" i="71"/>
  <c r="AD83" i="71"/>
  <c r="AE68" i="71"/>
  <c r="AE71" i="71"/>
  <c r="AE74" i="71"/>
  <c r="AE77" i="71"/>
  <c r="AE80" i="71"/>
  <c r="AE83" i="71"/>
  <c r="AD12" i="85"/>
  <c r="AE12" i="85"/>
  <c r="AE84" i="85" s="1"/>
  <c r="AF14" i="85"/>
  <c r="AD14" i="85"/>
  <c r="AD13" i="85"/>
  <c r="AF13" i="85"/>
  <c r="AB7" i="85"/>
  <c r="AB8" i="85" s="1"/>
  <c r="AB9" i="85" s="1"/>
  <c r="AB10" i="85" s="1"/>
  <c r="AB11" i="85" s="1"/>
  <c r="AB12" i="85" s="1"/>
  <c r="AD84" i="85" l="1"/>
  <c r="AF84" i="85"/>
  <c r="W2" i="5"/>
  <c r="S2" i="71"/>
  <c r="S2" i="72"/>
  <c r="S2" i="73"/>
  <c r="S2" i="74"/>
  <c r="S2" i="75"/>
  <c r="S2" i="76"/>
  <c r="S2" i="77"/>
  <c r="S2" i="78"/>
  <c r="S2" i="79"/>
  <c r="S2" i="80"/>
  <c r="S2" i="81"/>
  <c r="S2" i="82"/>
  <c r="S2" i="83"/>
  <c r="S2" i="84"/>
  <c r="S2" i="85"/>
  <c r="S2" i="86"/>
  <c r="S2" i="87"/>
  <c r="S2" i="88"/>
  <c r="S2" i="89"/>
  <c r="S2" i="90"/>
  <c r="S2" i="91"/>
  <c r="S2" i="92"/>
  <c r="S2" i="93"/>
  <c r="S2" i="94"/>
  <c r="S2" i="96"/>
  <c r="S2" i="97"/>
  <c r="S2" i="98"/>
  <c r="S2" i="99"/>
  <c r="S2" i="100"/>
  <c r="S2" i="101"/>
  <c r="S2" i="5"/>
  <c r="S2" i="95"/>
  <c r="T2" i="71"/>
  <c r="T2" i="72"/>
  <c r="T2" i="73"/>
  <c r="T2" i="74"/>
  <c r="T2" i="75"/>
  <c r="T2" i="76"/>
  <c r="T2" i="77"/>
  <c r="T2" i="78"/>
  <c r="T2" i="79"/>
  <c r="T2" i="80"/>
  <c r="T2" i="81"/>
  <c r="T2" i="82"/>
  <c r="T2" i="83"/>
  <c r="T2" i="84"/>
  <c r="T2" i="86"/>
  <c r="T2" i="87"/>
  <c r="T2" i="88"/>
  <c r="T2" i="89"/>
  <c r="T2" i="90"/>
  <c r="T2" i="91"/>
  <c r="T2" i="92"/>
  <c r="T2" i="93"/>
  <c r="T2" i="94"/>
  <c r="T2" i="95"/>
  <c r="T2" i="96"/>
  <c r="T2" i="97"/>
  <c r="T2" i="98"/>
  <c r="T2" i="99"/>
  <c r="T2" i="100"/>
  <c r="T2" i="101"/>
  <c r="T2" i="5"/>
  <c r="T2" i="85"/>
  <c r="P83" i="71"/>
  <c r="P82" i="71"/>
  <c r="P81" i="71"/>
  <c r="P80" i="7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P2" i="71"/>
  <c r="P83" i="72"/>
  <c r="P82" i="72"/>
  <c r="P81" i="72"/>
  <c r="P80" i="72"/>
  <c r="P79" i="72"/>
  <c r="P78" i="72"/>
  <c r="P77" i="72"/>
  <c r="P76" i="72"/>
  <c r="P75" i="72"/>
  <c r="P74" i="72"/>
  <c r="P73" i="72"/>
  <c r="P72" i="72"/>
  <c r="P71" i="72"/>
  <c r="P70" i="72"/>
  <c r="P69" i="72"/>
  <c r="P68" i="72"/>
  <c r="P67" i="72"/>
  <c r="P66" i="72"/>
  <c r="P65" i="72"/>
  <c r="P64" i="72"/>
  <c r="P63" i="72"/>
  <c r="P62" i="72"/>
  <c r="P61" i="72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2" i="72"/>
  <c r="P3" i="72" s="1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2" i="73"/>
  <c r="P3" i="73" s="1"/>
  <c r="P4" i="73" s="1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2" i="74"/>
  <c r="P3" i="74" s="1"/>
  <c r="P4" i="74" s="1"/>
  <c r="P83" i="75"/>
  <c r="P82" i="75"/>
  <c r="P81" i="75"/>
  <c r="P80" i="75"/>
  <c r="P79" i="75"/>
  <c r="P78" i="75"/>
  <c r="P77" i="75"/>
  <c r="P76" i="75"/>
  <c r="P75" i="75"/>
  <c r="P74" i="75"/>
  <c r="P73" i="75"/>
  <c r="P72" i="75"/>
  <c r="P71" i="75"/>
  <c r="P70" i="75"/>
  <c r="P69" i="75"/>
  <c r="P68" i="75"/>
  <c r="P67" i="75"/>
  <c r="P66" i="75"/>
  <c r="P65" i="75"/>
  <c r="P64" i="75"/>
  <c r="P63" i="75"/>
  <c r="P62" i="75"/>
  <c r="P61" i="75"/>
  <c r="P60" i="75"/>
  <c r="P59" i="75"/>
  <c r="P58" i="75"/>
  <c r="P57" i="75"/>
  <c r="P56" i="75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2" i="75"/>
  <c r="P3" i="75" s="1"/>
  <c r="P4" i="75" s="1"/>
  <c r="P5" i="75" s="1"/>
  <c r="P83" i="76"/>
  <c r="P82" i="76"/>
  <c r="P81" i="76"/>
  <c r="P80" i="76"/>
  <c r="P79" i="76"/>
  <c r="P78" i="76"/>
  <c r="P77" i="76"/>
  <c r="P76" i="76"/>
  <c r="P75" i="76"/>
  <c r="P74" i="76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2" i="76"/>
  <c r="P3" i="76" s="1"/>
  <c r="P4" i="76" s="1"/>
  <c r="P5" i="76" s="1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2" i="77"/>
  <c r="P3" i="77" s="1"/>
  <c r="P4" i="77" s="1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2" i="78"/>
  <c r="P3" i="78" s="1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P2" i="79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2" i="80"/>
  <c r="P3" i="80" s="1"/>
  <c r="P4" i="80" s="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2" i="81"/>
  <c r="P3" i="81" s="1"/>
  <c r="P4" i="81" s="1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2" i="82"/>
  <c r="P3" i="82" s="1"/>
  <c r="P4" i="82" s="1"/>
  <c r="P83" i="83"/>
  <c r="P82" i="83"/>
  <c r="P81" i="83"/>
  <c r="P80" i="83"/>
  <c r="P79" i="83"/>
  <c r="P78" i="83"/>
  <c r="P77" i="83"/>
  <c r="P76" i="83"/>
  <c r="P75" i="83"/>
  <c r="P74" i="83"/>
  <c r="P73" i="83"/>
  <c r="P72" i="83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2" i="83"/>
  <c r="P3" i="83" s="1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2" i="84"/>
  <c r="P3" i="84" s="1"/>
  <c r="P83" i="86"/>
  <c r="P82" i="86"/>
  <c r="P81" i="86"/>
  <c r="P80" i="86"/>
  <c r="P79" i="86"/>
  <c r="P78" i="86"/>
  <c r="P77" i="86"/>
  <c r="P76" i="86"/>
  <c r="P75" i="86"/>
  <c r="P74" i="86"/>
  <c r="P73" i="86"/>
  <c r="P72" i="86"/>
  <c r="P71" i="86"/>
  <c r="P70" i="86"/>
  <c r="P69" i="86"/>
  <c r="P68" i="86"/>
  <c r="P67" i="86"/>
  <c r="P66" i="86"/>
  <c r="P65" i="86"/>
  <c r="P64" i="86"/>
  <c r="P63" i="86"/>
  <c r="P62" i="86"/>
  <c r="P61" i="86"/>
  <c r="P60" i="86"/>
  <c r="P59" i="86"/>
  <c r="P58" i="86"/>
  <c r="P57" i="86"/>
  <c r="P56" i="86"/>
  <c r="P55" i="86"/>
  <c r="P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2" i="86"/>
  <c r="P3" i="86" s="1"/>
  <c r="P4" i="86" s="1"/>
  <c r="P5" i="86" s="1"/>
  <c r="P83" i="87"/>
  <c r="P82" i="87"/>
  <c r="P81" i="87"/>
  <c r="P80" i="87"/>
  <c r="P79" i="87"/>
  <c r="P78" i="87"/>
  <c r="P77" i="87"/>
  <c r="P76" i="87"/>
  <c r="P75" i="87"/>
  <c r="P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2" i="87"/>
  <c r="P3" i="87" s="1"/>
  <c r="P83" i="88"/>
  <c r="P82" i="88"/>
  <c r="P81" i="88"/>
  <c r="P80" i="88"/>
  <c r="P79" i="88"/>
  <c r="P78" i="88"/>
  <c r="P77" i="88"/>
  <c r="P76" i="88"/>
  <c r="P75" i="88"/>
  <c r="P74" i="88"/>
  <c r="P73" i="88"/>
  <c r="P72" i="88"/>
  <c r="P71" i="88"/>
  <c r="P70" i="88"/>
  <c r="P69" i="88"/>
  <c r="P68" i="88"/>
  <c r="P67" i="88"/>
  <c r="P66" i="88"/>
  <c r="P65" i="88"/>
  <c r="P64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2" i="88"/>
  <c r="P3" i="88" s="1"/>
  <c r="P83" i="89"/>
  <c r="P82" i="89"/>
  <c r="P81" i="89"/>
  <c r="P80" i="89"/>
  <c r="P79" i="89"/>
  <c r="P78" i="89"/>
  <c r="P77" i="89"/>
  <c r="P76" i="89"/>
  <c r="P75" i="89"/>
  <c r="P74" i="89"/>
  <c r="P73" i="89"/>
  <c r="P72" i="89"/>
  <c r="P71" i="89"/>
  <c r="P70" i="89"/>
  <c r="P69" i="89"/>
  <c r="P68" i="89"/>
  <c r="P67" i="89"/>
  <c r="P66" i="89"/>
  <c r="P65" i="89"/>
  <c r="P64" i="89"/>
  <c r="P63" i="89"/>
  <c r="P62" i="89"/>
  <c r="P61" i="89"/>
  <c r="P60" i="89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2" i="89"/>
  <c r="P3" i="89" s="1"/>
  <c r="P4" i="89" s="1"/>
  <c r="P83" i="90"/>
  <c r="P82" i="90"/>
  <c r="P81" i="90"/>
  <c r="P80" i="90"/>
  <c r="P79" i="90"/>
  <c r="P78" i="90"/>
  <c r="P77" i="90"/>
  <c r="P76" i="90"/>
  <c r="P75" i="90"/>
  <c r="P74" i="90"/>
  <c r="P73" i="90"/>
  <c r="P72" i="90"/>
  <c r="P71" i="90"/>
  <c r="P70" i="90"/>
  <c r="P69" i="90"/>
  <c r="P68" i="90"/>
  <c r="P67" i="90"/>
  <c r="P66" i="90"/>
  <c r="P65" i="90"/>
  <c r="P64" i="90"/>
  <c r="P63" i="90"/>
  <c r="P62" i="90"/>
  <c r="P61" i="90"/>
  <c r="P60" i="90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2" i="90"/>
  <c r="P3" i="90" s="1"/>
  <c r="P4" i="90" s="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3" i="91"/>
  <c r="P4" i="91" s="1"/>
  <c r="P2" i="91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2" i="92"/>
  <c r="P3" i="92" s="1"/>
  <c r="P4" i="92" s="1"/>
  <c r="P83" i="93"/>
  <c r="P82" i="93"/>
  <c r="P81" i="93"/>
  <c r="P80" i="93"/>
  <c r="P79" i="93"/>
  <c r="P78" i="93"/>
  <c r="P77" i="93"/>
  <c r="P76" i="93"/>
  <c r="P75" i="93"/>
  <c r="P74" i="93"/>
  <c r="P73" i="93"/>
  <c r="P72" i="93"/>
  <c r="P71" i="93"/>
  <c r="P70" i="93"/>
  <c r="P69" i="93"/>
  <c r="P68" i="93"/>
  <c r="P67" i="93"/>
  <c r="P66" i="93"/>
  <c r="P65" i="93"/>
  <c r="P64" i="93"/>
  <c r="P63" i="93"/>
  <c r="P62" i="93"/>
  <c r="P61" i="93"/>
  <c r="P60" i="93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2" i="93"/>
  <c r="P3" i="93" s="1"/>
  <c r="P4" i="93" s="1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3" i="94"/>
  <c r="P4" i="94" s="1"/>
  <c r="P5" i="94" s="1"/>
  <c r="P2" i="94"/>
  <c r="P83" i="95"/>
  <c r="P82" i="95"/>
  <c r="P81" i="95"/>
  <c r="P80" i="95"/>
  <c r="P79" i="95"/>
  <c r="P78" i="95"/>
  <c r="P77" i="95"/>
  <c r="P76" i="95"/>
  <c r="P75" i="95"/>
  <c r="P74" i="95"/>
  <c r="P73" i="95"/>
  <c r="P72" i="95"/>
  <c r="P71" i="95"/>
  <c r="P70" i="95"/>
  <c r="P69" i="95"/>
  <c r="P68" i="95"/>
  <c r="P67" i="95"/>
  <c r="P66" i="95"/>
  <c r="P65" i="95"/>
  <c r="P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2" i="95"/>
  <c r="P3" i="95" s="1"/>
  <c r="P83" i="96"/>
  <c r="P82" i="96"/>
  <c r="P81" i="96"/>
  <c r="P80" i="96"/>
  <c r="P79" i="96"/>
  <c r="P78" i="96"/>
  <c r="P77" i="96"/>
  <c r="P76" i="96"/>
  <c r="P75" i="96"/>
  <c r="P74" i="96"/>
  <c r="P73" i="96"/>
  <c r="P72" i="96"/>
  <c r="P71" i="96"/>
  <c r="P70" i="96"/>
  <c r="P69" i="96"/>
  <c r="P68" i="96"/>
  <c r="P67" i="96"/>
  <c r="P66" i="96"/>
  <c r="P65" i="96"/>
  <c r="P64" i="96"/>
  <c r="P63" i="96"/>
  <c r="P62" i="96"/>
  <c r="P61" i="96"/>
  <c r="P60" i="96"/>
  <c r="P59" i="96"/>
  <c r="P58" i="96"/>
  <c r="P57" i="96"/>
  <c r="P56" i="96"/>
  <c r="P55" i="96"/>
  <c r="P54" i="96"/>
  <c r="P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2" i="96"/>
  <c r="P3" i="96" s="1"/>
  <c r="P4" i="96" s="1"/>
  <c r="P5" i="96" s="1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63" i="97"/>
  <c r="P62" i="97"/>
  <c r="P61" i="97"/>
  <c r="P60" i="97"/>
  <c r="P59" i="97"/>
  <c r="P58" i="97"/>
  <c r="P57" i="97"/>
  <c r="P56" i="97"/>
  <c r="P55" i="97"/>
  <c r="P54" i="97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3" i="97"/>
  <c r="P4" i="97" s="1"/>
  <c r="P2" i="97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2" i="98"/>
  <c r="P3" i="98" s="1"/>
  <c r="P83" i="99"/>
  <c r="P82" i="99"/>
  <c r="P81" i="99"/>
  <c r="P80" i="99"/>
  <c r="P79" i="99"/>
  <c r="P78" i="99"/>
  <c r="P77" i="99"/>
  <c r="P76" i="99"/>
  <c r="P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2" i="99"/>
  <c r="P3" i="99" s="1"/>
  <c r="P4" i="99" s="1"/>
  <c r="P83" i="100"/>
  <c r="P82" i="100"/>
  <c r="P81" i="100"/>
  <c r="P80" i="100"/>
  <c r="P79" i="100"/>
  <c r="P78" i="100"/>
  <c r="P77" i="100"/>
  <c r="P76" i="100"/>
  <c r="P75" i="100"/>
  <c r="P74" i="100"/>
  <c r="P73" i="100"/>
  <c r="P72" i="100"/>
  <c r="P71" i="100"/>
  <c r="P70" i="100"/>
  <c r="P69" i="100"/>
  <c r="P68" i="100"/>
  <c r="P67" i="100"/>
  <c r="P66" i="100"/>
  <c r="P65" i="100"/>
  <c r="P64" i="100"/>
  <c r="P63" i="100"/>
  <c r="P62" i="100"/>
  <c r="P61" i="100"/>
  <c r="P60" i="100"/>
  <c r="P59" i="100"/>
  <c r="P58" i="100"/>
  <c r="P57" i="100"/>
  <c r="P56" i="100"/>
  <c r="P55" i="100"/>
  <c r="P54" i="100"/>
  <c r="P53" i="100"/>
  <c r="P52" i="100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P2" i="100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2" i="101"/>
  <c r="P3" i="101" s="1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2" i="5"/>
  <c r="P3" i="5" s="1"/>
  <c r="P5" i="85"/>
  <c r="P6" i="85" s="1"/>
  <c r="P7" i="85" s="1"/>
  <c r="P8" i="85" s="1"/>
  <c r="P9" i="85" s="1"/>
  <c r="P10" i="85" s="1"/>
  <c r="P11" i="85" s="1"/>
  <c r="P12" i="85" s="1"/>
  <c r="P13" i="85"/>
  <c r="P14" i="85"/>
  <c r="P15" i="85"/>
  <c r="P16" i="85"/>
  <c r="P17" i="85"/>
  <c r="P18" i="85"/>
  <c r="P19" i="85"/>
  <c r="P20" i="85"/>
  <c r="P21" i="85"/>
  <c r="P22" i="85"/>
  <c r="P23" i="85"/>
  <c r="P24" i="85"/>
  <c r="P25" i="85"/>
  <c r="P26" i="85"/>
  <c r="P27" i="85"/>
  <c r="P28" i="85"/>
  <c r="P29" i="85"/>
  <c r="P30" i="85"/>
  <c r="P31" i="85"/>
  <c r="P32" i="85"/>
  <c r="P33" i="85"/>
  <c r="P34" i="85"/>
  <c r="P35" i="85"/>
  <c r="P36" i="85"/>
  <c r="P37" i="85"/>
  <c r="P38" i="85"/>
  <c r="P39" i="85"/>
  <c r="P40" i="85"/>
  <c r="P41" i="85"/>
  <c r="P42" i="85"/>
  <c r="P43" i="85"/>
  <c r="P44" i="85"/>
  <c r="P45" i="85"/>
  <c r="P46" i="85"/>
  <c r="P47" i="85"/>
  <c r="P48" i="85"/>
  <c r="P49" i="85"/>
  <c r="P50" i="85"/>
  <c r="P51" i="85"/>
  <c r="P52" i="85"/>
  <c r="P53" i="85"/>
  <c r="P54" i="85"/>
  <c r="P55" i="85"/>
  <c r="P56" i="85"/>
  <c r="P57" i="85"/>
  <c r="P58" i="85"/>
  <c r="P59" i="85"/>
  <c r="P60" i="85"/>
  <c r="P61" i="85"/>
  <c r="P62" i="85"/>
  <c r="P63" i="85"/>
  <c r="P64" i="85"/>
  <c r="P65" i="85"/>
  <c r="P66" i="85"/>
  <c r="P67" i="85"/>
  <c r="P68" i="85"/>
  <c r="P69" i="85"/>
  <c r="P70" i="85"/>
  <c r="P71" i="85"/>
  <c r="P72" i="85"/>
  <c r="P73" i="85"/>
  <c r="P74" i="85"/>
  <c r="P75" i="85"/>
  <c r="P76" i="85"/>
  <c r="P77" i="85"/>
  <c r="P78" i="85"/>
  <c r="P79" i="85"/>
  <c r="P80" i="85"/>
  <c r="P81" i="85"/>
  <c r="P82" i="85"/>
  <c r="P83" i="85"/>
  <c r="P2" i="85"/>
  <c r="P3" i="85" s="1"/>
  <c r="P4" i="85" s="1"/>
  <c r="T83" i="72"/>
  <c r="S83" i="72"/>
  <c r="R83" i="72"/>
  <c r="Q83" i="72"/>
  <c r="O83" i="72"/>
  <c r="T82" i="72"/>
  <c r="S82" i="72"/>
  <c r="R82" i="72"/>
  <c r="Q82" i="72"/>
  <c r="O82" i="72"/>
  <c r="T81" i="72"/>
  <c r="S81" i="72"/>
  <c r="R81" i="72"/>
  <c r="Q81" i="72"/>
  <c r="O81" i="72"/>
  <c r="T80" i="72"/>
  <c r="S80" i="72"/>
  <c r="R80" i="72"/>
  <c r="Q80" i="72"/>
  <c r="O80" i="72"/>
  <c r="T79" i="72"/>
  <c r="S79" i="72"/>
  <c r="R79" i="72"/>
  <c r="Q79" i="72"/>
  <c r="O79" i="72"/>
  <c r="T78" i="72"/>
  <c r="S78" i="72"/>
  <c r="R78" i="72"/>
  <c r="Q78" i="72"/>
  <c r="O78" i="72"/>
  <c r="T77" i="72"/>
  <c r="S77" i="72"/>
  <c r="R77" i="72"/>
  <c r="Q77" i="72"/>
  <c r="O77" i="72"/>
  <c r="T76" i="72"/>
  <c r="S76" i="72"/>
  <c r="R76" i="72"/>
  <c r="Q76" i="72"/>
  <c r="O76" i="72"/>
  <c r="T75" i="72"/>
  <c r="S75" i="72"/>
  <c r="R75" i="72"/>
  <c r="Q75" i="72"/>
  <c r="O75" i="72"/>
  <c r="T74" i="72"/>
  <c r="S74" i="72"/>
  <c r="R74" i="72"/>
  <c r="Q74" i="72"/>
  <c r="O74" i="72"/>
  <c r="T73" i="72"/>
  <c r="S73" i="72"/>
  <c r="R73" i="72"/>
  <c r="Q73" i="72"/>
  <c r="O73" i="72"/>
  <c r="T72" i="72"/>
  <c r="S72" i="72"/>
  <c r="R72" i="72"/>
  <c r="Q72" i="72"/>
  <c r="O72" i="72"/>
  <c r="T71" i="72"/>
  <c r="S71" i="72"/>
  <c r="R71" i="72"/>
  <c r="Q71" i="72"/>
  <c r="O71" i="72"/>
  <c r="T70" i="72"/>
  <c r="S70" i="72"/>
  <c r="R70" i="72"/>
  <c r="Q70" i="72"/>
  <c r="O70" i="72"/>
  <c r="T69" i="72"/>
  <c r="S69" i="72"/>
  <c r="R69" i="72"/>
  <c r="Q69" i="72"/>
  <c r="O69" i="72"/>
  <c r="T68" i="72"/>
  <c r="S68" i="72"/>
  <c r="R68" i="72"/>
  <c r="Q68" i="72"/>
  <c r="O68" i="72"/>
  <c r="T67" i="72"/>
  <c r="S67" i="72"/>
  <c r="R67" i="72"/>
  <c r="Q67" i="72"/>
  <c r="O67" i="72"/>
  <c r="T66" i="72"/>
  <c r="S66" i="72"/>
  <c r="R66" i="72"/>
  <c r="Q66" i="72"/>
  <c r="O66" i="72"/>
  <c r="T65" i="72"/>
  <c r="S65" i="72"/>
  <c r="R65" i="72"/>
  <c r="Q65" i="72"/>
  <c r="O65" i="72"/>
  <c r="T64" i="72"/>
  <c r="S64" i="72"/>
  <c r="R64" i="72"/>
  <c r="Q64" i="72"/>
  <c r="O64" i="72"/>
  <c r="T63" i="72"/>
  <c r="S63" i="72"/>
  <c r="R63" i="72"/>
  <c r="Q63" i="72"/>
  <c r="O63" i="72"/>
  <c r="T62" i="72"/>
  <c r="S62" i="72"/>
  <c r="R62" i="72"/>
  <c r="Q62" i="72"/>
  <c r="O62" i="72"/>
  <c r="T61" i="72"/>
  <c r="S61" i="72"/>
  <c r="R61" i="72"/>
  <c r="Q61" i="72"/>
  <c r="O61" i="72"/>
  <c r="T60" i="72"/>
  <c r="S60" i="72"/>
  <c r="R60" i="72"/>
  <c r="Q60" i="72"/>
  <c r="O60" i="72"/>
  <c r="T59" i="72"/>
  <c r="S59" i="72"/>
  <c r="R59" i="72"/>
  <c r="Q59" i="72"/>
  <c r="O59" i="72"/>
  <c r="T58" i="72"/>
  <c r="S58" i="72"/>
  <c r="R58" i="72"/>
  <c r="Q58" i="72"/>
  <c r="O58" i="72"/>
  <c r="T57" i="72"/>
  <c r="S57" i="72"/>
  <c r="R57" i="72"/>
  <c r="Q57" i="72"/>
  <c r="O57" i="72"/>
  <c r="T56" i="72"/>
  <c r="S56" i="72"/>
  <c r="R56" i="72"/>
  <c r="Q56" i="72"/>
  <c r="O56" i="72"/>
  <c r="T55" i="72"/>
  <c r="S55" i="72"/>
  <c r="R55" i="72"/>
  <c r="Q55" i="72"/>
  <c r="O55" i="72"/>
  <c r="T54" i="72"/>
  <c r="S54" i="72"/>
  <c r="R54" i="72"/>
  <c r="Q54" i="72"/>
  <c r="O54" i="72"/>
  <c r="T53" i="72"/>
  <c r="S53" i="72"/>
  <c r="R53" i="72"/>
  <c r="Q53" i="72"/>
  <c r="O53" i="72"/>
  <c r="T52" i="72"/>
  <c r="S52" i="72"/>
  <c r="R52" i="72"/>
  <c r="Q52" i="72"/>
  <c r="O52" i="72"/>
  <c r="T51" i="72"/>
  <c r="S51" i="72"/>
  <c r="R51" i="72"/>
  <c r="Q51" i="72"/>
  <c r="O51" i="72"/>
  <c r="T50" i="72"/>
  <c r="S50" i="72"/>
  <c r="R50" i="72"/>
  <c r="Q50" i="72"/>
  <c r="O50" i="72"/>
  <c r="T49" i="72"/>
  <c r="S49" i="72"/>
  <c r="R49" i="72"/>
  <c r="Q49" i="72"/>
  <c r="O49" i="72"/>
  <c r="T48" i="72"/>
  <c r="S48" i="72"/>
  <c r="R48" i="72"/>
  <c r="Q48" i="72"/>
  <c r="O48" i="72"/>
  <c r="T47" i="72"/>
  <c r="S47" i="72"/>
  <c r="R47" i="72"/>
  <c r="Q47" i="72"/>
  <c r="O47" i="72"/>
  <c r="T46" i="72"/>
  <c r="S46" i="72"/>
  <c r="R46" i="72"/>
  <c r="Q46" i="72"/>
  <c r="O46" i="72"/>
  <c r="T45" i="72"/>
  <c r="S45" i="72"/>
  <c r="R45" i="72"/>
  <c r="Q45" i="72"/>
  <c r="O45" i="72"/>
  <c r="T44" i="72"/>
  <c r="S44" i="72"/>
  <c r="R44" i="72"/>
  <c r="Q44" i="72"/>
  <c r="O44" i="72"/>
  <c r="T43" i="72"/>
  <c r="S43" i="72"/>
  <c r="R43" i="72"/>
  <c r="Q43" i="72"/>
  <c r="O43" i="72"/>
  <c r="T42" i="72"/>
  <c r="S42" i="72"/>
  <c r="R42" i="72"/>
  <c r="Q42" i="72"/>
  <c r="O42" i="72"/>
  <c r="T41" i="72"/>
  <c r="S41" i="72"/>
  <c r="R41" i="72"/>
  <c r="Q41" i="72"/>
  <c r="O41" i="72"/>
  <c r="T40" i="72"/>
  <c r="S40" i="72"/>
  <c r="R40" i="72"/>
  <c r="Q40" i="72"/>
  <c r="O40" i="72"/>
  <c r="T39" i="72"/>
  <c r="S39" i="72"/>
  <c r="R39" i="72"/>
  <c r="Q39" i="72"/>
  <c r="O39" i="72"/>
  <c r="T38" i="72"/>
  <c r="S38" i="72"/>
  <c r="R38" i="72"/>
  <c r="Q38" i="72"/>
  <c r="O38" i="72"/>
  <c r="T37" i="72"/>
  <c r="S37" i="72"/>
  <c r="R37" i="72"/>
  <c r="Q37" i="72"/>
  <c r="O37" i="72"/>
  <c r="T36" i="72"/>
  <c r="S36" i="72"/>
  <c r="R36" i="72"/>
  <c r="Q36" i="72"/>
  <c r="O36" i="72"/>
  <c r="T35" i="72"/>
  <c r="S35" i="72"/>
  <c r="R35" i="72"/>
  <c r="Q35" i="72"/>
  <c r="O35" i="72"/>
  <c r="T34" i="72"/>
  <c r="S34" i="72"/>
  <c r="R34" i="72"/>
  <c r="Q34" i="72"/>
  <c r="O34" i="72"/>
  <c r="T33" i="72"/>
  <c r="S33" i="72"/>
  <c r="R33" i="72"/>
  <c r="Q33" i="72"/>
  <c r="O33" i="72"/>
  <c r="T32" i="72"/>
  <c r="S32" i="72"/>
  <c r="R32" i="72"/>
  <c r="Q32" i="72"/>
  <c r="O32" i="72"/>
  <c r="T31" i="72"/>
  <c r="S31" i="72"/>
  <c r="R31" i="72"/>
  <c r="Q31" i="72"/>
  <c r="O31" i="72"/>
  <c r="T30" i="72"/>
  <c r="S30" i="72"/>
  <c r="R30" i="72"/>
  <c r="Q30" i="72"/>
  <c r="O30" i="72"/>
  <c r="T29" i="72"/>
  <c r="S29" i="72"/>
  <c r="R29" i="72"/>
  <c r="Q29" i="72"/>
  <c r="O29" i="72"/>
  <c r="T28" i="72"/>
  <c r="S28" i="72"/>
  <c r="R28" i="72"/>
  <c r="Q28" i="72"/>
  <c r="O28" i="72"/>
  <c r="T27" i="72"/>
  <c r="S27" i="72"/>
  <c r="R27" i="72"/>
  <c r="Q27" i="72"/>
  <c r="O27" i="72"/>
  <c r="T26" i="72"/>
  <c r="S26" i="72"/>
  <c r="R26" i="72"/>
  <c r="Q26" i="72"/>
  <c r="O26" i="72"/>
  <c r="T25" i="72"/>
  <c r="S25" i="72"/>
  <c r="R25" i="72"/>
  <c r="Q25" i="72"/>
  <c r="O25" i="72"/>
  <c r="T24" i="72"/>
  <c r="S24" i="72"/>
  <c r="R24" i="72"/>
  <c r="Q24" i="72"/>
  <c r="O24" i="72"/>
  <c r="T23" i="72"/>
  <c r="S23" i="72"/>
  <c r="R23" i="72"/>
  <c r="Q23" i="72"/>
  <c r="O23" i="72"/>
  <c r="T22" i="72"/>
  <c r="S22" i="72"/>
  <c r="R22" i="72"/>
  <c r="Q22" i="72"/>
  <c r="O22" i="72"/>
  <c r="T21" i="72"/>
  <c r="S21" i="72"/>
  <c r="R21" i="72"/>
  <c r="Q21" i="72"/>
  <c r="O21" i="72"/>
  <c r="T20" i="72"/>
  <c r="S20" i="72"/>
  <c r="R20" i="72"/>
  <c r="Q20" i="72"/>
  <c r="O20" i="72"/>
  <c r="T19" i="72"/>
  <c r="S19" i="72"/>
  <c r="R19" i="72"/>
  <c r="Q19" i="72"/>
  <c r="O19" i="72"/>
  <c r="T18" i="72"/>
  <c r="S18" i="72"/>
  <c r="R18" i="72"/>
  <c r="Q18" i="72"/>
  <c r="O18" i="72"/>
  <c r="T17" i="72"/>
  <c r="S17" i="72"/>
  <c r="R17" i="72"/>
  <c r="Q17" i="72"/>
  <c r="O17" i="72"/>
  <c r="T16" i="72"/>
  <c r="S16" i="72"/>
  <c r="R16" i="72"/>
  <c r="Q16" i="72"/>
  <c r="O16" i="72"/>
  <c r="T15" i="72"/>
  <c r="S15" i="72"/>
  <c r="R15" i="72"/>
  <c r="Q15" i="72"/>
  <c r="O15" i="72"/>
  <c r="T14" i="72"/>
  <c r="S14" i="72"/>
  <c r="R14" i="72"/>
  <c r="Q14" i="72"/>
  <c r="O14" i="72"/>
  <c r="T13" i="72"/>
  <c r="S13" i="72"/>
  <c r="R13" i="72"/>
  <c r="Q13" i="72"/>
  <c r="O13" i="72"/>
  <c r="T12" i="72"/>
  <c r="S12" i="72"/>
  <c r="R12" i="72"/>
  <c r="Q12" i="72"/>
  <c r="O12" i="72"/>
  <c r="T11" i="72"/>
  <c r="S11" i="72"/>
  <c r="R11" i="72"/>
  <c r="Q11" i="72"/>
  <c r="O11" i="72"/>
  <c r="T10" i="72"/>
  <c r="S10" i="72"/>
  <c r="R10" i="72"/>
  <c r="Q10" i="72"/>
  <c r="O10" i="72"/>
  <c r="T9" i="72"/>
  <c r="S9" i="72"/>
  <c r="R9" i="72"/>
  <c r="Q9" i="72"/>
  <c r="O9" i="72"/>
  <c r="T8" i="72"/>
  <c r="S8" i="72"/>
  <c r="R8" i="72"/>
  <c r="Q8" i="72"/>
  <c r="O8" i="72"/>
  <c r="T7" i="72"/>
  <c r="S7" i="72"/>
  <c r="R7" i="72"/>
  <c r="Q7" i="72"/>
  <c r="O7" i="72"/>
  <c r="T6" i="72"/>
  <c r="S6" i="72"/>
  <c r="R6" i="72"/>
  <c r="Q6" i="72"/>
  <c r="O6" i="72"/>
  <c r="T5" i="72"/>
  <c r="S5" i="72"/>
  <c r="R5" i="72"/>
  <c r="Q5" i="72"/>
  <c r="O5" i="72"/>
  <c r="T4" i="72"/>
  <c r="S4" i="72"/>
  <c r="R4" i="72"/>
  <c r="Q4" i="72"/>
  <c r="O4" i="72"/>
  <c r="V2" i="72"/>
  <c r="U2" i="72"/>
  <c r="R2" i="72"/>
  <c r="Q2" i="72"/>
  <c r="O2" i="72"/>
  <c r="T83" i="73"/>
  <c r="S83" i="73"/>
  <c r="R83" i="73"/>
  <c r="Q83" i="73"/>
  <c r="O83" i="73"/>
  <c r="T82" i="73"/>
  <c r="S82" i="73"/>
  <c r="R82" i="73"/>
  <c r="Q82" i="73"/>
  <c r="O82" i="73"/>
  <c r="T81" i="73"/>
  <c r="S81" i="73"/>
  <c r="R81" i="73"/>
  <c r="Q81" i="73"/>
  <c r="O81" i="73"/>
  <c r="T80" i="73"/>
  <c r="S80" i="73"/>
  <c r="R80" i="73"/>
  <c r="Q80" i="73"/>
  <c r="O80" i="73"/>
  <c r="T79" i="73"/>
  <c r="S79" i="73"/>
  <c r="R79" i="73"/>
  <c r="Q79" i="73"/>
  <c r="O79" i="73"/>
  <c r="T78" i="73"/>
  <c r="S78" i="73"/>
  <c r="R78" i="73"/>
  <c r="Q78" i="73"/>
  <c r="O78" i="73"/>
  <c r="T77" i="73"/>
  <c r="S77" i="73"/>
  <c r="R77" i="73"/>
  <c r="Q77" i="73"/>
  <c r="O77" i="73"/>
  <c r="T76" i="73"/>
  <c r="S76" i="73"/>
  <c r="R76" i="73"/>
  <c r="Q76" i="73"/>
  <c r="O76" i="73"/>
  <c r="T75" i="73"/>
  <c r="S75" i="73"/>
  <c r="R75" i="73"/>
  <c r="Q75" i="73"/>
  <c r="O75" i="73"/>
  <c r="T74" i="73"/>
  <c r="S74" i="73"/>
  <c r="R74" i="73"/>
  <c r="Q74" i="73"/>
  <c r="O74" i="73"/>
  <c r="T73" i="73"/>
  <c r="S73" i="73"/>
  <c r="R73" i="73"/>
  <c r="Q73" i="73"/>
  <c r="O73" i="73"/>
  <c r="T72" i="73"/>
  <c r="S72" i="73"/>
  <c r="R72" i="73"/>
  <c r="Q72" i="73"/>
  <c r="O72" i="73"/>
  <c r="T71" i="73"/>
  <c r="S71" i="73"/>
  <c r="R71" i="73"/>
  <c r="Q71" i="73"/>
  <c r="O71" i="73"/>
  <c r="T70" i="73"/>
  <c r="S70" i="73"/>
  <c r="R70" i="73"/>
  <c r="Q70" i="73"/>
  <c r="O70" i="73"/>
  <c r="T69" i="73"/>
  <c r="S69" i="73"/>
  <c r="R69" i="73"/>
  <c r="Q69" i="73"/>
  <c r="O69" i="73"/>
  <c r="T68" i="73"/>
  <c r="S68" i="73"/>
  <c r="R68" i="73"/>
  <c r="Q68" i="73"/>
  <c r="O68" i="73"/>
  <c r="T67" i="73"/>
  <c r="S67" i="73"/>
  <c r="R67" i="73"/>
  <c r="Q67" i="73"/>
  <c r="O67" i="73"/>
  <c r="T66" i="73"/>
  <c r="S66" i="73"/>
  <c r="R66" i="73"/>
  <c r="Q66" i="73"/>
  <c r="O66" i="73"/>
  <c r="T65" i="73"/>
  <c r="S65" i="73"/>
  <c r="R65" i="73"/>
  <c r="Q65" i="73"/>
  <c r="O65" i="73"/>
  <c r="T64" i="73"/>
  <c r="S64" i="73"/>
  <c r="R64" i="73"/>
  <c r="Q64" i="73"/>
  <c r="O64" i="73"/>
  <c r="T63" i="73"/>
  <c r="S63" i="73"/>
  <c r="R63" i="73"/>
  <c r="Q63" i="73"/>
  <c r="O63" i="73"/>
  <c r="T62" i="73"/>
  <c r="S62" i="73"/>
  <c r="R62" i="73"/>
  <c r="Q62" i="73"/>
  <c r="O62" i="73"/>
  <c r="T61" i="73"/>
  <c r="S61" i="73"/>
  <c r="R61" i="73"/>
  <c r="Q61" i="73"/>
  <c r="O61" i="73"/>
  <c r="T60" i="73"/>
  <c r="S60" i="73"/>
  <c r="R60" i="73"/>
  <c r="Q60" i="73"/>
  <c r="O60" i="73"/>
  <c r="T59" i="73"/>
  <c r="S59" i="73"/>
  <c r="R59" i="73"/>
  <c r="Q59" i="73"/>
  <c r="O59" i="73"/>
  <c r="T58" i="73"/>
  <c r="S58" i="73"/>
  <c r="R58" i="73"/>
  <c r="Q58" i="73"/>
  <c r="O58" i="73"/>
  <c r="T57" i="73"/>
  <c r="S57" i="73"/>
  <c r="R57" i="73"/>
  <c r="Q57" i="73"/>
  <c r="O57" i="73"/>
  <c r="T56" i="73"/>
  <c r="S56" i="73"/>
  <c r="R56" i="73"/>
  <c r="Q56" i="73"/>
  <c r="O56" i="73"/>
  <c r="T55" i="73"/>
  <c r="S55" i="73"/>
  <c r="R55" i="73"/>
  <c r="Q55" i="73"/>
  <c r="O55" i="73"/>
  <c r="T54" i="73"/>
  <c r="S54" i="73"/>
  <c r="R54" i="73"/>
  <c r="Q54" i="73"/>
  <c r="O54" i="73"/>
  <c r="T53" i="73"/>
  <c r="S53" i="73"/>
  <c r="R53" i="73"/>
  <c r="Q53" i="73"/>
  <c r="O53" i="73"/>
  <c r="T52" i="73"/>
  <c r="S52" i="73"/>
  <c r="R52" i="73"/>
  <c r="Q52" i="73"/>
  <c r="O52" i="73"/>
  <c r="T51" i="73"/>
  <c r="S51" i="73"/>
  <c r="R51" i="73"/>
  <c r="Q51" i="73"/>
  <c r="O51" i="73"/>
  <c r="T50" i="73"/>
  <c r="S50" i="73"/>
  <c r="R50" i="73"/>
  <c r="Q50" i="73"/>
  <c r="O50" i="73"/>
  <c r="T49" i="73"/>
  <c r="S49" i="73"/>
  <c r="R49" i="73"/>
  <c r="Q49" i="73"/>
  <c r="O49" i="73"/>
  <c r="T48" i="73"/>
  <c r="S48" i="73"/>
  <c r="R48" i="73"/>
  <c r="Q48" i="73"/>
  <c r="O48" i="73"/>
  <c r="T47" i="73"/>
  <c r="S47" i="73"/>
  <c r="R47" i="73"/>
  <c r="Q47" i="73"/>
  <c r="O47" i="73"/>
  <c r="T46" i="73"/>
  <c r="S46" i="73"/>
  <c r="R46" i="73"/>
  <c r="Q46" i="73"/>
  <c r="O46" i="73"/>
  <c r="T45" i="73"/>
  <c r="S45" i="73"/>
  <c r="R45" i="73"/>
  <c r="Q45" i="73"/>
  <c r="O45" i="73"/>
  <c r="T44" i="73"/>
  <c r="S44" i="73"/>
  <c r="R44" i="73"/>
  <c r="Q44" i="73"/>
  <c r="O44" i="73"/>
  <c r="T43" i="73"/>
  <c r="S43" i="73"/>
  <c r="R43" i="73"/>
  <c r="Q43" i="73"/>
  <c r="O43" i="73"/>
  <c r="T42" i="73"/>
  <c r="S42" i="73"/>
  <c r="R42" i="73"/>
  <c r="Q42" i="73"/>
  <c r="O42" i="73"/>
  <c r="T41" i="73"/>
  <c r="S41" i="73"/>
  <c r="R41" i="73"/>
  <c r="Q41" i="73"/>
  <c r="O41" i="73"/>
  <c r="T40" i="73"/>
  <c r="S40" i="73"/>
  <c r="R40" i="73"/>
  <c r="Q40" i="73"/>
  <c r="O40" i="73"/>
  <c r="T39" i="73"/>
  <c r="S39" i="73"/>
  <c r="R39" i="73"/>
  <c r="Q39" i="73"/>
  <c r="O39" i="73"/>
  <c r="T38" i="73"/>
  <c r="S38" i="73"/>
  <c r="R38" i="73"/>
  <c r="Q38" i="73"/>
  <c r="O38" i="73"/>
  <c r="T37" i="73"/>
  <c r="S37" i="73"/>
  <c r="R37" i="73"/>
  <c r="Q37" i="73"/>
  <c r="O37" i="73"/>
  <c r="T36" i="73"/>
  <c r="S36" i="73"/>
  <c r="R36" i="73"/>
  <c r="Q36" i="73"/>
  <c r="O36" i="73"/>
  <c r="T35" i="73"/>
  <c r="S35" i="73"/>
  <c r="R35" i="73"/>
  <c r="Q35" i="73"/>
  <c r="O35" i="73"/>
  <c r="T34" i="73"/>
  <c r="S34" i="73"/>
  <c r="R34" i="73"/>
  <c r="Q34" i="73"/>
  <c r="O34" i="73"/>
  <c r="T33" i="73"/>
  <c r="S33" i="73"/>
  <c r="R33" i="73"/>
  <c r="Q33" i="73"/>
  <c r="O33" i="73"/>
  <c r="T32" i="73"/>
  <c r="S32" i="73"/>
  <c r="R32" i="73"/>
  <c r="Q32" i="73"/>
  <c r="O32" i="73"/>
  <c r="T31" i="73"/>
  <c r="S31" i="73"/>
  <c r="R31" i="73"/>
  <c r="Q31" i="73"/>
  <c r="O31" i="73"/>
  <c r="T30" i="73"/>
  <c r="S30" i="73"/>
  <c r="R30" i="73"/>
  <c r="Q30" i="73"/>
  <c r="O30" i="73"/>
  <c r="T29" i="73"/>
  <c r="S29" i="73"/>
  <c r="R29" i="73"/>
  <c r="Q29" i="73"/>
  <c r="O29" i="73"/>
  <c r="T28" i="73"/>
  <c r="S28" i="73"/>
  <c r="R28" i="73"/>
  <c r="Q28" i="73"/>
  <c r="O28" i="73"/>
  <c r="T27" i="73"/>
  <c r="S27" i="73"/>
  <c r="R27" i="73"/>
  <c r="Q27" i="73"/>
  <c r="O27" i="73"/>
  <c r="T26" i="73"/>
  <c r="S26" i="73"/>
  <c r="R26" i="73"/>
  <c r="Q26" i="73"/>
  <c r="O26" i="73"/>
  <c r="T25" i="73"/>
  <c r="S25" i="73"/>
  <c r="R25" i="73"/>
  <c r="Q25" i="73"/>
  <c r="O25" i="73"/>
  <c r="T24" i="73"/>
  <c r="S24" i="73"/>
  <c r="R24" i="73"/>
  <c r="Q24" i="73"/>
  <c r="O24" i="73"/>
  <c r="T23" i="73"/>
  <c r="S23" i="73"/>
  <c r="R23" i="73"/>
  <c r="Q23" i="73"/>
  <c r="O23" i="73"/>
  <c r="T22" i="73"/>
  <c r="S22" i="73"/>
  <c r="R22" i="73"/>
  <c r="Q22" i="73"/>
  <c r="O22" i="73"/>
  <c r="T21" i="73"/>
  <c r="S21" i="73"/>
  <c r="R21" i="73"/>
  <c r="Q21" i="73"/>
  <c r="O21" i="73"/>
  <c r="T20" i="73"/>
  <c r="S20" i="73"/>
  <c r="R20" i="73"/>
  <c r="Q20" i="73"/>
  <c r="O20" i="73"/>
  <c r="T19" i="73"/>
  <c r="S19" i="73"/>
  <c r="R19" i="73"/>
  <c r="Q19" i="73"/>
  <c r="O19" i="73"/>
  <c r="T18" i="73"/>
  <c r="S18" i="73"/>
  <c r="R18" i="73"/>
  <c r="Q18" i="73"/>
  <c r="O18" i="73"/>
  <c r="T17" i="73"/>
  <c r="S17" i="73"/>
  <c r="R17" i="73"/>
  <c r="Q17" i="73"/>
  <c r="O17" i="73"/>
  <c r="T16" i="73"/>
  <c r="S16" i="73"/>
  <c r="R16" i="73"/>
  <c r="Q16" i="73"/>
  <c r="O16" i="73"/>
  <c r="T15" i="73"/>
  <c r="S15" i="73"/>
  <c r="R15" i="73"/>
  <c r="Q15" i="73"/>
  <c r="O15" i="73"/>
  <c r="T14" i="73"/>
  <c r="S14" i="73"/>
  <c r="R14" i="73"/>
  <c r="Q14" i="73"/>
  <c r="O14" i="73"/>
  <c r="T13" i="73"/>
  <c r="S13" i="73"/>
  <c r="R13" i="73"/>
  <c r="Q13" i="73"/>
  <c r="O13" i="73"/>
  <c r="T12" i="73"/>
  <c r="S12" i="73"/>
  <c r="R12" i="73"/>
  <c r="Q12" i="73"/>
  <c r="O12" i="73"/>
  <c r="T11" i="73"/>
  <c r="S11" i="73"/>
  <c r="R11" i="73"/>
  <c r="Q11" i="73"/>
  <c r="O11" i="73"/>
  <c r="T10" i="73"/>
  <c r="S10" i="73"/>
  <c r="R10" i="73"/>
  <c r="Q10" i="73"/>
  <c r="O10" i="73"/>
  <c r="T9" i="73"/>
  <c r="S9" i="73"/>
  <c r="R9" i="73"/>
  <c r="Q9" i="73"/>
  <c r="O9" i="73"/>
  <c r="T8" i="73"/>
  <c r="S8" i="73"/>
  <c r="R8" i="73"/>
  <c r="Q8" i="73"/>
  <c r="O8" i="73"/>
  <c r="T7" i="73"/>
  <c r="S7" i="73"/>
  <c r="R7" i="73"/>
  <c r="Q7" i="73"/>
  <c r="O7" i="73"/>
  <c r="T6" i="73"/>
  <c r="S6" i="73"/>
  <c r="R6" i="73"/>
  <c r="Q6" i="73"/>
  <c r="O6" i="73"/>
  <c r="T5" i="73"/>
  <c r="S5" i="73"/>
  <c r="R5" i="73"/>
  <c r="Q5" i="73"/>
  <c r="O5" i="73"/>
  <c r="V2" i="73"/>
  <c r="U2" i="73"/>
  <c r="R2" i="73"/>
  <c r="Q2" i="73"/>
  <c r="O2" i="73"/>
  <c r="T83" i="74"/>
  <c r="S83" i="74"/>
  <c r="R83" i="74"/>
  <c r="Q83" i="74"/>
  <c r="O83" i="74"/>
  <c r="T82" i="74"/>
  <c r="S82" i="74"/>
  <c r="R82" i="74"/>
  <c r="Q82" i="74"/>
  <c r="O82" i="74"/>
  <c r="T81" i="74"/>
  <c r="S81" i="74"/>
  <c r="R81" i="74"/>
  <c r="Q81" i="74"/>
  <c r="O81" i="74"/>
  <c r="T80" i="74"/>
  <c r="S80" i="74"/>
  <c r="R80" i="74"/>
  <c r="Q80" i="74"/>
  <c r="O80" i="74"/>
  <c r="T79" i="74"/>
  <c r="S79" i="74"/>
  <c r="R79" i="74"/>
  <c r="Q79" i="74"/>
  <c r="O79" i="74"/>
  <c r="T78" i="74"/>
  <c r="S78" i="74"/>
  <c r="R78" i="74"/>
  <c r="Q78" i="74"/>
  <c r="O78" i="74"/>
  <c r="T77" i="74"/>
  <c r="S77" i="74"/>
  <c r="R77" i="74"/>
  <c r="Q77" i="74"/>
  <c r="O77" i="74"/>
  <c r="T76" i="74"/>
  <c r="S76" i="74"/>
  <c r="R76" i="74"/>
  <c r="Q76" i="74"/>
  <c r="O76" i="74"/>
  <c r="T75" i="74"/>
  <c r="S75" i="74"/>
  <c r="R75" i="74"/>
  <c r="Q75" i="74"/>
  <c r="O75" i="74"/>
  <c r="T74" i="74"/>
  <c r="S74" i="74"/>
  <c r="R74" i="74"/>
  <c r="Q74" i="74"/>
  <c r="O74" i="74"/>
  <c r="T73" i="74"/>
  <c r="S73" i="74"/>
  <c r="R73" i="74"/>
  <c r="Q73" i="74"/>
  <c r="O73" i="74"/>
  <c r="T72" i="74"/>
  <c r="S72" i="74"/>
  <c r="R72" i="74"/>
  <c r="Q72" i="74"/>
  <c r="O72" i="74"/>
  <c r="T71" i="74"/>
  <c r="S71" i="74"/>
  <c r="R71" i="74"/>
  <c r="Q71" i="74"/>
  <c r="O71" i="74"/>
  <c r="T70" i="74"/>
  <c r="S70" i="74"/>
  <c r="R70" i="74"/>
  <c r="Q70" i="74"/>
  <c r="O70" i="74"/>
  <c r="T69" i="74"/>
  <c r="S69" i="74"/>
  <c r="R69" i="74"/>
  <c r="Q69" i="74"/>
  <c r="O69" i="74"/>
  <c r="T68" i="74"/>
  <c r="S68" i="74"/>
  <c r="R68" i="74"/>
  <c r="Q68" i="74"/>
  <c r="O68" i="74"/>
  <c r="T67" i="74"/>
  <c r="S67" i="74"/>
  <c r="R67" i="74"/>
  <c r="Q67" i="74"/>
  <c r="O67" i="74"/>
  <c r="T66" i="74"/>
  <c r="S66" i="74"/>
  <c r="R66" i="74"/>
  <c r="Q66" i="74"/>
  <c r="O66" i="74"/>
  <c r="T65" i="74"/>
  <c r="S65" i="74"/>
  <c r="R65" i="74"/>
  <c r="Q65" i="74"/>
  <c r="O65" i="74"/>
  <c r="T64" i="74"/>
  <c r="S64" i="74"/>
  <c r="R64" i="74"/>
  <c r="Q64" i="74"/>
  <c r="O64" i="74"/>
  <c r="T63" i="74"/>
  <c r="S63" i="74"/>
  <c r="R63" i="74"/>
  <c r="Q63" i="74"/>
  <c r="O63" i="74"/>
  <c r="T62" i="74"/>
  <c r="S62" i="74"/>
  <c r="R62" i="74"/>
  <c r="Q62" i="74"/>
  <c r="O62" i="74"/>
  <c r="T61" i="74"/>
  <c r="S61" i="74"/>
  <c r="R61" i="74"/>
  <c r="Q61" i="74"/>
  <c r="O61" i="74"/>
  <c r="T60" i="74"/>
  <c r="S60" i="74"/>
  <c r="R60" i="74"/>
  <c r="Q60" i="74"/>
  <c r="O60" i="74"/>
  <c r="T59" i="74"/>
  <c r="S59" i="74"/>
  <c r="R59" i="74"/>
  <c r="Q59" i="74"/>
  <c r="O59" i="74"/>
  <c r="T58" i="74"/>
  <c r="S58" i="74"/>
  <c r="R58" i="74"/>
  <c r="Q58" i="74"/>
  <c r="O58" i="74"/>
  <c r="T57" i="74"/>
  <c r="S57" i="74"/>
  <c r="R57" i="74"/>
  <c r="Q57" i="74"/>
  <c r="O57" i="74"/>
  <c r="T56" i="74"/>
  <c r="S56" i="74"/>
  <c r="R56" i="74"/>
  <c r="Q56" i="74"/>
  <c r="O56" i="74"/>
  <c r="T55" i="74"/>
  <c r="S55" i="74"/>
  <c r="R55" i="74"/>
  <c r="Q55" i="74"/>
  <c r="O55" i="74"/>
  <c r="T54" i="74"/>
  <c r="S54" i="74"/>
  <c r="R54" i="74"/>
  <c r="Q54" i="74"/>
  <c r="O54" i="74"/>
  <c r="T53" i="74"/>
  <c r="S53" i="74"/>
  <c r="R53" i="74"/>
  <c r="Q53" i="74"/>
  <c r="O53" i="74"/>
  <c r="T52" i="74"/>
  <c r="S52" i="74"/>
  <c r="R52" i="74"/>
  <c r="Q52" i="74"/>
  <c r="O52" i="74"/>
  <c r="T51" i="74"/>
  <c r="S51" i="74"/>
  <c r="R51" i="74"/>
  <c r="Q51" i="74"/>
  <c r="O51" i="74"/>
  <c r="T50" i="74"/>
  <c r="S50" i="74"/>
  <c r="R50" i="74"/>
  <c r="Q50" i="74"/>
  <c r="O50" i="74"/>
  <c r="T49" i="74"/>
  <c r="S49" i="74"/>
  <c r="R49" i="74"/>
  <c r="Q49" i="74"/>
  <c r="O49" i="74"/>
  <c r="T48" i="74"/>
  <c r="S48" i="74"/>
  <c r="R48" i="74"/>
  <c r="Q48" i="74"/>
  <c r="O48" i="74"/>
  <c r="T47" i="74"/>
  <c r="S47" i="74"/>
  <c r="R47" i="74"/>
  <c r="Q47" i="74"/>
  <c r="O47" i="74"/>
  <c r="T46" i="74"/>
  <c r="S46" i="74"/>
  <c r="R46" i="74"/>
  <c r="Q46" i="74"/>
  <c r="O46" i="74"/>
  <c r="T45" i="74"/>
  <c r="S45" i="74"/>
  <c r="R45" i="74"/>
  <c r="Q45" i="74"/>
  <c r="O45" i="74"/>
  <c r="T44" i="74"/>
  <c r="S44" i="74"/>
  <c r="R44" i="74"/>
  <c r="Q44" i="74"/>
  <c r="O44" i="74"/>
  <c r="T43" i="74"/>
  <c r="S43" i="74"/>
  <c r="R43" i="74"/>
  <c r="Q43" i="74"/>
  <c r="O43" i="74"/>
  <c r="T42" i="74"/>
  <c r="S42" i="74"/>
  <c r="R42" i="74"/>
  <c r="Q42" i="74"/>
  <c r="O42" i="74"/>
  <c r="T41" i="74"/>
  <c r="S41" i="74"/>
  <c r="R41" i="74"/>
  <c r="Q41" i="74"/>
  <c r="O41" i="74"/>
  <c r="T40" i="74"/>
  <c r="S40" i="74"/>
  <c r="R40" i="74"/>
  <c r="Q40" i="74"/>
  <c r="O40" i="74"/>
  <c r="T39" i="74"/>
  <c r="S39" i="74"/>
  <c r="R39" i="74"/>
  <c r="Q39" i="74"/>
  <c r="O39" i="74"/>
  <c r="T38" i="74"/>
  <c r="S38" i="74"/>
  <c r="R38" i="74"/>
  <c r="Q38" i="74"/>
  <c r="O38" i="74"/>
  <c r="T37" i="74"/>
  <c r="S37" i="74"/>
  <c r="R37" i="74"/>
  <c r="Q37" i="74"/>
  <c r="O37" i="74"/>
  <c r="T36" i="74"/>
  <c r="S36" i="74"/>
  <c r="R36" i="74"/>
  <c r="Q36" i="74"/>
  <c r="O36" i="74"/>
  <c r="T35" i="74"/>
  <c r="S35" i="74"/>
  <c r="R35" i="74"/>
  <c r="Q35" i="74"/>
  <c r="O35" i="74"/>
  <c r="T34" i="74"/>
  <c r="S34" i="74"/>
  <c r="R34" i="74"/>
  <c r="Q34" i="74"/>
  <c r="O34" i="74"/>
  <c r="T33" i="74"/>
  <c r="S33" i="74"/>
  <c r="R33" i="74"/>
  <c r="Q33" i="74"/>
  <c r="O33" i="74"/>
  <c r="T32" i="74"/>
  <c r="S32" i="74"/>
  <c r="R32" i="74"/>
  <c r="Q32" i="74"/>
  <c r="O32" i="74"/>
  <c r="T31" i="74"/>
  <c r="S31" i="74"/>
  <c r="R31" i="74"/>
  <c r="Q31" i="74"/>
  <c r="O31" i="74"/>
  <c r="T30" i="74"/>
  <c r="S30" i="74"/>
  <c r="R30" i="74"/>
  <c r="Q30" i="74"/>
  <c r="O30" i="74"/>
  <c r="T29" i="74"/>
  <c r="S29" i="74"/>
  <c r="R29" i="74"/>
  <c r="Q29" i="74"/>
  <c r="O29" i="74"/>
  <c r="T28" i="74"/>
  <c r="S28" i="74"/>
  <c r="R28" i="74"/>
  <c r="Q28" i="74"/>
  <c r="O28" i="74"/>
  <c r="T27" i="74"/>
  <c r="S27" i="74"/>
  <c r="R27" i="74"/>
  <c r="Q27" i="74"/>
  <c r="O27" i="74"/>
  <c r="T26" i="74"/>
  <c r="S26" i="74"/>
  <c r="R26" i="74"/>
  <c r="Q26" i="74"/>
  <c r="O26" i="74"/>
  <c r="T25" i="74"/>
  <c r="S25" i="74"/>
  <c r="R25" i="74"/>
  <c r="Q25" i="74"/>
  <c r="O25" i="74"/>
  <c r="T24" i="74"/>
  <c r="S24" i="74"/>
  <c r="R24" i="74"/>
  <c r="Q24" i="74"/>
  <c r="O24" i="74"/>
  <c r="T23" i="74"/>
  <c r="S23" i="74"/>
  <c r="R23" i="74"/>
  <c r="Q23" i="74"/>
  <c r="O23" i="74"/>
  <c r="T22" i="74"/>
  <c r="S22" i="74"/>
  <c r="R22" i="74"/>
  <c r="Q22" i="74"/>
  <c r="O22" i="74"/>
  <c r="T21" i="74"/>
  <c r="S21" i="74"/>
  <c r="R21" i="74"/>
  <c r="Q21" i="74"/>
  <c r="O21" i="74"/>
  <c r="T20" i="74"/>
  <c r="S20" i="74"/>
  <c r="R20" i="74"/>
  <c r="Q20" i="74"/>
  <c r="O20" i="74"/>
  <c r="T19" i="74"/>
  <c r="S19" i="74"/>
  <c r="R19" i="74"/>
  <c r="Q19" i="74"/>
  <c r="O19" i="74"/>
  <c r="T18" i="74"/>
  <c r="S18" i="74"/>
  <c r="R18" i="74"/>
  <c r="Q18" i="74"/>
  <c r="O18" i="74"/>
  <c r="T17" i="74"/>
  <c r="S17" i="74"/>
  <c r="R17" i="74"/>
  <c r="Q17" i="74"/>
  <c r="O17" i="74"/>
  <c r="T16" i="74"/>
  <c r="S16" i="74"/>
  <c r="R16" i="74"/>
  <c r="Q16" i="74"/>
  <c r="O16" i="74"/>
  <c r="T15" i="74"/>
  <c r="S15" i="74"/>
  <c r="R15" i="74"/>
  <c r="Q15" i="74"/>
  <c r="O15" i="74"/>
  <c r="T14" i="74"/>
  <c r="S14" i="74"/>
  <c r="R14" i="74"/>
  <c r="Q14" i="74"/>
  <c r="O14" i="74"/>
  <c r="T13" i="74"/>
  <c r="S13" i="74"/>
  <c r="R13" i="74"/>
  <c r="Q13" i="74"/>
  <c r="O13" i="74"/>
  <c r="T12" i="74"/>
  <c r="S12" i="74"/>
  <c r="R12" i="74"/>
  <c r="Q12" i="74"/>
  <c r="O12" i="74"/>
  <c r="T11" i="74"/>
  <c r="S11" i="74"/>
  <c r="R11" i="74"/>
  <c r="Q11" i="74"/>
  <c r="O11" i="74"/>
  <c r="T10" i="74"/>
  <c r="S10" i="74"/>
  <c r="R10" i="74"/>
  <c r="Q10" i="74"/>
  <c r="O10" i="74"/>
  <c r="T9" i="74"/>
  <c r="S9" i="74"/>
  <c r="R9" i="74"/>
  <c r="Q9" i="74"/>
  <c r="O9" i="74"/>
  <c r="T8" i="74"/>
  <c r="S8" i="74"/>
  <c r="R8" i="74"/>
  <c r="Q8" i="74"/>
  <c r="O8" i="74"/>
  <c r="T7" i="74"/>
  <c r="S7" i="74"/>
  <c r="R7" i="74"/>
  <c r="Q7" i="74"/>
  <c r="O7" i="74"/>
  <c r="T6" i="74"/>
  <c r="S6" i="74"/>
  <c r="R6" i="74"/>
  <c r="Q6" i="74"/>
  <c r="O6" i="74"/>
  <c r="T5" i="74"/>
  <c r="S5" i="74"/>
  <c r="R5" i="74"/>
  <c r="Q5" i="74"/>
  <c r="O5" i="74"/>
  <c r="V2" i="74"/>
  <c r="U2" i="74"/>
  <c r="R2" i="74"/>
  <c r="Q2" i="74"/>
  <c r="O2" i="74"/>
  <c r="T83" i="75"/>
  <c r="S83" i="75"/>
  <c r="R83" i="75"/>
  <c r="Q83" i="75"/>
  <c r="O83" i="75"/>
  <c r="T82" i="75"/>
  <c r="S82" i="75"/>
  <c r="R82" i="75"/>
  <c r="Q82" i="75"/>
  <c r="O82" i="75"/>
  <c r="T81" i="75"/>
  <c r="S81" i="75"/>
  <c r="R81" i="75"/>
  <c r="Q81" i="75"/>
  <c r="O81" i="75"/>
  <c r="T80" i="75"/>
  <c r="S80" i="75"/>
  <c r="R80" i="75"/>
  <c r="Q80" i="75"/>
  <c r="O80" i="75"/>
  <c r="T79" i="75"/>
  <c r="S79" i="75"/>
  <c r="R79" i="75"/>
  <c r="Q79" i="75"/>
  <c r="O79" i="75"/>
  <c r="T78" i="75"/>
  <c r="S78" i="75"/>
  <c r="R78" i="75"/>
  <c r="Q78" i="75"/>
  <c r="O78" i="75"/>
  <c r="T77" i="75"/>
  <c r="S77" i="75"/>
  <c r="R77" i="75"/>
  <c r="Q77" i="75"/>
  <c r="O77" i="75"/>
  <c r="T76" i="75"/>
  <c r="S76" i="75"/>
  <c r="R76" i="75"/>
  <c r="Q76" i="75"/>
  <c r="O76" i="75"/>
  <c r="T75" i="75"/>
  <c r="S75" i="75"/>
  <c r="R75" i="75"/>
  <c r="Q75" i="75"/>
  <c r="O75" i="75"/>
  <c r="T74" i="75"/>
  <c r="S74" i="75"/>
  <c r="R74" i="75"/>
  <c r="Q74" i="75"/>
  <c r="O74" i="75"/>
  <c r="T73" i="75"/>
  <c r="S73" i="75"/>
  <c r="R73" i="75"/>
  <c r="Q73" i="75"/>
  <c r="O73" i="75"/>
  <c r="T72" i="75"/>
  <c r="S72" i="75"/>
  <c r="R72" i="75"/>
  <c r="Q72" i="75"/>
  <c r="O72" i="75"/>
  <c r="T71" i="75"/>
  <c r="S71" i="75"/>
  <c r="R71" i="75"/>
  <c r="Q71" i="75"/>
  <c r="O71" i="75"/>
  <c r="T70" i="75"/>
  <c r="S70" i="75"/>
  <c r="R70" i="75"/>
  <c r="Q70" i="75"/>
  <c r="O70" i="75"/>
  <c r="T69" i="75"/>
  <c r="S69" i="75"/>
  <c r="R69" i="75"/>
  <c r="Q69" i="75"/>
  <c r="O69" i="75"/>
  <c r="T68" i="75"/>
  <c r="S68" i="75"/>
  <c r="R68" i="75"/>
  <c r="Q68" i="75"/>
  <c r="O68" i="75"/>
  <c r="T67" i="75"/>
  <c r="S67" i="75"/>
  <c r="R67" i="75"/>
  <c r="Q67" i="75"/>
  <c r="O67" i="75"/>
  <c r="T66" i="75"/>
  <c r="S66" i="75"/>
  <c r="R66" i="75"/>
  <c r="Q66" i="75"/>
  <c r="O66" i="75"/>
  <c r="T65" i="75"/>
  <c r="S65" i="75"/>
  <c r="R65" i="75"/>
  <c r="Q65" i="75"/>
  <c r="O65" i="75"/>
  <c r="T64" i="75"/>
  <c r="S64" i="75"/>
  <c r="R64" i="75"/>
  <c r="Q64" i="75"/>
  <c r="O64" i="75"/>
  <c r="T63" i="75"/>
  <c r="S63" i="75"/>
  <c r="R63" i="75"/>
  <c r="Q63" i="75"/>
  <c r="O63" i="75"/>
  <c r="T62" i="75"/>
  <c r="S62" i="75"/>
  <c r="R62" i="75"/>
  <c r="Q62" i="75"/>
  <c r="O62" i="75"/>
  <c r="T61" i="75"/>
  <c r="S61" i="75"/>
  <c r="R61" i="75"/>
  <c r="Q61" i="75"/>
  <c r="O61" i="75"/>
  <c r="T60" i="75"/>
  <c r="S60" i="75"/>
  <c r="R60" i="75"/>
  <c r="Q60" i="75"/>
  <c r="O60" i="75"/>
  <c r="T59" i="75"/>
  <c r="S59" i="75"/>
  <c r="R59" i="75"/>
  <c r="Q59" i="75"/>
  <c r="O59" i="75"/>
  <c r="T58" i="75"/>
  <c r="S58" i="75"/>
  <c r="R58" i="75"/>
  <c r="Q58" i="75"/>
  <c r="O58" i="75"/>
  <c r="T57" i="75"/>
  <c r="S57" i="75"/>
  <c r="R57" i="75"/>
  <c r="Q57" i="75"/>
  <c r="O57" i="75"/>
  <c r="T56" i="75"/>
  <c r="S56" i="75"/>
  <c r="R56" i="75"/>
  <c r="Q56" i="75"/>
  <c r="O56" i="75"/>
  <c r="T55" i="75"/>
  <c r="S55" i="75"/>
  <c r="R55" i="75"/>
  <c r="Q55" i="75"/>
  <c r="O55" i="75"/>
  <c r="T54" i="75"/>
  <c r="S54" i="75"/>
  <c r="R54" i="75"/>
  <c r="Q54" i="75"/>
  <c r="O54" i="75"/>
  <c r="T53" i="75"/>
  <c r="S53" i="75"/>
  <c r="R53" i="75"/>
  <c r="Q53" i="75"/>
  <c r="O53" i="75"/>
  <c r="T52" i="75"/>
  <c r="S52" i="75"/>
  <c r="R52" i="75"/>
  <c r="Q52" i="75"/>
  <c r="O52" i="75"/>
  <c r="T51" i="75"/>
  <c r="S51" i="75"/>
  <c r="R51" i="75"/>
  <c r="Q51" i="75"/>
  <c r="O51" i="75"/>
  <c r="T50" i="75"/>
  <c r="S50" i="75"/>
  <c r="R50" i="75"/>
  <c r="Q50" i="75"/>
  <c r="O50" i="75"/>
  <c r="T49" i="75"/>
  <c r="S49" i="75"/>
  <c r="R49" i="75"/>
  <c r="Q49" i="75"/>
  <c r="O49" i="75"/>
  <c r="T48" i="75"/>
  <c r="S48" i="75"/>
  <c r="R48" i="75"/>
  <c r="Q48" i="75"/>
  <c r="O48" i="75"/>
  <c r="T47" i="75"/>
  <c r="S47" i="75"/>
  <c r="R47" i="75"/>
  <c r="Q47" i="75"/>
  <c r="O47" i="75"/>
  <c r="T46" i="75"/>
  <c r="S46" i="75"/>
  <c r="R46" i="75"/>
  <c r="Q46" i="75"/>
  <c r="O46" i="75"/>
  <c r="T45" i="75"/>
  <c r="S45" i="75"/>
  <c r="R45" i="75"/>
  <c r="Q45" i="75"/>
  <c r="O45" i="75"/>
  <c r="T44" i="75"/>
  <c r="S44" i="75"/>
  <c r="R44" i="75"/>
  <c r="Q44" i="75"/>
  <c r="O44" i="75"/>
  <c r="T43" i="75"/>
  <c r="S43" i="75"/>
  <c r="R43" i="75"/>
  <c r="Q43" i="75"/>
  <c r="O43" i="75"/>
  <c r="T42" i="75"/>
  <c r="S42" i="75"/>
  <c r="R42" i="75"/>
  <c r="Q42" i="75"/>
  <c r="O42" i="75"/>
  <c r="T41" i="75"/>
  <c r="S41" i="75"/>
  <c r="R41" i="75"/>
  <c r="Q41" i="75"/>
  <c r="O41" i="75"/>
  <c r="T40" i="75"/>
  <c r="S40" i="75"/>
  <c r="R40" i="75"/>
  <c r="Q40" i="75"/>
  <c r="O40" i="75"/>
  <c r="T39" i="75"/>
  <c r="S39" i="75"/>
  <c r="R39" i="75"/>
  <c r="Q39" i="75"/>
  <c r="O39" i="75"/>
  <c r="T38" i="75"/>
  <c r="S38" i="75"/>
  <c r="R38" i="75"/>
  <c r="Q38" i="75"/>
  <c r="O38" i="75"/>
  <c r="T37" i="75"/>
  <c r="S37" i="75"/>
  <c r="R37" i="75"/>
  <c r="Q37" i="75"/>
  <c r="O37" i="75"/>
  <c r="T36" i="75"/>
  <c r="S36" i="75"/>
  <c r="R36" i="75"/>
  <c r="Q36" i="75"/>
  <c r="O36" i="75"/>
  <c r="T35" i="75"/>
  <c r="S35" i="75"/>
  <c r="R35" i="75"/>
  <c r="Q35" i="75"/>
  <c r="O35" i="75"/>
  <c r="T34" i="75"/>
  <c r="S34" i="75"/>
  <c r="R34" i="75"/>
  <c r="Q34" i="75"/>
  <c r="O34" i="75"/>
  <c r="T33" i="75"/>
  <c r="S33" i="75"/>
  <c r="R33" i="75"/>
  <c r="Q33" i="75"/>
  <c r="O33" i="75"/>
  <c r="T32" i="75"/>
  <c r="S32" i="75"/>
  <c r="R32" i="75"/>
  <c r="Q32" i="75"/>
  <c r="O32" i="75"/>
  <c r="T31" i="75"/>
  <c r="S31" i="75"/>
  <c r="R31" i="75"/>
  <c r="Q31" i="75"/>
  <c r="O31" i="75"/>
  <c r="T30" i="75"/>
  <c r="S30" i="75"/>
  <c r="R30" i="75"/>
  <c r="Q30" i="75"/>
  <c r="O30" i="75"/>
  <c r="T29" i="75"/>
  <c r="S29" i="75"/>
  <c r="R29" i="75"/>
  <c r="Q29" i="75"/>
  <c r="O29" i="75"/>
  <c r="T28" i="75"/>
  <c r="S28" i="75"/>
  <c r="R28" i="75"/>
  <c r="Q28" i="75"/>
  <c r="O28" i="75"/>
  <c r="T27" i="75"/>
  <c r="S27" i="75"/>
  <c r="R27" i="75"/>
  <c r="Q27" i="75"/>
  <c r="O27" i="75"/>
  <c r="T26" i="75"/>
  <c r="S26" i="75"/>
  <c r="R26" i="75"/>
  <c r="Q26" i="75"/>
  <c r="O26" i="75"/>
  <c r="T25" i="75"/>
  <c r="S25" i="75"/>
  <c r="R25" i="75"/>
  <c r="Q25" i="75"/>
  <c r="O25" i="75"/>
  <c r="T24" i="75"/>
  <c r="S24" i="75"/>
  <c r="R24" i="75"/>
  <c r="Q24" i="75"/>
  <c r="O24" i="75"/>
  <c r="T23" i="75"/>
  <c r="S23" i="75"/>
  <c r="R23" i="75"/>
  <c r="Q23" i="75"/>
  <c r="O23" i="75"/>
  <c r="T22" i="75"/>
  <c r="S22" i="75"/>
  <c r="R22" i="75"/>
  <c r="Q22" i="75"/>
  <c r="O22" i="75"/>
  <c r="T21" i="75"/>
  <c r="S21" i="75"/>
  <c r="R21" i="75"/>
  <c r="Q21" i="75"/>
  <c r="O21" i="75"/>
  <c r="T20" i="75"/>
  <c r="S20" i="75"/>
  <c r="R20" i="75"/>
  <c r="Q20" i="75"/>
  <c r="O20" i="75"/>
  <c r="T19" i="75"/>
  <c r="S19" i="75"/>
  <c r="R19" i="75"/>
  <c r="Q19" i="75"/>
  <c r="O19" i="75"/>
  <c r="T18" i="75"/>
  <c r="S18" i="75"/>
  <c r="R18" i="75"/>
  <c r="Q18" i="75"/>
  <c r="O18" i="75"/>
  <c r="T17" i="75"/>
  <c r="S17" i="75"/>
  <c r="R17" i="75"/>
  <c r="Q17" i="75"/>
  <c r="O17" i="75"/>
  <c r="T16" i="75"/>
  <c r="S16" i="75"/>
  <c r="R16" i="75"/>
  <c r="Q16" i="75"/>
  <c r="O16" i="75"/>
  <c r="T15" i="75"/>
  <c r="S15" i="75"/>
  <c r="R15" i="75"/>
  <c r="Q15" i="75"/>
  <c r="O15" i="75"/>
  <c r="T14" i="75"/>
  <c r="S14" i="75"/>
  <c r="R14" i="75"/>
  <c r="Q14" i="75"/>
  <c r="O14" i="75"/>
  <c r="T13" i="75"/>
  <c r="S13" i="75"/>
  <c r="R13" i="75"/>
  <c r="Q13" i="75"/>
  <c r="O13" i="75"/>
  <c r="T12" i="75"/>
  <c r="S12" i="75"/>
  <c r="R12" i="75"/>
  <c r="Q12" i="75"/>
  <c r="O12" i="75"/>
  <c r="T11" i="75"/>
  <c r="S11" i="75"/>
  <c r="R11" i="75"/>
  <c r="Q11" i="75"/>
  <c r="O11" i="75"/>
  <c r="T10" i="75"/>
  <c r="S10" i="75"/>
  <c r="R10" i="75"/>
  <c r="Q10" i="75"/>
  <c r="O10" i="75"/>
  <c r="T9" i="75"/>
  <c r="S9" i="75"/>
  <c r="R9" i="75"/>
  <c r="Q9" i="75"/>
  <c r="O9" i="75"/>
  <c r="T8" i="75"/>
  <c r="S8" i="75"/>
  <c r="R8" i="75"/>
  <c r="Q8" i="75"/>
  <c r="O8" i="75"/>
  <c r="T7" i="75"/>
  <c r="S7" i="75"/>
  <c r="R7" i="75"/>
  <c r="Q7" i="75"/>
  <c r="O7" i="75"/>
  <c r="T6" i="75"/>
  <c r="S6" i="75"/>
  <c r="R6" i="75"/>
  <c r="Q6" i="75"/>
  <c r="O6" i="75"/>
  <c r="V2" i="75"/>
  <c r="U2" i="75"/>
  <c r="R2" i="75"/>
  <c r="Q2" i="75"/>
  <c r="O2" i="75"/>
  <c r="T83" i="76"/>
  <c r="S83" i="76"/>
  <c r="R83" i="76"/>
  <c r="Q83" i="76"/>
  <c r="O83" i="76"/>
  <c r="T82" i="76"/>
  <c r="S82" i="76"/>
  <c r="R82" i="76"/>
  <c r="Q82" i="76"/>
  <c r="O82" i="76"/>
  <c r="T81" i="76"/>
  <c r="S81" i="76"/>
  <c r="R81" i="76"/>
  <c r="Q81" i="76"/>
  <c r="O81" i="76"/>
  <c r="T80" i="76"/>
  <c r="S80" i="76"/>
  <c r="R80" i="76"/>
  <c r="Q80" i="76"/>
  <c r="O80" i="76"/>
  <c r="T79" i="76"/>
  <c r="S79" i="76"/>
  <c r="R79" i="76"/>
  <c r="Q79" i="76"/>
  <c r="O79" i="76"/>
  <c r="T78" i="76"/>
  <c r="S78" i="76"/>
  <c r="R78" i="76"/>
  <c r="Q78" i="76"/>
  <c r="O78" i="76"/>
  <c r="T77" i="76"/>
  <c r="S77" i="76"/>
  <c r="R77" i="76"/>
  <c r="Q77" i="76"/>
  <c r="O77" i="76"/>
  <c r="T76" i="76"/>
  <c r="S76" i="76"/>
  <c r="R76" i="76"/>
  <c r="Q76" i="76"/>
  <c r="O76" i="76"/>
  <c r="T75" i="76"/>
  <c r="S75" i="76"/>
  <c r="R75" i="76"/>
  <c r="Q75" i="76"/>
  <c r="O75" i="76"/>
  <c r="T74" i="76"/>
  <c r="S74" i="76"/>
  <c r="R74" i="76"/>
  <c r="Q74" i="76"/>
  <c r="O74" i="76"/>
  <c r="T73" i="76"/>
  <c r="S73" i="76"/>
  <c r="R73" i="76"/>
  <c r="Q73" i="76"/>
  <c r="O73" i="76"/>
  <c r="T72" i="76"/>
  <c r="S72" i="76"/>
  <c r="R72" i="76"/>
  <c r="Q72" i="76"/>
  <c r="O72" i="76"/>
  <c r="T71" i="76"/>
  <c r="S71" i="76"/>
  <c r="R71" i="76"/>
  <c r="Q71" i="76"/>
  <c r="O71" i="76"/>
  <c r="T70" i="76"/>
  <c r="S70" i="76"/>
  <c r="R70" i="76"/>
  <c r="Q70" i="76"/>
  <c r="O70" i="76"/>
  <c r="T69" i="76"/>
  <c r="S69" i="76"/>
  <c r="R69" i="76"/>
  <c r="Q69" i="76"/>
  <c r="O69" i="76"/>
  <c r="T68" i="76"/>
  <c r="S68" i="76"/>
  <c r="R68" i="76"/>
  <c r="Q68" i="76"/>
  <c r="O68" i="76"/>
  <c r="T67" i="76"/>
  <c r="S67" i="76"/>
  <c r="R67" i="76"/>
  <c r="Q67" i="76"/>
  <c r="O67" i="76"/>
  <c r="T66" i="76"/>
  <c r="S66" i="76"/>
  <c r="R66" i="76"/>
  <c r="Q66" i="76"/>
  <c r="O66" i="76"/>
  <c r="T65" i="76"/>
  <c r="S65" i="76"/>
  <c r="R65" i="76"/>
  <c r="Q65" i="76"/>
  <c r="O65" i="76"/>
  <c r="T64" i="76"/>
  <c r="S64" i="76"/>
  <c r="R64" i="76"/>
  <c r="Q64" i="76"/>
  <c r="O64" i="76"/>
  <c r="T63" i="76"/>
  <c r="S63" i="76"/>
  <c r="R63" i="76"/>
  <c r="Q63" i="76"/>
  <c r="O63" i="76"/>
  <c r="T62" i="76"/>
  <c r="S62" i="76"/>
  <c r="R62" i="76"/>
  <c r="Q62" i="76"/>
  <c r="O62" i="76"/>
  <c r="T61" i="76"/>
  <c r="S61" i="76"/>
  <c r="R61" i="76"/>
  <c r="Q61" i="76"/>
  <c r="O61" i="76"/>
  <c r="T60" i="76"/>
  <c r="S60" i="76"/>
  <c r="R60" i="76"/>
  <c r="Q60" i="76"/>
  <c r="O60" i="76"/>
  <c r="T59" i="76"/>
  <c r="S59" i="76"/>
  <c r="R59" i="76"/>
  <c r="Q59" i="76"/>
  <c r="O59" i="76"/>
  <c r="T58" i="76"/>
  <c r="S58" i="76"/>
  <c r="R58" i="76"/>
  <c r="Q58" i="76"/>
  <c r="O58" i="76"/>
  <c r="T57" i="76"/>
  <c r="S57" i="76"/>
  <c r="R57" i="76"/>
  <c r="Q57" i="76"/>
  <c r="O57" i="76"/>
  <c r="T56" i="76"/>
  <c r="S56" i="76"/>
  <c r="R56" i="76"/>
  <c r="Q56" i="76"/>
  <c r="O56" i="76"/>
  <c r="T55" i="76"/>
  <c r="S55" i="76"/>
  <c r="R55" i="76"/>
  <c r="Q55" i="76"/>
  <c r="O55" i="76"/>
  <c r="T54" i="76"/>
  <c r="S54" i="76"/>
  <c r="R54" i="76"/>
  <c r="Q54" i="76"/>
  <c r="O54" i="76"/>
  <c r="T53" i="76"/>
  <c r="S53" i="76"/>
  <c r="R53" i="76"/>
  <c r="Q53" i="76"/>
  <c r="O53" i="76"/>
  <c r="T52" i="76"/>
  <c r="S52" i="76"/>
  <c r="R52" i="76"/>
  <c r="Q52" i="76"/>
  <c r="O52" i="76"/>
  <c r="T51" i="76"/>
  <c r="S51" i="76"/>
  <c r="R51" i="76"/>
  <c r="Q51" i="76"/>
  <c r="O51" i="76"/>
  <c r="T50" i="76"/>
  <c r="S50" i="76"/>
  <c r="R50" i="76"/>
  <c r="Q50" i="76"/>
  <c r="O50" i="76"/>
  <c r="T49" i="76"/>
  <c r="S49" i="76"/>
  <c r="R49" i="76"/>
  <c r="Q49" i="76"/>
  <c r="O49" i="76"/>
  <c r="T48" i="76"/>
  <c r="S48" i="76"/>
  <c r="R48" i="76"/>
  <c r="Q48" i="76"/>
  <c r="O48" i="76"/>
  <c r="T47" i="76"/>
  <c r="S47" i="76"/>
  <c r="R47" i="76"/>
  <c r="Q47" i="76"/>
  <c r="O47" i="76"/>
  <c r="T46" i="76"/>
  <c r="S46" i="76"/>
  <c r="R46" i="76"/>
  <c r="Q46" i="76"/>
  <c r="O46" i="76"/>
  <c r="T45" i="76"/>
  <c r="S45" i="76"/>
  <c r="R45" i="76"/>
  <c r="Q45" i="76"/>
  <c r="O45" i="76"/>
  <c r="T44" i="76"/>
  <c r="S44" i="76"/>
  <c r="R44" i="76"/>
  <c r="Q44" i="76"/>
  <c r="O44" i="76"/>
  <c r="T43" i="76"/>
  <c r="S43" i="76"/>
  <c r="R43" i="76"/>
  <c r="Q43" i="76"/>
  <c r="O43" i="76"/>
  <c r="T42" i="76"/>
  <c r="S42" i="76"/>
  <c r="R42" i="76"/>
  <c r="Q42" i="76"/>
  <c r="O42" i="76"/>
  <c r="T41" i="76"/>
  <c r="S41" i="76"/>
  <c r="R41" i="76"/>
  <c r="Q41" i="76"/>
  <c r="O41" i="76"/>
  <c r="T40" i="76"/>
  <c r="S40" i="76"/>
  <c r="R40" i="76"/>
  <c r="Q40" i="76"/>
  <c r="O40" i="76"/>
  <c r="T39" i="76"/>
  <c r="S39" i="76"/>
  <c r="R39" i="76"/>
  <c r="Q39" i="76"/>
  <c r="O39" i="76"/>
  <c r="T38" i="76"/>
  <c r="S38" i="76"/>
  <c r="R38" i="76"/>
  <c r="Q38" i="76"/>
  <c r="O38" i="76"/>
  <c r="T37" i="76"/>
  <c r="S37" i="76"/>
  <c r="R37" i="76"/>
  <c r="Q37" i="76"/>
  <c r="O37" i="76"/>
  <c r="T36" i="76"/>
  <c r="S36" i="76"/>
  <c r="R36" i="76"/>
  <c r="Q36" i="76"/>
  <c r="O36" i="76"/>
  <c r="T35" i="76"/>
  <c r="S35" i="76"/>
  <c r="R35" i="76"/>
  <c r="Q35" i="76"/>
  <c r="O35" i="76"/>
  <c r="T34" i="76"/>
  <c r="S34" i="76"/>
  <c r="R34" i="76"/>
  <c r="Q34" i="76"/>
  <c r="O34" i="76"/>
  <c r="T33" i="76"/>
  <c r="S33" i="76"/>
  <c r="R33" i="76"/>
  <c r="Q33" i="76"/>
  <c r="O33" i="76"/>
  <c r="T32" i="76"/>
  <c r="S32" i="76"/>
  <c r="R32" i="76"/>
  <c r="Q32" i="76"/>
  <c r="O32" i="76"/>
  <c r="T31" i="76"/>
  <c r="S31" i="76"/>
  <c r="R31" i="76"/>
  <c r="Q31" i="76"/>
  <c r="O31" i="76"/>
  <c r="T30" i="76"/>
  <c r="S30" i="76"/>
  <c r="R30" i="76"/>
  <c r="Q30" i="76"/>
  <c r="O30" i="76"/>
  <c r="T29" i="76"/>
  <c r="S29" i="76"/>
  <c r="R29" i="76"/>
  <c r="Q29" i="76"/>
  <c r="O29" i="76"/>
  <c r="T28" i="76"/>
  <c r="S28" i="76"/>
  <c r="R28" i="76"/>
  <c r="Q28" i="76"/>
  <c r="O28" i="76"/>
  <c r="T27" i="76"/>
  <c r="S27" i="76"/>
  <c r="R27" i="76"/>
  <c r="Q27" i="76"/>
  <c r="O27" i="76"/>
  <c r="T26" i="76"/>
  <c r="S26" i="76"/>
  <c r="R26" i="76"/>
  <c r="Q26" i="76"/>
  <c r="O26" i="76"/>
  <c r="T25" i="76"/>
  <c r="S25" i="76"/>
  <c r="R25" i="76"/>
  <c r="Q25" i="76"/>
  <c r="O25" i="76"/>
  <c r="T24" i="76"/>
  <c r="S24" i="76"/>
  <c r="R24" i="76"/>
  <c r="Q24" i="76"/>
  <c r="O24" i="76"/>
  <c r="T23" i="76"/>
  <c r="S23" i="76"/>
  <c r="R23" i="76"/>
  <c r="Q23" i="76"/>
  <c r="O23" i="76"/>
  <c r="T22" i="76"/>
  <c r="S22" i="76"/>
  <c r="R22" i="76"/>
  <c r="Q22" i="76"/>
  <c r="O22" i="76"/>
  <c r="T21" i="76"/>
  <c r="S21" i="76"/>
  <c r="R21" i="76"/>
  <c r="Q21" i="76"/>
  <c r="O21" i="76"/>
  <c r="T20" i="76"/>
  <c r="S20" i="76"/>
  <c r="R20" i="76"/>
  <c r="Q20" i="76"/>
  <c r="O20" i="76"/>
  <c r="T19" i="76"/>
  <c r="S19" i="76"/>
  <c r="R19" i="76"/>
  <c r="Q19" i="76"/>
  <c r="O19" i="76"/>
  <c r="T18" i="76"/>
  <c r="S18" i="76"/>
  <c r="R18" i="76"/>
  <c r="Q18" i="76"/>
  <c r="O18" i="76"/>
  <c r="T17" i="76"/>
  <c r="S17" i="76"/>
  <c r="R17" i="76"/>
  <c r="Q17" i="76"/>
  <c r="O17" i="76"/>
  <c r="T16" i="76"/>
  <c r="S16" i="76"/>
  <c r="R16" i="76"/>
  <c r="Q16" i="76"/>
  <c r="O16" i="76"/>
  <c r="T15" i="76"/>
  <c r="S15" i="76"/>
  <c r="R15" i="76"/>
  <c r="Q15" i="76"/>
  <c r="O15" i="76"/>
  <c r="T14" i="76"/>
  <c r="S14" i="76"/>
  <c r="R14" i="76"/>
  <c r="Q14" i="76"/>
  <c r="O14" i="76"/>
  <c r="T13" i="76"/>
  <c r="S13" i="76"/>
  <c r="R13" i="76"/>
  <c r="Q13" i="76"/>
  <c r="O13" i="76"/>
  <c r="T12" i="76"/>
  <c r="S12" i="76"/>
  <c r="R12" i="76"/>
  <c r="Q12" i="76"/>
  <c r="O12" i="76"/>
  <c r="T11" i="76"/>
  <c r="S11" i="76"/>
  <c r="R11" i="76"/>
  <c r="Q11" i="76"/>
  <c r="O11" i="76"/>
  <c r="T10" i="76"/>
  <c r="S10" i="76"/>
  <c r="R10" i="76"/>
  <c r="Q10" i="76"/>
  <c r="O10" i="76"/>
  <c r="T9" i="76"/>
  <c r="S9" i="76"/>
  <c r="R9" i="76"/>
  <c r="Q9" i="76"/>
  <c r="O9" i="76"/>
  <c r="T8" i="76"/>
  <c r="S8" i="76"/>
  <c r="R8" i="76"/>
  <c r="Q8" i="76"/>
  <c r="O8" i="76"/>
  <c r="T7" i="76"/>
  <c r="S7" i="76"/>
  <c r="R7" i="76"/>
  <c r="Q7" i="76"/>
  <c r="O7" i="76"/>
  <c r="T6" i="76"/>
  <c r="S6" i="76"/>
  <c r="R6" i="76"/>
  <c r="Q6" i="76"/>
  <c r="O6" i="76"/>
  <c r="V2" i="76"/>
  <c r="U2" i="76"/>
  <c r="R2" i="76"/>
  <c r="Q2" i="76"/>
  <c r="O2" i="76"/>
  <c r="T83" i="77"/>
  <c r="S83" i="77"/>
  <c r="R83" i="77"/>
  <c r="Q83" i="77"/>
  <c r="O83" i="77"/>
  <c r="T82" i="77"/>
  <c r="S82" i="77"/>
  <c r="R82" i="77"/>
  <c r="Q82" i="77"/>
  <c r="O82" i="77"/>
  <c r="T81" i="77"/>
  <c r="S81" i="77"/>
  <c r="R81" i="77"/>
  <c r="Q81" i="77"/>
  <c r="O81" i="77"/>
  <c r="T80" i="77"/>
  <c r="S80" i="77"/>
  <c r="R80" i="77"/>
  <c r="Q80" i="77"/>
  <c r="O80" i="77"/>
  <c r="T79" i="77"/>
  <c r="S79" i="77"/>
  <c r="R79" i="77"/>
  <c r="Q79" i="77"/>
  <c r="O79" i="77"/>
  <c r="T78" i="77"/>
  <c r="S78" i="77"/>
  <c r="R78" i="77"/>
  <c r="Q78" i="77"/>
  <c r="O78" i="77"/>
  <c r="T77" i="77"/>
  <c r="S77" i="77"/>
  <c r="R77" i="77"/>
  <c r="Q77" i="77"/>
  <c r="O77" i="77"/>
  <c r="T76" i="77"/>
  <c r="S76" i="77"/>
  <c r="R76" i="77"/>
  <c r="Q76" i="77"/>
  <c r="O76" i="77"/>
  <c r="T75" i="77"/>
  <c r="S75" i="77"/>
  <c r="R75" i="77"/>
  <c r="Q75" i="77"/>
  <c r="O75" i="77"/>
  <c r="T74" i="77"/>
  <c r="S74" i="77"/>
  <c r="R74" i="77"/>
  <c r="Q74" i="77"/>
  <c r="O74" i="77"/>
  <c r="T73" i="77"/>
  <c r="S73" i="77"/>
  <c r="R73" i="77"/>
  <c r="Q73" i="77"/>
  <c r="O73" i="77"/>
  <c r="T72" i="77"/>
  <c r="S72" i="77"/>
  <c r="R72" i="77"/>
  <c r="Q72" i="77"/>
  <c r="O72" i="77"/>
  <c r="T71" i="77"/>
  <c r="S71" i="77"/>
  <c r="R71" i="77"/>
  <c r="Q71" i="77"/>
  <c r="O71" i="77"/>
  <c r="T70" i="77"/>
  <c r="S70" i="77"/>
  <c r="R70" i="77"/>
  <c r="Q70" i="77"/>
  <c r="O70" i="77"/>
  <c r="T69" i="77"/>
  <c r="S69" i="77"/>
  <c r="R69" i="77"/>
  <c r="Q69" i="77"/>
  <c r="O69" i="77"/>
  <c r="T68" i="77"/>
  <c r="S68" i="77"/>
  <c r="R68" i="77"/>
  <c r="Q68" i="77"/>
  <c r="O68" i="77"/>
  <c r="T67" i="77"/>
  <c r="S67" i="77"/>
  <c r="R67" i="77"/>
  <c r="Q67" i="77"/>
  <c r="O67" i="77"/>
  <c r="T66" i="77"/>
  <c r="S66" i="77"/>
  <c r="R66" i="77"/>
  <c r="Q66" i="77"/>
  <c r="O66" i="77"/>
  <c r="T65" i="77"/>
  <c r="S65" i="77"/>
  <c r="R65" i="77"/>
  <c r="Q65" i="77"/>
  <c r="O65" i="77"/>
  <c r="T64" i="77"/>
  <c r="S64" i="77"/>
  <c r="R64" i="77"/>
  <c r="Q64" i="77"/>
  <c r="O64" i="77"/>
  <c r="T63" i="77"/>
  <c r="S63" i="77"/>
  <c r="R63" i="77"/>
  <c r="Q63" i="77"/>
  <c r="O63" i="77"/>
  <c r="T62" i="77"/>
  <c r="S62" i="77"/>
  <c r="R62" i="77"/>
  <c r="Q62" i="77"/>
  <c r="O62" i="77"/>
  <c r="T61" i="77"/>
  <c r="S61" i="77"/>
  <c r="R61" i="77"/>
  <c r="Q61" i="77"/>
  <c r="O61" i="77"/>
  <c r="T60" i="77"/>
  <c r="S60" i="77"/>
  <c r="R60" i="77"/>
  <c r="Q60" i="77"/>
  <c r="O60" i="77"/>
  <c r="T59" i="77"/>
  <c r="S59" i="77"/>
  <c r="R59" i="77"/>
  <c r="Q59" i="77"/>
  <c r="O59" i="77"/>
  <c r="T58" i="77"/>
  <c r="S58" i="77"/>
  <c r="R58" i="77"/>
  <c r="Q58" i="77"/>
  <c r="O58" i="77"/>
  <c r="T57" i="77"/>
  <c r="S57" i="77"/>
  <c r="R57" i="77"/>
  <c r="Q57" i="77"/>
  <c r="O57" i="77"/>
  <c r="T56" i="77"/>
  <c r="S56" i="77"/>
  <c r="R56" i="77"/>
  <c r="Q56" i="77"/>
  <c r="O56" i="77"/>
  <c r="T55" i="77"/>
  <c r="S55" i="77"/>
  <c r="R55" i="77"/>
  <c r="Q55" i="77"/>
  <c r="O55" i="77"/>
  <c r="T54" i="77"/>
  <c r="S54" i="77"/>
  <c r="R54" i="77"/>
  <c r="Q54" i="77"/>
  <c r="O54" i="77"/>
  <c r="T53" i="77"/>
  <c r="S53" i="77"/>
  <c r="R53" i="77"/>
  <c r="Q53" i="77"/>
  <c r="O53" i="77"/>
  <c r="T52" i="77"/>
  <c r="S52" i="77"/>
  <c r="R52" i="77"/>
  <c r="Q52" i="77"/>
  <c r="O52" i="77"/>
  <c r="T51" i="77"/>
  <c r="S51" i="77"/>
  <c r="R51" i="77"/>
  <c r="Q51" i="77"/>
  <c r="O51" i="77"/>
  <c r="T50" i="77"/>
  <c r="S50" i="77"/>
  <c r="R50" i="77"/>
  <c r="Q50" i="77"/>
  <c r="O50" i="77"/>
  <c r="T49" i="77"/>
  <c r="S49" i="77"/>
  <c r="R49" i="77"/>
  <c r="Q49" i="77"/>
  <c r="O49" i="77"/>
  <c r="T48" i="77"/>
  <c r="S48" i="77"/>
  <c r="R48" i="77"/>
  <c r="Q48" i="77"/>
  <c r="O48" i="77"/>
  <c r="T47" i="77"/>
  <c r="S47" i="77"/>
  <c r="R47" i="77"/>
  <c r="Q47" i="77"/>
  <c r="O47" i="77"/>
  <c r="T46" i="77"/>
  <c r="S46" i="77"/>
  <c r="R46" i="77"/>
  <c r="Q46" i="77"/>
  <c r="O46" i="77"/>
  <c r="T45" i="77"/>
  <c r="S45" i="77"/>
  <c r="R45" i="77"/>
  <c r="Q45" i="77"/>
  <c r="O45" i="77"/>
  <c r="T44" i="77"/>
  <c r="S44" i="77"/>
  <c r="R44" i="77"/>
  <c r="Q44" i="77"/>
  <c r="O44" i="77"/>
  <c r="T43" i="77"/>
  <c r="S43" i="77"/>
  <c r="R43" i="77"/>
  <c r="Q43" i="77"/>
  <c r="O43" i="77"/>
  <c r="T42" i="77"/>
  <c r="S42" i="77"/>
  <c r="R42" i="77"/>
  <c r="Q42" i="77"/>
  <c r="O42" i="77"/>
  <c r="T41" i="77"/>
  <c r="S41" i="77"/>
  <c r="R41" i="77"/>
  <c r="Q41" i="77"/>
  <c r="O41" i="77"/>
  <c r="T40" i="77"/>
  <c r="S40" i="77"/>
  <c r="R40" i="77"/>
  <c r="Q40" i="77"/>
  <c r="O40" i="77"/>
  <c r="T39" i="77"/>
  <c r="S39" i="77"/>
  <c r="R39" i="77"/>
  <c r="Q39" i="77"/>
  <c r="O39" i="77"/>
  <c r="T38" i="77"/>
  <c r="S38" i="77"/>
  <c r="R38" i="77"/>
  <c r="Q38" i="77"/>
  <c r="O38" i="77"/>
  <c r="T37" i="77"/>
  <c r="S37" i="77"/>
  <c r="R37" i="77"/>
  <c r="Q37" i="77"/>
  <c r="O37" i="77"/>
  <c r="T36" i="77"/>
  <c r="S36" i="77"/>
  <c r="R36" i="77"/>
  <c r="Q36" i="77"/>
  <c r="O36" i="77"/>
  <c r="T35" i="77"/>
  <c r="S35" i="77"/>
  <c r="R35" i="77"/>
  <c r="Q35" i="77"/>
  <c r="O35" i="77"/>
  <c r="T34" i="77"/>
  <c r="S34" i="77"/>
  <c r="R34" i="77"/>
  <c r="Q34" i="77"/>
  <c r="O34" i="77"/>
  <c r="T33" i="77"/>
  <c r="S33" i="77"/>
  <c r="R33" i="77"/>
  <c r="Q33" i="77"/>
  <c r="O33" i="77"/>
  <c r="T32" i="77"/>
  <c r="S32" i="77"/>
  <c r="R32" i="77"/>
  <c r="Q32" i="77"/>
  <c r="O32" i="77"/>
  <c r="T31" i="77"/>
  <c r="S31" i="77"/>
  <c r="R31" i="77"/>
  <c r="Q31" i="77"/>
  <c r="O31" i="77"/>
  <c r="T30" i="77"/>
  <c r="S30" i="77"/>
  <c r="R30" i="77"/>
  <c r="Q30" i="77"/>
  <c r="O30" i="77"/>
  <c r="T29" i="77"/>
  <c r="S29" i="77"/>
  <c r="R29" i="77"/>
  <c r="Q29" i="77"/>
  <c r="O29" i="77"/>
  <c r="T28" i="77"/>
  <c r="S28" i="77"/>
  <c r="R28" i="77"/>
  <c r="Q28" i="77"/>
  <c r="O28" i="77"/>
  <c r="T27" i="77"/>
  <c r="S27" i="77"/>
  <c r="R27" i="77"/>
  <c r="Q27" i="77"/>
  <c r="O27" i="77"/>
  <c r="T26" i="77"/>
  <c r="S26" i="77"/>
  <c r="R26" i="77"/>
  <c r="Q26" i="77"/>
  <c r="O26" i="77"/>
  <c r="T25" i="77"/>
  <c r="S25" i="77"/>
  <c r="R25" i="77"/>
  <c r="Q25" i="77"/>
  <c r="O25" i="77"/>
  <c r="T24" i="77"/>
  <c r="S24" i="77"/>
  <c r="R24" i="77"/>
  <c r="Q24" i="77"/>
  <c r="O24" i="77"/>
  <c r="T23" i="77"/>
  <c r="S23" i="77"/>
  <c r="R23" i="77"/>
  <c r="Q23" i="77"/>
  <c r="O23" i="77"/>
  <c r="T22" i="77"/>
  <c r="S22" i="77"/>
  <c r="R22" i="77"/>
  <c r="Q22" i="77"/>
  <c r="O22" i="77"/>
  <c r="T21" i="77"/>
  <c r="S21" i="77"/>
  <c r="R21" i="77"/>
  <c r="Q21" i="77"/>
  <c r="O21" i="77"/>
  <c r="T20" i="77"/>
  <c r="S20" i="77"/>
  <c r="R20" i="77"/>
  <c r="Q20" i="77"/>
  <c r="O20" i="77"/>
  <c r="T19" i="77"/>
  <c r="S19" i="77"/>
  <c r="R19" i="77"/>
  <c r="Q19" i="77"/>
  <c r="O19" i="77"/>
  <c r="T18" i="77"/>
  <c r="S18" i="77"/>
  <c r="R18" i="77"/>
  <c r="Q18" i="77"/>
  <c r="O18" i="77"/>
  <c r="T17" i="77"/>
  <c r="S17" i="77"/>
  <c r="R17" i="77"/>
  <c r="Q17" i="77"/>
  <c r="O17" i="77"/>
  <c r="T16" i="77"/>
  <c r="S16" i="77"/>
  <c r="R16" i="77"/>
  <c r="Q16" i="77"/>
  <c r="O16" i="77"/>
  <c r="T15" i="77"/>
  <c r="S15" i="77"/>
  <c r="R15" i="77"/>
  <c r="Q15" i="77"/>
  <c r="O15" i="77"/>
  <c r="T14" i="77"/>
  <c r="S14" i="77"/>
  <c r="R14" i="77"/>
  <c r="Q14" i="77"/>
  <c r="O14" i="77"/>
  <c r="T13" i="77"/>
  <c r="S13" i="77"/>
  <c r="R13" i="77"/>
  <c r="Q13" i="77"/>
  <c r="O13" i="77"/>
  <c r="T12" i="77"/>
  <c r="S12" i="77"/>
  <c r="R12" i="77"/>
  <c r="Q12" i="77"/>
  <c r="O12" i="77"/>
  <c r="T11" i="77"/>
  <c r="S11" i="77"/>
  <c r="R11" i="77"/>
  <c r="Q11" i="77"/>
  <c r="O11" i="77"/>
  <c r="T10" i="77"/>
  <c r="S10" i="77"/>
  <c r="R10" i="77"/>
  <c r="Q10" i="77"/>
  <c r="O10" i="77"/>
  <c r="T9" i="77"/>
  <c r="S9" i="77"/>
  <c r="R9" i="77"/>
  <c r="Q9" i="77"/>
  <c r="O9" i="77"/>
  <c r="T8" i="77"/>
  <c r="S8" i="77"/>
  <c r="R8" i="77"/>
  <c r="Q8" i="77"/>
  <c r="O8" i="77"/>
  <c r="T7" i="77"/>
  <c r="S7" i="77"/>
  <c r="R7" i="77"/>
  <c r="Q7" i="77"/>
  <c r="O7" i="77"/>
  <c r="T6" i="77"/>
  <c r="S6" i="77"/>
  <c r="R6" i="77"/>
  <c r="Q6" i="77"/>
  <c r="O6" i="77"/>
  <c r="T5" i="77"/>
  <c r="S5" i="77"/>
  <c r="R5" i="77"/>
  <c r="Q5" i="77"/>
  <c r="O5" i="77"/>
  <c r="V2" i="77"/>
  <c r="U2" i="77"/>
  <c r="R2" i="77"/>
  <c r="Q2" i="77"/>
  <c r="O2" i="77"/>
  <c r="T83" i="78"/>
  <c r="S83" i="78"/>
  <c r="R83" i="78"/>
  <c r="Q83" i="78"/>
  <c r="O83" i="78"/>
  <c r="T82" i="78"/>
  <c r="S82" i="78"/>
  <c r="R82" i="78"/>
  <c r="Q82" i="78"/>
  <c r="O82" i="78"/>
  <c r="T81" i="78"/>
  <c r="S81" i="78"/>
  <c r="R81" i="78"/>
  <c r="Q81" i="78"/>
  <c r="O81" i="78"/>
  <c r="T80" i="78"/>
  <c r="S80" i="78"/>
  <c r="R80" i="78"/>
  <c r="Q80" i="78"/>
  <c r="O80" i="78"/>
  <c r="T79" i="78"/>
  <c r="S79" i="78"/>
  <c r="R79" i="78"/>
  <c r="Q79" i="78"/>
  <c r="O79" i="78"/>
  <c r="T78" i="78"/>
  <c r="S78" i="78"/>
  <c r="R78" i="78"/>
  <c r="Q78" i="78"/>
  <c r="O78" i="78"/>
  <c r="T77" i="78"/>
  <c r="S77" i="78"/>
  <c r="R77" i="78"/>
  <c r="Q77" i="78"/>
  <c r="O77" i="78"/>
  <c r="T76" i="78"/>
  <c r="S76" i="78"/>
  <c r="R76" i="78"/>
  <c r="Q76" i="78"/>
  <c r="O76" i="78"/>
  <c r="T75" i="78"/>
  <c r="S75" i="78"/>
  <c r="R75" i="78"/>
  <c r="Q75" i="78"/>
  <c r="O75" i="78"/>
  <c r="T74" i="78"/>
  <c r="S74" i="78"/>
  <c r="R74" i="78"/>
  <c r="Q74" i="78"/>
  <c r="O74" i="78"/>
  <c r="T73" i="78"/>
  <c r="S73" i="78"/>
  <c r="R73" i="78"/>
  <c r="Q73" i="78"/>
  <c r="O73" i="78"/>
  <c r="T72" i="78"/>
  <c r="S72" i="78"/>
  <c r="R72" i="78"/>
  <c r="Q72" i="78"/>
  <c r="O72" i="78"/>
  <c r="T71" i="78"/>
  <c r="S71" i="78"/>
  <c r="R71" i="78"/>
  <c r="Q71" i="78"/>
  <c r="O71" i="78"/>
  <c r="T70" i="78"/>
  <c r="S70" i="78"/>
  <c r="R70" i="78"/>
  <c r="Q70" i="78"/>
  <c r="O70" i="78"/>
  <c r="T69" i="78"/>
  <c r="S69" i="78"/>
  <c r="R69" i="78"/>
  <c r="Q69" i="78"/>
  <c r="O69" i="78"/>
  <c r="T68" i="78"/>
  <c r="S68" i="78"/>
  <c r="R68" i="78"/>
  <c r="Q68" i="78"/>
  <c r="O68" i="78"/>
  <c r="T67" i="78"/>
  <c r="S67" i="78"/>
  <c r="R67" i="78"/>
  <c r="Q67" i="78"/>
  <c r="O67" i="78"/>
  <c r="T66" i="78"/>
  <c r="S66" i="78"/>
  <c r="R66" i="78"/>
  <c r="Q66" i="78"/>
  <c r="O66" i="78"/>
  <c r="T65" i="78"/>
  <c r="S65" i="78"/>
  <c r="R65" i="78"/>
  <c r="Q65" i="78"/>
  <c r="O65" i="78"/>
  <c r="T64" i="78"/>
  <c r="S64" i="78"/>
  <c r="R64" i="78"/>
  <c r="Q64" i="78"/>
  <c r="O64" i="78"/>
  <c r="T63" i="78"/>
  <c r="S63" i="78"/>
  <c r="R63" i="78"/>
  <c r="Q63" i="78"/>
  <c r="O63" i="78"/>
  <c r="T62" i="78"/>
  <c r="S62" i="78"/>
  <c r="R62" i="78"/>
  <c r="Q62" i="78"/>
  <c r="O62" i="78"/>
  <c r="T61" i="78"/>
  <c r="S61" i="78"/>
  <c r="R61" i="78"/>
  <c r="Q61" i="78"/>
  <c r="O61" i="78"/>
  <c r="T60" i="78"/>
  <c r="S60" i="78"/>
  <c r="R60" i="78"/>
  <c r="Q60" i="78"/>
  <c r="O60" i="78"/>
  <c r="T59" i="78"/>
  <c r="S59" i="78"/>
  <c r="R59" i="78"/>
  <c r="Q59" i="78"/>
  <c r="O59" i="78"/>
  <c r="T58" i="78"/>
  <c r="S58" i="78"/>
  <c r="R58" i="78"/>
  <c r="Q58" i="78"/>
  <c r="O58" i="78"/>
  <c r="T57" i="78"/>
  <c r="S57" i="78"/>
  <c r="R57" i="78"/>
  <c r="Q57" i="78"/>
  <c r="O57" i="78"/>
  <c r="T56" i="78"/>
  <c r="S56" i="78"/>
  <c r="R56" i="78"/>
  <c r="Q56" i="78"/>
  <c r="O56" i="78"/>
  <c r="T55" i="78"/>
  <c r="S55" i="78"/>
  <c r="R55" i="78"/>
  <c r="Q55" i="78"/>
  <c r="O55" i="78"/>
  <c r="T54" i="78"/>
  <c r="S54" i="78"/>
  <c r="R54" i="78"/>
  <c r="Q54" i="78"/>
  <c r="O54" i="78"/>
  <c r="T53" i="78"/>
  <c r="S53" i="78"/>
  <c r="R53" i="78"/>
  <c r="Q53" i="78"/>
  <c r="O53" i="78"/>
  <c r="T52" i="78"/>
  <c r="S52" i="78"/>
  <c r="R52" i="78"/>
  <c r="Q52" i="78"/>
  <c r="O52" i="78"/>
  <c r="T51" i="78"/>
  <c r="S51" i="78"/>
  <c r="R51" i="78"/>
  <c r="Q51" i="78"/>
  <c r="O51" i="78"/>
  <c r="T50" i="78"/>
  <c r="S50" i="78"/>
  <c r="R50" i="78"/>
  <c r="Q50" i="78"/>
  <c r="O50" i="78"/>
  <c r="T49" i="78"/>
  <c r="S49" i="78"/>
  <c r="R49" i="78"/>
  <c r="Q49" i="78"/>
  <c r="O49" i="78"/>
  <c r="T48" i="78"/>
  <c r="S48" i="78"/>
  <c r="R48" i="78"/>
  <c r="Q48" i="78"/>
  <c r="O48" i="78"/>
  <c r="T47" i="78"/>
  <c r="S47" i="78"/>
  <c r="R47" i="78"/>
  <c r="Q47" i="78"/>
  <c r="O47" i="78"/>
  <c r="T46" i="78"/>
  <c r="S46" i="78"/>
  <c r="R46" i="78"/>
  <c r="Q46" i="78"/>
  <c r="O46" i="78"/>
  <c r="T45" i="78"/>
  <c r="S45" i="78"/>
  <c r="R45" i="78"/>
  <c r="Q45" i="78"/>
  <c r="O45" i="78"/>
  <c r="T44" i="78"/>
  <c r="S44" i="78"/>
  <c r="R44" i="78"/>
  <c r="Q44" i="78"/>
  <c r="O44" i="78"/>
  <c r="T43" i="78"/>
  <c r="S43" i="78"/>
  <c r="R43" i="78"/>
  <c r="Q43" i="78"/>
  <c r="O43" i="78"/>
  <c r="T42" i="78"/>
  <c r="S42" i="78"/>
  <c r="R42" i="78"/>
  <c r="Q42" i="78"/>
  <c r="O42" i="78"/>
  <c r="T41" i="78"/>
  <c r="S41" i="78"/>
  <c r="R41" i="78"/>
  <c r="Q41" i="78"/>
  <c r="O41" i="78"/>
  <c r="T40" i="78"/>
  <c r="S40" i="78"/>
  <c r="R40" i="78"/>
  <c r="Q40" i="78"/>
  <c r="O40" i="78"/>
  <c r="T39" i="78"/>
  <c r="S39" i="78"/>
  <c r="R39" i="78"/>
  <c r="Q39" i="78"/>
  <c r="O39" i="78"/>
  <c r="T38" i="78"/>
  <c r="S38" i="78"/>
  <c r="R38" i="78"/>
  <c r="Q38" i="78"/>
  <c r="O38" i="78"/>
  <c r="T37" i="78"/>
  <c r="S37" i="78"/>
  <c r="R37" i="78"/>
  <c r="Q37" i="78"/>
  <c r="O37" i="78"/>
  <c r="T36" i="78"/>
  <c r="S36" i="78"/>
  <c r="R36" i="78"/>
  <c r="Q36" i="78"/>
  <c r="O36" i="78"/>
  <c r="T35" i="78"/>
  <c r="S35" i="78"/>
  <c r="R35" i="78"/>
  <c r="Q35" i="78"/>
  <c r="O35" i="78"/>
  <c r="T34" i="78"/>
  <c r="S34" i="78"/>
  <c r="R34" i="78"/>
  <c r="Q34" i="78"/>
  <c r="O34" i="78"/>
  <c r="T33" i="78"/>
  <c r="S33" i="78"/>
  <c r="R33" i="78"/>
  <c r="Q33" i="78"/>
  <c r="O33" i="78"/>
  <c r="T32" i="78"/>
  <c r="S32" i="78"/>
  <c r="R32" i="78"/>
  <c r="Q32" i="78"/>
  <c r="O32" i="78"/>
  <c r="T31" i="78"/>
  <c r="S31" i="78"/>
  <c r="R31" i="78"/>
  <c r="Q31" i="78"/>
  <c r="O31" i="78"/>
  <c r="T30" i="78"/>
  <c r="S30" i="78"/>
  <c r="R30" i="78"/>
  <c r="Q30" i="78"/>
  <c r="O30" i="78"/>
  <c r="T29" i="78"/>
  <c r="S29" i="78"/>
  <c r="R29" i="78"/>
  <c r="Q29" i="78"/>
  <c r="O29" i="78"/>
  <c r="T28" i="78"/>
  <c r="S28" i="78"/>
  <c r="R28" i="78"/>
  <c r="Q28" i="78"/>
  <c r="O28" i="78"/>
  <c r="T27" i="78"/>
  <c r="S27" i="78"/>
  <c r="R27" i="78"/>
  <c r="Q27" i="78"/>
  <c r="O27" i="78"/>
  <c r="T26" i="78"/>
  <c r="S26" i="78"/>
  <c r="R26" i="78"/>
  <c r="Q26" i="78"/>
  <c r="O26" i="78"/>
  <c r="T25" i="78"/>
  <c r="S25" i="78"/>
  <c r="R25" i="78"/>
  <c r="Q25" i="78"/>
  <c r="O25" i="78"/>
  <c r="T24" i="78"/>
  <c r="S24" i="78"/>
  <c r="R24" i="78"/>
  <c r="Q24" i="78"/>
  <c r="O24" i="78"/>
  <c r="T23" i="78"/>
  <c r="S23" i="78"/>
  <c r="R23" i="78"/>
  <c r="Q23" i="78"/>
  <c r="O23" i="78"/>
  <c r="T22" i="78"/>
  <c r="S22" i="78"/>
  <c r="R22" i="78"/>
  <c r="Q22" i="78"/>
  <c r="O22" i="78"/>
  <c r="T21" i="78"/>
  <c r="S21" i="78"/>
  <c r="R21" i="78"/>
  <c r="Q21" i="78"/>
  <c r="O21" i="78"/>
  <c r="T20" i="78"/>
  <c r="S20" i="78"/>
  <c r="R20" i="78"/>
  <c r="Q20" i="78"/>
  <c r="O20" i="78"/>
  <c r="T19" i="78"/>
  <c r="S19" i="78"/>
  <c r="R19" i="78"/>
  <c r="Q19" i="78"/>
  <c r="O19" i="78"/>
  <c r="T18" i="78"/>
  <c r="S18" i="78"/>
  <c r="R18" i="78"/>
  <c r="Q18" i="78"/>
  <c r="O18" i="78"/>
  <c r="T17" i="78"/>
  <c r="S17" i="78"/>
  <c r="R17" i="78"/>
  <c r="Q17" i="78"/>
  <c r="O17" i="78"/>
  <c r="T16" i="78"/>
  <c r="S16" i="78"/>
  <c r="R16" i="78"/>
  <c r="Q16" i="78"/>
  <c r="O16" i="78"/>
  <c r="T15" i="78"/>
  <c r="S15" i="78"/>
  <c r="R15" i="78"/>
  <c r="Q15" i="78"/>
  <c r="O15" i="78"/>
  <c r="T14" i="78"/>
  <c r="S14" i="78"/>
  <c r="R14" i="78"/>
  <c r="Q14" i="78"/>
  <c r="O14" i="78"/>
  <c r="T13" i="78"/>
  <c r="S13" i="78"/>
  <c r="R13" i="78"/>
  <c r="Q13" i="78"/>
  <c r="O13" i="78"/>
  <c r="T12" i="78"/>
  <c r="S12" i="78"/>
  <c r="R12" i="78"/>
  <c r="Q12" i="78"/>
  <c r="O12" i="78"/>
  <c r="T11" i="78"/>
  <c r="S11" i="78"/>
  <c r="R11" i="78"/>
  <c r="Q11" i="78"/>
  <c r="O11" i="78"/>
  <c r="T10" i="78"/>
  <c r="S10" i="78"/>
  <c r="R10" i="78"/>
  <c r="Q10" i="78"/>
  <c r="O10" i="78"/>
  <c r="T9" i="78"/>
  <c r="S9" i="78"/>
  <c r="R9" i="78"/>
  <c r="Q9" i="78"/>
  <c r="O9" i="78"/>
  <c r="T8" i="78"/>
  <c r="S8" i="78"/>
  <c r="R8" i="78"/>
  <c r="Q8" i="78"/>
  <c r="O8" i="78"/>
  <c r="T7" i="78"/>
  <c r="S7" i="78"/>
  <c r="R7" i="78"/>
  <c r="Q7" i="78"/>
  <c r="O7" i="78"/>
  <c r="T6" i="78"/>
  <c r="S6" i="78"/>
  <c r="R6" i="78"/>
  <c r="Q6" i="78"/>
  <c r="O6" i="78"/>
  <c r="T5" i="78"/>
  <c r="S5" i="78"/>
  <c r="R5" i="78"/>
  <c r="Q5" i="78"/>
  <c r="O5" i="78"/>
  <c r="V2" i="78"/>
  <c r="U2" i="78"/>
  <c r="R2" i="78"/>
  <c r="Q2" i="78"/>
  <c r="O2" i="78"/>
  <c r="T83" i="79"/>
  <c r="S83" i="79"/>
  <c r="R83" i="79"/>
  <c r="Q83" i="79"/>
  <c r="O83" i="79"/>
  <c r="T82" i="79"/>
  <c r="S82" i="79"/>
  <c r="R82" i="79"/>
  <c r="Q82" i="79"/>
  <c r="O82" i="79"/>
  <c r="T81" i="79"/>
  <c r="S81" i="79"/>
  <c r="R81" i="79"/>
  <c r="Q81" i="79"/>
  <c r="O81" i="79"/>
  <c r="T80" i="79"/>
  <c r="S80" i="79"/>
  <c r="R80" i="79"/>
  <c r="Q80" i="79"/>
  <c r="O80" i="79"/>
  <c r="T79" i="79"/>
  <c r="S79" i="79"/>
  <c r="R79" i="79"/>
  <c r="Q79" i="79"/>
  <c r="O79" i="79"/>
  <c r="T78" i="79"/>
  <c r="S78" i="79"/>
  <c r="R78" i="79"/>
  <c r="Q78" i="79"/>
  <c r="O78" i="79"/>
  <c r="T77" i="79"/>
  <c r="S77" i="79"/>
  <c r="R77" i="79"/>
  <c r="Q77" i="79"/>
  <c r="O77" i="79"/>
  <c r="T76" i="79"/>
  <c r="S76" i="79"/>
  <c r="R76" i="79"/>
  <c r="Q76" i="79"/>
  <c r="O76" i="79"/>
  <c r="T75" i="79"/>
  <c r="S75" i="79"/>
  <c r="R75" i="79"/>
  <c r="Q75" i="79"/>
  <c r="O75" i="79"/>
  <c r="T74" i="79"/>
  <c r="S74" i="79"/>
  <c r="R74" i="79"/>
  <c r="Q74" i="79"/>
  <c r="O74" i="79"/>
  <c r="T73" i="79"/>
  <c r="S73" i="79"/>
  <c r="R73" i="79"/>
  <c r="Q73" i="79"/>
  <c r="O73" i="79"/>
  <c r="T72" i="79"/>
  <c r="S72" i="79"/>
  <c r="R72" i="79"/>
  <c r="Q72" i="79"/>
  <c r="O72" i="79"/>
  <c r="T71" i="79"/>
  <c r="S71" i="79"/>
  <c r="R71" i="79"/>
  <c r="Q71" i="79"/>
  <c r="O71" i="79"/>
  <c r="T70" i="79"/>
  <c r="S70" i="79"/>
  <c r="R70" i="79"/>
  <c r="Q70" i="79"/>
  <c r="O70" i="79"/>
  <c r="T69" i="79"/>
  <c r="S69" i="79"/>
  <c r="R69" i="79"/>
  <c r="Q69" i="79"/>
  <c r="O69" i="79"/>
  <c r="T68" i="79"/>
  <c r="S68" i="79"/>
  <c r="R68" i="79"/>
  <c r="Q68" i="79"/>
  <c r="O68" i="79"/>
  <c r="T67" i="79"/>
  <c r="S67" i="79"/>
  <c r="R67" i="79"/>
  <c r="Q67" i="79"/>
  <c r="O67" i="79"/>
  <c r="T66" i="79"/>
  <c r="S66" i="79"/>
  <c r="R66" i="79"/>
  <c r="Q66" i="79"/>
  <c r="O66" i="79"/>
  <c r="T65" i="79"/>
  <c r="S65" i="79"/>
  <c r="R65" i="79"/>
  <c r="Q65" i="79"/>
  <c r="O65" i="79"/>
  <c r="T64" i="79"/>
  <c r="S64" i="79"/>
  <c r="R64" i="79"/>
  <c r="Q64" i="79"/>
  <c r="O64" i="79"/>
  <c r="T63" i="79"/>
  <c r="S63" i="79"/>
  <c r="R63" i="79"/>
  <c r="Q63" i="79"/>
  <c r="O63" i="79"/>
  <c r="T62" i="79"/>
  <c r="S62" i="79"/>
  <c r="R62" i="79"/>
  <c r="Q62" i="79"/>
  <c r="O62" i="79"/>
  <c r="T61" i="79"/>
  <c r="S61" i="79"/>
  <c r="R61" i="79"/>
  <c r="Q61" i="79"/>
  <c r="O61" i="79"/>
  <c r="T60" i="79"/>
  <c r="S60" i="79"/>
  <c r="R60" i="79"/>
  <c r="Q60" i="79"/>
  <c r="O60" i="79"/>
  <c r="T59" i="79"/>
  <c r="S59" i="79"/>
  <c r="R59" i="79"/>
  <c r="Q59" i="79"/>
  <c r="O59" i="79"/>
  <c r="T58" i="79"/>
  <c r="S58" i="79"/>
  <c r="R58" i="79"/>
  <c r="Q58" i="79"/>
  <c r="O58" i="79"/>
  <c r="T57" i="79"/>
  <c r="S57" i="79"/>
  <c r="R57" i="79"/>
  <c r="Q57" i="79"/>
  <c r="O57" i="79"/>
  <c r="T56" i="79"/>
  <c r="S56" i="79"/>
  <c r="R56" i="79"/>
  <c r="Q56" i="79"/>
  <c r="O56" i="79"/>
  <c r="T55" i="79"/>
  <c r="S55" i="79"/>
  <c r="R55" i="79"/>
  <c r="Q55" i="79"/>
  <c r="O55" i="79"/>
  <c r="T54" i="79"/>
  <c r="S54" i="79"/>
  <c r="R54" i="79"/>
  <c r="Q54" i="79"/>
  <c r="O54" i="79"/>
  <c r="T53" i="79"/>
  <c r="S53" i="79"/>
  <c r="R53" i="79"/>
  <c r="Q53" i="79"/>
  <c r="O53" i="79"/>
  <c r="T52" i="79"/>
  <c r="S52" i="79"/>
  <c r="R52" i="79"/>
  <c r="Q52" i="79"/>
  <c r="O52" i="79"/>
  <c r="T51" i="79"/>
  <c r="S51" i="79"/>
  <c r="R51" i="79"/>
  <c r="Q51" i="79"/>
  <c r="O51" i="79"/>
  <c r="T50" i="79"/>
  <c r="S50" i="79"/>
  <c r="R50" i="79"/>
  <c r="Q50" i="79"/>
  <c r="O50" i="79"/>
  <c r="T49" i="79"/>
  <c r="S49" i="79"/>
  <c r="R49" i="79"/>
  <c r="Q49" i="79"/>
  <c r="O49" i="79"/>
  <c r="T48" i="79"/>
  <c r="S48" i="79"/>
  <c r="R48" i="79"/>
  <c r="Q48" i="79"/>
  <c r="O48" i="79"/>
  <c r="T47" i="79"/>
  <c r="S47" i="79"/>
  <c r="R47" i="79"/>
  <c r="Q47" i="79"/>
  <c r="O47" i="79"/>
  <c r="T46" i="79"/>
  <c r="S46" i="79"/>
  <c r="R46" i="79"/>
  <c r="Q46" i="79"/>
  <c r="O46" i="79"/>
  <c r="T45" i="79"/>
  <c r="S45" i="79"/>
  <c r="R45" i="79"/>
  <c r="Q45" i="79"/>
  <c r="O45" i="79"/>
  <c r="T44" i="79"/>
  <c r="S44" i="79"/>
  <c r="R44" i="79"/>
  <c r="Q44" i="79"/>
  <c r="O44" i="79"/>
  <c r="T43" i="79"/>
  <c r="S43" i="79"/>
  <c r="R43" i="79"/>
  <c r="Q43" i="79"/>
  <c r="O43" i="79"/>
  <c r="T42" i="79"/>
  <c r="S42" i="79"/>
  <c r="R42" i="79"/>
  <c r="Q42" i="79"/>
  <c r="O42" i="79"/>
  <c r="T41" i="79"/>
  <c r="S41" i="79"/>
  <c r="R41" i="79"/>
  <c r="Q41" i="79"/>
  <c r="O41" i="79"/>
  <c r="T40" i="79"/>
  <c r="S40" i="79"/>
  <c r="R40" i="79"/>
  <c r="Q40" i="79"/>
  <c r="O40" i="79"/>
  <c r="T39" i="79"/>
  <c r="S39" i="79"/>
  <c r="R39" i="79"/>
  <c r="Q39" i="79"/>
  <c r="O39" i="79"/>
  <c r="T38" i="79"/>
  <c r="S38" i="79"/>
  <c r="R38" i="79"/>
  <c r="Q38" i="79"/>
  <c r="O38" i="79"/>
  <c r="T37" i="79"/>
  <c r="S37" i="79"/>
  <c r="R37" i="79"/>
  <c r="Q37" i="79"/>
  <c r="O37" i="79"/>
  <c r="T36" i="79"/>
  <c r="S36" i="79"/>
  <c r="R36" i="79"/>
  <c r="Q36" i="79"/>
  <c r="O36" i="79"/>
  <c r="T35" i="79"/>
  <c r="S35" i="79"/>
  <c r="R35" i="79"/>
  <c r="Q35" i="79"/>
  <c r="O35" i="79"/>
  <c r="T34" i="79"/>
  <c r="S34" i="79"/>
  <c r="R34" i="79"/>
  <c r="Q34" i="79"/>
  <c r="O34" i="79"/>
  <c r="T33" i="79"/>
  <c r="S33" i="79"/>
  <c r="R33" i="79"/>
  <c r="Q33" i="79"/>
  <c r="O33" i="79"/>
  <c r="T32" i="79"/>
  <c r="S32" i="79"/>
  <c r="R32" i="79"/>
  <c r="Q32" i="79"/>
  <c r="O32" i="79"/>
  <c r="T31" i="79"/>
  <c r="S31" i="79"/>
  <c r="R31" i="79"/>
  <c r="Q31" i="79"/>
  <c r="O31" i="79"/>
  <c r="T30" i="79"/>
  <c r="S30" i="79"/>
  <c r="R30" i="79"/>
  <c r="Q30" i="79"/>
  <c r="O30" i="79"/>
  <c r="T29" i="79"/>
  <c r="S29" i="79"/>
  <c r="R29" i="79"/>
  <c r="Q29" i="79"/>
  <c r="O29" i="79"/>
  <c r="T28" i="79"/>
  <c r="S28" i="79"/>
  <c r="R28" i="79"/>
  <c r="Q28" i="79"/>
  <c r="O28" i="79"/>
  <c r="T27" i="79"/>
  <c r="S27" i="79"/>
  <c r="R27" i="79"/>
  <c r="Q27" i="79"/>
  <c r="O27" i="79"/>
  <c r="T26" i="79"/>
  <c r="S26" i="79"/>
  <c r="R26" i="79"/>
  <c r="Q26" i="79"/>
  <c r="O26" i="79"/>
  <c r="T25" i="79"/>
  <c r="S25" i="79"/>
  <c r="R25" i="79"/>
  <c r="Q25" i="79"/>
  <c r="O25" i="79"/>
  <c r="T24" i="79"/>
  <c r="S24" i="79"/>
  <c r="R24" i="79"/>
  <c r="Q24" i="79"/>
  <c r="O24" i="79"/>
  <c r="T23" i="79"/>
  <c r="S23" i="79"/>
  <c r="R23" i="79"/>
  <c r="Q23" i="79"/>
  <c r="O23" i="79"/>
  <c r="T22" i="79"/>
  <c r="S22" i="79"/>
  <c r="R22" i="79"/>
  <c r="Q22" i="79"/>
  <c r="O22" i="79"/>
  <c r="T21" i="79"/>
  <c r="S21" i="79"/>
  <c r="R21" i="79"/>
  <c r="Q21" i="79"/>
  <c r="O21" i="79"/>
  <c r="T20" i="79"/>
  <c r="S20" i="79"/>
  <c r="R20" i="79"/>
  <c r="Q20" i="79"/>
  <c r="O20" i="79"/>
  <c r="T19" i="79"/>
  <c r="S19" i="79"/>
  <c r="R19" i="79"/>
  <c r="Q19" i="79"/>
  <c r="O19" i="79"/>
  <c r="T18" i="79"/>
  <c r="S18" i="79"/>
  <c r="R18" i="79"/>
  <c r="Q18" i="79"/>
  <c r="O18" i="79"/>
  <c r="T17" i="79"/>
  <c r="S17" i="79"/>
  <c r="R17" i="79"/>
  <c r="Q17" i="79"/>
  <c r="O17" i="79"/>
  <c r="T16" i="79"/>
  <c r="S16" i="79"/>
  <c r="R16" i="79"/>
  <c r="Q16" i="79"/>
  <c r="O16" i="79"/>
  <c r="T15" i="79"/>
  <c r="S15" i="79"/>
  <c r="R15" i="79"/>
  <c r="Q15" i="79"/>
  <c r="O15" i="79"/>
  <c r="T14" i="79"/>
  <c r="S14" i="79"/>
  <c r="R14" i="79"/>
  <c r="Q14" i="79"/>
  <c r="O14" i="79"/>
  <c r="T13" i="79"/>
  <c r="S13" i="79"/>
  <c r="R13" i="79"/>
  <c r="Q13" i="79"/>
  <c r="O13" i="79"/>
  <c r="T12" i="79"/>
  <c r="S12" i="79"/>
  <c r="R12" i="79"/>
  <c r="Q12" i="79"/>
  <c r="O12" i="79"/>
  <c r="T11" i="79"/>
  <c r="S11" i="79"/>
  <c r="R11" i="79"/>
  <c r="Q11" i="79"/>
  <c r="O11" i="79"/>
  <c r="T10" i="79"/>
  <c r="S10" i="79"/>
  <c r="R10" i="79"/>
  <c r="Q10" i="79"/>
  <c r="O10" i="79"/>
  <c r="T9" i="79"/>
  <c r="S9" i="79"/>
  <c r="R9" i="79"/>
  <c r="Q9" i="79"/>
  <c r="O9" i="79"/>
  <c r="T8" i="79"/>
  <c r="S8" i="79"/>
  <c r="R8" i="79"/>
  <c r="Q8" i="79"/>
  <c r="O8" i="79"/>
  <c r="T7" i="79"/>
  <c r="S7" i="79"/>
  <c r="R7" i="79"/>
  <c r="Q7" i="79"/>
  <c r="O7" i="79"/>
  <c r="T6" i="79"/>
  <c r="S6" i="79"/>
  <c r="R6" i="79"/>
  <c r="Q6" i="79"/>
  <c r="O6" i="79"/>
  <c r="T5" i="79"/>
  <c r="S5" i="79"/>
  <c r="R5" i="79"/>
  <c r="Q5" i="79"/>
  <c r="O5" i="79"/>
  <c r="T4" i="79"/>
  <c r="S4" i="79"/>
  <c r="R4" i="79"/>
  <c r="Q4" i="79"/>
  <c r="O4" i="79"/>
  <c r="T3" i="79"/>
  <c r="S3" i="79"/>
  <c r="V2" i="79"/>
  <c r="U2" i="79"/>
  <c r="R2" i="79"/>
  <c r="R3" i="79" s="1"/>
  <c r="Q2" i="79"/>
  <c r="Q3" i="79" s="1"/>
  <c r="O2" i="79"/>
  <c r="O3" i="79" s="1"/>
  <c r="T83" i="80"/>
  <c r="S83" i="80"/>
  <c r="R83" i="80"/>
  <c r="Q83" i="80"/>
  <c r="O83" i="80"/>
  <c r="T82" i="80"/>
  <c r="S82" i="80"/>
  <c r="R82" i="80"/>
  <c r="Q82" i="80"/>
  <c r="O82" i="80"/>
  <c r="T81" i="80"/>
  <c r="S81" i="80"/>
  <c r="R81" i="80"/>
  <c r="Q81" i="80"/>
  <c r="O81" i="80"/>
  <c r="T80" i="80"/>
  <c r="S80" i="80"/>
  <c r="R80" i="80"/>
  <c r="Q80" i="80"/>
  <c r="O80" i="80"/>
  <c r="T79" i="80"/>
  <c r="S79" i="80"/>
  <c r="R79" i="80"/>
  <c r="Q79" i="80"/>
  <c r="O79" i="80"/>
  <c r="T78" i="80"/>
  <c r="S78" i="80"/>
  <c r="R78" i="80"/>
  <c r="Q78" i="80"/>
  <c r="O78" i="80"/>
  <c r="T77" i="80"/>
  <c r="S77" i="80"/>
  <c r="R77" i="80"/>
  <c r="Q77" i="80"/>
  <c r="O77" i="80"/>
  <c r="T76" i="80"/>
  <c r="S76" i="80"/>
  <c r="R76" i="80"/>
  <c r="Q76" i="80"/>
  <c r="O76" i="80"/>
  <c r="T75" i="80"/>
  <c r="S75" i="80"/>
  <c r="R75" i="80"/>
  <c r="Q75" i="80"/>
  <c r="O75" i="80"/>
  <c r="T74" i="80"/>
  <c r="S74" i="80"/>
  <c r="R74" i="80"/>
  <c r="Q74" i="80"/>
  <c r="O74" i="80"/>
  <c r="T73" i="80"/>
  <c r="S73" i="80"/>
  <c r="R73" i="80"/>
  <c r="Q73" i="80"/>
  <c r="O73" i="80"/>
  <c r="T72" i="80"/>
  <c r="S72" i="80"/>
  <c r="R72" i="80"/>
  <c r="Q72" i="80"/>
  <c r="O72" i="80"/>
  <c r="T71" i="80"/>
  <c r="S71" i="80"/>
  <c r="R71" i="80"/>
  <c r="Q71" i="80"/>
  <c r="O71" i="80"/>
  <c r="T70" i="80"/>
  <c r="S70" i="80"/>
  <c r="R70" i="80"/>
  <c r="Q70" i="80"/>
  <c r="O70" i="80"/>
  <c r="T69" i="80"/>
  <c r="S69" i="80"/>
  <c r="R69" i="80"/>
  <c r="Q69" i="80"/>
  <c r="O69" i="80"/>
  <c r="T68" i="80"/>
  <c r="S68" i="80"/>
  <c r="R68" i="80"/>
  <c r="Q68" i="80"/>
  <c r="O68" i="80"/>
  <c r="T67" i="80"/>
  <c r="S67" i="80"/>
  <c r="R67" i="80"/>
  <c r="Q67" i="80"/>
  <c r="O67" i="80"/>
  <c r="T66" i="80"/>
  <c r="S66" i="80"/>
  <c r="R66" i="80"/>
  <c r="Q66" i="80"/>
  <c r="O66" i="80"/>
  <c r="T65" i="80"/>
  <c r="S65" i="80"/>
  <c r="R65" i="80"/>
  <c r="Q65" i="80"/>
  <c r="O65" i="80"/>
  <c r="T64" i="80"/>
  <c r="S64" i="80"/>
  <c r="R64" i="80"/>
  <c r="Q64" i="80"/>
  <c r="O64" i="80"/>
  <c r="T63" i="80"/>
  <c r="S63" i="80"/>
  <c r="R63" i="80"/>
  <c r="Q63" i="80"/>
  <c r="O63" i="80"/>
  <c r="T62" i="80"/>
  <c r="S62" i="80"/>
  <c r="R62" i="80"/>
  <c r="Q62" i="80"/>
  <c r="O62" i="80"/>
  <c r="T61" i="80"/>
  <c r="S61" i="80"/>
  <c r="R61" i="80"/>
  <c r="Q61" i="80"/>
  <c r="O61" i="80"/>
  <c r="T60" i="80"/>
  <c r="S60" i="80"/>
  <c r="R60" i="80"/>
  <c r="Q60" i="80"/>
  <c r="O60" i="80"/>
  <c r="T59" i="80"/>
  <c r="S59" i="80"/>
  <c r="R59" i="80"/>
  <c r="Q59" i="80"/>
  <c r="O59" i="80"/>
  <c r="T58" i="80"/>
  <c r="S58" i="80"/>
  <c r="R58" i="80"/>
  <c r="Q58" i="80"/>
  <c r="O58" i="80"/>
  <c r="T57" i="80"/>
  <c r="S57" i="80"/>
  <c r="R57" i="80"/>
  <c r="Q57" i="80"/>
  <c r="O57" i="80"/>
  <c r="T56" i="80"/>
  <c r="S56" i="80"/>
  <c r="R56" i="80"/>
  <c r="Q56" i="80"/>
  <c r="O56" i="80"/>
  <c r="T55" i="80"/>
  <c r="S55" i="80"/>
  <c r="R55" i="80"/>
  <c r="Q55" i="80"/>
  <c r="O55" i="80"/>
  <c r="T54" i="80"/>
  <c r="S54" i="80"/>
  <c r="R54" i="80"/>
  <c r="Q54" i="80"/>
  <c r="O54" i="80"/>
  <c r="T53" i="80"/>
  <c r="S53" i="80"/>
  <c r="R53" i="80"/>
  <c r="Q53" i="80"/>
  <c r="O53" i="80"/>
  <c r="T52" i="80"/>
  <c r="S52" i="80"/>
  <c r="R52" i="80"/>
  <c r="Q52" i="80"/>
  <c r="O52" i="80"/>
  <c r="T51" i="80"/>
  <c r="S51" i="80"/>
  <c r="R51" i="80"/>
  <c r="Q51" i="80"/>
  <c r="O51" i="80"/>
  <c r="T50" i="80"/>
  <c r="S50" i="80"/>
  <c r="R50" i="80"/>
  <c r="Q50" i="80"/>
  <c r="O50" i="80"/>
  <c r="T49" i="80"/>
  <c r="S49" i="80"/>
  <c r="R49" i="80"/>
  <c r="Q49" i="80"/>
  <c r="O49" i="80"/>
  <c r="T48" i="80"/>
  <c r="S48" i="80"/>
  <c r="R48" i="80"/>
  <c r="Q48" i="80"/>
  <c r="O48" i="80"/>
  <c r="T47" i="80"/>
  <c r="S47" i="80"/>
  <c r="R47" i="80"/>
  <c r="Q47" i="80"/>
  <c r="O47" i="80"/>
  <c r="T46" i="80"/>
  <c r="S46" i="80"/>
  <c r="R46" i="80"/>
  <c r="Q46" i="80"/>
  <c r="O46" i="80"/>
  <c r="T45" i="80"/>
  <c r="S45" i="80"/>
  <c r="R45" i="80"/>
  <c r="Q45" i="80"/>
  <c r="O45" i="80"/>
  <c r="T44" i="80"/>
  <c r="S44" i="80"/>
  <c r="R44" i="80"/>
  <c r="Q44" i="80"/>
  <c r="O44" i="80"/>
  <c r="T43" i="80"/>
  <c r="S43" i="80"/>
  <c r="R43" i="80"/>
  <c r="Q43" i="80"/>
  <c r="O43" i="80"/>
  <c r="T42" i="80"/>
  <c r="S42" i="80"/>
  <c r="R42" i="80"/>
  <c r="Q42" i="80"/>
  <c r="O42" i="80"/>
  <c r="T41" i="80"/>
  <c r="S41" i="80"/>
  <c r="R41" i="80"/>
  <c r="Q41" i="80"/>
  <c r="O41" i="80"/>
  <c r="T40" i="80"/>
  <c r="S40" i="80"/>
  <c r="R40" i="80"/>
  <c r="Q40" i="80"/>
  <c r="O40" i="80"/>
  <c r="T39" i="80"/>
  <c r="S39" i="80"/>
  <c r="R39" i="80"/>
  <c r="Q39" i="80"/>
  <c r="O39" i="80"/>
  <c r="T38" i="80"/>
  <c r="S38" i="80"/>
  <c r="R38" i="80"/>
  <c r="Q38" i="80"/>
  <c r="O38" i="80"/>
  <c r="T37" i="80"/>
  <c r="S37" i="80"/>
  <c r="R37" i="80"/>
  <c r="Q37" i="80"/>
  <c r="O37" i="80"/>
  <c r="T36" i="80"/>
  <c r="S36" i="80"/>
  <c r="R36" i="80"/>
  <c r="Q36" i="80"/>
  <c r="O36" i="80"/>
  <c r="T35" i="80"/>
  <c r="S35" i="80"/>
  <c r="R35" i="80"/>
  <c r="Q35" i="80"/>
  <c r="O35" i="80"/>
  <c r="T34" i="80"/>
  <c r="S34" i="80"/>
  <c r="R34" i="80"/>
  <c r="Q34" i="80"/>
  <c r="O34" i="80"/>
  <c r="T33" i="80"/>
  <c r="S33" i="80"/>
  <c r="R33" i="80"/>
  <c r="Q33" i="80"/>
  <c r="O33" i="80"/>
  <c r="T32" i="80"/>
  <c r="S32" i="80"/>
  <c r="R32" i="80"/>
  <c r="Q32" i="80"/>
  <c r="O32" i="80"/>
  <c r="T31" i="80"/>
  <c r="S31" i="80"/>
  <c r="R31" i="80"/>
  <c r="Q31" i="80"/>
  <c r="O31" i="80"/>
  <c r="T30" i="80"/>
  <c r="S30" i="80"/>
  <c r="R30" i="80"/>
  <c r="Q30" i="80"/>
  <c r="O30" i="80"/>
  <c r="T29" i="80"/>
  <c r="S29" i="80"/>
  <c r="R29" i="80"/>
  <c r="Q29" i="80"/>
  <c r="O29" i="80"/>
  <c r="T28" i="80"/>
  <c r="S28" i="80"/>
  <c r="R28" i="80"/>
  <c r="Q28" i="80"/>
  <c r="O28" i="80"/>
  <c r="T27" i="80"/>
  <c r="S27" i="80"/>
  <c r="R27" i="80"/>
  <c r="Q27" i="80"/>
  <c r="O27" i="80"/>
  <c r="T26" i="80"/>
  <c r="S26" i="80"/>
  <c r="R26" i="80"/>
  <c r="Q26" i="80"/>
  <c r="O26" i="80"/>
  <c r="T25" i="80"/>
  <c r="S25" i="80"/>
  <c r="R25" i="80"/>
  <c r="Q25" i="80"/>
  <c r="O25" i="80"/>
  <c r="T24" i="80"/>
  <c r="S24" i="80"/>
  <c r="R24" i="80"/>
  <c r="Q24" i="80"/>
  <c r="O24" i="80"/>
  <c r="T23" i="80"/>
  <c r="S23" i="80"/>
  <c r="R23" i="80"/>
  <c r="Q23" i="80"/>
  <c r="O23" i="80"/>
  <c r="T22" i="80"/>
  <c r="S22" i="80"/>
  <c r="R22" i="80"/>
  <c r="Q22" i="80"/>
  <c r="O22" i="80"/>
  <c r="T21" i="80"/>
  <c r="S21" i="80"/>
  <c r="R21" i="80"/>
  <c r="Q21" i="80"/>
  <c r="O21" i="80"/>
  <c r="T20" i="80"/>
  <c r="S20" i="80"/>
  <c r="R20" i="80"/>
  <c r="Q20" i="80"/>
  <c r="O20" i="80"/>
  <c r="T19" i="80"/>
  <c r="S19" i="80"/>
  <c r="R19" i="80"/>
  <c r="Q19" i="80"/>
  <c r="O19" i="80"/>
  <c r="T18" i="80"/>
  <c r="S18" i="80"/>
  <c r="R18" i="80"/>
  <c r="Q18" i="80"/>
  <c r="O18" i="80"/>
  <c r="T17" i="80"/>
  <c r="S17" i="80"/>
  <c r="R17" i="80"/>
  <c r="Q17" i="80"/>
  <c r="O17" i="80"/>
  <c r="T16" i="80"/>
  <c r="S16" i="80"/>
  <c r="R16" i="80"/>
  <c r="Q16" i="80"/>
  <c r="O16" i="80"/>
  <c r="T15" i="80"/>
  <c r="S15" i="80"/>
  <c r="R15" i="80"/>
  <c r="Q15" i="80"/>
  <c r="O15" i="80"/>
  <c r="T14" i="80"/>
  <c r="S14" i="80"/>
  <c r="R14" i="80"/>
  <c r="Q14" i="80"/>
  <c r="O14" i="80"/>
  <c r="T13" i="80"/>
  <c r="S13" i="80"/>
  <c r="R13" i="80"/>
  <c r="Q13" i="80"/>
  <c r="O13" i="80"/>
  <c r="T12" i="80"/>
  <c r="S12" i="80"/>
  <c r="R12" i="80"/>
  <c r="Q12" i="80"/>
  <c r="O12" i="80"/>
  <c r="T11" i="80"/>
  <c r="S11" i="80"/>
  <c r="R11" i="80"/>
  <c r="Q11" i="80"/>
  <c r="O11" i="80"/>
  <c r="T10" i="80"/>
  <c r="S10" i="80"/>
  <c r="R10" i="80"/>
  <c r="Q10" i="80"/>
  <c r="O10" i="80"/>
  <c r="T9" i="80"/>
  <c r="S9" i="80"/>
  <c r="R9" i="80"/>
  <c r="Q9" i="80"/>
  <c r="O9" i="80"/>
  <c r="T8" i="80"/>
  <c r="S8" i="80"/>
  <c r="R8" i="80"/>
  <c r="Q8" i="80"/>
  <c r="O8" i="80"/>
  <c r="T7" i="80"/>
  <c r="S7" i="80"/>
  <c r="R7" i="80"/>
  <c r="Q7" i="80"/>
  <c r="O7" i="80"/>
  <c r="T6" i="80"/>
  <c r="S6" i="80"/>
  <c r="R6" i="80"/>
  <c r="Q6" i="80"/>
  <c r="O6" i="80"/>
  <c r="T5" i="80"/>
  <c r="S5" i="80"/>
  <c r="R5" i="80"/>
  <c r="Q5" i="80"/>
  <c r="O5" i="80"/>
  <c r="V2" i="80"/>
  <c r="U2" i="80"/>
  <c r="R2" i="80"/>
  <c r="Q2" i="80"/>
  <c r="O2" i="80"/>
  <c r="T83" i="81"/>
  <c r="S83" i="81"/>
  <c r="R83" i="81"/>
  <c r="Q83" i="81"/>
  <c r="O83" i="81"/>
  <c r="T82" i="81"/>
  <c r="S82" i="81"/>
  <c r="R82" i="81"/>
  <c r="Q82" i="81"/>
  <c r="O82" i="81"/>
  <c r="T81" i="81"/>
  <c r="S81" i="81"/>
  <c r="R81" i="81"/>
  <c r="Q81" i="81"/>
  <c r="O81" i="81"/>
  <c r="T80" i="81"/>
  <c r="S80" i="81"/>
  <c r="R80" i="81"/>
  <c r="Q80" i="81"/>
  <c r="O80" i="81"/>
  <c r="T79" i="81"/>
  <c r="S79" i="81"/>
  <c r="R79" i="81"/>
  <c r="Q79" i="81"/>
  <c r="O79" i="81"/>
  <c r="T78" i="81"/>
  <c r="S78" i="81"/>
  <c r="R78" i="81"/>
  <c r="Q78" i="81"/>
  <c r="O78" i="81"/>
  <c r="T77" i="81"/>
  <c r="S77" i="81"/>
  <c r="R77" i="81"/>
  <c r="Q77" i="81"/>
  <c r="O77" i="81"/>
  <c r="T76" i="81"/>
  <c r="S76" i="81"/>
  <c r="R76" i="81"/>
  <c r="Q76" i="81"/>
  <c r="O76" i="81"/>
  <c r="T75" i="81"/>
  <c r="S75" i="81"/>
  <c r="R75" i="81"/>
  <c r="Q75" i="81"/>
  <c r="O75" i="81"/>
  <c r="T74" i="81"/>
  <c r="S74" i="81"/>
  <c r="R74" i="81"/>
  <c r="Q74" i="81"/>
  <c r="O74" i="81"/>
  <c r="T73" i="81"/>
  <c r="S73" i="81"/>
  <c r="R73" i="81"/>
  <c r="Q73" i="81"/>
  <c r="O73" i="81"/>
  <c r="T72" i="81"/>
  <c r="S72" i="81"/>
  <c r="R72" i="81"/>
  <c r="Q72" i="81"/>
  <c r="O72" i="81"/>
  <c r="T71" i="81"/>
  <c r="S71" i="81"/>
  <c r="R71" i="81"/>
  <c r="Q71" i="81"/>
  <c r="O71" i="81"/>
  <c r="T70" i="81"/>
  <c r="S70" i="81"/>
  <c r="R70" i="81"/>
  <c r="Q70" i="81"/>
  <c r="O70" i="81"/>
  <c r="T69" i="81"/>
  <c r="S69" i="81"/>
  <c r="R69" i="81"/>
  <c r="Q69" i="81"/>
  <c r="O69" i="81"/>
  <c r="T68" i="81"/>
  <c r="S68" i="81"/>
  <c r="R68" i="81"/>
  <c r="Q68" i="81"/>
  <c r="O68" i="81"/>
  <c r="T67" i="81"/>
  <c r="S67" i="81"/>
  <c r="R67" i="81"/>
  <c r="Q67" i="81"/>
  <c r="O67" i="81"/>
  <c r="T66" i="81"/>
  <c r="S66" i="81"/>
  <c r="R66" i="81"/>
  <c r="Q66" i="81"/>
  <c r="O66" i="81"/>
  <c r="T65" i="81"/>
  <c r="S65" i="81"/>
  <c r="R65" i="81"/>
  <c r="Q65" i="81"/>
  <c r="O65" i="81"/>
  <c r="T64" i="81"/>
  <c r="S64" i="81"/>
  <c r="R64" i="81"/>
  <c r="Q64" i="81"/>
  <c r="O64" i="81"/>
  <c r="T63" i="81"/>
  <c r="S63" i="81"/>
  <c r="R63" i="81"/>
  <c r="Q63" i="81"/>
  <c r="O63" i="81"/>
  <c r="T62" i="81"/>
  <c r="S62" i="81"/>
  <c r="R62" i="81"/>
  <c r="Q62" i="81"/>
  <c r="O62" i="81"/>
  <c r="T61" i="81"/>
  <c r="S61" i="81"/>
  <c r="R61" i="81"/>
  <c r="Q61" i="81"/>
  <c r="O61" i="81"/>
  <c r="T60" i="81"/>
  <c r="S60" i="81"/>
  <c r="R60" i="81"/>
  <c r="Q60" i="81"/>
  <c r="O60" i="81"/>
  <c r="T59" i="81"/>
  <c r="S59" i="81"/>
  <c r="R59" i="81"/>
  <c r="Q59" i="81"/>
  <c r="O59" i="81"/>
  <c r="T58" i="81"/>
  <c r="S58" i="81"/>
  <c r="R58" i="81"/>
  <c r="Q58" i="81"/>
  <c r="O58" i="81"/>
  <c r="T57" i="81"/>
  <c r="S57" i="81"/>
  <c r="R57" i="81"/>
  <c r="Q57" i="81"/>
  <c r="O57" i="81"/>
  <c r="T56" i="81"/>
  <c r="S56" i="81"/>
  <c r="R56" i="81"/>
  <c r="Q56" i="81"/>
  <c r="O56" i="81"/>
  <c r="T55" i="81"/>
  <c r="S55" i="81"/>
  <c r="R55" i="81"/>
  <c r="Q55" i="81"/>
  <c r="O55" i="81"/>
  <c r="T54" i="81"/>
  <c r="S54" i="81"/>
  <c r="R54" i="81"/>
  <c r="Q54" i="81"/>
  <c r="O54" i="81"/>
  <c r="T53" i="81"/>
  <c r="S53" i="81"/>
  <c r="R53" i="81"/>
  <c r="Q53" i="81"/>
  <c r="O53" i="81"/>
  <c r="T52" i="81"/>
  <c r="S52" i="81"/>
  <c r="R52" i="81"/>
  <c r="Q52" i="81"/>
  <c r="O52" i="81"/>
  <c r="T51" i="81"/>
  <c r="S51" i="81"/>
  <c r="R51" i="81"/>
  <c r="Q51" i="81"/>
  <c r="O51" i="81"/>
  <c r="T50" i="81"/>
  <c r="S50" i="81"/>
  <c r="R50" i="81"/>
  <c r="Q50" i="81"/>
  <c r="O50" i="81"/>
  <c r="T49" i="81"/>
  <c r="S49" i="81"/>
  <c r="R49" i="81"/>
  <c r="Q49" i="81"/>
  <c r="O49" i="81"/>
  <c r="T48" i="81"/>
  <c r="S48" i="81"/>
  <c r="R48" i="81"/>
  <c r="Q48" i="81"/>
  <c r="O48" i="81"/>
  <c r="T47" i="81"/>
  <c r="S47" i="81"/>
  <c r="R47" i="81"/>
  <c r="Q47" i="81"/>
  <c r="O47" i="81"/>
  <c r="T46" i="81"/>
  <c r="S46" i="81"/>
  <c r="R46" i="81"/>
  <c r="Q46" i="81"/>
  <c r="O46" i="81"/>
  <c r="T45" i="81"/>
  <c r="S45" i="81"/>
  <c r="R45" i="81"/>
  <c r="Q45" i="81"/>
  <c r="O45" i="81"/>
  <c r="T44" i="81"/>
  <c r="S44" i="81"/>
  <c r="R44" i="81"/>
  <c r="Q44" i="81"/>
  <c r="O44" i="81"/>
  <c r="T43" i="81"/>
  <c r="S43" i="81"/>
  <c r="R43" i="81"/>
  <c r="Q43" i="81"/>
  <c r="O43" i="81"/>
  <c r="T42" i="81"/>
  <c r="S42" i="81"/>
  <c r="R42" i="81"/>
  <c r="Q42" i="81"/>
  <c r="O42" i="81"/>
  <c r="T41" i="81"/>
  <c r="S41" i="81"/>
  <c r="R41" i="81"/>
  <c r="Q41" i="81"/>
  <c r="O41" i="81"/>
  <c r="T40" i="81"/>
  <c r="S40" i="81"/>
  <c r="R40" i="81"/>
  <c r="Q40" i="81"/>
  <c r="O40" i="81"/>
  <c r="T39" i="81"/>
  <c r="S39" i="81"/>
  <c r="R39" i="81"/>
  <c r="Q39" i="81"/>
  <c r="O39" i="81"/>
  <c r="T38" i="81"/>
  <c r="S38" i="81"/>
  <c r="R38" i="81"/>
  <c r="Q38" i="81"/>
  <c r="O38" i="81"/>
  <c r="T37" i="81"/>
  <c r="S37" i="81"/>
  <c r="R37" i="81"/>
  <c r="Q37" i="81"/>
  <c r="O37" i="81"/>
  <c r="T36" i="81"/>
  <c r="S36" i="81"/>
  <c r="R36" i="81"/>
  <c r="Q36" i="81"/>
  <c r="O36" i="81"/>
  <c r="T35" i="81"/>
  <c r="S35" i="81"/>
  <c r="R35" i="81"/>
  <c r="Q35" i="81"/>
  <c r="O35" i="81"/>
  <c r="T34" i="81"/>
  <c r="S34" i="81"/>
  <c r="R34" i="81"/>
  <c r="Q34" i="81"/>
  <c r="O34" i="81"/>
  <c r="T33" i="81"/>
  <c r="S33" i="81"/>
  <c r="R33" i="81"/>
  <c r="Q33" i="81"/>
  <c r="O33" i="81"/>
  <c r="T32" i="81"/>
  <c r="S32" i="81"/>
  <c r="R32" i="81"/>
  <c r="Q32" i="81"/>
  <c r="O32" i="81"/>
  <c r="T31" i="81"/>
  <c r="S31" i="81"/>
  <c r="R31" i="81"/>
  <c r="Q31" i="81"/>
  <c r="O31" i="81"/>
  <c r="T30" i="81"/>
  <c r="S30" i="81"/>
  <c r="R30" i="81"/>
  <c r="Q30" i="81"/>
  <c r="O30" i="81"/>
  <c r="T29" i="81"/>
  <c r="S29" i="81"/>
  <c r="R29" i="81"/>
  <c r="Q29" i="81"/>
  <c r="O29" i="81"/>
  <c r="T28" i="81"/>
  <c r="S28" i="81"/>
  <c r="R28" i="81"/>
  <c r="Q28" i="81"/>
  <c r="O28" i="81"/>
  <c r="T27" i="81"/>
  <c r="S27" i="81"/>
  <c r="R27" i="81"/>
  <c r="Q27" i="81"/>
  <c r="O27" i="81"/>
  <c r="T26" i="81"/>
  <c r="S26" i="81"/>
  <c r="R26" i="81"/>
  <c r="Q26" i="81"/>
  <c r="O26" i="81"/>
  <c r="T25" i="81"/>
  <c r="S25" i="81"/>
  <c r="R25" i="81"/>
  <c r="Q25" i="81"/>
  <c r="O25" i="81"/>
  <c r="T24" i="81"/>
  <c r="S24" i="81"/>
  <c r="R24" i="81"/>
  <c r="Q24" i="81"/>
  <c r="O24" i="81"/>
  <c r="T23" i="81"/>
  <c r="S23" i="81"/>
  <c r="R23" i="81"/>
  <c r="Q23" i="81"/>
  <c r="O23" i="81"/>
  <c r="T22" i="81"/>
  <c r="S22" i="81"/>
  <c r="R22" i="81"/>
  <c r="Q22" i="81"/>
  <c r="O22" i="81"/>
  <c r="T21" i="81"/>
  <c r="S21" i="81"/>
  <c r="R21" i="81"/>
  <c r="Q21" i="81"/>
  <c r="O21" i="81"/>
  <c r="T20" i="81"/>
  <c r="S20" i="81"/>
  <c r="R20" i="81"/>
  <c r="Q20" i="81"/>
  <c r="O20" i="81"/>
  <c r="T19" i="81"/>
  <c r="S19" i="81"/>
  <c r="R19" i="81"/>
  <c r="Q19" i="81"/>
  <c r="O19" i="81"/>
  <c r="T18" i="81"/>
  <c r="S18" i="81"/>
  <c r="R18" i="81"/>
  <c r="Q18" i="81"/>
  <c r="O18" i="81"/>
  <c r="T17" i="81"/>
  <c r="S17" i="81"/>
  <c r="R17" i="81"/>
  <c r="Q17" i="81"/>
  <c r="O17" i="81"/>
  <c r="T16" i="81"/>
  <c r="S16" i="81"/>
  <c r="R16" i="81"/>
  <c r="Q16" i="81"/>
  <c r="O16" i="81"/>
  <c r="T15" i="81"/>
  <c r="S15" i="81"/>
  <c r="R15" i="81"/>
  <c r="Q15" i="81"/>
  <c r="O15" i="81"/>
  <c r="T14" i="81"/>
  <c r="S14" i="81"/>
  <c r="R14" i="81"/>
  <c r="Q14" i="81"/>
  <c r="O14" i="81"/>
  <c r="T13" i="81"/>
  <c r="S13" i="81"/>
  <c r="R13" i="81"/>
  <c r="Q13" i="81"/>
  <c r="O13" i="81"/>
  <c r="T12" i="81"/>
  <c r="S12" i="81"/>
  <c r="R12" i="81"/>
  <c r="Q12" i="81"/>
  <c r="O12" i="81"/>
  <c r="T11" i="81"/>
  <c r="S11" i="81"/>
  <c r="R11" i="81"/>
  <c r="Q11" i="81"/>
  <c r="O11" i="81"/>
  <c r="T10" i="81"/>
  <c r="S10" i="81"/>
  <c r="R10" i="81"/>
  <c r="Q10" i="81"/>
  <c r="O10" i="81"/>
  <c r="T9" i="81"/>
  <c r="S9" i="81"/>
  <c r="R9" i="81"/>
  <c r="Q9" i="81"/>
  <c r="O9" i="81"/>
  <c r="T8" i="81"/>
  <c r="S8" i="81"/>
  <c r="R8" i="81"/>
  <c r="Q8" i="81"/>
  <c r="O8" i="81"/>
  <c r="T7" i="81"/>
  <c r="S7" i="81"/>
  <c r="R7" i="81"/>
  <c r="Q7" i="81"/>
  <c r="O7" i="81"/>
  <c r="T6" i="81"/>
  <c r="S6" i="81"/>
  <c r="R6" i="81"/>
  <c r="Q6" i="81"/>
  <c r="O6" i="81"/>
  <c r="T5" i="81"/>
  <c r="S5" i="81"/>
  <c r="R5" i="81"/>
  <c r="Q5" i="81"/>
  <c r="O5" i="81"/>
  <c r="V2" i="81"/>
  <c r="U2" i="81"/>
  <c r="R2" i="81"/>
  <c r="Q2" i="81"/>
  <c r="O2" i="81"/>
  <c r="T83" i="82"/>
  <c r="S83" i="82"/>
  <c r="R83" i="82"/>
  <c r="Q83" i="82"/>
  <c r="O83" i="82"/>
  <c r="T82" i="82"/>
  <c r="S82" i="82"/>
  <c r="R82" i="82"/>
  <c r="Q82" i="82"/>
  <c r="O82" i="82"/>
  <c r="T81" i="82"/>
  <c r="S81" i="82"/>
  <c r="R81" i="82"/>
  <c r="Q81" i="82"/>
  <c r="O81" i="82"/>
  <c r="T80" i="82"/>
  <c r="S80" i="82"/>
  <c r="R80" i="82"/>
  <c r="Q80" i="82"/>
  <c r="O80" i="82"/>
  <c r="T79" i="82"/>
  <c r="S79" i="82"/>
  <c r="R79" i="82"/>
  <c r="Q79" i="82"/>
  <c r="O79" i="82"/>
  <c r="T78" i="82"/>
  <c r="S78" i="82"/>
  <c r="R78" i="82"/>
  <c r="Q78" i="82"/>
  <c r="O78" i="82"/>
  <c r="T77" i="82"/>
  <c r="S77" i="82"/>
  <c r="R77" i="82"/>
  <c r="Q77" i="82"/>
  <c r="O77" i="82"/>
  <c r="T76" i="82"/>
  <c r="S76" i="82"/>
  <c r="R76" i="82"/>
  <c r="Q76" i="82"/>
  <c r="O76" i="82"/>
  <c r="T75" i="82"/>
  <c r="S75" i="82"/>
  <c r="R75" i="82"/>
  <c r="Q75" i="82"/>
  <c r="O75" i="82"/>
  <c r="T74" i="82"/>
  <c r="S74" i="82"/>
  <c r="R74" i="82"/>
  <c r="Q74" i="82"/>
  <c r="O74" i="82"/>
  <c r="T73" i="82"/>
  <c r="S73" i="82"/>
  <c r="R73" i="82"/>
  <c r="Q73" i="82"/>
  <c r="O73" i="82"/>
  <c r="T72" i="82"/>
  <c r="S72" i="82"/>
  <c r="R72" i="82"/>
  <c r="Q72" i="82"/>
  <c r="O72" i="82"/>
  <c r="T71" i="82"/>
  <c r="S71" i="82"/>
  <c r="R71" i="82"/>
  <c r="Q71" i="82"/>
  <c r="O71" i="82"/>
  <c r="T70" i="82"/>
  <c r="S70" i="82"/>
  <c r="R70" i="82"/>
  <c r="Q70" i="82"/>
  <c r="O70" i="82"/>
  <c r="T69" i="82"/>
  <c r="S69" i="82"/>
  <c r="R69" i="82"/>
  <c r="Q69" i="82"/>
  <c r="O69" i="82"/>
  <c r="T68" i="82"/>
  <c r="S68" i="82"/>
  <c r="R68" i="82"/>
  <c r="Q68" i="82"/>
  <c r="O68" i="82"/>
  <c r="T67" i="82"/>
  <c r="S67" i="82"/>
  <c r="R67" i="82"/>
  <c r="Q67" i="82"/>
  <c r="O67" i="82"/>
  <c r="T66" i="82"/>
  <c r="S66" i="82"/>
  <c r="R66" i="82"/>
  <c r="Q66" i="82"/>
  <c r="O66" i="82"/>
  <c r="T65" i="82"/>
  <c r="S65" i="82"/>
  <c r="R65" i="82"/>
  <c r="Q65" i="82"/>
  <c r="O65" i="82"/>
  <c r="T64" i="82"/>
  <c r="S64" i="82"/>
  <c r="R64" i="82"/>
  <c r="Q64" i="82"/>
  <c r="O64" i="82"/>
  <c r="T63" i="82"/>
  <c r="S63" i="82"/>
  <c r="R63" i="82"/>
  <c r="Q63" i="82"/>
  <c r="O63" i="82"/>
  <c r="T62" i="82"/>
  <c r="S62" i="82"/>
  <c r="R62" i="82"/>
  <c r="Q62" i="82"/>
  <c r="O62" i="82"/>
  <c r="T61" i="82"/>
  <c r="S61" i="82"/>
  <c r="R61" i="82"/>
  <c r="Q61" i="82"/>
  <c r="O61" i="82"/>
  <c r="T60" i="82"/>
  <c r="S60" i="82"/>
  <c r="R60" i="82"/>
  <c r="Q60" i="82"/>
  <c r="O60" i="82"/>
  <c r="T59" i="82"/>
  <c r="S59" i="82"/>
  <c r="R59" i="82"/>
  <c r="Q59" i="82"/>
  <c r="O59" i="82"/>
  <c r="T58" i="82"/>
  <c r="S58" i="82"/>
  <c r="R58" i="82"/>
  <c r="Q58" i="82"/>
  <c r="O58" i="82"/>
  <c r="T57" i="82"/>
  <c r="S57" i="82"/>
  <c r="R57" i="82"/>
  <c r="Q57" i="82"/>
  <c r="O57" i="82"/>
  <c r="T56" i="82"/>
  <c r="S56" i="82"/>
  <c r="R56" i="82"/>
  <c r="Q56" i="82"/>
  <c r="O56" i="82"/>
  <c r="T55" i="82"/>
  <c r="S55" i="82"/>
  <c r="R55" i="82"/>
  <c r="Q55" i="82"/>
  <c r="O55" i="82"/>
  <c r="T54" i="82"/>
  <c r="S54" i="82"/>
  <c r="R54" i="82"/>
  <c r="Q54" i="82"/>
  <c r="O54" i="82"/>
  <c r="T53" i="82"/>
  <c r="S53" i="82"/>
  <c r="R53" i="82"/>
  <c r="Q53" i="82"/>
  <c r="O53" i="82"/>
  <c r="T52" i="82"/>
  <c r="S52" i="82"/>
  <c r="R52" i="82"/>
  <c r="Q52" i="82"/>
  <c r="O52" i="82"/>
  <c r="T51" i="82"/>
  <c r="S51" i="82"/>
  <c r="R51" i="82"/>
  <c r="Q51" i="82"/>
  <c r="O51" i="82"/>
  <c r="T50" i="82"/>
  <c r="S50" i="82"/>
  <c r="R50" i="82"/>
  <c r="Q50" i="82"/>
  <c r="O50" i="82"/>
  <c r="T49" i="82"/>
  <c r="S49" i="82"/>
  <c r="R49" i="82"/>
  <c r="Q49" i="82"/>
  <c r="O49" i="82"/>
  <c r="T48" i="82"/>
  <c r="S48" i="82"/>
  <c r="R48" i="82"/>
  <c r="Q48" i="82"/>
  <c r="O48" i="82"/>
  <c r="T47" i="82"/>
  <c r="S47" i="82"/>
  <c r="R47" i="82"/>
  <c r="Q47" i="82"/>
  <c r="O47" i="82"/>
  <c r="T46" i="82"/>
  <c r="S46" i="82"/>
  <c r="R46" i="82"/>
  <c r="Q46" i="82"/>
  <c r="O46" i="82"/>
  <c r="T45" i="82"/>
  <c r="S45" i="82"/>
  <c r="R45" i="82"/>
  <c r="Q45" i="82"/>
  <c r="O45" i="82"/>
  <c r="T44" i="82"/>
  <c r="S44" i="82"/>
  <c r="R44" i="82"/>
  <c r="Q44" i="82"/>
  <c r="O44" i="82"/>
  <c r="T43" i="82"/>
  <c r="S43" i="82"/>
  <c r="R43" i="82"/>
  <c r="Q43" i="82"/>
  <c r="O43" i="82"/>
  <c r="T42" i="82"/>
  <c r="S42" i="82"/>
  <c r="R42" i="82"/>
  <c r="Q42" i="82"/>
  <c r="O42" i="82"/>
  <c r="T41" i="82"/>
  <c r="S41" i="82"/>
  <c r="R41" i="82"/>
  <c r="Q41" i="82"/>
  <c r="O41" i="82"/>
  <c r="T40" i="82"/>
  <c r="S40" i="82"/>
  <c r="R40" i="82"/>
  <c r="Q40" i="82"/>
  <c r="O40" i="82"/>
  <c r="T39" i="82"/>
  <c r="S39" i="82"/>
  <c r="R39" i="82"/>
  <c r="Q39" i="82"/>
  <c r="O39" i="82"/>
  <c r="T38" i="82"/>
  <c r="S38" i="82"/>
  <c r="R38" i="82"/>
  <c r="Q38" i="82"/>
  <c r="O38" i="82"/>
  <c r="T37" i="82"/>
  <c r="S37" i="82"/>
  <c r="R37" i="82"/>
  <c r="Q37" i="82"/>
  <c r="O37" i="82"/>
  <c r="T36" i="82"/>
  <c r="S36" i="82"/>
  <c r="R36" i="82"/>
  <c r="Q36" i="82"/>
  <c r="O36" i="82"/>
  <c r="T35" i="82"/>
  <c r="S35" i="82"/>
  <c r="R35" i="82"/>
  <c r="Q35" i="82"/>
  <c r="O35" i="82"/>
  <c r="T34" i="82"/>
  <c r="S34" i="82"/>
  <c r="R34" i="82"/>
  <c r="Q34" i="82"/>
  <c r="O34" i="82"/>
  <c r="T33" i="82"/>
  <c r="S33" i="82"/>
  <c r="R33" i="82"/>
  <c r="Q33" i="82"/>
  <c r="O33" i="82"/>
  <c r="T32" i="82"/>
  <c r="S32" i="82"/>
  <c r="R32" i="82"/>
  <c r="Q32" i="82"/>
  <c r="O32" i="82"/>
  <c r="T31" i="82"/>
  <c r="S31" i="82"/>
  <c r="R31" i="82"/>
  <c r="Q31" i="82"/>
  <c r="O31" i="82"/>
  <c r="T30" i="82"/>
  <c r="S30" i="82"/>
  <c r="R30" i="82"/>
  <c r="Q30" i="82"/>
  <c r="O30" i="82"/>
  <c r="T29" i="82"/>
  <c r="S29" i="82"/>
  <c r="R29" i="82"/>
  <c r="Q29" i="82"/>
  <c r="O29" i="82"/>
  <c r="T28" i="82"/>
  <c r="S28" i="82"/>
  <c r="R28" i="82"/>
  <c r="Q28" i="82"/>
  <c r="O28" i="82"/>
  <c r="T27" i="82"/>
  <c r="S27" i="82"/>
  <c r="R27" i="82"/>
  <c r="Q27" i="82"/>
  <c r="O27" i="82"/>
  <c r="T26" i="82"/>
  <c r="S26" i="82"/>
  <c r="R26" i="82"/>
  <c r="Q26" i="82"/>
  <c r="O26" i="82"/>
  <c r="T25" i="82"/>
  <c r="S25" i="82"/>
  <c r="R25" i="82"/>
  <c r="Q25" i="82"/>
  <c r="O25" i="82"/>
  <c r="T24" i="82"/>
  <c r="S24" i="82"/>
  <c r="R24" i="82"/>
  <c r="Q24" i="82"/>
  <c r="O24" i="82"/>
  <c r="T23" i="82"/>
  <c r="S23" i="82"/>
  <c r="R23" i="82"/>
  <c r="Q23" i="82"/>
  <c r="O23" i="82"/>
  <c r="T22" i="82"/>
  <c r="S22" i="82"/>
  <c r="R22" i="82"/>
  <c r="Q22" i="82"/>
  <c r="O22" i="82"/>
  <c r="T21" i="82"/>
  <c r="S21" i="82"/>
  <c r="R21" i="82"/>
  <c r="Q21" i="82"/>
  <c r="O21" i="82"/>
  <c r="T20" i="82"/>
  <c r="S20" i="82"/>
  <c r="R20" i="82"/>
  <c r="Q20" i="82"/>
  <c r="O20" i="82"/>
  <c r="T19" i="82"/>
  <c r="S19" i="82"/>
  <c r="R19" i="82"/>
  <c r="Q19" i="82"/>
  <c r="O19" i="82"/>
  <c r="T18" i="82"/>
  <c r="S18" i="82"/>
  <c r="R18" i="82"/>
  <c r="Q18" i="82"/>
  <c r="O18" i="82"/>
  <c r="T17" i="82"/>
  <c r="S17" i="82"/>
  <c r="R17" i="82"/>
  <c r="Q17" i="82"/>
  <c r="O17" i="82"/>
  <c r="T16" i="82"/>
  <c r="S16" i="82"/>
  <c r="R16" i="82"/>
  <c r="Q16" i="82"/>
  <c r="O16" i="82"/>
  <c r="T15" i="82"/>
  <c r="S15" i="82"/>
  <c r="R15" i="82"/>
  <c r="Q15" i="82"/>
  <c r="O15" i="82"/>
  <c r="T14" i="82"/>
  <c r="S14" i="82"/>
  <c r="R14" i="82"/>
  <c r="Q14" i="82"/>
  <c r="O14" i="82"/>
  <c r="T13" i="82"/>
  <c r="S13" i="82"/>
  <c r="R13" i="82"/>
  <c r="Q13" i="82"/>
  <c r="O13" i="82"/>
  <c r="T12" i="82"/>
  <c r="S12" i="82"/>
  <c r="R12" i="82"/>
  <c r="Q12" i="82"/>
  <c r="O12" i="82"/>
  <c r="T11" i="82"/>
  <c r="S11" i="82"/>
  <c r="R11" i="82"/>
  <c r="Q11" i="82"/>
  <c r="O11" i="82"/>
  <c r="T10" i="82"/>
  <c r="S10" i="82"/>
  <c r="R10" i="82"/>
  <c r="Q10" i="82"/>
  <c r="O10" i="82"/>
  <c r="T9" i="82"/>
  <c r="S9" i="82"/>
  <c r="R9" i="82"/>
  <c r="Q9" i="82"/>
  <c r="O9" i="82"/>
  <c r="T8" i="82"/>
  <c r="S8" i="82"/>
  <c r="R8" i="82"/>
  <c r="Q8" i="82"/>
  <c r="O8" i="82"/>
  <c r="T7" i="82"/>
  <c r="S7" i="82"/>
  <c r="R7" i="82"/>
  <c r="Q7" i="82"/>
  <c r="O7" i="82"/>
  <c r="T6" i="82"/>
  <c r="S6" i="82"/>
  <c r="R6" i="82"/>
  <c r="Q6" i="82"/>
  <c r="O6" i="82"/>
  <c r="T5" i="82"/>
  <c r="S5" i="82"/>
  <c r="R5" i="82"/>
  <c r="Q5" i="82"/>
  <c r="O5" i="82"/>
  <c r="V2" i="82"/>
  <c r="U2" i="82"/>
  <c r="R2" i="82"/>
  <c r="Q2" i="82"/>
  <c r="O2" i="82"/>
  <c r="T83" i="84"/>
  <c r="S83" i="84"/>
  <c r="R83" i="84"/>
  <c r="Q83" i="84"/>
  <c r="O83" i="84"/>
  <c r="T82" i="84"/>
  <c r="S82" i="84"/>
  <c r="R82" i="84"/>
  <c r="Q82" i="84"/>
  <c r="O82" i="84"/>
  <c r="T81" i="84"/>
  <c r="S81" i="84"/>
  <c r="R81" i="84"/>
  <c r="Q81" i="84"/>
  <c r="O81" i="84"/>
  <c r="T80" i="84"/>
  <c r="S80" i="84"/>
  <c r="R80" i="84"/>
  <c r="Q80" i="84"/>
  <c r="O80" i="84"/>
  <c r="T79" i="84"/>
  <c r="S79" i="84"/>
  <c r="R79" i="84"/>
  <c r="Q79" i="84"/>
  <c r="O79" i="84"/>
  <c r="T78" i="84"/>
  <c r="S78" i="84"/>
  <c r="R78" i="84"/>
  <c r="Q78" i="84"/>
  <c r="O78" i="84"/>
  <c r="T77" i="84"/>
  <c r="S77" i="84"/>
  <c r="R77" i="84"/>
  <c r="Q77" i="84"/>
  <c r="O77" i="84"/>
  <c r="T76" i="84"/>
  <c r="S76" i="84"/>
  <c r="R76" i="84"/>
  <c r="Q76" i="84"/>
  <c r="O76" i="84"/>
  <c r="T75" i="84"/>
  <c r="S75" i="84"/>
  <c r="R75" i="84"/>
  <c r="Q75" i="84"/>
  <c r="O75" i="84"/>
  <c r="T74" i="84"/>
  <c r="S74" i="84"/>
  <c r="R74" i="84"/>
  <c r="Q74" i="84"/>
  <c r="O74" i="84"/>
  <c r="T73" i="84"/>
  <c r="S73" i="84"/>
  <c r="R73" i="84"/>
  <c r="Q73" i="84"/>
  <c r="O73" i="84"/>
  <c r="T72" i="84"/>
  <c r="S72" i="84"/>
  <c r="R72" i="84"/>
  <c r="Q72" i="84"/>
  <c r="O72" i="84"/>
  <c r="T71" i="84"/>
  <c r="S71" i="84"/>
  <c r="R71" i="84"/>
  <c r="Q71" i="84"/>
  <c r="O71" i="84"/>
  <c r="T70" i="84"/>
  <c r="S70" i="84"/>
  <c r="R70" i="84"/>
  <c r="Q70" i="84"/>
  <c r="O70" i="84"/>
  <c r="T69" i="84"/>
  <c r="S69" i="84"/>
  <c r="R69" i="84"/>
  <c r="Q69" i="84"/>
  <c r="O69" i="84"/>
  <c r="T68" i="84"/>
  <c r="S68" i="84"/>
  <c r="R68" i="84"/>
  <c r="Q68" i="84"/>
  <c r="O68" i="84"/>
  <c r="T67" i="84"/>
  <c r="S67" i="84"/>
  <c r="R67" i="84"/>
  <c r="Q67" i="84"/>
  <c r="O67" i="84"/>
  <c r="T66" i="84"/>
  <c r="S66" i="84"/>
  <c r="R66" i="84"/>
  <c r="Q66" i="84"/>
  <c r="O66" i="84"/>
  <c r="T65" i="84"/>
  <c r="S65" i="84"/>
  <c r="R65" i="84"/>
  <c r="Q65" i="84"/>
  <c r="O65" i="84"/>
  <c r="T64" i="84"/>
  <c r="S64" i="84"/>
  <c r="R64" i="84"/>
  <c r="Q64" i="84"/>
  <c r="O64" i="84"/>
  <c r="T63" i="84"/>
  <c r="S63" i="84"/>
  <c r="R63" i="84"/>
  <c r="Q63" i="84"/>
  <c r="O63" i="84"/>
  <c r="T62" i="84"/>
  <c r="S62" i="84"/>
  <c r="R62" i="84"/>
  <c r="Q62" i="84"/>
  <c r="O62" i="84"/>
  <c r="T61" i="84"/>
  <c r="S61" i="84"/>
  <c r="R61" i="84"/>
  <c r="Q61" i="84"/>
  <c r="O61" i="84"/>
  <c r="T60" i="84"/>
  <c r="S60" i="84"/>
  <c r="R60" i="84"/>
  <c r="Q60" i="84"/>
  <c r="O60" i="84"/>
  <c r="T59" i="84"/>
  <c r="S59" i="84"/>
  <c r="R59" i="84"/>
  <c r="Q59" i="84"/>
  <c r="O59" i="84"/>
  <c r="T58" i="84"/>
  <c r="S58" i="84"/>
  <c r="R58" i="84"/>
  <c r="Q58" i="84"/>
  <c r="O58" i="84"/>
  <c r="T57" i="84"/>
  <c r="S57" i="84"/>
  <c r="R57" i="84"/>
  <c r="Q57" i="84"/>
  <c r="O57" i="84"/>
  <c r="T56" i="84"/>
  <c r="S56" i="84"/>
  <c r="R56" i="84"/>
  <c r="Q56" i="84"/>
  <c r="O56" i="84"/>
  <c r="T55" i="84"/>
  <c r="S55" i="84"/>
  <c r="R55" i="84"/>
  <c r="Q55" i="84"/>
  <c r="O55" i="84"/>
  <c r="T54" i="84"/>
  <c r="S54" i="84"/>
  <c r="R54" i="84"/>
  <c r="Q54" i="84"/>
  <c r="O54" i="84"/>
  <c r="T53" i="84"/>
  <c r="S53" i="84"/>
  <c r="R53" i="84"/>
  <c r="Q53" i="84"/>
  <c r="O53" i="84"/>
  <c r="T52" i="84"/>
  <c r="S52" i="84"/>
  <c r="R52" i="84"/>
  <c r="Q52" i="84"/>
  <c r="O52" i="84"/>
  <c r="T51" i="84"/>
  <c r="S51" i="84"/>
  <c r="R51" i="84"/>
  <c r="Q51" i="84"/>
  <c r="O51" i="84"/>
  <c r="T50" i="84"/>
  <c r="S50" i="84"/>
  <c r="R50" i="84"/>
  <c r="Q50" i="84"/>
  <c r="O50" i="84"/>
  <c r="T49" i="84"/>
  <c r="S49" i="84"/>
  <c r="R49" i="84"/>
  <c r="Q49" i="84"/>
  <c r="O49" i="84"/>
  <c r="T48" i="84"/>
  <c r="S48" i="84"/>
  <c r="R48" i="84"/>
  <c r="Q48" i="84"/>
  <c r="O48" i="84"/>
  <c r="T47" i="84"/>
  <c r="S47" i="84"/>
  <c r="R47" i="84"/>
  <c r="Q47" i="84"/>
  <c r="O47" i="84"/>
  <c r="T46" i="84"/>
  <c r="S46" i="84"/>
  <c r="R46" i="84"/>
  <c r="Q46" i="84"/>
  <c r="O46" i="84"/>
  <c r="T45" i="84"/>
  <c r="S45" i="84"/>
  <c r="R45" i="84"/>
  <c r="Q45" i="84"/>
  <c r="O45" i="84"/>
  <c r="T44" i="84"/>
  <c r="S44" i="84"/>
  <c r="R44" i="84"/>
  <c r="Q44" i="84"/>
  <c r="O44" i="84"/>
  <c r="T43" i="84"/>
  <c r="S43" i="84"/>
  <c r="R43" i="84"/>
  <c r="Q43" i="84"/>
  <c r="O43" i="84"/>
  <c r="T42" i="84"/>
  <c r="S42" i="84"/>
  <c r="R42" i="84"/>
  <c r="Q42" i="84"/>
  <c r="O42" i="84"/>
  <c r="T41" i="84"/>
  <c r="S41" i="84"/>
  <c r="R41" i="84"/>
  <c r="Q41" i="84"/>
  <c r="O41" i="84"/>
  <c r="T40" i="84"/>
  <c r="S40" i="84"/>
  <c r="R40" i="84"/>
  <c r="Q40" i="84"/>
  <c r="O40" i="84"/>
  <c r="T39" i="84"/>
  <c r="S39" i="84"/>
  <c r="R39" i="84"/>
  <c r="Q39" i="84"/>
  <c r="O39" i="84"/>
  <c r="T38" i="84"/>
  <c r="S38" i="84"/>
  <c r="R38" i="84"/>
  <c r="Q38" i="84"/>
  <c r="O38" i="84"/>
  <c r="T37" i="84"/>
  <c r="S37" i="84"/>
  <c r="R37" i="84"/>
  <c r="Q37" i="84"/>
  <c r="O37" i="84"/>
  <c r="T36" i="84"/>
  <c r="S36" i="84"/>
  <c r="R36" i="84"/>
  <c r="Q36" i="84"/>
  <c r="O36" i="84"/>
  <c r="T35" i="84"/>
  <c r="S35" i="84"/>
  <c r="R35" i="84"/>
  <c r="Q35" i="84"/>
  <c r="O35" i="84"/>
  <c r="T34" i="84"/>
  <c r="S34" i="84"/>
  <c r="R34" i="84"/>
  <c r="Q34" i="84"/>
  <c r="O34" i="84"/>
  <c r="T33" i="84"/>
  <c r="S33" i="84"/>
  <c r="R33" i="84"/>
  <c r="Q33" i="84"/>
  <c r="O33" i="84"/>
  <c r="T32" i="84"/>
  <c r="S32" i="84"/>
  <c r="R32" i="84"/>
  <c r="Q32" i="84"/>
  <c r="O32" i="84"/>
  <c r="T31" i="84"/>
  <c r="S31" i="84"/>
  <c r="R31" i="84"/>
  <c r="Q31" i="84"/>
  <c r="O31" i="84"/>
  <c r="T30" i="84"/>
  <c r="S30" i="84"/>
  <c r="R30" i="84"/>
  <c r="Q30" i="84"/>
  <c r="O30" i="84"/>
  <c r="T29" i="84"/>
  <c r="S29" i="84"/>
  <c r="R29" i="84"/>
  <c r="Q29" i="84"/>
  <c r="O29" i="84"/>
  <c r="T28" i="84"/>
  <c r="S28" i="84"/>
  <c r="R28" i="84"/>
  <c r="Q28" i="84"/>
  <c r="O28" i="84"/>
  <c r="T27" i="84"/>
  <c r="S27" i="84"/>
  <c r="R27" i="84"/>
  <c r="Q27" i="84"/>
  <c r="O27" i="84"/>
  <c r="T26" i="84"/>
  <c r="S26" i="84"/>
  <c r="R26" i="84"/>
  <c r="Q26" i="84"/>
  <c r="O26" i="84"/>
  <c r="T25" i="84"/>
  <c r="S25" i="84"/>
  <c r="R25" i="84"/>
  <c r="Q25" i="84"/>
  <c r="O25" i="84"/>
  <c r="T24" i="84"/>
  <c r="S24" i="84"/>
  <c r="R24" i="84"/>
  <c r="Q24" i="84"/>
  <c r="O24" i="84"/>
  <c r="T23" i="84"/>
  <c r="S23" i="84"/>
  <c r="R23" i="84"/>
  <c r="Q23" i="84"/>
  <c r="O23" i="84"/>
  <c r="T22" i="84"/>
  <c r="S22" i="84"/>
  <c r="R22" i="84"/>
  <c r="Q22" i="84"/>
  <c r="O22" i="84"/>
  <c r="T21" i="84"/>
  <c r="S21" i="84"/>
  <c r="R21" i="84"/>
  <c r="Q21" i="84"/>
  <c r="O21" i="84"/>
  <c r="T20" i="84"/>
  <c r="S20" i="84"/>
  <c r="R20" i="84"/>
  <c r="Q20" i="84"/>
  <c r="O20" i="84"/>
  <c r="T19" i="84"/>
  <c r="S19" i="84"/>
  <c r="R19" i="84"/>
  <c r="Q19" i="84"/>
  <c r="O19" i="84"/>
  <c r="T18" i="84"/>
  <c r="S18" i="84"/>
  <c r="R18" i="84"/>
  <c r="Q18" i="84"/>
  <c r="O18" i="84"/>
  <c r="T17" i="84"/>
  <c r="S17" i="84"/>
  <c r="R17" i="84"/>
  <c r="Q17" i="84"/>
  <c r="O17" i="84"/>
  <c r="T16" i="84"/>
  <c r="S16" i="84"/>
  <c r="R16" i="84"/>
  <c r="Q16" i="84"/>
  <c r="O16" i="84"/>
  <c r="T15" i="84"/>
  <c r="S15" i="84"/>
  <c r="R15" i="84"/>
  <c r="Q15" i="84"/>
  <c r="O15" i="84"/>
  <c r="T14" i="84"/>
  <c r="S14" i="84"/>
  <c r="R14" i="84"/>
  <c r="Q14" i="84"/>
  <c r="O14" i="84"/>
  <c r="T13" i="84"/>
  <c r="S13" i="84"/>
  <c r="R13" i="84"/>
  <c r="Q13" i="84"/>
  <c r="O13" i="84"/>
  <c r="T12" i="84"/>
  <c r="S12" i="84"/>
  <c r="R12" i="84"/>
  <c r="Q12" i="84"/>
  <c r="O12" i="84"/>
  <c r="T11" i="84"/>
  <c r="S11" i="84"/>
  <c r="R11" i="84"/>
  <c r="Q11" i="84"/>
  <c r="O11" i="84"/>
  <c r="T10" i="84"/>
  <c r="S10" i="84"/>
  <c r="R10" i="84"/>
  <c r="Q10" i="84"/>
  <c r="O10" i="84"/>
  <c r="T9" i="84"/>
  <c r="S9" i="84"/>
  <c r="R9" i="84"/>
  <c r="Q9" i="84"/>
  <c r="O9" i="84"/>
  <c r="T8" i="84"/>
  <c r="S8" i="84"/>
  <c r="R8" i="84"/>
  <c r="Q8" i="84"/>
  <c r="O8" i="84"/>
  <c r="T7" i="84"/>
  <c r="S7" i="84"/>
  <c r="R7" i="84"/>
  <c r="Q7" i="84"/>
  <c r="O7" i="84"/>
  <c r="T6" i="84"/>
  <c r="S6" i="84"/>
  <c r="R6" i="84"/>
  <c r="Q6" i="84"/>
  <c r="O6" i="84"/>
  <c r="T5" i="84"/>
  <c r="S5" i="84"/>
  <c r="R5" i="84"/>
  <c r="Q5" i="84"/>
  <c r="O5" i="84"/>
  <c r="V2" i="84"/>
  <c r="U2" i="84"/>
  <c r="R2" i="84"/>
  <c r="Q2" i="84"/>
  <c r="O2" i="84"/>
  <c r="T83" i="85"/>
  <c r="S83" i="85"/>
  <c r="R83" i="85"/>
  <c r="Q83" i="85"/>
  <c r="O83" i="85"/>
  <c r="T82" i="85"/>
  <c r="S82" i="85"/>
  <c r="R82" i="85"/>
  <c r="Q82" i="85"/>
  <c r="O82" i="85"/>
  <c r="T81" i="85"/>
  <c r="S81" i="85"/>
  <c r="R81" i="85"/>
  <c r="Q81" i="85"/>
  <c r="O81" i="85"/>
  <c r="T80" i="85"/>
  <c r="S80" i="85"/>
  <c r="R80" i="85"/>
  <c r="Q80" i="85"/>
  <c r="O80" i="85"/>
  <c r="T79" i="85"/>
  <c r="S79" i="85"/>
  <c r="R79" i="85"/>
  <c r="Q79" i="85"/>
  <c r="O79" i="85"/>
  <c r="T78" i="85"/>
  <c r="S78" i="85"/>
  <c r="R78" i="85"/>
  <c r="Q78" i="85"/>
  <c r="O78" i="85"/>
  <c r="T77" i="85"/>
  <c r="S77" i="85"/>
  <c r="R77" i="85"/>
  <c r="Q77" i="85"/>
  <c r="O77" i="85"/>
  <c r="T76" i="85"/>
  <c r="S76" i="85"/>
  <c r="R76" i="85"/>
  <c r="Q76" i="85"/>
  <c r="O76" i="85"/>
  <c r="T75" i="85"/>
  <c r="S75" i="85"/>
  <c r="R75" i="85"/>
  <c r="Q75" i="85"/>
  <c r="O75" i="85"/>
  <c r="T74" i="85"/>
  <c r="S74" i="85"/>
  <c r="R74" i="85"/>
  <c r="Q74" i="85"/>
  <c r="O74" i="85"/>
  <c r="T73" i="85"/>
  <c r="S73" i="85"/>
  <c r="R73" i="85"/>
  <c r="Q73" i="85"/>
  <c r="O73" i="85"/>
  <c r="T72" i="85"/>
  <c r="S72" i="85"/>
  <c r="R72" i="85"/>
  <c r="Q72" i="85"/>
  <c r="O72" i="85"/>
  <c r="T71" i="85"/>
  <c r="S71" i="85"/>
  <c r="R71" i="85"/>
  <c r="Q71" i="85"/>
  <c r="O71" i="85"/>
  <c r="T70" i="85"/>
  <c r="S70" i="85"/>
  <c r="R70" i="85"/>
  <c r="Q70" i="85"/>
  <c r="O70" i="85"/>
  <c r="T69" i="85"/>
  <c r="S69" i="85"/>
  <c r="R69" i="85"/>
  <c r="Q69" i="85"/>
  <c r="O69" i="85"/>
  <c r="T68" i="85"/>
  <c r="S68" i="85"/>
  <c r="R68" i="85"/>
  <c r="Q68" i="85"/>
  <c r="O68" i="85"/>
  <c r="T67" i="85"/>
  <c r="S67" i="85"/>
  <c r="R67" i="85"/>
  <c r="Q67" i="85"/>
  <c r="O67" i="85"/>
  <c r="T66" i="85"/>
  <c r="S66" i="85"/>
  <c r="R66" i="85"/>
  <c r="Q66" i="85"/>
  <c r="O66" i="85"/>
  <c r="T65" i="85"/>
  <c r="S65" i="85"/>
  <c r="R65" i="85"/>
  <c r="Q65" i="85"/>
  <c r="O65" i="85"/>
  <c r="T64" i="85"/>
  <c r="S64" i="85"/>
  <c r="R64" i="85"/>
  <c r="Q64" i="85"/>
  <c r="O64" i="85"/>
  <c r="T63" i="85"/>
  <c r="S63" i="85"/>
  <c r="R63" i="85"/>
  <c r="Q63" i="85"/>
  <c r="O63" i="85"/>
  <c r="T62" i="85"/>
  <c r="S62" i="85"/>
  <c r="R62" i="85"/>
  <c r="Q62" i="85"/>
  <c r="O62" i="85"/>
  <c r="T61" i="85"/>
  <c r="S61" i="85"/>
  <c r="R61" i="85"/>
  <c r="Q61" i="85"/>
  <c r="O61" i="85"/>
  <c r="T60" i="85"/>
  <c r="S60" i="85"/>
  <c r="R60" i="85"/>
  <c r="Q60" i="85"/>
  <c r="O60" i="85"/>
  <c r="T59" i="85"/>
  <c r="S59" i="85"/>
  <c r="R59" i="85"/>
  <c r="Q59" i="85"/>
  <c r="O59" i="85"/>
  <c r="T58" i="85"/>
  <c r="S58" i="85"/>
  <c r="R58" i="85"/>
  <c r="Q58" i="85"/>
  <c r="O58" i="85"/>
  <c r="T57" i="85"/>
  <c r="S57" i="85"/>
  <c r="R57" i="85"/>
  <c r="Q57" i="85"/>
  <c r="O57" i="85"/>
  <c r="T56" i="85"/>
  <c r="S56" i="85"/>
  <c r="R56" i="85"/>
  <c r="Q56" i="85"/>
  <c r="O56" i="85"/>
  <c r="T55" i="85"/>
  <c r="S55" i="85"/>
  <c r="R55" i="85"/>
  <c r="Q55" i="85"/>
  <c r="O55" i="85"/>
  <c r="T54" i="85"/>
  <c r="S54" i="85"/>
  <c r="R54" i="85"/>
  <c r="Q54" i="85"/>
  <c r="O54" i="85"/>
  <c r="T53" i="85"/>
  <c r="S53" i="85"/>
  <c r="R53" i="85"/>
  <c r="Q53" i="85"/>
  <c r="O53" i="85"/>
  <c r="T52" i="85"/>
  <c r="S52" i="85"/>
  <c r="R52" i="85"/>
  <c r="Q52" i="85"/>
  <c r="O52" i="85"/>
  <c r="T51" i="85"/>
  <c r="S51" i="85"/>
  <c r="R51" i="85"/>
  <c r="Q51" i="85"/>
  <c r="O51" i="85"/>
  <c r="T50" i="85"/>
  <c r="S50" i="85"/>
  <c r="R50" i="85"/>
  <c r="Q50" i="85"/>
  <c r="O50" i="85"/>
  <c r="T49" i="85"/>
  <c r="S49" i="85"/>
  <c r="R49" i="85"/>
  <c r="Q49" i="85"/>
  <c r="O49" i="85"/>
  <c r="T48" i="85"/>
  <c r="S48" i="85"/>
  <c r="R48" i="85"/>
  <c r="Q48" i="85"/>
  <c r="O48" i="85"/>
  <c r="T47" i="85"/>
  <c r="S47" i="85"/>
  <c r="R47" i="85"/>
  <c r="Q47" i="85"/>
  <c r="O47" i="85"/>
  <c r="T46" i="85"/>
  <c r="S46" i="85"/>
  <c r="R46" i="85"/>
  <c r="Q46" i="85"/>
  <c r="O46" i="85"/>
  <c r="T45" i="85"/>
  <c r="S45" i="85"/>
  <c r="R45" i="85"/>
  <c r="Q45" i="85"/>
  <c r="O45" i="85"/>
  <c r="T44" i="85"/>
  <c r="S44" i="85"/>
  <c r="R44" i="85"/>
  <c r="Q44" i="85"/>
  <c r="O44" i="85"/>
  <c r="T43" i="85"/>
  <c r="S43" i="85"/>
  <c r="R43" i="85"/>
  <c r="Q43" i="85"/>
  <c r="O43" i="85"/>
  <c r="T42" i="85"/>
  <c r="S42" i="85"/>
  <c r="R42" i="85"/>
  <c r="Q42" i="85"/>
  <c r="O42" i="85"/>
  <c r="T41" i="85"/>
  <c r="S41" i="85"/>
  <c r="R41" i="85"/>
  <c r="Q41" i="85"/>
  <c r="O41" i="85"/>
  <c r="T40" i="85"/>
  <c r="S40" i="85"/>
  <c r="R40" i="85"/>
  <c r="Q40" i="85"/>
  <c r="O40" i="85"/>
  <c r="T39" i="85"/>
  <c r="S39" i="85"/>
  <c r="R39" i="85"/>
  <c r="Q39" i="85"/>
  <c r="O39" i="85"/>
  <c r="T38" i="85"/>
  <c r="S38" i="85"/>
  <c r="R38" i="85"/>
  <c r="Q38" i="85"/>
  <c r="O38" i="85"/>
  <c r="T37" i="85"/>
  <c r="S37" i="85"/>
  <c r="R37" i="85"/>
  <c r="Q37" i="85"/>
  <c r="O37" i="85"/>
  <c r="T36" i="85"/>
  <c r="S36" i="85"/>
  <c r="R36" i="85"/>
  <c r="Q36" i="85"/>
  <c r="O36" i="85"/>
  <c r="T35" i="85"/>
  <c r="S35" i="85"/>
  <c r="R35" i="85"/>
  <c r="Q35" i="85"/>
  <c r="O35" i="85"/>
  <c r="T34" i="85"/>
  <c r="S34" i="85"/>
  <c r="R34" i="85"/>
  <c r="Q34" i="85"/>
  <c r="O34" i="85"/>
  <c r="T33" i="85"/>
  <c r="S33" i="85"/>
  <c r="R33" i="85"/>
  <c r="Q33" i="85"/>
  <c r="O33" i="85"/>
  <c r="T32" i="85"/>
  <c r="S32" i="85"/>
  <c r="R32" i="85"/>
  <c r="Q32" i="85"/>
  <c r="O32" i="85"/>
  <c r="T31" i="85"/>
  <c r="S31" i="85"/>
  <c r="R31" i="85"/>
  <c r="Q31" i="85"/>
  <c r="O31" i="85"/>
  <c r="T30" i="85"/>
  <c r="S30" i="85"/>
  <c r="R30" i="85"/>
  <c r="Q30" i="85"/>
  <c r="O30" i="85"/>
  <c r="T29" i="85"/>
  <c r="S29" i="85"/>
  <c r="R29" i="85"/>
  <c r="Q29" i="85"/>
  <c r="O29" i="85"/>
  <c r="T28" i="85"/>
  <c r="S28" i="85"/>
  <c r="R28" i="85"/>
  <c r="Q28" i="85"/>
  <c r="O28" i="85"/>
  <c r="T27" i="85"/>
  <c r="S27" i="85"/>
  <c r="R27" i="85"/>
  <c r="Q27" i="85"/>
  <c r="O27" i="85"/>
  <c r="T26" i="85"/>
  <c r="S26" i="85"/>
  <c r="R26" i="85"/>
  <c r="Q26" i="85"/>
  <c r="O26" i="85"/>
  <c r="T25" i="85"/>
  <c r="S25" i="85"/>
  <c r="R25" i="85"/>
  <c r="Q25" i="85"/>
  <c r="O25" i="85"/>
  <c r="T24" i="85"/>
  <c r="S24" i="85"/>
  <c r="R24" i="85"/>
  <c r="Q24" i="85"/>
  <c r="O24" i="85"/>
  <c r="T23" i="85"/>
  <c r="S23" i="85"/>
  <c r="R23" i="85"/>
  <c r="Q23" i="85"/>
  <c r="O23" i="85"/>
  <c r="T22" i="85"/>
  <c r="S22" i="85"/>
  <c r="R22" i="85"/>
  <c r="Q22" i="85"/>
  <c r="O22" i="85"/>
  <c r="T21" i="85"/>
  <c r="S21" i="85"/>
  <c r="R21" i="85"/>
  <c r="Q21" i="85"/>
  <c r="O21" i="85"/>
  <c r="T20" i="85"/>
  <c r="S20" i="85"/>
  <c r="R20" i="85"/>
  <c r="Q20" i="85"/>
  <c r="O20" i="85"/>
  <c r="T19" i="85"/>
  <c r="S19" i="85"/>
  <c r="R19" i="85"/>
  <c r="Q19" i="85"/>
  <c r="O19" i="85"/>
  <c r="T18" i="85"/>
  <c r="S18" i="85"/>
  <c r="R18" i="85"/>
  <c r="Q18" i="85"/>
  <c r="O18" i="85"/>
  <c r="T17" i="85"/>
  <c r="S17" i="85"/>
  <c r="R17" i="85"/>
  <c r="Q17" i="85"/>
  <c r="O17" i="85"/>
  <c r="T16" i="85"/>
  <c r="S16" i="85"/>
  <c r="R16" i="85"/>
  <c r="Q16" i="85"/>
  <c r="O16" i="85"/>
  <c r="T15" i="85"/>
  <c r="S15" i="85"/>
  <c r="R15" i="85"/>
  <c r="Q15" i="85"/>
  <c r="O15" i="85"/>
  <c r="T14" i="85"/>
  <c r="S14" i="85"/>
  <c r="R14" i="85"/>
  <c r="Q14" i="85"/>
  <c r="O14" i="85"/>
  <c r="T13" i="85"/>
  <c r="S13" i="85"/>
  <c r="R13" i="85"/>
  <c r="Q13" i="85"/>
  <c r="O13" i="85"/>
  <c r="R6" i="85"/>
  <c r="R7" i="85" s="1"/>
  <c r="R8" i="85" s="1"/>
  <c r="R9" i="85" s="1"/>
  <c r="R10" i="85" s="1"/>
  <c r="R11" i="85" s="1"/>
  <c r="R12" i="85" s="1"/>
  <c r="O6" i="85"/>
  <c r="O7" i="85" s="1"/>
  <c r="O8" i="85" s="1"/>
  <c r="O9" i="85" s="1"/>
  <c r="O10" i="85" s="1"/>
  <c r="O11" i="85" s="1"/>
  <c r="O12" i="85" s="1"/>
  <c r="T5" i="85"/>
  <c r="T6" i="85" s="1"/>
  <c r="T7" i="85" s="1"/>
  <c r="T8" i="85" s="1"/>
  <c r="T9" i="85" s="1"/>
  <c r="T10" i="85" s="1"/>
  <c r="T11" i="85" s="1"/>
  <c r="T12" i="85" s="1"/>
  <c r="S5" i="85"/>
  <c r="S6" i="85" s="1"/>
  <c r="S7" i="85" s="1"/>
  <c r="S8" i="85" s="1"/>
  <c r="S9" i="85" s="1"/>
  <c r="S10" i="85" s="1"/>
  <c r="S11" i="85" s="1"/>
  <c r="S12" i="85" s="1"/>
  <c r="R5" i="85"/>
  <c r="Q5" i="85"/>
  <c r="Q6" i="85" s="1"/>
  <c r="Q7" i="85" s="1"/>
  <c r="Q8" i="85" s="1"/>
  <c r="Q9" i="85" s="1"/>
  <c r="Q10" i="85" s="1"/>
  <c r="Q11" i="85" s="1"/>
  <c r="Q12" i="85" s="1"/>
  <c r="O5" i="85"/>
  <c r="V2" i="85"/>
  <c r="U2" i="85"/>
  <c r="R2" i="85"/>
  <c r="Q2" i="85"/>
  <c r="O2" i="85"/>
  <c r="T83" i="86"/>
  <c r="S83" i="86"/>
  <c r="R83" i="86"/>
  <c r="Q83" i="86"/>
  <c r="O83" i="86"/>
  <c r="T82" i="86"/>
  <c r="S82" i="86"/>
  <c r="R82" i="86"/>
  <c r="Q82" i="86"/>
  <c r="O82" i="86"/>
  <c r="T81" i="86"/>
  <c r="S81" i="86"/>
  <c r="R81" i="86"/>
  <c r="Q81" i="86"/>
  <c r="O81" i="86"/>
  <c r="T80" i="86"/>
  <c r="S80" i="86"/>
  <c r="R80" i="86"/>
  <c r="Q80" i="86"/>
  <c r="O80" i="86"/>
  <c r="T79" i="86"/>
  <c r="S79" i="86"/>
  <c r="R79" i="86"/>
  <c r="Q79" i="86"/>
  <c r="O79" i="86"/>
  <c r="T78" i="86"/>
  <c r="S78" i="86"/>
  <c r="R78" i="86"/>
  <c r="Q78" i="86"/>
  <c r="O78" i="86"/>
  <c r="T77" i="86"/>
  <c r="S77" i="86"/>
  <c r="R77" i="86"/>
  <c r="Q77" i="86"/>
  <c r="O77" i="86"/>
  <c r="T76" i="86"/>
  <c r="S76" i="86"/>
  <c r="R76" i="86"/>
  <c r="Q76" i="86"/>
  <c r="O76" i="86"/>
  <c r="T75" i="86"/>
  <c r="S75" i="86"/>
  <c r="R75" i="86"/>
  <c r="Q75" i="86"/>
  <c r="O75" i="86"/>
  <c r="T74" i="86"/>
  <c r="S74" i="86"/>
  <c r="R74" i="86"/>
  <c r="Q74" i="86"/>
  <c r="O74" i="86"/>
  <c r="T73" i="86"/>
  <c r="S73" i="86"/>
  <c r="R73" i="86"/>
  <c r="Q73" i="86"/>
  <c r="O73" i="86"/>
  <c r="T72" i="86"/>
  <c r="S72" i="86"/>
  <c r="R72" i="86"/>
  <c r="Q72" i="86"/>
  <c r="O72" i="86"/>
  <c r="T71" i="86"/>
  <c r="S71" i="86"/>
  <c r="R71" i="86"/>
  <c r="Q71" i="86"/>
  <c r="O71" i="86"/>
  <c r="T70" i="86"/>
  <c r="S70" i="86"/>
  <c r="R70" i="86"/>
  <c r="Q70" i="86"/>
  <c r="O70" i="86"/>
  <c r="T69" i="86"/>
  <c r="S69" i="86"/>
  <c r="R69" i="86"/>
  <c r="Q69" i="86"/>
  <c r="O69" i="86"/>
  <c r="T68" i="86"/>
  <c r="S68" i="86"/>
  <c r="R68" i="86"/>
  <c r="Q68" i="86"/>
  <c r="O68" i="86"/>
  <c r="T67" i="86"/>
  <c r="S67" i="86"/>
  <c r="R67" i="86"/>
  <c r="Q67" i="86"/>
  <c r="O67" i="86"/>
  <c r="T66" i="86"/>
  <c r="S66" i="86"/>
  <c r="R66" i="86"/>
  <c r="Q66" i="86"/>
  <c r="O66" i="86"/>
  <c r="T65" i="86"/>
  <c r="S65" i="86"/>
  <c r="R65" i="86"/>
  <c r="Q65" i="86"/>
  <c r="O65" i="86"/>
  <c r="T64" i="86"/>
  <c r="S64" i="86"/>
  <c r="R64" i="86"/>
  <c r="Q64" i="86"/>
  <c r="O64" i="86"/>
  <c r="T63" i="86"/>
  <c r="S63" i="86"/>
  <c r="R63" i="86"/>
  <c r="Q63" i="86"/>
  <c r="O63" i="86"/>
  <c r="T62" i="86"/>
  <c r="S62" i="86"/>
  <c r="R62" i="86"/>
  <c r="Q62" i="86"/>
  <c r="O62" i="86"/>
  <c r="T61" i="86"/>
  <c r="S61" i="86"/>
  <c r="R61" i="86"/>
  <c r="Q61" i="86"/>
  <c r="O61" i="86"/>
  <c r="T60" i="86"/>
  <c r="S60" i="86"/>
  <c r="R60" i="86"/>
  <c r="Q60" i="86"/>
  <c r="O60" i="86"/>
  <c r="T59" i="86"/>
  <c r="S59" i="86"/>
  <c r="R59" i="86"/>
  <c r="Q59" i="86"/>
  <c r="O59" i="86"/>
  <c r="T58" i="86"/>
  <c r="S58" i="86"/>
  <c r="R58" i="86"/>
  <c r="Q58" i="86"/>
  <c r="O58" i="86"/>
  <c r="T57" i="86"/>
  <c r="S57" i="86"/>
  <c r="R57" i="86"/>
  <c r="Q57" i="86"/>
  <c r="O57" i="86"/>
  <c r="T56" i="86"/>
  <c r="S56" i="86"/>
  <c r="R56" i="86"/>
  <c r="Q56" i="86"/>
  <c r="O56" i="86"/>
  <c r="T55" i="86"/>
  <c r="S55" i="86"/>
  <c r="R55" i="86"/>
  <c r="Q55" i="86"/>
  <c r="O55" i="86"/>
  <c r="T54" i="86"/>
  <c r="S54" i="86"/>
  <c r="R54" i="86"/>
  <c r="Q54" i="86"/>
  <c r="O54" i="86"/>
  <c r="T53" i="86"/>
  <c r="S53" i="86"/>
  <c r="R53" i="86"/>
  <c r="Q53" i="86"/>
  <c r="O53" i="86"/>
  <c r="T52" i="86"/>
  <c r="S52" i="86"/>
  <c r="R52" i="86"/>
  <c r="Q52" i="86"/>
  <c r="O52" i="86"/>
  <c r="T51" i="86"/>
  <c r="S51" i="86"/>
  <c r="R51" i="86"/>
  <c r="Q51" i="86"/>
  <c r="O51" i="86"/>
  <c r="T50" i="86"/>
  <c r="S50" i="86"/>
  <c r="R50" i="86"/>
  <c r="Q50" i="86"/>
  <c r="O50" i="86"/>
  <c r="T49" i="86"/>
  <c r="S49" i="86"/>
  <c r="R49" i="86"/>
  <c r="Q49" i="86"/>
  <c r="O49" i="86"/>
  <c r="T48" i="86"/>
  <c r="S48" i="86"/>
  <c r="R48" i="86"/>
  <c r="Q48" i="86"/>
  <c r="O48" i="86"/>
  <c r="T47" i="86"/>
  <c r="S47" i="86"/>
  <c r="R47" i="86"/>
  <c r="Q47" i="86"/>
  <c r="O47" i="86"/>
  <c r="T46" i="86"/>
  <c r="S46" i="86"/>
  <c r="R46" i="86"/>
  <c r="Q46" i="86"/>
  <c r="O46" i="86"/>
  <c r="T45" i="86"/>
  <c r="S45" i="86"/>
  <c r="R45" i="86"/>
  <c r="Q45" i="86"/>
  <c r="O45" i="86"/>
  <c r="T44" i="86"/>
  <c r="S44" i="86"/>
  <c r="R44" i="86"/>
  <c r="Q44" i="86"/>
  <c r="O44" i="86"/>
  <c r="T43" i="86"/>
  <c r="S43" i="86"/>
  <c r="R43" i="86"/>
  <c r="Q43" i="86"/>
  <c r="O43" i="86"/>
  <c r="T42" i="86"/>
  <c r="S42" i="86"/>
  <c r="R42" i="86"/>
  <c r="Q42" i="86"/>
  <c r="O42" i="86"/>
  <c r="T41" i="86"/>
  <c r="S41" i="86"/>
  <c r="R41" i="86"/>
  <c r="Q41" i="86"/>
  <c r="O41" i="86"/>
  <c r="T40" i="86"/>
  <c r="S40" i="86"/>
  <c r="R40" i="86"/>
  <c r="Q40" i="86"/>
  <c r="O40" i="86"/>
  <c r="T39" i="86"/>
  <c r="S39" i="86"/>
  <c r="R39" i="86"/>
  <c r="Q39" i="86"/>
  <c r="O39" i="86"/>
  <c r="T38" i="86"/>
  <c r="S38" i="86"/>
  <c r="R38" i="86"/>
  <c r="Q38" i="86"/>
  <c r="O38" i="86"/>
  <c r="T37" i="86"/>
  <c r="S37" i="86"/>
  <c r="R37" i="86"/>
  <c r="Q37" i="86"/>
  <c r="O37" i="86"/>
  <c r="T36" i="86"/>
  <c r="S36" i="86"/>
  <c r="R36" i="86"/>
  <c r="Q36" i="86"/>
  <c r="O36" i="86"/>
  <c r="T35" i="86"/>
  <c r="S35" i="86"/>
  <c r="R35" i="86"/>
  <c r="Q35" i="86"/>
  <c r="O35" i="86"/>
  <c r="T34" i="86"/>
  <c r="S34" i="86"/>
  <c r="R34" i="86"/>
  <c r="Q34" i="86"/>
  <c r="O34" i="86"/>
  <c r="T33" i="86"/>
  <c r="S33" i="86"/>
  <c r="R33" i="86"/>
  <c r="Q33" i="86"/>
  <c r="O33" i="86"/>
  <c r="T32" i="86"/>
  <c r="S32" i="86"/>
  <c r="R32" i="86"/>
  <c r="Q32" i="86"/>
  <c r="O32" i="86"/>
  <c r="T31" i="86"/>
  <c r="S31" i="86"/>
  <c r="R31" i="86"/>
  <c r="Q31" i="86"/>
  <c r="O31" i="86"/>
  <c r="T30" i="86"/>
  <c r="S30" i="86"/>
  <c r="R30" i="86"/>
  <c r="Q30" i="86"/>
  <c r="O30" i="86"/>
  <c r="T29" i="86"/>
  <c r="S29" i="86"/>
  <c r="R29" i="86"/>
  <c r="Q29" i="86"/>
  <c r="O29" i="86"/>
  <c r="T28" i="86"/>
  <c r="S28" i="86"/>
  <c r="R28" i="86"/>
  <c r="Q28" i="86"/>
  <c r="O28" i="86"/>
  <c r="T27" i="86"/>
  <c r="S27" i="86"/>
  <c r="R27" i="86"/>
  <c r="Q27" i="86"/>
  <c r="O27" i="86"/>
  <c r="T26" i="86"/>
  <c r="S26" i="86"/>
  <c r="R26" i="86"/>
  <c r="Q26" i="86"/>
  <c r="O26" i="86"/>
  <c r="T25" i="86"/>
  <c r="S25" i="86"/>
  <c r="R25" i="86"/>
  <c r="Q25" i="86"/>
  <c r="O25" i="86"/>
  <c r="T24" i="86"/>
  <c r="S24" i="86"/>
  <c r="R24" i="86"/>
  <c r="Q24" i="86"/>
  <c r="O24" i="86"/>
  <c r="T23" i="86"/>
  <c r="S23" i="86"/>
  <c r="R23" i="86"/>
  <c r="Q23" i="86"/>
  <c r="O23" i="86"/>
  <c r="T22" i="86"/>
  <c r="S22" i="86"/>
  <c r="R22" i="86"/>
  <c r="Q22" i="86"/>
  <c r="O22" i="86"/>
  <c r="T21" i="86"/>
  <c r="S21" i="86"/>
  <c r="R21" i="86"/>
  <c r="Q21" i="86"/>
  <c r="O21" i="86"/>
  <c r="T20" i="86"/>
  <c r="S20" i="86"/>
  <c r="R20" i="86"/>
  <c r="Q20" i="86"/>
  <c r="O20" i="86"/>
  <c r="T19" i="86"/>
  <c r="S19" i="86"/>
  <c r="R19" i="86"/>
  <c r="Q19" i="86"/>
  <c r="O19" i="86"/>
  <c r="T18" i="86"/>
  <c r="S18" i="86"/>
  <c r="R18" i="86"/>
  <c r="Q18" i="86"/>
  <c r="O18" i="86"/>
  <c r="T17" i="86"/>
  <c r="S17" i="86"/>
  <c r="R17" i="86"/>
  <c r="Q17" i="86"/>
  <c r="O17" i="86"/>
  <c r="T16" i="86"/>
  <c r="S16" i="86"/>
  <c r="R16" i="86"/>
  <c r="Q16" i="86"/>
  <c r="O16" i="86"/>
  <c r="T15" i="86"/>
  <c r="S15" i="86"/>
  <c r="R15" i="86"/>
  <c r="Q15" i="86"/>
  <c r="O15" i="86"/>
  <c r="T14" i="86"/>
  <c r="S14" i="86"/>
  <c r="R14" i="86"/>
  <c r="Q14" i="86"/>
  <c r="O14" i="86"/>
  <c r="T13" i="86"/>
  <c r="S13" i="86"/>
  <c r="R13" i="86"/>
  <c r="Q13" i="86"/>
  <c r="O13" i="86"/>
  <c r="T12" i="86"/>
  <c r="S12" i="86"/>
  <c r="R12" i="86"/>
  <c r="Q12" i="86"/>
  <c r="O12" i="86"/>
  <c r="T11" i="86"/>
  <c r="S11" i="86"/>
  <c r="R11" i="86"/>
  <c r="Q11" i="86"/>
  <c r="O11" i="86"/>
  <c r="T10" i="86"/>
  <c r="S10" i="86"/>
  <c r="R10" i="86"/>
  <c r="Q10" i="86"/>
  <c r="O10" i="86"/>
  <c r="T9" i="86"/>
  <c r="S9" i="86"/>
  <c r="R9" i="86"/>
  <c r="Q9" i="86"/>
  <c r="O9" i="86"/>
  <c r="T8" i="86"/>
  <c r="S8" i="86"/>
  <c r="R8" i="86"/>
  <c r="Q8" i="86"/>
  <c r="O8" i="86"/>
  <c r="T7" i="86"/>
  <c r="S7" i="86"/>
  <c r="R7" i="86"/>
  <c r="Q7" i="86"/>
  <c r="O7" i="86"/>
  <c r="T6" i="86"/>
  <c r="S6" i="86"/>
  <c r="R6" i="86"/>
  <c r="Q6" i="86"/>
  <c r="O6" i="86"/>
  <c r="V2" i="86"/>
  <c r="U2" i="86"/>
  <c r="R2" i="86"/>
  <c r="Q2" i="86"/>
  <c r="O2" i="86"/>
  <c r="T83" i="87"/>
  <c r="S83" i="87"/>
  <c r="R83" i="87"/>
  <c r="Q83" i="87"/>
  <c r="O83" i="87"/>
  <c r="T82" i="87"/>
  <c r="S82" i="87"/>
  <c r="R82" i="87"/>
  <c r="Q82" i="87"/>
  <c r="O82" i="87"/>
  <c r="T81" i="87"/>
  <c r="S81" i="87"/>
  <c r="R81" i="87"/>
  <c r="Q81" i="87"/>
  <c r="O81" i="87"/>
  <c r="T80" i="87"/>
  <c r="S80" i="87"/>
  <c r="R80" i="87"/>
  <c r="Q80" i="87"/>
  <c r="O80" i="87"/>
  <c r="T79" i="87"/>
  <c r="S79" i="87"/>
  <c r="R79" i="87"/>
  <c r="Q79" i="87"/>
  <c r="O79" i="87"/>
  <c r="T78" i="87"/>
  <c r="S78" i="87"/>
  <c r="R78" i="87"/>
  <c r="Q78" i="87"/>
  <c r="O78" i="87"/>
  <c r="T77" i="87"/>
  <c r="S77" i="87"/>
  <c r="R77" i="87"/>
  <c r="Q77" i="87"/>
  <c r="O77" i="87"/>
  <c r="T76" i="87"/>
  <c r="S76" i="87"/>
  <c r="R76" i="87"/>
  <c r="Q76" i="87"/>
  <c r="O76" i="87"/>
  <c r="T75" i="87"/>
  <c r="S75" i="87"/>
  <c r="R75" i="87"/>
  <c r="Q75" i="87"/>
  <c r="O75" i="87"/>
  <c r="T74" i="87"/>
  <c r="S74" i="87"/>
  <c r="R74" i="87"/>
  <c r="Q74" i="87"/>
  <c r="O74" i="87"/>
  <c r="T73" i="87"/>
  <c r="S73" i="87"/>
  <c r="R73" i="87"/>
  <c r="Q73" i="87"/>
  <c r="O73" i="87"/>
  <c r="T72" i="87"/>
  <c r="S72" i="87"/>
  <c r="R72" i="87"/>
  <c r="Q72" i="87"/>
  <c r="O72" i="87"/>
  <c r="T71" i="87"/>
  <c r="S71" i="87"/>
  <c r="R71" i="87"/>
  <c r="Q71" i="87"/>
  <c r="O71" i="87"/>
  <c r="T70" i="87"/>
  <c r="S70" i="87"/>
  <c r="R70" i="87"/>
  <c r="Q70" i="87"/>
  <c r="O70" i="87"/>
  <c r="T69" i="87"/>
  <c r="S69" i="87"/>
  <c r="R69" i="87"/>
  <c r="Q69" i="87"/>
  <c r="O69" i="87"/>
  <c r="T68" i="87"/>
  <c r="S68" i="87"/>
  <c r="R68" i="87"/>
  <c r="Q68" i="87"/>
  <c r="O68" i="87"/>
  <c r="T67" i="87"/>
  <c r="S67" i="87"/>
  <c r="R67" i="87"/>
  <c r="Q67" i="87"/>
  <c r="O67" i="87"/>
  <c r="T66" i="87"/>
  <c r="S66" i="87"/>
  <c r="R66" i="87"/>
  <c r="Q66" i="87"/>
  <c r="O66" i="87"/>
  <c r="T65" i="87"/>
  <c r="S65" i="87"/>
  <c r="R65" i="87"/>
  <c r="Q65" i="87"/>
  <c r="O65" i="87"/>
  <c r="T64" i="87"/>
  <c r="S64" i="87"/>
  <c r="R64" i="87"/>
  <c r="Q64" i="87"/>
  <c r="O64" i="87"/>
  <c r="T63" i="87"/>
  <c r="S63" i="87"/>
  <c r="R63" i="87"/>
  <c r="Q63" i="87"/>
  <c r="O63" i="87"/>
  <c r="T62" i="87"/>
  <c r="S62" i="87"/>
  <c r="R62" i="87"/>
  <c r="Q62" i="87"/>
  <c r="O62" i="87"/>
  <c r="T61" i="87"/>
  <c r="S61" i="87"/>
  <c r="R61" i="87"/>
  <c r="Q61" i="87"/>
  <c r="O61" i="87"/>
  <c r="T60" i="87"/>
  <c r="S60" i="87"/>
  <c r="R60" i="87"/>
  <c r="Q60" i="87"/>
  <c r="O60" i="87"/>
  <c r="T59" i="87"/>
  <c r="S59" i="87"/>
  <c r="R59" i="87"/>
  <c r="Q59" i="87"/>
  <c r="O59" i="87"/>
  <c r="T58" i="87"/>
  <c r="S58" i="87"/>
  <c r="R58" i="87"/>
  <c r="Q58" i="87"/>
  <c r="O58" i="87"/>
  <c r="T57" i="87"/>
  <c r="S57" i="87"/>
  <c r="R57" i="87"/>
  <c r="Q57" i="87"/>
  <c r="O57" i="87"/>
  <c r="T56" i="87"/>
  <c r="S56" i="87"/>
  <c r="R56" i="87"/>
  <c r="Q56" i="87"/>
  <c r="O56" i="87"/>
  <c r="T55" i="87"/>
  <c r="S55" i="87"/>
  <c r="R55" i="87"/>
  <c r="Q55" i="87"/>
  <c r="O55" i="87"/>
  <c r="T54" i="87"/>
  <c r="S54" i="87"/>
  <c r="R54" i="87"/>
  <c r="Q54" i="87"/>
  <c r="O54" i="87"/>
  <c r="T53" i="87"/>
  <c r="S53" i="87"/>
  <c r="R53" i="87"/>
  <c r="Q53" i="87"/>
  <c r="O53" i="87"/>
  <c r="T52" i="87"/>
  <c r="S52" i="87"/>
  <c r="R52" i="87"/>
  <c r="Q52" i="87"/>
  <c r="O52" i="87"/>
  <c r="T51" i="87"/>
  <c r="S51" i="87"/>
  <c r="R51" i="87"/>
  <c r="Q51" i="87"/>
  <c r="O51" i="87"/>
  <c r="T50" i="87"/>
  <c r="S50" i="87"/>
  <c r="R50" i="87"/>
  <c r="Q50" i="87"/>
  <c r="O50" i="87"/>
  <c r="T49" i="87"/>
  <c r="S49" i="87"/>
  <c r="R49" i="87"/>
  <c r="Q49" i="87"/>
  <c r="O49" i="87"/>
  <c r="T48" i="87"/>
  <c r="S48" i="87"/>
  <c r="R48" i="87"/>
  <c r="Q48" i="87"/>
  <c r="O48" i="87"/>
  <c r="T47" i="87"/>
  <c r="S47" i="87"/>
  <c r="R47" i="87"/>
  <c r="Q47" i="87"/>
  <c r="O47" i="87"/>
  <c r="T46" i="87"/>
  <c r="S46" i="87"/>
  <c r="R46" i="87"/>
  <c r="Q46" i="87"/>
  <c r="O46" i="87"/>
  <c r="T45" i="87"/>
  <c r="S45" i="87"/>
  <c r="R45" i="87"/>
  <c r="Q45" i="87"/>
  <c r="O45" i="87"/>
  <c r="T44" i="87"/>
  <c r="S44" i="87"/>
  <c r="R44" i="87"/>
  <c r="Q44" i="87"/>
  <c r="O44" i="87"/>
  <c r="T43" i="87"/>
  <c r="S43" i="87"/>
  <c r="R43" i="87"/>
  <c r="Q43" i="87"/>
  <c r="O43" i="87"/>
  <c r="T42" i="87"/>
  <c r="S42" i="87"/>
  <c r="R42" i="87"/>
  <c r="Q42" i="87"/>
  <c r="O42" i="87"/>
  <c r="T41" i="87"/>
  <c r="S41" i="87"/>
  <c r="R41" i="87"/>
  <c r="Q41" i="87"/>
  <c r="O41" i="87"/>
  <c r="T40" i="87"/>
  <c r="S40" i="87"/>
  <c r="R40" i="87"/>
  <c r="Q40" i="87"/>
  <c r="O40" i="87"/>
  <c r="T39" i="87"/>
  <c r="S39" i="87"/>
  <c r="R39" i="87"/>
  <c r="Q39" i="87"/>
  <c r="O39" i="87"/>
  <c r="T38" i="87"/>
  <c r="S38" i="87"/>
  <c r="R38" i="87"/>
  <c r="Q38" i="87"/>
  <c r="O38" i="87"/>
  <c r="T37" i="87"/>
  <c r="S37" i="87"/>
  <c r="R37" i="87"/>
  <c r="Q37" i="87"/>
  <c r="O37" i="87"/>
  <c r="T36" i="87"/>
  <c r="S36" i="87"/>
  <c r="R36" i="87"/>
  <c r="Q36" i="87"/>
  <c r="O36" i="87"/>
  <c r="T35" i="87"/>
  <c r="S35" i="87"/>
  <c r="R35" i="87"/>
  <c r="Q35" i="87"/>
  <c r="O35" i="87"/>
  <c r="T34" i="87"/>
  <c r="S34" i="87"/>
  <c r="R34" i="87"/>
  <c r="Q34" i="87"/>
  <c r="O34" i="87"/>
  <c r="T33" i="87"/>
  <c r="S33" i="87"/>
  <c r="R33" i="87"/>
  <c r="Q33" i="87"/>
  <c r="O33" i="87"/>
  <c r="T32" i="87"/>
  <c r="S32" i="87"/>
  <c r="R32" i="87"/>
  <c r="Q32" i="87"/>
  <c r="O32" i="87"/>
  <c r="T31" i="87"/>
  <c r="S31" i="87"/>
  <c r="R31" i="87"/>
  <c r="Q31" i="87"/>
  <c r="O31" i="87"/>
  <c r="T30" i="87"/>
  <c r="S30" i="87"/>
  <c r="R30" i="87"/>
  <c r="Q30" i="87"/>
  <c r="O30" i="87"/>
  <c r="T29" i="87"/>
  <c r="S29" i="87"/>
  <c r="R29" i="87"/>
  <c r="Q29" i="87"/>
  <c r="O29" i="87"/>
  <c r="T28" i="87"/>
  <c r="S28" i="87"/>
  <c r="R28" i="87"/>
  <c r="Q28" i="87"/>
  <c r="O28" i="87"/>
  <c r="T27" i="87"/>
  <c r="S27" i="87"/>
  <c r="R27" i="87"/>
  <c r="Q27" i="87"/>
  <c r="O27" i="87"/>
  <c r="T26" i="87"/>
  <c r="S26" i="87"/>
  <c r="R26" i="87"/>
  <c r="Q26" i="87"/>
  <c r="O26" i="87"/>
  <c r="T25" i="87"/>
  <c r="S25" i="87"/>
  <c r="R25" i="87"/>
  <c r="Q25" i="87"/>
  <c r="O25" i="87"/>
  <c r="T24" i="87"/>
  <c r="S24" i="87"/>
  <c r="R24" i="87"/>
  <c r="Q24" i="87"/>
  <c r="O24" i="87"/>
  <c r="T23" i="87"/>
  <c r="S23" i="87"/>
  <c r="R23" i="87"/>
  <c r="Q23" i="87"/>
  <c r="O23" i="87"/>
  <c r="T22" i="87"/>
  <c r="S22" i="87"/>
  <c r="R22" i="87"/>
  <c r="Q22" i="87"/>
  <c r="O22" i="87"/>
  <c r="T21" i="87"/>
  <c r="S21" i="87"/>
  <c r="R21" i="87"/>
  <c r="Q21" i="87"/>
  <c r="O21" i="87"/>
  <c r="T20" i="87"/>
  <c r="S20" i="87"/>
  <c r="R20" i="87"/>
  <c r="Q20" i="87"/>
  <c r="O20" i="87"/>
  <c r="T19" i="87"/>
  <c r="S19" i="87"/>
  <c r="R19" i="87"/>
  <c r="Q19" i="87"/>
  <c r="O19" i="87"/>
  <c r="T18" i="87"/>
  <c r="S18" i="87"/>
  <c r="R18" i="87"/>
  <c r="Q18" i="87"/>
  <c r="O18" i="87"/>
  <c r="T17" i="87"/>
  <c r="S17" i="87"/>
  <c r="R17" i="87"/>
  <c r="Q17" i="87"/>
  <c r="O17" i="87"/>
  <c r="T16" i="87"/>
  <c r="S16" i="87"/>
  <c r="R16" i="87"/>
  <c r="Q16" i="87"/>
  <c r="O16" i="87"/>
  <c r="T15" i="87"/>
  <c r="S15" i="87"/>
  <c r="R15" i="87"/>
  <c r="Q15" i="87"/>
  <c r="O15" i="87"/>
  <c r="T14" i="87"/>
  <c r="S14" i="87"/>
  <c r="R14" i="87"/>
  <c r="Q14" i="87"/>
  <c r="O14" i="87"/>
  <c r="T13" i="87"/>
  <c r="S13" i="87"/>
  <c r="R13" i="87"/>
  <c r="Q13" i="87"/>
  <c r="O13" i="87"/>
  <c r="T12" i="87"/>
  <c r="S12" i="87"/>
  <c r="R12" i="87"/>
  <c r="Q12" i="87"/>
  <c r="O12" i="87"/>
  <c r="T11" i="87"/>
  <c r="S11" i="87"/>
  <c r="R11" i="87"/>
  <c r="Q11" i="87"/>
  <c r="O11" i="87"/>
  <c r="T10" i="87"/>
  <c r="S10" i="87"/>
  <c r="R10" i="87"/>
  <c r="Q10" i="87"/>
  <c r="O10" i="87"/>
  <c r="T9" i="87"/>
  <c r="S9" i="87"/>
  <c r="R9" i="87"/>
  <c r="Q9" i="87"/>
  <c r="O9" i="87"/>
  <c r="T8" i="87"/>
  <c r="S8" i="87"/>
  <c r="R8" i="87"/>
  <c r="Q8" i="87"/>
  <c r="O8" i="87"/>
  <c r="T7" i="87"/>
  <c r="S7" i="87"/>
  <c r="R7" i="87"/>
  <c r="Q7" i="87"/>
  <c r="O7" i="87"/>
  <c r="T6" i="87"/>
  <c r="S6" i="87"/>
  <c r="R6" i="87"/>
  <c r="Q6" i="87"/>
  <c r="O6" i="87"/>
  <c r="T5" i="87"/>
  <c r="S5" i="87"/>
  <c r="R5" i="87"/>
  <c r="Q5" i="87"/>
  <c r="O5" i="87"/>
  <c r="V2" i="87"/>
  <c r="U2" i="87"/>
  <c r="R2" i="87"/>
  <c r="Q2" i="87"/>
  <c r="O2" i="87"/>
  <c r="T83" i="88"/>
  <c r="S83" i="88"/>
  <c r="R83" i="88"/>
  <c r="Q83" i="88"/>
  <c r="O83" i="88"/>
  <c r="T82" i="88"/>
  <c r="S82" i="88"/>
  <c r="R82" i="88"/>
  <c r="Q82" i="88"/>
  <c r="O82" i="88"/>
  <c r="T81" i="88"/>
  <c r="S81" i="88"/>
  <c r="R81" i="88"/>
  <c r="Q81" i="88"/>
  <c r="O81" i="88"/>
  <c r="T80" i="88"/>
  <c r="S80" i="88"/>
  <c r="R80" i="88"/>
  <c r="Q80" i="88"/>
  <c r="O80" i="88"/>
  <c r="T79" i="88"/>
  <c r="S79" i="88"/>
  <c r="R79" i="88"/>
  <c r="Q79" i="88"/>
  <c r="O79" i="88"/>
  <c r="T78" i="88"/>
  <c r="S78" i="88"/>
  <c r="R78" i="88"/>
  <c r="Q78" i="88"/>
  <c r="O78" i="88"/>
  <c r="T77" i="88"/>
  <c r="S77" i="88"/>
  <c r="R77" i="88"/>
  <c r="Q77" i="88"/>
  <c r="O77" i="88"/>
  <c r="T76" i="88"/>
  <c r="S76" i="88"/>
  <c r="R76" i="88"/>
  <c r="Q76" i="88"/>
  <c r="O76" i="88"/>
  <c r="T75" i="88"/>
  <c r="S75" i="88"/>
  <c r="R75" i="88"/>
  <c r="Q75" i="88"/>
  <c r="O75" i="88"/>
  <c r="T74" i="88"/>
  <c r="S74" i="88"/>
  <c r="R74" i="88"/>
  <c r="Q74" i="88"/>
  <c r="O74" i="88"/>
  <c r="T73" i="88"/>
  <c r="S73" i="88"/>
  <c r="R73" i="88"/>
  <c r="Q73" i="88"/>
  <c r="O73" i="88"/>
  <c r="T72" i="88"/>
  <c r="S72" i="88"/>
  <c r="R72" i="88"/>
  <c r="Q72" i="88"/>
  <c r="O72" i="88"/>
  <c r="T71" i="88"/>
  <c r="S71" i="88"/>
  <c r="R71" i="88"/>
  <c r="Q71" i="88"/>
  <c r="O71" i="88"/>
  <c r="T70" i="88"/>
  <c r="S70" i="88"/>
  <c r="R70" i="88"/>
  <c r="Q70" i="88"/>
  <c r="O70" i="88"/>
  <c r="T69" i="88"/>
  <c r="S69" i="88"/>
  <c r="R69" i="88"/>
  <c r="Q69" i="88"/>
  <c r="O69" i="88"/>
  <c r="T68" i="88"/>
  <c r="S68" i="88"/>
  <c r="R68" i="88"/>
  <c r="Q68" i="88"/>
  <c r="O68" i="88"/>
  <c r="T67" i="88"/>
  <c r="S67" i="88"/>
  <c r="R67" i="88"/>
  <c r="Q67" i="88"/>
  <c r="O67" i="88"/>
  <c r="T66" i="88"/>
  <c r="S66" i="88"/>
  <c r="R66" i="88"/>
  <c r="Q66" i="88"/>
  <c r="O66" i="88"/>
  <c r="T65" i="88"/>
  <c r="S65" i="88"/>
  <c r="R65" i="88"/>
  <c r="Q65" i="88"/>
  <c r="O65" i="88"/>
  <c r="T64" i="88"/>
  <c r="S64" i="88"/>
  <c r="R64" i="88"/>
  <c r="Q64" i="88"/>
  <c r="O64" i="88"/>
  <c r="T63" i="88"/>
  <c r="S63" i="88"/>
  <c r="R63" i="88"/>
  <c r="Q63" i="88"/>
  <c r="O63" i="88"/>
  <c r="T62" i="88"/>
  <c r="S62" i="88"/>
  <c r="R62" i="88"/>
  <c r="Q62" i="88"/>
  <c r="O62" i="88"/>
  <c r="T61" i="88"/>
  <c r="S61" i="88"/>
  <c r="R61" i="88"/>
  <c r="Q61" i="88"/>
  <c r="O61" i="88"/>
  <c r="T60" i="88"/>
  <c r="S60" i="88"/>
  <c r="R60" i="88"/>
  <c r="Q60" i="88"/>
  <c r="O60" i="88"/>
  <c r="T59" i="88"/>
  <c r="S59" i="88"/>
  <c r="R59" i="88"/>
  <c r="Q59" i="88"/>
  <c r="O59" i="88"/>
  <c r="T58" i="88"/>
  <c r="S58" i="88"/>
  <c r="R58" i="88"/>
  <c r="Q58" i="88"/>
  <c r="O58" i="88"/>
  <c r="T57" i="88"/>
  <c r="S57" i="88"/>
  <c r="R57" i="88"/>
  <c r="Q57" i="88"/>
  <c r="O57" i="88"/>
  <c r="T56" i="88"/>
  <c r="S56" i="88"/>
  <c r="R56" i="88"/>
  <c r="Q56" i="88"/>
  <c r="O56" i="88"/>
  <c r="T55" i="88"/>
  <c r="S55" i="88"/>
  <c r="R55" i="88"/>
  <c r="Q55" i="88"/>
  <c r="O55" i="88"/>
  <c r="T54" i="88"/>
  <c r="S54" i="88"/>
  <c r="R54" i="88"/>
  <c r="Q54" i="88"/>
  <c r="O54" i="88"/>
  <c r="T53" i="88"/>
  <c r="S53" i="88"/>
  <c r="R53" i="88"/>
  <c r="Q53" i="88"/>
  <c r="O53" i="88"/>
  <c r="T52" i="88"/>
  <c r="S52" i="88"/>
  <c r="R52" i="88"/>
  <c r="Q52" i="88"/>
  <c r="O52" i="88"/>
  <c r="T51" i="88"/>
  <c r="S51" i="88"/>
  <c r="R51" i="88"/>
  <c r="Q51" i="88"/>
  <c r="O51" i="88"/>
  <c r="T50" i="88"/>
  <c r="S50" i="88"/>
  <c r="R50" i="88"/>
  <c r="Q50" i="88"/>
  <c r="O50" i="88"/>
  <c r="T49" i="88"/>
  <c r="S49" i="88"/>
  <c r="R49" i="88"/>
  <c r="Q49" i="88"/>
  <c r="O49" i="88"/>
  <c r="T48" i="88"/>
  <c r="S48" i="88"/>
  <c r="R48" i="88"/>
  <c r="Q48" i="88"/>
  <c r="O48" i="88"/>
  <c r="T47" i="88"/>
  <c r="S47" i="88"/>
  <c r="R47" i="88"/>
  <c r="Q47" i="88"/>
  <c r="O47" i="88"/>
  <c r="T46" i="88"/>
  <c r="S46" i="88"/>
  <c r="R46" i="88"/>
  <c r="Q46" i="88"/>
  <c r="O46" i="88"/>
  <c r="T45" i="88"/>
  <c r="S45" i="88"/>
  <c r="R45" i="88"/>
  <c r="Q45" i="88"/>
  <c r="O45" i="88"/>
  <c r="T44" i="88"/>
  <c r="S44" i="88"/>
  <c r="R44" i="88"/>
  <c r="Q44" i="88"/>
  <c r="O44" i="88"/>
  <c r="T43" i="88"/>
  <c r="S43" i="88"/>
  <c r="R43" i="88"/>
  <c r="Q43" i="88"/>
  <c r="O43" i="88"/>
  <c r="T42" i="88"/>
  <c r="S42" i="88"/>
  <c r="R42" i="88"/>
  <c r="Q42" i="88"/>
  <c r="O42" i="88"/>
  <c r="T41" i="88"/>
  <c r="S41" i="88"/>
  <c r="R41" i="88"/>
  <c r="Q41" i="88"/>
  <c r="O41" i="88"/>
  <c r="T40" i="88"/>
  <c r="S40" i="88"/>
  <c r="R40" i="88"/>
  <c r="Q40" i="88"/>
  <c r="O40" i="88"/>
  <c r="T39" i="88"/>
  <c r="S39" i="88"/>
  <c r="R39" i="88"/>
  <c r="Q39" i="88"/>
  <c r="O39" i="88"/>
  <c r="T38" i="88"/>
  <c r="S38" i="88"/>
  <c r="R38" i="88"/>
  <c r="Q38" i="88"/>
  <c r="O38" i="88"/>
  <c r="T37" i="88"/>
  <c r="S37" i="88"/>
  <c r="R37" i="88"/>
  <c r="Q37" i="88"/>
  <c r="O37" i="88"/>
  <c r="T36" i="88"/>
  <c r="S36" i="88"/>
  <c r="R36" i="88"/>
  <c r="Q36" i="88"/>
  <c r="O36" i="88"/>
  <c r="T35" i="88"/>
  <c r="S35" i="88"/>
  <c r="R35" i="88"/>
  <c r="Q35" i="88"/>
  <c r="O35" i="88"/>
  <c r="T34" i="88"/>
  <c r="S34" i="88"/>
  <c r="R34" i="88"/>
  <c r="Q34" i="88"/>
  <c r="O34" i="88"/>
  <c r="T33" i="88"/>
  <c r="S33" i="88"/>
  <c r="R33" i="88"/>
  <c r="Q33" i="88"/>
  <c r="O33" i="88"/>
  <c r="T32" i="88"/>
  <c r="S32" i="88"/>
  <c r="R32" i="88"/>
  <c r="Q32" i="88"/>
  <c r="O32" i="88"/>
  <c r="T31" i="88"/>
  <c r="S31" i="88"/>
  <c r="R31" i="88"/>
  <c r="Q31" i="88"/>
  <c r="O31" i="88"/>
  <c r="T30" i="88"/>
  <c r="S30" i="88"/>
  <c r="R30" i="88"/>
  <c r="Q30" i="88"/>
  <c r="O30" i="88"/>
  <c r="T29" i="88"/>
  <c r="S29" i="88"/>
  <c r="R29" i="88"/>
  <c r="Q29" i="88"/>
  <c r="O29" i="88"/>
  <c r="T28" i="88"/>
  <c r="S28" i="88"/>
  <c r="R28" i="88"/>
  <c r="Q28" i="88"/>
  <c r="O28" i="88"/>
  <c r="T27" i="88"/>
  <c r="S27" i="88"/>
  <c r="R27" i="88"/>
  <c r="Q27" i="88"/>
  <c r="O27" i="88"/>
  <c r="T26" i="88"/>
  <c r="S26" i="88"/>
  <c r="R26" i="88"/>
  <c r="Q26" i="88"/>
  <c r="O26" i="88"/>
  <c r="T25" i="88"/>
  <c r="S25" i="88"/>
  <c r="R25" i="88"/>
  <c r="Q25" i="88"/>
  <c r="O25" i="88"/>
  <c r="T24" i="88"/>
  <c r="S24" i="88"/>
  <c r="R24" i="88"/>
  <c r="Q24" i="88"/>
  <c r="O24" i="88"/>
  <c r="T23" i="88"/>
  <c r="S23" i="88"/>
  <c r="R23" i="88"/>
  <c r="Q23" i="88"/>
  <c r="O23" i="88"/>
  <c r="T22" i="88"/>
  <c r="S22" i="88"/>
  <c r="R22" i="88"/>
  <c r="Q22" i="88"/>
  <c r="O22" i="88"/>
  <c r="T21" i="88"/>
  <c r="S21" i="88"/>
  <c r="R21" i="88"/>
  <c r="Q21" i="88"/>
  <c r="O21" i="88"/>
  <c r="T20" i="88"/>
  <c r="S20" i="88"/>
  <c r="R20" i="88"/>
  <c r="Q20" i="88"/>
  <c r="O20" i="88"/>
  <c r="T19" i="88"/>
  <c r="S19" i="88"/>
  <c r="R19" i="88"/>
  <c r="Q19" i="88"/>
  <c r="O19" i="88"/>
  <c r="T18" i="88"/>
  <c r="S18" i="88"/>
  <c r="R18" i="88"/>
  <c r="Q18" i="88"/>
  <c r="O18" i="88"/>
  <c r="T17" i="88"/>
  <c r="S17" i="88"/>
  <c r="R17" i="88"/>
  <c r="Q17" i="88"/>
  <c r="O17" i="88"/>
  <c r="T16" i="88"/>
  <c r="S16" i="88"/>
  <c r="R16" i="88"/>
  <c r="Q16" i="88"/>
  <c r="O16" i="88"/>
  <c r="T15" i="88"/>
  <c r="S15" i="88"/>
  <c r="R15" i="88"/>
  <c r="Q15" i="88"/>
  <c r="O15" i="88"/>
  <c r="T14" i="88"/>
  <c r="S14" i="88"/>
  <c r="R14" i="88"/>
  <c r="Q14" i="88"/>
  <c r="O14" i="88"/>
  <c r="T13" i="88"/>
  <c r="S13" i="88"/>
  <c r="R13" i="88"/>
  <c r="Q13" i="88"/>
  <c r="O13" i="88"/>
  <c r="T12" i="88"/>
  <c r="S12" i="88"/>
  <c r="R12" i="88"/>
  <c r="Q12" i="88"/>
  <c r="O12" i="88"/>
  <c r="T11" i="88"/>
  <c r="S11" i="88"/>
  <c r="R11" i="88"/>
  <c r="Q11" i="88"/>
  <c r="O11" i="88"/>
  <c r="T10" i="88"/>
  <c r="S10" i="88"/>
  <c r="R10" i="88"/>
  <c r="Q10" i="88"/>
  <c r="O10" i="88"/>
  <c r="T9" i="88"/>
  <c r="S9" i="88"/>
  <c r="R9" i="88"/>
  <c r="Q9" i="88"/>
  <c r="O9" i="88"/>
  <c r="T8" i="88"/>
  <c r="S8" i="88"/>
  <c r="R8" i="88"/>
  <c r="Q8" i="88"/>
  <c r="O8" i="88"/>
  <c r="T7" i="88"/>
  <c r="S7" i="88"/>
  <c r="R7" i="88"/>
  <c r="Q7" i="88"/>
  <c r="O7" i="88"/>
  <c r="T6" i="88"/>
  <c r="S6" i="88"/>
  <c r="R6" i="88"/>
  <c r="Q6" i="88"/>
  <c r="O6" i="88"/>
  <c r="T5" i="88"/>
  <c r="S5" i="88"/>
  <c r="R5" i="88"/>
  <c r="Q5" i="88"/>
  <c r="O5" i="88"/>
  <c r="T4" i="88"/>
  <c r="S4" i="88"/>
  <c r="R4" i="88"/>
  <c r="Q4" i="88"/>
  <c r="O4" i="88"/>
  <c r="T3" i="88"/>
  <c r="S3" i="88"/>
  <c r="R3" i="88"/>
  <c r="Q3" i="88"/>
  <c r="V2" i="88"/>
  <c r="U2" i="88"/>
  <c r="R2" i="88"/>
  <c r="Q2" i="88"/>
  <c r="O2" i="88"/>
  <c r="O3" i="88" s="1"/>
  <c r="T83" i="89"/>
  <c r="S83" i="89"/>
  <c r="R83" i="89"/>
  <c r="Q83" i="89"/>
  <c r="O83" i="89"/>
  <c r="T82" i="89"/>
  <c r="S82" i="89"/>
  <c r="R82" i="89"/>
  <c r="Q82" i="89"/>
  <c r="O82" i="89"/>
  <c r="T81" i="89"/>
  <c r="S81" i="89"/>
  <c r="R81" i="89"/>
  <c r="Q81" i="89"/>
  <c r="O81" i="89"/>
  <c r="T80" i="89"/>
  <c r="S80" i="89"/>
  <c r="R80" i="89"/>
  <c r="Q80" i="89"/>
  <c r="O80" i="89"/>
  <c r="T79" i="89"/>
  <c r="S79" i="89"/>
  <c r="R79" i="89"/>
  <c r="Q79" i="89"/>
  <c r="O79" i="89"/>
  <c r="T78" i="89"/>
  <c r="S78" i="89"/>
  <c r="R78" i="89"/>
  <c r="Q78" i="89"/>
  <c r="O78" i="89"/>
  <c r="T77" i="89"/>
  <c r="S77" i="89"/>
  <c r="R77" i="89"/>
  <c r="Q77" i="89"/>
  <c r="O77" i="89"/>
  <c r="T76" i="89"/>
  <c r="S76" i="89"/>
  <c r="R76" i="89"/>
  <c r="Q76" i="89"/>
  <c r="O76" i="89"/>
  <c r="T75" i="89"/>
  <c r="S75" i="89"/>
  <c r="R75" i="89"/>
  <c r="Q75" i="89"/>
  <c r="O75" i="89"/>
  <c r="T74" i="89"/>
  <c r="S74" i="89"/>
  <c r="R74" i="89"/>
  <c r="Q74" i="89"/>
  <c r="O74" i="89"/>
  <c r="T73" i="89"/>
  <c r="S73" i="89"/>
  <c r="R73" i="89"/>
  <c r="Q73" i="89"/>
  <c r="O73" i="89"/>
  <c r="T72" i="89"/>
  <c r="S72" i="89"/>
  <c r="R72" i="89"/>
  <c r="Q72" i="89"/>
  <c r="O72" i="89"/>
  <c r="T71" i="89"/>
  <c r="S71" i="89"/>
  <c r="R71" i="89"/>
  <c r="Q71" i="89"/>
  <c r="O71" i="89"/>
  <c r="T70" i="89"/>
  <c r="S70" i="89"/>
  <c r="R70" i="89"/>
  <c r="Q70" i="89"/>
  <c r="O70" i="89"/>
  <c r="T69" i="89"/>
  <c r="S69" i="89"/>
  <c r="R69" i="89"/>
  <c r="Q69" i="89"/>
  <c r="O69" i="89"/>
  <c r="T68" i="89"/>
  <c r="S68" i="89"/>
  <c r="R68" i="89"/>
  <c r="Q68" i="89"/>
  <c r="O68" i="89"/>
  <c r="T67" i="89"/>
  <c r="S67" i="89"/>
  <c r="R67" i="89"/>
  <c r="Q67" i="89"/>
  <c r="O67" i="89"/>
  <c r="T66" i="89"/>
  <c r="S66" i="89"/>
  <c r="R66" i="89"/>
  <c r="Q66" i="89"/>
  <c r="O66" i="89"/>
  <c r="T65" i="89"/>
  <c r="S65" i="89"/>
  <c r="R65" i="89"/>
  <c r="Q65" i="89"/>
  <c r="O65" i="89"/>
  <c r="T64" i="89"/>
  <c r="S64" i="89"/>
  <c r="R64" i="89"/>
  <c r="Q64" i="89"/>
  <c r="O64" i="89"/>
  <c r="T63" i="89"/>
  <c r="S63" i="89"/>
  <c r="R63" i="89"/>
  <c r="Q63" i="89"/>
  <c r="O63" i="89"/>
  <c r="T62" i="89"/>
  <c r="S62" i="89"/>
  <c r="R62" i="89"/>
  <c r="Q62" i="89"/>
  <c r="O62" i="89"/>
  <c r="T61" i="89"/>
  <c r="S61" i="89"/>
  <c r="R61" i="89"/>
  <c r="Q61" i="89"/>
  <c r="O61" i="89"/>
  <c r="T60" i="89"/>
  <c r="S60" i="89"/>
  <c r="R60" i="89"/>
  <c r="Q60" i="89"/>
  <c r="O60" i="89"/>
  <c r="T59" i="89"/>
  <c r="S59" i="89"/>
  <c r="R59" i="89"/>
  <c r="Q59" i="89"/>
  <c r="O59" i="89"/>
  <c r="T58" i="89"/>
  <c r="S58" i="89"/>
  <c r="R58" i="89"/>
  <c r="Q58" i="89"/>
  <c r="O58" i="89"/>
  <c r="T57" i="89"/>
  <c r="S57" i="89"/>
  <c r="R57" i="89"/>
  <c r="Q57" i="89"/>
  <c r="O57" i="89"/>
  <c r="T56" i="89"/>
  <c r="S56" i="89"/>
  <c r="R56" i="89"/>
  <c r="Q56" i="89"/>
  <c r="O56" i="89"/>
  <c r="T55" i="89"/>
  <c r="S55" i="89"/>
  <c r="R55" i="89"/>
  <c r="Q55" i="89"/>
  <c r="O55" i="89"/>
  <c r="T54" i="89"/>
  <c r="S54" i="89"/>
  <c r="R54" i="89"/>
  <c r="Q54" i="89"/>
  <c r="O54" i="89"/>
  <c r="T53" i="89"/>
  <c r="S53" i="89"/>
  <c r="R53" i="89"/>
  <c r="Q53" i="89"/>
  <c r="O53" i="89"/>
  <c r="T52" i="89"/>
  <c r="S52" i="89"/>
  <c r="R52" i="89"/>
  <c r="Q52" i="89"/>
  <c r="O52" i="89"/>
  <c r="T51" i="89"/>
  <c r="S51" i="89"/>
  <c r="R51" i="89"/>
  <c r="Q51" i="89"/>
  <c r="O51" i="89"/>
  <c r="T50" i="89"/>
  <c r="S50" i="89"/>
  <c r="R50" i="89"/>
  <c r="Q50" i="89"/>
  <c r="O50" i="89"/>
  <c r="T49" i="89"/>
  <c r="S49" i="89"/>
  <c r="R49" i="89"/>
  <c r="Q49" i="89"/>
  <c r="O49" i="89"/>
  <c r="T48" i="89"/>
  <c r="S48" i="89"/>
  <c r="R48" i="89"/>
  <c r="Q48" i="89"/>
  <c r="O48" i="89"/>
  <c r="T47" i="89"/>
  <c r="S47" i="89"/>
  <c r="R47" i="89"/>
  <c r="Q47" i="89"/>
  <c r="O47" i="89"/>
  <c r="T46" i="89"/>
  <c r="S46" i="89"/>
  <c r="R46" i="89"/>
  <c r="Q46" i="89"/>
  <c r="O46" i="89"/>
  <c r="T45" i="89"/>
  <c r="S45" i="89"/>
  <c r="R45" i="89"/>
  <c r="Q45" i="89"/>
  <c r="O45" i="89"/>
  <c r="T44" i="89"/>
  <c r="S44" i="89"/>
  <c r="R44" i="89"/>
  <c r="Q44" i="89"/>
  <c r="O44" i="89"/>
  <c r="T43" i="89"/>
  <c r="S43" i="89"/>
  <c r="R43" i="89"/>
  <c r="Q43" i="89"/>
  <c r="O43" i="89"/>
  <c r="T42" i="89"/>
  <c r="S42" i="89"/>
  <c r="R42" i="89"/>
  <c r="Q42" i="89"/>
  <c r="O42" i="89"/>
  <c r="T41" i="89"/>
  <c r="S41" i="89"/>
  <c r="R41" i="89"/>
  <c r="Q41" i="89"/>
  <c r="O41" i="89"/>
  <c r="T40" i="89"/>
  <c r="S40" i="89"/>
  <c r="R40" i="89"/>
  <c r="Q40" i="89"/>
  <c r="O40" i="89"/>
  <c r="T39" i="89"/>
  <c r="S39" i="89"/>
  <c r="R39" i="89"/>
  <c r="Q39" i="89"/>
  <c r="O39" i="89"/>
  <c r="T38" i="89"/>
  <c r="S38" i="89"/>
  <c r="R38" i="89"/>
  <c r="Q38" i="89"/>
  <c r="O38" i="89"/>
  <c r="T37" i="89"/>
  <c r="S37" i="89"/>
  <c r="R37" i="89"/>
  <c r="Q37" i="89"/>
  <c r="O37" i="89"/>
  <c r="T36" i="89"/>
  <c r="S36" i="89"/>
  <c r="R36" i="89"/>
  <c r="Q36" i="89"/>
  <c r="O36" i="89"/>
  <c r="T35" i="89"/>
  <c r="S35" i="89"/>
  <c r="R35" i="89"/>
  <c r="Q35" i="89"/>
  <c r="O35" i="89"/>
  <c r="T34" i="89"/>
  <c r="S34" i="89"/>
  <c r="R34" i="89"/>
  <c r="Q34" i="89"/>
  <c r="O34" i="89"/>
  <c r="T33" i="89"/>
  <c r="S33" i="89"/>
  <c r="R33" i="89"/>
  <c r="Q33" i="89"/>
  <c r="O33" i="89"/>
  <c r="T32" i="89"/>
  <c r="S32" i="89"/>
  <c r="R32" i="89"/>
  <c r="Q32" i="89"/>
  <c r="O32" i="89"/>
  <c r="T31" i="89"/>
  <c r="S31" i="89"/>
  <c r="R31" i="89"/>
  <c r="Q31" i="89"/>
  <c r="O31" i="89"/>
  <c r="T30" i="89"/>
  <c r="S30" i="89"/>
  <c r="R30" i="89"/>
  <c r="Q30" i="89"/>
  <c r="O30" i="89"/>
  <c r="T29" i="89"/>
  <c r="S29" i="89"/>
  <c r="R29" i="89"/>
  <c r="Q29" i="89"/>
  <c r="O29" i="89"/>
  <c r="T28" i="89"/>
  <c r="S28" i="89"/>
  <c r="R28" i="89"/>
  <c r="Q28" i="89"/>
  <c r="O28" i="89"/>
  <c r="T27" i="89"/>
  <c r="S27" i="89"/>
  <c r="R27" i="89"/>
  <c r="Q27" i="89"/>
  <c r="O27" i="89"/>
  <c r="T26" i="89"/>
  <c r="S26" i="89"/>
  <c r="R26" i="89"/>
  <c r="Q26" i="89"/>
  <c r="O26" i="89"/>
  <c r="T25" i="89"/>
  <c r="S25" i="89"/>
  <c r="R25" i="89"/>
  <c r="Q25" i="89"/>
  <c r="O25" i="89"/>
  <c r="T24" i="89"/>
  <c r="S24" i="89"/>
  <c r="R24" i="89"/>
  <c r="Q24" i="89"/>
  <c r="O24" i="89"/>
  <c r="T23" i="89"/>
  <c r="S23" i="89"/>
  <c r="R23" i="89"/>
  <c r="Q23" i="89"/>
  <c r="O23" i="89"/>
  <c r="T22" i="89"/>
  <c r="S22" i="89"/>
  <c r="R22" i="89"/>
  <c r="Q22" i="89"/>
  <c r="O22" i="89"/>
  <c r="T21" i="89"/>
  <c r="S21" i="89"/>
  <c r="R21" i="89"/>
  <c r="Q21" i="89"/>
  <c r="O21" i="89"/>
  <c r="T20" i="89"/>
  <c r="S20" i="89"/>
  <c r="R20" i="89"/>
  <c r="Q20" i="89"/>
  <c r="O20" i="89"/>
  <c r="T19" i="89"/>
  <c r="S19" i="89"/>
  <c r="R19" i="89"/>
  <c r="Q19" i="89"/>
  <c r="O19" i="89"/>
  <c r="T18" i="89"/>
  <c r="S18" i="89"/>
  <c r="R18" i="89"/>
  <c r="Q18" i="89"/>
  <c r="O18" i="89"/>
  <c r="T17" i="89"/>
  <c r="S17" i="89"/>
  <c r="R17" i="89"/>
  <c r="Q17" i="89"/>
  <c r="O17" i="89"/>
  <c r="T16" i="89"/>
  <c r="S16" i="89"/>
  <c r="R16" i="89"/>
  <c r="Q16" i="89"/>
  <c r="O16" i="89"/>
  <c r="T15" i="89"/>
  <c r="S15" i="89"/>
  <c r="R15" i="89"/>
  <c r="Q15" i="89"/>
  <c r="O15" i="89"/>
  <c r="T14" i="89"/>
  <c r="S14" i="89"/>
  <c r="R14" i="89"/>
  <c r="Q14" i="89"/>
  <c r="O14" i="89"/>
  <c r="T13" i="89"/>
  <c r="S13" i="89"/>
  <c r="R13" i="89"/>
  <c r="Q13" i="89"/>
  <c r="O13" i="89"/>
  <c r="T12" i="89"/>
  <c r="S12" i="89"/>
  <c r="R12" i="89"/>
  <c r="Q12" i="89"/>
  <c r="O12" i="89"/>
  <c r="T11" i="89"/>
  <c r="S11" i="89"/>
  <c r="R11" i="89"/>
  <c r="Q11" i="89"/>
  <c r="O11" i="89"/>
  <c r="T10" i="89"/>
  <c r="S10" i="89"/>
  <c r="R10" i="89"/>
  <c r="Q10" i="89"/>
  <c r="O10" i="89"/>
  <c r="T9" i="89"/>
  <c r="S9" i="89"/>
  <c r="R9" i="89"/>
  <c r="Q9" i="89"/>
  <c r="O9" i="89"/>
  <c r="T8" i="89"/>
  <c r="S8" i="89"/>
  <c r="R8" i="89"/>
  <c r="Q8" i="89"/>
  <c r="O8" i="89"/>
  <c r="T7" i="89"/>
  <c r="S7" i="89"/>
  <c r="R7" i="89"/>
  <c r="Q7" i="89"/>
  <c r="O7" i="89"/>
  <c r="T6" i="89"/>
  <c r="S6" i="89"/>
  <c r="R6" i="89"/>
  <c r="Q6" i="89"/>
  <c r="O6" i="89"/>
  <c r="T5" i="89"/>
  <c r="S5" i="89"/>
  <c r="R5" i="89"/>
  <c r="Q5" i="89"/>
  <c r="O5" i="89"/>
  <c r="V2" i="89"/>
  <c r="U2" i="89"/>
  <c r="R2" i="89"/>
  <c r="Q2" i="89"/>
  <c r="O2" i="89"/>
  <c r="T83" i="90"/>
  <c r="S83" i="90"/>
  <c r="R83" i="90"/>
  <c r="Q83" i="90"/>
  <c r="O83" i="90"/>
  <c r="T82" i="90"/>
  <c r="S82" i="90"/>
  <c r="R82" i="90"/>
  <c r="Q82" i="90"/>
  <c r="O82" i="90"/>
  <c r="T81" i="90"/>
  <c r="S81" i="90"/>
  <c r="R81" i="90"/>
  <c r="Q81" i="90"/>
  <c r="O81" i="90"/>
  <c r="T80" i="90"/>
  <c r="S80" i="90"/>
  <c r="R80" i="90"/>
  <c r="Q80" i="90"/>
  <c r="O80" i="90"/>
  <c r="T79" i="90"/>
  <c r="S79" i="90"/>
  <c r="R79" i="90"/>
  <c r="Q79" i="90"/>
  <c r="O79" i="90"/>
  <c r="T78" i="90"/>
  <c r="S78" i="90"/>
  <c r="R78" i="90"/>
  <c r="Q78" i="90"/>
  <c r="O78" i="90"/>
  <c r="T77" i="90"/>
  <c r="S77" i="90"/>
  <c r="R77" i="90"/>
  <c r="Q77" i="90"/>
  <c r="O77" i="90"/>
  <c r="T76" i="90"/>
  <c r="S76" i="90"/>
  <c r="R76" i="90"/>
  <c r="Q76" i="90"/>
  <c r="O76" i="90"/>
  <c r="T75" i="90"/>
  <c r="S75" i="90"/>
  <c r="R75" i="90"/>
  <c r="Q75" i="90"/>
  <c r="O75" i="90"/>
  <c r="T74" i="90"/>
  <c r="S74" i="90"/>
  <c r="R74" i="90"/>
  <c r="Q74" i="90"/>
  <c r="O74" i="90"/>
  <c r="T73" i="90"/>
  <c r="S73" i="90"/>
  <c r="R73" i="90"/>
  <c r="Q73" i="90"/>
  <c r="O73" i="90"/>
  <c r="T72" i="90"/>
  <c r="S72" i="90"/>
  <c r="R72" i="90"/>
  <c r="Q72" i="90"/>
  <c r="O72" i="90"/>
  <c r="T71" i="90"/>
  <c r="S71" i="90"/>
  <c r="R71" i="90"/>
  <c r="Q71" i="90"/>
  <c r="O71" i="90"/>
  <c r="T70" i="90"/>
  <c r="S70" i="90"/>
  <c r="R70" i="90"/>
  <c r="Q70" i="90"/>
  <c r="O70" i="90"/>
  <c r="T69" i="90"/>
  <c r="S69" i="90"/>
  <c r="R69" i="90"/>
  <c r="Q69" i="90"/>
  <c r="O69" i="90"/>
  <c r="T68" i="90"/>
  <c r="S68" i="90"/>
  <c r="R68" i="90"/>
  <c r="Q68" i="90"/>
  <c r="O68" i="90"/>
  <c r="T67" i="90"/>
  <c r="S67" i="90"/>
  <c r="R67" i="90"/>
  <c r="Q67" i="90"/>
  <c r="O67" i="90"/>
  <c r="T66" i="90"/>
  <c r="S66" i="90"/>
  <c r="R66" i="90"/>
  <c r="Q66" i="90"/>
  <c r="O66" i="90"/>
  <c r="T65" i="90"/>
  <c r="S65" i="90"/>
  <c r="R65" i="90"/>
  <c r="Q65" i="90"/>
  <c r="O65" i="90"/>
  <c r="T64" i="90"/>
  <c r="S64" i="90"/>
  <c r="R64" i="90"/>
  <c r="Q64" i="90"/>
  <c r="O64" i="90"/>
  <c r="T63" i="90"/>
  <c r="S63" i="90"/>
  <c r="R63" i="90"/>
  <c r="Q63" i="90"/>
  <c r="O63" i="90"/>
  <c r="T62" i="90"/>
  <c r="S62" i="90"/>
  <c r="R62" i="90"/>
  <c r="Q62" i="90"/>
  <c r="O62" i="90"/>
  <c r="T61" i="90"/>
  <c r="S61" i="90"/>
  <c r="R61" i="90"/>
  <c r="Q61" i="90"/>
  <c r="O61" i="90"/>
  <c r="T60" i="90"/>
  <c r="S60" i="90"/>
  <c r="R60" i="90"/>
  <c r="Q60" i="90"/>
  <c r="O60" i="90"/>
  <c r="T59" i="90"/>
  <c r="S59" i="90"/>
  <c r="R59" i="90"/>
  <c r="Q59" i="90"/>
  <c r="O59" i="90"/>
  <c r="T58" i="90"/>
  <c r="S58" i="90"/>
  <c r="R58" i="90"/>
  <c r="Q58" i="90"/>
  <c r="O58" i="90"/>
  <c r="T57" i="90"/>
  <c r="S57" i="90"/>
  <c r="R57" i="90"/>
  <c r="Q57" i="90"/>
  <c r="O57" i="90"/>
  <c r="T56" i="90"/>
  <c r="S56" i="90"/>
  <c r="R56" i="90"/>
  <c r="Q56" i="90"/>
  <c r="O56" i="90"/>
  <c r="T55" i="90"/>
  <c r="S55" i="90"/>
  <c r="R55" i="90"/>
  <c r="Q55" i="90"/>
  <c r="O55" i="90"/>
  <c r="T54" i="90"/>
  <c r="S54" i="90"/>
  <c r="R54" i="90"/>
  <c r="Q54" i="90"/>
  <c r="O54" i="90"/>
  <c r="T53" i="90"/>
  <c r="S53" i="90"/>
  <c r="R53" i="90"/>
  <c r="Q53" i="90"/>
  <c r="O53" i="90"/>
  <c r="T52" i="90"/>
  <c r="S52" i="90"/>
  <c r="R52" i="90"/>
  <c r="Q52" i="90"/>
  <c r="O52" i="90"/>
  <c r="T51" i="90"/>
  <c r="S51" i="90"/>
  <c r="R51" i="90"/>
  <c r="Q51" i="90"/>
  <c r="O51" i="90"/>
  <c r="T50" i="90"/>
  <c r="S50" i="90"/>
  <c r="R50" i="90"/>
  <c r="Q50" i="90"/>
  <c r="O50" i="90"/>
  <c r="T49" i="90"/>
  <c r="S49" i="90"/>
  <c r="R49" i="90"/>
  <c r="Q49" i="90"/>
  <c r="O49" i="90"/>
  <c r="T48" i="90"/>
  <c r="S48" i="90"/>
  <c r="R48" i="90"/>
  <c r="Q48" i="90"/>
  <c r="O48" i="90"/>
  <c r="T47" i="90"/>
  <c r="S47" i="90"/>
  <c r="R47" i="90"/>
  <c r="Q47" i="90"/>
  <c r="O47" i="90"/>
  <c r="T46" i="90"/>
  <c r="S46" i="90"/>
  <c r="R46" i="90"/>
  <c r="Q46" i="90"/>
  <c r="O46" i="90"/>
  <c r="T45" i="90"/>
  <c r="S45" i="90"/>
  <c r="R45" i="90"/>
  <c r="Q45" i="90"/>
  <c r="O45" i="90"/>
  <c r="T44" i="90"/>
  <c r="S44" i="90"/>
  <c r="R44" i="90"/>
  <c r="Q44" i="90"/>
  <c r="O44" i="90"/>
  <c r="T43" i="90"/>
  <c r="S43" i="90"/>
  <c r="R43" i="90"/>
  <c r="Q43" i="90"/>
  <c r="O43" i="90"/>
  <c r="T42" i="90"/>
  <c r="S42" i="90"/>
  <c r="R42" i="90"/>
  <c r="Q42" i="90"/>
  <c r="O42" i="90"/>
  <c r="T41" i="90"/>
  <c r="S41" i="90"/>
  <c r="R41" i="90"/>
  <c r="Q41" i="90"/>
  <c r="O41" i="90"/>
  <c r="T40" i="90"/>
  <c r="S40" i="90"/>
  <c r="R40" i="90"/>
  <c r="Q40" i="90"/>
  <c r="O40" i="90"/>
  <c r="T39" i="90"/>
  <c r="S39" i="90"/>
  <c r="R39" i="90"/>
  <c r="Q39" i="90"/>
  <c r="O39" i="90"/>
  <c r="T38" i="90"/>
  <c r="S38" i="90"/>
  <c r="R38" i="90"/>
  <c r="Q38" i="90"/>
  <c r="O38" i="90"/>
  <c r="T37" i="90"/>
  <c r="S37" i="90"/>
  <c r="R37" i="90"/>
  <c r="Q37" i="90"/>
  <c r="O37" i="90"/>
  <c r="T36" i="90"/>
  <c r="S36" i="90"/>
  <c r="R36" i="90"/>
  <c r="Q36" i="90"/>
  <c r="O36" i="90"/>
  <c r="T35" i="90"/>
  <c r="S35" i="90"/>
  <c r="R35" i="90"/>
  <c r="Q35" i="90"/>
  <c r="O35" i="90"/>
  <c r="T34" i="90"/>
  <c r="S34" i="90"/>
  <c r="R34" i="90"/>
  <c r="Q34" i="90"/>
  <c r="O34" i="90"/>
  <c r="T33" i="90"/>
  <c r="S33" i="90"/>
  <c r="R33" i="90"/>
  <c r="Q33" i="90"/>
  <c r="O33" i="90"/>
  <c r="T32" i="90"/>
  <c r="S32" i="90"/>
  <c r="R32" i="90"/>
  <c r="Q32" i="90"/>
  <c r="O32" i="90"/>
  <c r="T31" i="90"/>
  <c r="S31" i="90"/>
  <c r="R31" i="90"/>
  <c r="Q31" i="90"/>
  <c r="O31" i="90"/>
  <c r="T30" i="90"/>
  <c r="S30" i="90"/>
  <c r="R30" i="90"/>
  <c r="Q30" i="90"/>
  <c r="O30" i="90"/>
  <c r="T29" i="90"/>
  <c r="S29" i="90"/>
  <c r="R29" i="90"/>
  <c r="Q29" i="90"/>
  <c r="O29" i="90"/>
  <c r="T28" i="90"/>
  <c r="S28" i="90"/>
  <c r="R28" i="90"/>
  <c r="Q28" i="90"/>
  <c r="O28" i="90"/>
  <c r="T27" i="90"/>
  <c r="S27" i="90"/>
  <c r="R27" i="90"/>
  <c r="Q27" i="90"/>
  <c r="O27" i="90"/>
  <c r="T26" i="90"/>
  <c r="S26" i="90"/>
  <c r="R26" i="90"/>
  <c r="Q26" i="90"/>
  <c r="O26" i="90"/>
  <c r="T25" i="90"/>
  <c r="S25" i="90"/>
  <c r="R25" i="90"/>
  <c r="Q25" i="90"/>
  <c r="O25" i="90"/>
  <c r="T24" i="90"/>
  <c r="S24" i="90"/>
  <c r="R24" i="90"/>
  <c r="Q24" i="90"/>
  <c r="O24" i="90"/>
  <c r="T23" i="90"/>
  <c r="S23" i="90"/>
  <c r="R23" i="90"/>
  <c r="Q23" i="90"/>
  <c r="O23" i="90"/>
  <c r="T22" i="90"/>
  <c r="S22" i="90"/>
  <c r="R22" i="90"/>
  <c r="Q22" i="90"/>
  <c r="O22" i="90"/>
  <c r="T21" i="90"/>
  <c r="S21" i="90"/>
  <c r="R21" i="90"/>
  <c r="Q21" i="90"/>
  <c r="O21" i="90"/>
  <c r="T20" i="90"/>
  <c r="S20" i="90"/>
  <c r="R20" i="90"/>
  <c r="Q20" i="90"/>
  <c r="O20" i="90"/>
  <c r="T19" i="90"/>
  <c r="S19" i="90"/>
  <c r="R19" i="90"/>
  <c r="Q19" i="90"/>
  <c r="O19" i="90"/>
  <c r="T18" i="90"/>
  <c r="S18" i="90"/>
  <c r="R18" i="90"/>
  <c r="Q18" i="90"/>
  <c r="O18" i="90"/>
  <c r="T17" i="90"/>
  <c r="S17" i="90"/>
  <c r="R17" i="90"/>
  <c r="Q17" i="90"/>
  <c r="O17" i="90"/>
  <c r="T16" i="90"/>
  <c r="S16" i="90"/>
  <c r="R16" i="90"/>
  <c r="Q16" i="90"/>
  <c r="O16" i="90"/>
  <c r="T15" i="90"/>
  <c r="S15" i="90"/>
  <c r="R15" i="90"/>
  <c r="Q15" i="90"/>
  <c r="O15" i="90"/>
  <c r="T14" i="90"/>
  <c r="S14" i="90"/>
  <c r="R14" i="90"/>
  <c r="Q14" i="90"/>
  <c r="O14" i="90"/>
  <c r="T13" i="90"/>
  <c r="S13" i="90"/>
  <c r="R13" i="90"/>
  <c r="Q13" i="90"/>
  <c r="O13" i="90"/>
  <c r="T12" i="90"/>
  <c r="S12" i="90"/>
  <c r="R12" i="90"/>
  <c r="Q12" i="90"/>
  <c r="O12" i="90"/>
  <c r="T11" i="90"/>
  <c r="S11" i="90"/>
  <c r="R11" i="90"/>
  <c r="Q11" i="90"/>
  <c r="O11" i="90"/>
  <c r="T10" i="90"/>
  <c r="S10" i="90"/>
  <c r="R10" i="90"/>
  <c r="Q10" i="90"/>
  <c r="O10" i="90"/>
  <c r="T9" i="90"/>
  <c r="S9" i="90"/>
  <c r="R9" i="90"/>
  <c r="Q9" i="90"/>
  <c r="O9" i="90"/>
  <c r="T8" i="90"/>
  <c r="S8" i="90"/>
  <c r="R8" i="90"/>
  <c r="Q8" i="90"/>
  <c r="O8" i="90"/>
  <c r="T7" i="90"/>
  <c r="S7" i="90"/>
  <c r="R7" i="90"/>
  <c r="Q7" i="90"/>
  <c r="O7" i="90"/>
  <c r="T6" i="90"/>
  <c r="S6" i="90"/>
  <c r="R6" i="90"/>
  <c r="Q6" i="90"/>
  <c r="O6" i="90"/>
  <c r="T5" i="90"/>
  <c r="S5" i="90"/>
  <c r="R5" i="90"/>
  <c r="Q5" i="90"/>
  <c r="O5" i="90"/>
  <c r="V2" i="90"/>
  <c r="U2" i="90"/>
  <c r="R2" i="90"/>
  <c r="Q2" i="90"/>
  <c r="O2" i="90"/>
  <c r="T83" i="91"/>
  <c r="S83" i="91"/>
  <c r="R83" i="91"/>
  <c r="Q83" i="91"/>
  <c r="O83" i="91"/>
  <c r="T82" i="91"/>
  <c r="S82" i="91"/>
  <c r="R82" i="91"/>
  <c r="Q82" i="91"/>
  <c r="O82" i="91"/>
  <c r="T81" i="91"/>
  <c r="S81" i="91"/>
  <c r="R81" i="91"/>
  <c r="Q81" i="91"/>
  <c r="O81" i="91"/>
  <c r="T80" i="91"/>
  <c r="S80" i="91"/>
  <c r="R80" i="91"/>
  <c r="Q80" i="91"/>
  <c r="O80" i="91"/>
  <c r="T79" i="91"/>
  <c r="S79" i="91"/>
  <c r="R79" i="91"/>
  <c r="Q79" i="91"/>
  <c r="O79" i="91"/>
  <c r="T78" i="91"/>
  <c r="S78" i="91"/>
  <c r="R78" i="91"/>
  <c r="Q78" i="91"/>
  <c r="O78" i="91"/>
  <c r="T77" i="91"/>
  <c r="S77" i="91"/>
  <c r="R77" i="91"/>
  <c r="Q77" i="91"/>
  <c r="O77" i="91"/>
  <c r="T76" i="91"/>
  <c r="S76" i="91"/>
  <c r="R76" i="91"/>
  <c r="Q76" i="91"/>
  <c r="O76" i="91"/>
  <c r="T75" i="91"/>
  <c r="S75" i="91"/>
  <c r="R75" i="91"/>
  <c r="Q75" i="91"/>
  <c r="O75" i="91"/>
  <c r="T74" i="91"/>
  <c r="S74" i="91"/>
  <c r="R74" i="91"/>
  <c r="Q74" i="91"/>
  <c r="O74" i="91"/>
  <c r="T73" i="91"/>
  <c r="S73" i="91"/>
  <c r="R73" i="91"/>
  <c r="Q73" i="91"/>
  <c r="O73" i="91"/>
  <c r="T72" i="91"/>
  <c r="S72" i="91"/>
  <c r="R72" i="91"/>
  <c r="Q72" i="91"/>
  <c r="O72" i="91"/>
  <c r="T71" i="91"/>
  <c r="S71" i="91"/>
  <c r="R71" i="91"/>
  <c r="Q71" i="91"/>
  <c r="O71" i="91"/>
  <c r="T70" i="91"/>
  <c r="S70" i="91"/>
  <c r="R70" i="91"/>
  <c r="Q70" i="91"/>
  <c r="O70" i="91"/>
  <c r="T69" i="91"/>
  <c r="S69" i="91"/>
  <c r="R69" i="91"/>
  <c r="Q69" i="91"/>
  <c r="O69" i="91"/>
  <c r="T68" i="91"/>
  <c r="S68" i="91"/>
  <c r="R68" i="91"/>
  <c r="Q68" i="91"/>
  <c r="O68" i="91"/>
  <c r="T67" i="91"/>
  <c r="S67" i="91"/>
  <c r="R67" i="91"/>
  <c r="Q67" i="91"/>
  <c r="O67" i="91"/>
  <c r="T66" i="91"/>
  <c r="S66" i="91"/>
  <c r="R66" i="91"/>
  <c r="Q66" i="91"/>
  <c r="O66" i="91"/>
  <c r="T65" i="91"/>
  <c r="S65" i="91"/>
  <c r="R65" i="91"/>
  <c r="Q65" i="91"/>
  <c r="O65" i="91"/>
  <c r="T64" i="91"/>
  <c r="S64" i="91"/>
  <c r="R64" i="91"/>
  <c r="Q64" i="91"/>
  <c r="O64" i="91"/>
  <c r="T63" i="91"/>
  <c r="S63" i="91"/>
  <c r="R63" i="91"/>
  <c r="Q63" i="91"/>
  <c r="O63" i="91"/>
  <c r="T62" i="91"/>
  <c r="S62" i="91"/>
  <c r="R62" i="91"/>
  <c r="Q62" i="91"/>
  <c r="O62" i="91"/>
  <c r="T61" i="91"/>
  <c r="S61" i="91"/>
  <c r="R61" i="91"/>
  <c r="Q61" i="91"/>
  <c r="O61" i="91"/>
  <c r="T60" i="91"/>
  <c r="S60" i="91"/>
  <c r="R60" i="91"/>
  <c r="Q60" i="91"/>
  <c r="O60" i="91"/>
  <c r="T59" i="91"/>
  <c r="S59" i="91"/>
  <c r="R59" i="91"/>
  <c r="Q59" i="91"/>
  <c r="O59" i="91"/>
  <c r="T58" i="91"/>
  <c r="S58" i="91"/>
  <c r="R58" i="91"/>
  <c r="Q58" i="91"/>
  <c r="O58" i="91"/>
  <c r="T57" i="91"/>
  <c r="S57" i="91"/>
  <c r="R57" i="91"/>
  <c r="Q57" i="91"/>
  <c r="O57" i="91"/>
  <c r="T56" i="91"/>
  <c r="S56" i="91"/>
  <c r="R56" i="91"/>
  <c r="Q56" i="91"/>
  <c r="O56" i="91"/>
  <c r="T55" i="91"/>
  <c r="S55" i="91"/>
  <c r="R55" i="91"/>
  <c r="Q55" i="91"/>
  <c r="O55" i="91"/>
  <c r="T54" i="91"/>
  <c r="S54" i="91"/>
  <c r="R54" i="91"/>
  <c r="Q54" i="91"/>
  <c r="O54" i="91"/>
  <c r="T53" i="91"/>
  <c r="S53" i="91"/>
  <c r="R53" i="91"/>
  <c r="Q53" i="91"/>
  <c r="O53" i="91"/>
  <c r="T52" i="91"/>
  <c r="S52" i="91"/>
  <c r="R52" i="91"/>
  <c r="Q52" i="91"/>
  <c r="O52" i="91"/>
  <c r="T51" i="91"/>
  <c r="S51" i="91"/>
  <c r="R51" i="91"/>
  <c r="Q51" i="91"/>
  <c r="O51" i="91"/>
  <c r="T50" i="91"/>
  <c r="S50" i="91"/>
  <c r="R50" i="91"/>
  <c r="Q50" i="91"/>
  <c r="O50" i="91"/>
  <c r="T49" i="91"/>
  <c r="S49" i="91"/>
  <c r="R49" i="91"/>
  <c r="Q49" i="91"/>
  <c r="O49" i="91"/>
  <c r="T48" i="91"/>
  <c r="S48" i="91"/>
  <c r="R48" i="91"/>
  <c r="Q48" i="91"/>
  <c r="O48" i="91"/>
  <c r="T47" i="91"/>
  <c r="S47" i="91"/>
  <c r="R47" i="91"/>
  <c r="Q47" i="91"/>
  <c r="O47" i="91"/>
  <c r="T46" i="91"/>
  <c r="S46" i="91"/>
  <c r="R46" i="91"/>
  <c r="Q46" i="91"/>
  <c r="O46" i="91"/>
  <c r="T45" i="91"/>
  <c r="S45" i="91"/>
  <c r="R45" i="91"/>
  <c r="Q45" i="91"/>
  <c r="O45" i="91"/>
  <c r="T44" i="91"/>
  <c r="S44" i="91"/>
  <c r="R44" i="91"/>
  <c r="Q44" i="91"/>
  <c r="O44" i="91"/>
  <c r="T43" i="91"/>
  <c r="S43" i="91"/>
  <c r="R43" i="91"/>
  <c r="Q43" i="91"/>
  <c r="O43" i="91"/>
  <c r="T42" i="91"/>
  <c r="S42" i="91"/>
  <c r="R42" i="91"/>
  <c r="Q42" i="91"/>
  <c r="O42" i="91"/>
  <c r="T41" i="91"/>
  <c r="S41" i="91"/>
  <c r="R41" i="91"/>
  <c r="Q41" i="91"/>
  <c r="O41" i="91"/>
  <c r="T40" i="91"/>
  <c r="S40" i="91"/>
  <c r="R40" i="91"/>
  <c r="Q40" i="91"/>
  <c r="O40" i="91"/>
  <c r="T39" i="91"/>
  <c r="S39" i="91"/>
  <c r="R39" i="91"/>
  <c r="Q39" i="91"/>
  <c r="O39" i="91"/>
  <c r="T38" i="91"/>
  <c r="S38" i="91"/>
  <c r="R38" i="91"/>
  <c r="Q38" i="91"/>
  <c r="O38" i="91"/>
  <c r="T37" i="91"/>
  <c r="S37" i="91"/>
  <c r="R37" i="91"/>
  <c r="Q37" i="91"/>
  <c r="O37" i="91"/>
  <c r="T36" i="91"/>
  <c r="S36" i="91"/>
  <c r="R36" i="91"/>
  <c r="Q36" i="91"/>
  <c r="O36" i="91"/>
  <c r="T35" i="91"/>
  <c r="S35" i="91"/>
  <c r="R35" i="91"/>
  <c r="Q35" i="91"/>
  <c r="O35" i="91"/>
  <c r="T34" i="91"/>
  <c r="S34" i="91"/>
  <c r="R34" i="91"/>
  <c r="Q34" i="91"/>
  <c r="O34" i="91"/>
  <c r="T33" i="91"/>
  <c r="S33" i="91"/>
  <c r="R33" i="91"/>
  <c r="Q33" i="91"/>
  <c r="O33" i="91"/>
  <c r="T32" i="91"/>
  <c r="S32" i="91"/>
  <c r="R32" i="91"/>
  <c r="Q32" i="91"/>
  <c r="O32" i="91"/>
  <c r="T31" i="91"/>
  <c r="S31" i="91"/>
  <c r="R31" i="91"/>
  <c r="Q31" i="91"/>
  <c r="O31" i="91"/>
  <c r="T30" i="91"/>
  <c r="S30" i="91"/>
  <c r="R30" i="91"/>
  <c r="Q30" i="91"/>
  <c r="O30" i="91"/>
  <c r="T29" i="91"/>
  <c r="S29" i="91"/>
  <c r="R29" i="91"/>
  <c r="Q29" i="91"/>
  <c r="O29" i="91"/>
  <c r="T28" i="91"/>
  <c r="S28" i="91"/>
  <c r="R28" i="91"/>
  <c r="Q28" i="91"/>
  <c r="O28" i="91"/>
  <c r="T27" i="91"/>
  <c r="S27" i="91"/>
  <c r="R27" i="91"/>
  <c r="Q27" i="91"/>
  <c r="O27" i="91"/>
  <c r="T26" i="91"/>
  <c r="S26" i="91"/>
  <c r="R26" i="91"/>
  <c r="Q26" i="91"/>
  <c r="O26" i="91"/>
  <c r="T25" i="91"/>
  <c r="S25" i="91"/>
  <c r="R25" i="91"/>
  <c r="Q25" i="91"/>
  <c r="O25" i="91"/>
  <c r="T24" i="91"/>
  <c r="S24" i="91"/>
  <c r="R24" i="91"/>
  <c r="Q24" i="91"/>
  <c r="O24" i="91"/>
  <c r="T23" i="91"/>
  <c r="S23" i="91"/>
  <c r="R23" i="91"/>
  <c r="Q23" i="91"/>
  <c r="O23" i="91"/>
  <c r="T22" i="91"/>
  <c r="S22" i="91"/>
  <c r="R22" i="91"/>
  <c r="Q22" i="91"/>
  <c r="O22" i="91"/>
  <c r="T21" i="91"/>
  <c r="S21" i="91"/>
  <c r="R21" i="91"/>
  <c r="Q21" i="91"/>
  <c r="O21" i="91"/>
  <c r="T20" i="91"/>
  <c r="S20" i="91"/>
  <c r="R20" i="91"/>
  <c r="Q20" i="91"/>
  <c r="O20" i="91"/>
  <c r="T19" i="91"/>
  <c r="S19" i="91"/>
  <c r="R19" i="91"/>
  <c r="Q19" i="91"/>
  <c r="O19" i="91"/>
  <c r="T18" i="91"/>
  <c r="S18" i="91"/>
  <c r="R18" i="91"/>
  <c r="Q18" i="91"/>
  <c r="O18" i="91"/>
  <c r="T17" i="91"/>
  <c r="S17" i="91"/>
  <c r="R17" i="91"/>
  <c r="Q17" i="91"/>
  <c r="O17" i="91"/>
  <c r="T16" i="91"/>
  <c r="S16" i="91"/>
  <c r="R16" i="91"/>
  <c r="Q16" i="91"/>
  <c r="O16" i="91"/>
  <c r="T15" i="91"/>
  <c r="S15" i="91"/>
  <c r="R15" i="91"/>
  <c r="Q15" i="91"/>
  <c r="O15" i="91"/>
  <c r="T14" i="91"/>
  <c r="S14" i="91"/>
  <c r="R14" i="91"/>
  <c r="Q14" i="91"/>
  <c r="O14" i="91"/>
  <c r="T13" i="91"/>
  <c r="S13" i="91"/>
  <c r="R13" i="91"/>
  <c r="Q13" i="91"/>
  <c r="O13" i="91"/>
  <c r="T12" i="91"/>
  <c r="S12" i="91"/>
  <c r="R12" i="91"/>
  <c r="Q12" i="91"/>
  <c r="O12" i="91"/>
  <c r="T11" i="91"/>
  <c r="S11" i="91"/>
  <c r="R11" i="91"/>
  <c r="Q11" i="91"/>
  <c r="O11" i="91"/>
  <c r="T10" i="91"/>
  <c r="S10" i="91"/>
  <c r="R10" i="91"/>
  <c r="Q10" i="91"/>
  <c r="O10" i="91"/>
  <c r="T9" i="91"/>
  <c r="S9" i="91"/>
  <c r="R9" i="91"/>
  <c r="Q9" i="91"/>
  <c r="O9" i="91"/>
  <c r="T8" i="91"/>
  <c r="S8" i="91"/>
  <c r="R8" i="91"/>
  <c r="Q8" i="91"/>
  <c r="O8" i="91"/>
  <c r="T7" i="91"/>
  <c r="S7" i="91"/>
  <c r="R7" i="91"/>
  <c r="Q7" i="91"/>
  <c r="O7" i="91"/>
  <c r="T6" i="91"/>
  <c r="S6" i="91"/>
  <c r="R6" i="91"/>
  <c r="Q6" i="91"/>
  <c r="O6" i="91"/>
  <c r="T5" i="91"/>
  <c r="S5" i="91"/>
  <c r="R5" i="91"/>
  <c r="Q5" i="91"/>
  <c r="O5" i="91"/>
  <c r="V2" i="91"/>
  <c r="U2" i="91"/>
  <c r="R2" i="91"/>
  <c r="Q2" i="91"/>
  <c r="O2" i="91"/>
  <c r="T83" i="92"/>
  <c r="S83" i="92"/>
  <c r="R83" i="92"/>
  <c r="Q83" i="92"/>
  <c r="O83" i="92"/>
  <c r="T82" i="92"/>
  <c r="S82" i="92"/>
  <c r="R82" i="92"/>
  <c r="Q82" i="92"/>
  <c r="O82" i="92"/>
  <c r="T81" i="92"/>
  <c r="S81" i="92"/>
  <c r="R81" i="92"/>
  <c r="Q81" i="92"/>
  <c r="O81" i="92"/>
  <c r="T80" i="92"/>
  <c r="S80" i="92"/>
  <c r="R80" i="92"/>
  <c r="Q80" i="92"/>
  <c r="O80" i="92"/>
  <c r="T79" i="92"/>
  <c r="S79" i="92"/>
  <c r="R79" i="92"/>
  <c r="Q79" i="92"/>
  <c r="O79" i="92"/>
  <c r="T78" i="92"/>
  <c r="S78" i="92"/>
  <c r="R78" i="92"/>
  <c r="Q78" i="92"/>
  <c r="O78" i="92"/>
  <c r="T77" i="92"/>
  <c r="S77" i="92"/>
  <c r="R77" i="92"/>
  <c r="Q77" i="92"/>
  <c r="O77" i="92"/>
  <c r="T76" i="92"/>
  <c r="S76" i="92"/>
  <c r="R76" i="92"/>
  <c r="Q76" i="92"/>
  <c r="O76" i="92"/>
  <c r="T75" i="92"/>
  <c r="S75" i="92"/>
  <c r="R75" i="92"/>
  <c r="Q75" i="92"/>
  <c r="O75" i="92"/>
  <c r="T74" i="92"/>
  <c r="S74" i="92"/>
  <c r="R74" i="92"/>
  <c r="Q74" i="92"/>
  <c r="O74" i="92"/>
  <c r="T73" i="92"/>
  <c r="S73" i="92"/>
  <c r="R73" i="92"/>
  <c r="Q73" i="92"/>
  <c r="O73" i="92"/>
  <c r="T72" i="92"/>
  <c r="S72" i="92"/>
  <c r="R72" i="92"/>
  <c r="Q72" i="92"/>
  <c r="O72" i="92"/>
  <c r="T71" i="92"/>
  <c r="S71" i="92"/>
  <c r="R71" i="92"/>
  <c r="Q71" i="92"/>
  <c r="O71" i="92"/>
  <c r="T70" i="92"/>
  <c r="S70" i="92"/>
  <c r="R70" i="92"/>
  <c r="Q70" i="92"/>
  <c r="O70" i="92"/>
  <c r="T69" i="92"/>
  <c r="S69" i="92"/>
  <c r="R69" i="92"/>
  <c r="Q69" i="92"/>
  <c r="O69" i="92"/>
  <c r="T68" i="92"/>
  <c r="S68" i="92"/>
  <c r="R68" i="92"/>
  <c r="Q68" i="92"/>
  <c r="O68" i="92"/>
  <c r="T67" i="92"/>
  <c r="S67" i="92"/>
  <c r="R67" i="92"/>
  <c r="Q67" i="92"/>
  <c r="O67" i="92"/>
  <c r="T66" i="92"/>
  <c r="S66" i="92"/>
  <c r="R66" i="92"/>
  <c r="Q66" i="92"/>
  <c r="O66" i="92"/>
  <c r="T65" i="92"/>
  <c r="S65" i="92"/>
  <c r="R65" i="92"/>
  <c r="Q65" i="92"/>
  <c r="O65" i="92"/>
  <c r="T64" i="92"/>
  <c r="S64" i="92"/>
  <c r="R64" i="92"/>
  <c r="Q64" i="92"/>
  <c r="O64" i="92"/>
  <c r="T63" i="92"/>
  <c r="S63" i="92"/>
  <c r="R63" i="92"/>
  <c r="Q63" i="92"/>
  <c r="O63" i="92"/>
  <c r="T62" i="92"/>
  <c r="S62" i="92"/>
  <c r="R62" i="92"/>
  <c r="Q62" i="92"/>
  <c r="O62" i="92"/>
  <c r="T61" i="92"/>
  <c r="S61" i="92"/>
  <c r="R61" i="92"/>
  <c r="Q61" i="92"/>
  <c r="O61" i="92"/>
  <c r="T60" i="92"/>
  <c r="S60" i="92"/>
  <c r="R60" i="92"/>
  <c r="Q60" i="92"/>
  <c r="O60" i="92"/>
  <c r="T59" i="92"/>
  <c r="S59" i="92"/>
  <c r="R59" i="92"/>
  <c r="Q59" i="92"/>
  <c r="O59" i="92"/>
  <c r="T58" i="92"/>
  <c r="S58" i="92"/>
  <c r="R58" i="92"/>
  <c r="Q58" i="92"/>
  <c r="O58" i="92"/>
  <c r="T57" i="92"/>
  <c r="S57" i="92"/>
  <c r="R57" i="92"/>
  <c r="Q57" i="92"/>
  <c r="O57" i="92"/>
  <c r="T56" i="92"/>
  <c r="S56" i="92"/>
  <c r="R56" i="92"/>
  <c r="Q56" i="92"/>
  <c r="O56" i="92"/>
  <c r="T55" i="92"/>
  <c r="S55" i="92"/>
  <c r="R55" i="92"/>
  <c r="Q55" i="92"/>
  <c r="O55" i="92"/>
  <c r="T54" i="92"/>
  <c r="S54" i="92"/>
  <c r="R54" i="92"/>
  <c r="Q54" i="92"/>
  <c r="O54" i="92"/>
  <c r="T53" i="92"/>
  <c r="S53" i="92"/>
  <c r="R53" i="92"/>
  <c r="Q53" i="92"/>
  <c r="O53" i="92"/>
  <c r="T52" i="92"/>
  <c r="S52" i="92"/>
  <c r="R52" i="92"/>
  <c r="Q52" i="92"/>
  <c r="O52" i="92"/>
  <c r="T51" i="92"/>
  <c r="S51" i="92"/>
  <c r="R51" i="92"/>
  <c r="Q51" i="92"/>
  <c r="O51" i="92"/>
  <c r="T50" i="92"/>
  <c r="S50" i="92"/>
  <c r="R50" i="92"/>
  <c r="Q50" i="92"/>
  <c r="O50" i="92"/>
  <c r="T49" i="92"/>
  <c r="S49" i="92"/>
  <c r="R49" i="92"/>
  <c r="Q49" i="92"/>
  <c r="O49" i="92"/>
  <c r="T48" i="92"/>
  <c r="S48" i="92"/>
  <c r="R48" i="92"/>
  <c r="Q48" i="92"/>
  <c r="O48" i="92"/>
  <c r="T47" i="92"/>
  <c r="S47" i="92"/>
  <c r="R47" i="92"/>
  <c r="Q47" i="92"/>
  <c r="O47" i="92"/>
  <c r="T46" i="92"/>
  <c r="S46" i="92"/>
  <c r="R46" i="92"/>
  <c r="Q46" i="92"/>
  <c r="O46" i="92"/>
  <c r="T45" i="92"/>
  <c r="S45" i="92"/>
  <c r="R45" i="92"/>
  <c r="Q45" i="92"/>
  <c r="O45" i="92"/>
  <c r="T44" i="92"/>
  <c r="S44" i="92"/>
  <c r="R44" i="92"/>
  <c r="Q44" i="92"/>
  <c r="O44" i="92"/>
  <c r="T43" i="92"/>
  <c r="S43" i="92"/>
  <c r="R43" i="92"/>
  <c r="Q43" i="92"/>
  <c r="O43" i="92"/>
  <c r="T42" i="92"/>
  <c r="S42" i="92"/>
  <c r="R42" i="92"/>
  <c r="Q42" i="92"/>
  <c r="O42" i="92"/>
  <c r="T41" i="92"/>
  <c r="S41" i="92"/>
  <c r="R41" i="92"/>
  <c r="Q41" i="92"/>
  <c r="O41" i="92"/>
  <c r="T40" i="92"/>
  <c r="S40" i="92"/>
  <c r="R40" i="92"/>
  <c r="Q40" i="92"/>
  <c r="O40" i="92"/>
  <c r="T39" i="92"/>
  <c r="S39" i="92"/>
  <c r="R39" i="92"/>
  <c r="Q39" i="92"/>
  <c r="O39" i="92"/>
  <c r="T38" i="92"/>
  <c r="S38" i="92"/>
  <c r="R38" i="92"/>
  <c r="Q38" i="92"/>
  <c r="O38" i="92"/>
  <c r="T37" i="92"/>
  <c r="S37" i="92"/>
  <c r="R37" i="92"/>
  <c r="Q37" i="92"/>
  <c r="O37" i="92"/>
  <c r="T36" i="92"/>
  <c r="S36" i="92"/>
  <c r="R36" i="92"/>
  <c r="Q36" i="92"/>
  <c r="O36" i="92"/>
  <c r="T35" i="92"/>
  <c r="S35" i="92"/>
  <c r="R35" i="92"/>
  <c r="Q35" i="92"/>
  <c r="O35" i="92"/>
  <c r="T34" i="92"/>
  <c r="S34" i="92"/>
  <c r="R34" i="92"/>
  <c r="Q34" i="92"/>
  <c r="O34" i="92"/>
  <c r="T33" i="92"/>
  <c r="S33" i="92"/>
  <c r="R33" i="92"/>
  <c r="Q33" i="92"/>
  <c r="O33" i="92"/>
  <c r="T32" i="92"/>
  <c r="S32" i="92"/>
  <c r="R32" i="92"/>
  <c r="Q32" i="92"/>
  <c r="O32" i="92"/>
  <c r="T31" i="92"/>
  <c r="S31" i="92"/>
  <c r="R31" i="92"/>
  <c r="Q31" i="92"/>
  <c r="O31" i="92"/>
  <c r="T30" i="92"/>
  <c r="S30" i="92"/>
  <c r="R30" i="92"/>
  <c r="Q30" i="92"/>
  <c r="O30" i="92"/>
  <c r="T29" i="92"/>
  <c r="S29" i="92"/>
  <c r="R29" i="92"/>
  <c r="Q29" i="92"/>
  <c r="O29" i="92"/>
  <c r="T28" i="92"/>
  <c r="S28" i="92"/>
  <c r="R28" i="92"/>
  <c r="Q28" i="92"/>
  <c r="O28" i="92"/>
  <c r="T27" i="92"/>
  <c r="S27" i="92"/>
  <c r="R27" i="92"/>
  <c r="Q27" i="92"/>
  <c r="O27" i="92"/>
  <c r="T26" i="92"/>
  <c r="S26" i="92"/>
  <c r="R26" i="92"/>
  <c r="Q26" i="92"/>
  <c r="O26" i="92"/>
  <c r="T25" i="92"/>
  <c r="S25" i="92"/>
  <c r="R25" i="92"/>
  <c r="Q25" i="92"/>
  <c r="O25" i="92"/>
  <c r="T24" i="92"/>
  <c r="S24" i="92"/>
  <c r="R24" i="92"/>
  <c r="Q24" i="92"/>
  <c r="O24" i="92"/>
  <c r="T23" i="92"/>
  <c r="S23" i="92"/>
  <c r="R23" i="92"/>
  <c r="Q23" i="92"/>
  <c r="O23" i="92"/>
  <c r="T22" i="92"/>
  <c r="S22" i="92"/>
  <c r="R22" i="92"/>
  <c r="Q22" i="92"/>
  <c r="O22" i="92"/>
  <c r="T21" i="92"/>
  <c r="S21" i="92"/>
  <c r="R21" i="92"/>
  <c r="Q21" i="92"/>
  <c r="O21" i="92"/>
  <c r="T20" i="92"/>
  <c r="S20" i="92"/>
  <c r="R20" i="92"/>
  <c r="Q20" i="92"/>
  <c r="O20" i="92"/>
  <c r="T19" i="92"/>
  <c r="S19" i="92"/>
  <c r="R19" i="92"/>
  <c r="Q19" i="92"/>
  <c r="O19" i="92"/>
  <c r="T18" i="92"/>
  <c r="S18" i="92"/>
  <c r="R18" i="92"/>
  <c r="Q18" i="92"/>
  <c r="O18" i="92"/>
  <c r="T17" i="92"/>
  <c r="S17" i="92"/>
  <c r="R17" i="92"/>
  <c r="Q17" i="92"/>
  <c r="O17" i="92"/>
  <c r="T16" i="92"/>
  <c r="S16" i="92"/>
  <c r="R16" i="92"/>
  <c r="Q16" i="92"/>
  <c r="O16" i="92"/>
  <c r="T15" i="92"/>
  <c r="S15" i="92"/>
  <c r="R15" i="92"/>
  <c r="Q15" i="92"/>
  <c r="O15" i="92"/>
  <c r="T14" i="92"/>
  <c r="S14" i="92"/>
  <c r="R14" i="92"/>
  <c r="Q14" i="92"/>
  <c r="O14" i="92"/>
  <c r="T13" i="92"/>
  <c r="S13" i="92"/>
  <c r="R13" i="92"/>
  <c r="Q13" i="92"/>
  <c r="O13" i="92"/>
  <c r="T12" i="92"/>
  <c r="S12" i="92"/>
  <c r="R12" i="92"/>
  <c r="Q12" i="92"/>
  <c r="O12" i="92"/>
  <c r="T11" i="92"/>
  <c r="S11" i="92"/>
  <c r="R11" i="92"/>
  <c r="Q11" i="92"/>
  <c r="O11" i="92"/>
  <c r="T10" i="92"/>
  <c r="S10" i="92"/>
  <c r="R10" i="92"/>
  <c r="Q10" i="92"/>
  <c r="O10" i="92"/>
  <c r="T9" i="92"/>
  <c r="S9" i="92"/>
  <c r="R9" i="92"/>
  <c r="Q9" i="92"/>
  <c r="O9" i="92"/>
  <c r="T8" i="92"/>
  <c r="S8" i="92"/>
  <c r="R8" i="92"/>
  <c r="Q8" i="92"/>
  <c r="O8" i="92"/>
  <c r="T7" i="92"/>
  <c r="S7" i="92"/>
  <c r="R7" i="92"/>
  <c r="Q7" i="92"/>
  <c r="O7" i="92"/>
  <c r="T6" i="92"/>
  <c r="S6" i="92"/>
  <c r="R6" i="92"/>
  <c r="Q6" i="92"/>
  <c r="O6" i="92"/>
  <c r="T5" i="92"/>
  <c r="S5" i="92"/>
  <c r="R5" i="92"/>
  <c r="Q5" i="92"/>
  <c r="O5" i="92"/>
  <c r="V2" i="92"/>
  <c r="U2" i="92"/>
  <c r="R2" i="92"/>
  <c r="Q2" i="92"/>
  <c r="O2" i="92"/>
  <c r="T83" i="93"/>
  <c r="S83" i="93"/>
  <c r="R83" i="93"/>
  <c r="Q83" i="93"/>
  <c r="O83" i="93"/>
  <c r="T82" i="93"/>
  <c r="S82" i="93"/>
  <c r="R82" i="93"/>
  <c r="Q82" i="93"/>
  <c r="O82" i="93"/>
  <c r="T81" i="93"/>
  <c r="S81" i="93"/>
  <c r="R81" i="93"/>
  <c r="Q81" i="93"/>
  <c r="O81" i="93"/>
  <c r="T80" i="93"/>
  <c r="S80" i="93"/>
  <c r="R80" i="93"/>
  <c r="Q80" i="93"/>
  <c r="O80" i="93"/>
  <c r="T79" i="93"/>
  <c r="S79" i="93"/>
  <c r="R79" i="93"/>
  <c r="Q79" i="93"/>
  <c r="O79" i="93"/>
  <c r="T78" i="93"/>
  <c r="S78" i="93"/>
  <c r="R78" i="93"/>
  <c r="Q78" i="93"/>
  <c r="O78" i="93"/>
  <c r="T77" i="93"/>
  <c r="S77" i="93"/>
  <c r="R77" i="93"/>
  <c r="Q77" i="93"/>
  <c r="O77" i="93"/>
  <c r="T76" i="93"/>
  <c r="S76" i="93"/>
  <c r="R76" i="93"/>
  <c r="Q76" i="93"/>
  <c r="O76" i="93"/>
  <c r="T75" i="93"/>
  <c r="S75" i="93"/>
  <c r="R75" i="93"/>
  <c r="Q75" i="93"/>
  <c r="O75" i="93"/>
  <c r="T74" i="93"/>
  <c r="S74" i="93"/>
  <c r="R74" i="93"/>
  <c r="Q74" i="93"/>
  <c r="O74" i="93"/>
  <c r="T73" i="93"/>
  <c r="S73" i="93"/>
  <c r="R73" i="93"/>
  <c r="Q73" i="93"/>
  <c r="O73" i="93"/>
  <c r="T72" i="93"/>
  <c r="S72" i="93"/>
  <c r="R72" i="93"/>
  <c r="Q72" i="93"/>
  <c r="O72" i="93"/>
  <c r="T71" i="93"/>
  <c r="S71" i="93"/>
  <c r="R71" i="93"/>
  <c r="Q71" i="93"/>
  <c r="O71" i="93"/>
  <c r="T70" i="93"/>
  <c r="S70" i="93"/>
  <c r="R70" i="93"/>
  <c r="Q70" i="93"/>
  <c r="O70" i="93"/>
  <c r="T69" i="93"/>
  <c r="S69" i="93"/>
  <c r="R69" i="93"/>
  <c r="Q69" i="93"/>
  <c r="O69" i="93"/>
  <c r="T68" i="93"/>
  <c r="S68" i="93"/>
  <c r="R68" i="93"/>
  <c r="Q68" i="93"/>
  <c r="O68" i="93"/>
  <c r="T67" i="93"/>
  <c r="S67" i="93"/>
  <c r="R67" i="93"/>
  <c r="Q67" i="93"/>
  <c r="O67" i="93"/>
  <c r="T66" i="93"/>
  <c r="S66" i="93"/>
  <c r="R66" i="93"/>
  <c r="Q66" i="93"/>
  <c r="O66" i="93"/>
  <c r="T65" i="93"/>
  <c r="S65" i="93"/>
  <c r="R65" i="93"/>
  <c r="Q65" i="93"/>
  <c r="O65" i="93"/>
  <c r="T64" i="93"/>
  <c r="S64" i="93"/>
  <c r="R64" i="93"/>
  <c r="Q64" i="93"/>
  <c r="O64" i="93"/>
  <c r="T63" i="93"/>
  <c r="S63" i="93"/>
  <c r="R63" i="93"/>
  <c r="Q63" i="93"/>
  <c r="O63" i="93"/>
  <c r="T62" i="93"/>
  <c r="S62" i="93"/>
  <c r="R62" i="93"/>
  <c r="Q62" i="93"/>
  <c r="O62" i="93"/>
  <c r="T61" i="93"/>
  <c r="S61" i="93"/>
  <c r="R61" i="93"/>
  <c r="Q61" i="93"/>
  <c r="O61" i="93"/>
  <c r="T60" i="93"/>
  <c r="S60" i="93"/>
  <c r="R60" i="93"/>
  <c r="Q60" i="93"/>
  <c r="O60" i="93"/>
  <c r="T59" i="93"/>
  <c r="S59" i="93"/>
  <c r="R59" i="93"/>
  <c r="Q59" i="93"/>
  <c r="O59" i="93"/>
  <c r="T58" i="93"/>
  <c r="S58" i="93"/>
  <c r="R58" i="93"/>
  <c r="Q58" i="93"/>
  <c r="O58" i="93"/>
  <c r="T57" i="93"/>
  <c r="S57" i="93"/>
  <c r="R57" i="93"/>
  <c r="Q57" i="93"/>
  <c r="O57" i="93"/>
  <c r="T56" i="93"/>
  <c r="S56" i="93"/>
  <c r="R56" i="93"/>
  <c r="Q56" i="93"/>
  <c r="O56" i="93"/>
  <c r="T55" i="93"/>
  <c r="S55" i="93"/>
  <c r="R55" i="93"/>
  <c r="Q55" i="93"/>
  <c r="O55" i="93"/>
  <c r="T54" i="93"/>
  <c r="S54" i="93"/>
  <c r="R54" i="93"/>
  <c r="Q54" i="93"/>
  <c r="O54" i="93"/>
  <c r="T53" i="93"/>
  <c r="S53" i="93"/>
  <c r="R53" i="93"/>
  <c r="Q53" i="93"/>
  <c r="O53" i="93"/>
  <c r="T52" i="93"/>
  <c r="S52" i="93"/>
  <c r="R52" i="93"/>
  <c r="Q52" i="93"/>
  <c r="O52" i="93"/>
  <c r="T51" i="93"/>
  <c r="S51" i="93"/>
  <c r="R51" i="93"/>
  <c r="Q51" i="93"/>
  <c r="O51" i="93"/>
  <c r="T50" i="93"/>
  <c r="S50" i="93"/>
  <c r="R50" i="93"/>
  <c r="Q50" i="93"/>
  <c r="O50" i="93"/>
  <c r="T49" i="93"/>
  <c r="S49" i="93"/>
  <c r="R49" i="93"/>
  <c r="Q49" i="93"/>
  <c r="O49" i="93"/>
  <c r="T48" i="93"/>
  <c r="S48" i="93"/>
  <c r="R48" i="93"/>
  <c r="Q48" i="93"/>
  <c r="O48" i="93"/>
  <c r="T47" i="93"/>
  <c r="S47" i="93"/>
  <c r="R47" i="93"/>
  <c r="Q47" i="93"/>
  <c r="O47" i="93"/>
  <c r="T46" i="93"/>
  <c r="S46" i="93"/>
  <c r="R46" i="93"/>
  <c r="Q46" i="93"/>
  <c r="O46" i="93"/>
  <c r="T45" i="93"/>
  <c r="S45" i="93"/>
  <c r="R45" i="93"/>
  <c r="Q45" i="93"/>
  <c r="O45" i="93"/>
  <c r="T44" i="93"/>
  <c r="S44" i="93"/>
  <c r="R44" i="93"/>
  <c r="Q44" i="93"/>
  <c r="O44" i="93"/>
  <c r="T43" i="93"/>
  <c r="S43" i="93"/>
  <c r="R43" i="93"/>
  <c r="Q43" i="93"/>
  <c r="O43" i="93"/>
  <c r="T42" i="93"/>
  <c r="S42" i="93"/>
  <c r="R42" i="93"/>
  <c r="Q42" i="93"/>
  <c r="O42" i="93"/>
  <c r="T41" i="93"/>
  <c r="S41" i="93"/>
  <c r="R41" i="93"/>
  <c r="Q41" i="93"/>
  <c r="O41" i="93"/>
  <c r="T40" i="93"/>
  <c r="S40" i="93"/>
  <c r="R40" i="93"/>
  <c r="Q40" i="93"/>
  <c r="O40" i="93"/>
  <c r="T39" i="93"/>
  <c r="S39" i="93"/>
  <c r="R39" i="93"/>
  <c r="Q39" i="93"/>
  <c r="O39" i="93"/>
  <c r="T38" i="93"/>
  <c r="S38" i="93"/>
  <c r="R38" i="93"/>
  <c r="Q38" i="93"/>
  <c r="O38" i="93"/>
  <c r="T37" i="93"/>
  <c r="S37" i="93"/>
  <c r="R37" i="93"/>
  <c r="Q37" i="93"/>
  <c r="O37" i="93"/>
  <c r="T36" i="93"/>
  <c r="S36" i="93"/>
  <c r="R36" i="93"/>
  <c r="Q36" i="93"/>
  <c r="O36" i="93"/>
  <c r="T35" i="93"/>
  <c r="S35" i="93"/>
  <c r="R35" i="93"/>
  <c r="Q35" i="93"/>
  <c r="O35" i="93"/>
  <c r="T34" i="93"/>
  <c r="S34" i="93"/>
  <c r="R34" i="93"/>
  <c r="Q34" i="93"/>
  <c r="O34" i="93"/>
  <c r="T33" i="93"/>
  <c r="S33" i="93"/>
  <c r="R33" i="93"/>
  <c r="Q33" i="93"/>
  <c r="O33" i="93"/>
  <c r="T32" i="93"/>
  <c r="S32" i="93"/>
  <c r="R32" i="93"/>
  <c r="Q32" i="93"/>
  <c r="O32" i="93"/>
  <c r="T31" i="93"/>
  <c r="S31" i="93"/>
  <c r="R31" i="93"/>
  <c r="Q31" i="93"/>
  <c r="O31" i="93"/>
  <c r="T30" i="93"/>
  <c r="S30" i="93"/>
  <c r="R30" i="93"/>
  <c r="Q30" i="93"/>
  <c r="O30" i="93"/>
  <c r="T29" i="93"/>
  <c r="S29" i="93"/>
  <c r="R29" i="93"/>
  <c r="Q29" i="93"/>
  <c r="O29" i="93"/>
  <c r="T28" i="93"/>
  <c r="S28" i="93"/>
  <c r="R28" i="93"/>
  <c r="Q28" i="93"/>
  <c r="O28" i="93"/>
  <c r="T27" i="93"/>
  <c r="S27" i="93"/>
  <c r="R27" i="93"/>
  <c r="Q27" i="93"/>
  <c r="O27" i="93"/>
  <c r="T26" i="93"/>
  <c r="S26" i="93"/>
  <c r="R26" i="93"/>
  <c r="Q26" i="93"/>
  <c r="O26" i="93"/>
  <c r="T25" i="93"/>
  <c r="S25" i="93"/>
  <c r="R25" i="93"/>
  <c r="Q25" i="93"/>
  <c r="O25" i="93"/>
  <c r="T24" i="93"/>
  <c r="S24" i="93"/>
  <c r="R24" i="93"/>
  <c r="Q24" i="93"/>
  <c r="O24" i="93"/>
  <c r="T23" i="93"/>
  <c r="S23" i="93"/>
  <c r="R23" i="93"/>
  <c r="Q23" i="93"/>
  <c r="O23" i="93"/>
  <c r="T22" i="93"/>
  <c r="S22" i="93"/>
  <c r="R22" i="93"/>
  <c r="Q22" i="93"/>
  <c r="O22" i="93"/>
  <c r="T21" i="93"/>
  <c r="S21" i="93"/>
  <c r="R21" i="93"/>
  <c r="Q21" i="93"/>
  <c r="O21" i="93"/>
  <c r="T20" i="93"/>
  <c r="S20" i="93"/>
  <c r="R20" i="93"/>
  <c r="Q20" i="93"/>
  <c r="O20" i="93"/>
  <c r="T19" i="93"/>
  <c r="S19" i="93"/>
  <c r="R19" i="93"/>
  <c r="Q19" i="93"/>
  <c r="O19" i="93"/>
  <c r="T18" i="93"/>
  <c r="S18" i="93"/>
  <c r="R18" i="93"/>
  <c r="Q18" i="93"/>
  <c r="O18" i="93"/>
  <c r="T17" i="93"/>
  <c r="S17" i="93"/>
  <c r="R17" i="93"/>
  <c r="Q17" i="93"/>
  <c r="O17" i="93"/>
  <c r="T16" i="93"/>
  <c r="S16" i="93"/>
  <c r="R16" i="93"/>
  <c r="Q16" i="93"/>
  <c r="O16" i="93"/>
  <c r="T15" i="93"/>
  <c r="S15" i="93"/>
  <c r="R15" i="93"/>
  <c r="Q15" i="93"/>
  <c r="O15" i="93"/>
  <c r="T14" i="93"/>
  <c r="S14" i="93"/>
  <c r="R14" i="93"/>
  <c r="Q14" i="93"/>
  <c r="O14" i="93"/>
  <c r="T13" i="93"/>
  <c r="S13" i="93"/>
  <c r="R13" i="93"/>
  <c r="Q13" i="93"/>
  <c r="O13" i="93"/>
  <c r="T12" i="93"/>
  <c r="S12" i="93"/>
  <c r="R12" i="93"/>
  <c r="Q12" i="93"/>
  <c r="O12" i="93"/>
  <c r="T11" i="93"/>
  <c r="S11" i="93"/>
  <c r="R11" i="93"/>
  <c r="Q11" i="93"/>
  <c r="O11" i="93"/>
  <c r="T10" i="93"/>
  <c r="S10" i="93"/>
  <c r="R10" i="93"/>
  <c r="Q10" i="93"/>
  <c r="O10" i="93"/>
  <c r="T9" i="93"/>
  <c r="S9" i="93"/>
  <c r="R9" i="93"/>
  <c r="Q9" i="93"/>
  <c r="O9" i="93"/>
  <c r="T8" i="93"/>
  <c r="S8" i="93"/>
  <c r="R8" i="93"/>
  <c r="Q8" i="93"/>
  <c r="O8" i="93"/>
  <c r="T7" i="93"/>
  <c r="S7" i="93"/>
  <c r="R7" i="93"/>
  <c r="Q7" i="93"/>
  <c r="O7" i="93"/>
  <c r="T6" i="93"/>
  <c r="S6" i="93"/>
  <c r="R6" i="93"/>
  <c r="Q6" i="93"/>
  <c r="O6" i="93"/>
  <c r="T5" i="93"/>
  <c r="S5" i="93"/>
  <c r="R5" i="93"/>
  <c r="Q5" i="93"/>
  <c r="O5" i="93"/>
  <c r="V2" i="93"/>
  <c r="U2" i="93"/>
  <c r="R2" i="93"/>
  <c r="Q2" i="93"/>
  <c r="O2" i="93"/>
  <c r="T83" i="94"/>
  <c r="S83" i="94"/>
  <c r="R83" i="94"/>
  <c r="Q83" i="94"/>
  <c r="O83" i="94"/>
  <c r="T82" i="94"/>
  <c r="S82" i="94"/>
  <c r="R82" i="94"/>
  <c r="Q82" i="94"/>
  <c r="O82" i="94"/>
  <c r="T81" i="94"/>
  <c r="S81" i="94"/>
  <c r="R81" i="94"/>
  <c r="Q81" i="94"/>
  <c r="O81" i="94"/>
  <c r="T80" i="94"/>
  <c r="S80" i="94"/>
  <c r="R80" i="94"/>
  <c r="Q80" i="94"/>
  <c r="O80" i="94"/>
  <c r="T79" i="94"/>
  <c r="S79" i="94"/>
  <c r="R79" i="94"/>
  <c r="Q79" i="94"/>
  <c r="O79" i="94"/>
  <c r="T78" i="94"/>
  <c r="S78" i="94"/>
  <c r="R78" i="94"/>
  <c r="Q78" i="94"/>
  <c r="O78" i="94"/>
  <c r="T77" i="94"/>
  <c r="S77" i="94"/>
  <c r="R77" i="94"/>
  <c r="Q77" i="94"/>
  <c r="O77" i="94"/>
  <c r="T76" i="94"/>
  <c r="S76" i="94"/>
  <c r="R76" i="94"/>
  <c r="Q76" i="94"/>
  <c r="O76" i="94"/>
  <c r="T75" i="94"/>
  <c r="S75" i="94"/>
  <c r="R75" i="94"/>
  <c r="Q75" i="94"/>
  <c r="O75" i="94"/>
  <c r="T74" i="94"/>
  <c r="S74" i="94"/>
  <c r="R74" i="94"/>
  <c r="Q74" i="94"/>
  <c r="O74" i="94"/>
  <c r="T73" i="94"/>
  <c r="S73" i="94"/>
  <c r="R73" i="94"/>
  <c r="Q73" i="94"/>
  <c r="O73" i="94"/>
  <c r="T72" i="94"/>
  <c r="S72" i="94"/>
  <c r="R72" i="94"/>
  <c r="Q72" i="94"/>
  <c r="O72" i="94"/>
  <c r="T71" i="94"/>
  <c r="S71" i="94"/>
  <c r="R71" i="94"/>
  <c r="Q71" i="94"/>
  <c r="O71" i="94"/>
  <c r="T70" i="94"/>
  <c r="S70" i="94"/>
  <c r="R70" i="94"/>
  <c r="Q70" i="94"/>
  <c r="O70" i="94"/>
  <c r="T69" i="94"/>
  <c r="S69" i="94"/>
  <c r="R69" i="94"/>
  <c r="Q69" i="94"/>
  <c r="O69" i="94"/>
  <c r="T68" i="94"/>
  <c r="S68" i="94"/>
  <c r="R68" i="94"/>
  <c r="Q68" i="94"/>
  <c r="O68" i="94"/>
  <c r="T67" i="94"/>
  <c r="S67" i="94"/>
  <c r="R67" i="94"/>
  <c r="Q67" i="94"/>
  <c r="O67" i="94"/>
  <c r="T66" i="94"/>
  <c r="S66" i="94"/>
  <c r="R66" i="94"/>
  <c r="Q66" i="94"/>
  <c r="O66" i="94"/>
  <c r="T65" i="94"/>
  <c r="S65" i="94"/>
  <c r="R65" i="94"/>
  <c r="Q65" i="94"/>
  <c r="O65" i="94"/>
  <c r="T64" i="94"/>
  <c r="S64" i="94"/>
  <c r="R64" i="94"/>
  <c r="Q64" i="94"/>
  <c r="O64" i="94"/>
  <c r="T63" i="94"/>
  <c r="S63" i="94"/>
  <c r="R63" i="94"/>
  <c r="Q63" i="94"/>
  <c r="O63" i="94"/>
  <c r="T62" i="94"/>
  <c r="S62" i="94"/>
  <c r="R62" i="94"/>
  <c r="Q62" i="94"/>
  <c r="O62" i="94"/>
  <c r="T61" i="94"/>
  <c r="S61" i="94"/>
  <c r="R61" i="94"/>
  <c r="Q61" i="94"/>
  <c r="O61" i="94"/>
  <c r="T60" i="94"/>
  <c r="S60" i="94"/>
  <c r="R60" i="94"/>
  <c r="Q60" i="94"/>
  <c r="O60" i="94"/>
  <c r="T59" i="94"/>
  <c r="S59" i="94"/>
  <c r="R59" i="94"/>
  <c r="Q59" i="94"/>
  <c r="O59" i="94"/>
  <c r="T58" i="94"/>
  <c r="S58" i="94"/>
  <c r="R58" i="94"/>
  <c r="Q58" i="94"/>
  <c r="O58" i="94"/>
  <c r="T57" i="94"/>
  <c r="S57" i="94"/>
  <c r="R57" i="94"/>
  <c r="Q57" i="94"/>
  <c r="O57" i="94"/>
  <c r="T56" i="94"/>
  <c r="S56" i="94"/>
  <c r="R56" i="94"/>
  <c r="Q56" i="94"/>
  <c r="O56" i="94"/>
  <c r="T55" i="94"/>
  <c r="S55" i="94"/>
  <c r="R55" i="94"/>
  <c r="Q55" i="94"/>
  <c r="O55" i="94"/>
  <c r="T54" i="94"/>
  <c r="S54" i="94"/>
  <c r="R54" i="94"/>
  <c r="Q54" i="94"/>
  <c r="O54" i="94"/>
  <c r="T53" i="94"/>
  <c r="S53" i="94"/>
  <c r="R53" i="94"/>
  <c r="Q53" i="94"/>
  <c r="O53" i="94"/>
  <c r="T52" i="94"/>
  <c r="S52" i="94"/>
  <c r="R52" i="94"/>
  <c r="Q52" i="94"/>
  <c r="O52" i="94"/>
  <c r="T51" i="94"/>
  <c r="S51" i="94"/>
  <c r="R51" i="94"/>
  <c r="Q51" i="94"/>
  <c r="O51" i="94"/>
  <c r="T50" i="94"/>
  <c r="S50" i="94"/>
  <c r="R50" i="94"/>
  <c r="Q50" i="94"/>
  <c r="O50" i="94"/>
  <c r="T49" i="94"/>
  <c r="S49" i="94"/>
  <c r="R49" i="94"/>
  <c r="Q49" i="94"/>
  <c r="O49" i="94"/>
  <c r="T48" i="94"/>
  <c r="S48" i="94"/>
  <c r="R48" i="94"/>
  <c r="Q48" i="94"/>
  <c r="O48" i="94"/>
  <c r="T47" i="94"/>
  <c r="S47" i="94"/>
  <c r="R47" i="94"/>
  <c r="Q47" i="94"/>
  <c r="O47" i="94"/>
  <c r="T46" i="94"/>
  <c r="S46" i="94"/>
  <c r="R46" i="94"/>
  <c r="Q46" i="94"/>
  <c r="O46" i="94"/>
  <c r="T45" i="94"/>
  <c r="S45" i="94"/>
  <c r="R45" i="94"/>
  <c r="Q45" i="94"/>
  <c r="O45" i="94"/>
  <c r="T44" i="94"/>
  <c r="S44" i="94"/>
  <c r="R44" i="94"/>
  <c r="Q44" i="94"/>
  <c r="O44" i="94"/>
  <c r="T43" i="94"/>
  <c r="S43" i="94"/>
  <c r="R43" i="94"/>
  <c r="Q43" i="94"/>
  <c r="O43" i="94"/>
  <c r="T42" i="94"/>
  <c r="S42" i="94"/>
  <c r="R42" i="94"/>
  <c r="Q42" i="94"/>
  <c r="O42" i="94"/>
  <c r="T41" i="94"/>
  <c r="S41" i="94"/>
  <c r="R41" i="94"/>
  <c r="Q41" i="94"/>
  <c r="O41" i="94"/>
  <c r="T40" i="94"/>
  <c r="S40" i="94"/>
  <c r="R40" i="94"/>
  <c r="Q40" i="94"/>
  <c r="O40" i="94"/>
  <c r="T39" i="94"/>
  <c r="S39" i="94"/>
  <c r="R39" i="94"/>
  <c r="Q39" i="94"/>
  <c r="O39" i="94"/>
  <c r="T38" i="94"/>
  <c r="S38" i="94"/>
  <c r="R38" i="94"/>
  <c r="Q38" i="94"/>
  <c r="O38" i="94"/>
  <c r="T37" i="94"/>
  <c r="S37" i="94"/>
  <c r="R37" i="94"/>
  <c r="Q37" i="94"/>
  <c r="O37" i="94"/>
  <c r="T36" i="94"/>
  <c r="S36" i="94"/>
  <c r="R36" i="94"/>
  <c r="Q36" i="94"/>
  <c r="O36" i="94"/>
  <c r="T35" i="94"/>
  <c r="S35" i="94"/>
  <c r="R35" i="94"/>
  <c r="Q35" i="94"/>
  <c r="O35" i="94"/>
  <c r="T34" i="94"/>
  <c r="S34" i="94"/>
  <c r="R34" i="94"/>
  <c r="Q34" i="94"/>
  <c r="O34" i="94"/>
  <c r="T33" i="94"/>
  <c r="S33" i="94"/>
  <c r="R33" i="94"/>
  <c r="Q33" i="94"/>
  <c r="O33" i="94"/>
  <c r="T32" i="94"/>
  <c r="S32" i="94"/>
  <c r="R32" i="94"/>
  <c r="Q32" i="94"/>
  <c r="O32" i="94"/>
  <c r="T31" i="94"/>
  <c r="S31" i="94"/>
  <c r="R31" i="94"/>
  <c r="Q31" i="94"/>
  <c r="O31" i="94"/>
  <c r="T30" i="94"/>
  <c r="S30" i="94"/>
  <c r="R30" i="94"/>
  <c r="Q30" i="94"/>
  <c r="O30" i="94"/>
  <c r="T29" i="94"/>
  <c r="S29" i="94"/>
  <c r="R29" i="94"/>
  <c r="Q29" i="94"/>
  <c r="O29" i="94"/>
  <c r="T28" i="94"/>
  <c r="S28" i="94"/>
  <c r="R28" i="94"/>
  <c r="Q28" i="94"/>
  <c r="O28" i="94"/>
  <c r="T27" i="94"/>
  <c r="S27" i="94"/>
  <c r="R27" i="94"/>
  <c r="Q27" i="94"/>
  <c r="O27" i="94"/>
  <c r="T26" i="94"/>
  <c r="S26" i="94"/>
  <c r="R26" i="94"/>
  <c r="Q26" i="94"/>
  <c r="O26" i="94"/>
  <c r="T25" i="94"/>
  <c r="S25" i="94"/>
  <c r="R25" i="94"/>
  <c r="Q25" i="94"/>
  <c r="O25" i="94"/>
  <c r="T24" i="94"/>
  <c r="S24" i="94"/>
  <c r="R24" i="94"/>
  <c r="Q24" i="94"/>
  <c r="O24" i="94"/>
  <c r="T23" i="94"/>
  <c r="S23" i="94"/>
  <c r="R23" i="94"/>
  <c r="Q23" i="94"/>
  <c r="O23" i="94"/>
  <c r="T22" i="94"/>
  <c r="S22" i="94"/>
  <c r="R22" i="94"/>
  <c r="Q22" i="94"/>
  <c r="O22" i="94"/>
  <c r="T21" i="94"/>
  <c r="S21" i="94"/>
  <c r="R21" i="94"/>
  <c r="Q21" i="94"/>
  <c r="O21" i="94"/>
  <c r="T20" i="94"/>
  <c r="S20" i="94"/>
  <c r="R20" i="94"/>
  <c r="Q20" i="94"/>
  <c r="O20" i="94"/>
  <c r="T19" i="94"/>
  <c r="S19" i="94"/>
  <c r="R19" i="94"/>
  <c r="Q19" i="94"/>
  <c r="O19" i="94"/>
  <c r="T18" i="94"/>
  <c r="S18" i="94"/>
  <c r="R18" i="94"/>
  <c r="Q18" i="94"/>
  <c r="O18" i="94"/>
  <c r="T17" i="94"/>
  <c r="S17" i="94"/>
  <c r="R17" i="94"/>
  <c r="Q17" i="94"/>
  <c r="O17" i="94"/>
  <c r="T16" i="94"/>
  <c r="S16" i="94"/>
  <c r="R16" i="94"/>
  <c r="Q16" i="94"/>
  <c r="O16" i="94"/>
  <c r="T15" i="94"/>
  <c r="S15" i="94"/>
  <c r="R15" i="94"/>
  <c r="Q15" i="94"/>
  <c r="O15" i="94"/>
  <c r="T14" i="94"/>
  <c r="S14" i="94"/>
  <c r="R14" i="94"/>
  <c r="Q14" i="94"/>
  <c r="O14" i="94"/>
  <c r="T13" i="94"/>
  <c r="S13" i="94"/>
  <c r="R13" i="94"/>
  <c r="Q13" i="94"/>
  <c r="O13" i="94"/>
  <c r="T12" i="94"/>
  <c r="S12" i="94"/>
  <c r="R12" i="94"/>
  <c r="Q12" i="94"/>
  <c r="O12" i="94"/>
  <c r="T11" i="94"/>
  <c r="S11" i="94"/>
  <c r="R11" i="94"/>
  <c r="Q11" i="94"/>
  <c r="O11" i="94"/>
  <c r="T10" i="94"/>
  <c r="S10" i="94"/>
  <c r="R10" i="94"/>
  <c r="Q10" i="94"/>
  <c r="O10" i="94"/>
  <c r="T9" i="94"/>
  <c r="S9" i="94"/>
  <c r="R9" i="94"/>
  <c r="Q9" i="94"/>
  <c r="O9" i="94"/>
  <c r="T8" i="94"/>
  <c r="S8" i="94"/>
  <c r="R8" i="94"/>
  <c r="Q8" i="94"/>
  <c r="O8" i="94"/>
  <c r="T7" i="94"/>
  <c r="S7" i="94"/>
  <c r="R7" i="94"/>
  <c r="Q7" i="94"/>
  <c r="O7" i="94"/>
  <c r="T6" i="94"/>
  <c r="S6" i="94"/>
  <c r="R6" i="94"/>
  <c r="Q6" i="94"/>
  <c r="O6" i="94"/>
  <c r="V2" i="94"/>
  <c r="U2" i="94"/>
  <c r="R2" i="94"/>
  <c r="Q2" i="94"/>
  <c r="O2" i="94"/>
  <c r="T83" i="95"/>
  <c r="S83" i="95"/>
  <c r="R83" i="95"/>
  <c r="Q83" i="95"/>
  <c r="O83" i="95"/>
  <c r="T82" i="95"/>
  <c r="S82" i="95"/>
  <c r="R82" i="95"/>
  <c r="Q82" i="95"/>
  <c r="O82" i="95"/>
  <c r="T81" i="95"/>
  <c r="S81" i="95"/>
  <c r="R81" i="95"/>
  <c r="Q81" i="95"/>
  <c r="O81" i="95"/>
  <c r="T80" i="95"/>
  <c r="S80" i="95"/>
  <c r="R80" i="95"/>
  <c r="Q80" i="95"/>
  <c r="O80" i="95"/>
  <c r="T79" i="95"/>
  <c r="S79" i="95"/>
  <c r="R79" i="95"/>
  <c r="Q79" i="95"/>
  <c r="O79" i="95"/>
  <c r="T78" i="95"/>
  <c r="S78" i="95"/>
  <c r="R78" i="95"/>
  <c r="Q78" i="95"/>
  <c r="O78" i="95"/>
  <c r="T77" i="95"/>
  <c r="S77" i="95"/>
  <c r="R77" i="95"/>
  <c r="Q77" i="95"/>
  <c r="O77" i="95"/>
  <c r="T76" i="95"/>
  <c r="S76" i="95"/>
  <c r="R76" i="95"/>
  <c r="Q76" i="95"/>
  <c r="O76" i="95"/>
  <c r="T75" i="95"/>
  <c r="S75" i="95"/>
  <c r="R75" i="95"/>
  <c r="Q75" i="95"/>
  <c r="O75" i="95"/>
  <c r="T74" i="95"/>
  <c r="S74" i="95"/>
  <c r="R74" i="95"/>
  <c r="Q74" i="95"/>
  <c r="O74" i="95"/>
  <c r="T73" i="95"/>
  <c r="S73" i="95"/>
  <c r="R73" i="95"/>
  <c r="Q73" i="95"/>
  <c r="O73" i="95"/>
  <c r="T72" i="95"/>
  <c r="S72" i="95"/>
  <c r="R72" i="95"/>
  <c r="Q72" i="95"/>
  <c r="O72" i="95"/>
  <c r="T71" i="95"/>
  <c r="S71" i="95"/>
  <c r="R71" i="95"/>
  <c r="Q71" i="95"/>
  <c r="O71" i="95"/>
  <c r="T70" i="95"/>
  <c r="S70" i="95"/>
  <c r="R70" i="95"/>
  <c r="Q70" i="95"/>
  <c r="O70" i="95"/>
  <c r="T69" i="95"/>
  <c r="S69" i="95"/>
  <c r="R69" i="95"/>
  <c r="Q69" i="95"/>
  <c r="O69" i="95"/>
  <c r="T68" i="95"/>
  <c r="S68" i="95"/>
  <c r="R68" i="95"/>
  <c r="Q68" i="95"/>
  <c r="O68" i="95"/>
  <c r="T67" i="95"/>
  <c r="S67" i="95"/>
  <c r="R67" i="95"/>
  <c r="Q67" i="95"/>
  <c r="O67" i="95"/>
  <c r="T66" i="95"/>
  <c r="S66" i="95"/>
  <c r="R66" i="95"/>
  <c r="Q66" i="95"/>
  <c r="O66" i="95"/>
  <c r="T65" i="95"/>
  <c r="S65" i="95"/>
  <c r="R65" i="95"/>
  <c r="Q65" i="95"/>
  <c r="O65" i="95"/>
  <c r="T64" i="95"/>
  <c r="S64" i="95"/>
  <c r="R64" i="95"/>
  <c r="Q64" i="95"/>
  <c r="O64" i="95"/>
  <c r="T63" i="95"/>
  <c r="S63" i="95"/>
  <c r="R63" i="95"/>
  <c r="Q63" i="95"/>
  <c r="O63" i="95"/>
  <c r="T62" i="95"/>
  <c r="S62" i="95"/>
  <c r="R62" i="95"/>
  <c r="Q62" i="95"/>
  <c r="O62" i="95"/>
  <c r="T61" i="95"/>
  <c r="S61" i="95"/>
  <c r="R61" i="95"/>
  <c r="Q61" i="95"/>
  <c r="O61" i="95"/>
  <c r="T60" i="95"/>
  <c r="S60" i="95"/>
  <c r="R60" i="95"/>
  <c r="Q60" i="95"/>
  <c r="O60" i="95"/>
  <c r="T59" i="95"/>
  <c r="S59" i="95"/>
  <c r="R59" i="95"/>
  <c r="Q59" i="95"/>
  <c r="O59" i="95"/>
  <c r="T58" i="95"/>
  <c r="S58" i="95"/>
  <c r="R58" i="95"/>
  <c r="Q58" i="95"/>
  <c r="O58" i="95"/>
  <c r="T57" i="95"/>
  <c r="S57" i="95"/>
  <c r="R57" i="95"/>
  <c r="Q57" i="95"/>
  <c r="O57" i="95"/>
  <c r="T56" i="95"/>
  <c r="S56" i="95"/>
  <c r="R56" i="95"/>
  <c r="Q56" i="95"/>
  <c r="O56" i="95"/>
  <c r="T55" i="95"/>
  <c r="S55" i="95"/>
  <c r="R55" i="95"/>
  <c r="Q55" i="95"/>
  <c r="O55" i="95"/>
  <c r="T54" i="95"/>
  <c r="S54" i="95"/>
  <c r="R54" i="95"/>
  <c r="Q54" i="95"/>
  <c r="O54" i="95"/>
  <c r="T53" i="95"/>
  <c r="S53" i="95"/>
  <c r="R53" i="95"/>
  <c r="Q53" i="95"/>
  <c r="O53" i="95"/>
  <c r="T52" i="95"/>
  <c r="S52" i="95"/>
  <c r="R52" i="95"/>
  <c r="Q52" i="95"/>
  <c r="O52" i="95"/>
  <c r="T51" i="95"/>
  <c r="S51" i="95"/>
  <c r="R51" i="95"/>
  <c r="Q51" i="95"/>
  <c r="O51" i="95"/>
  <c r="T50" i="95"/>
  <c r="S50" i="95"/>
  <c r="R50" i="95"/>
  <c r="Q50" i="95"/>
  <c r="O50" i="95"/>
  <c r="T49" i="95"/>
  <c r="S49" i="95"/>
  <c r="R49" i="95"/>
  <c r="Q49" i="95"/>
  <c r="O49" i="95"/>
  <c r="T48" i="95"/>
  <c r="S48" i="95"/>
  <c r="R48" i="95"/>
  <c r="Q48" i="95"/>
  <c r="O48" i="95"/>
  <c r="T47" i="95"/>
  <c r="S47" i="95"/>
  <c r="R47" i="95"/>
  <c r="Q47" i="95"/>
  <c r="O47" i="95"/>
  <c r="T46" i="95"/>
  <c r="S46" i="95"/>
  <c r="R46" i="95"/>
  <c r="Q46" i="95"/>
  <c r="O46" i="95"/>
  <c r="T45" i="95"/>
  <c r="S45" i="95"/>
  <c r="R45" i="95"/>
  <c r="Q45" i="95"/>
  <c r="O45" i="95"/>
  <c r="T44" i="95"/>
  <c r="S44" i="95"/>
  <c r="R44" i="95"/>
  <c r="Q44" i="95"/>
  <c r="O44" i="95"/>
  <c r="T43" i="95"/>
  <c r="S43" i="95"/>
  <c r="R43" i="95"/>
  <c r="Q43" i="95"/>
  <c r="O43" i="95"/>
  <c r="T42" i="95"/>
  <c r="S42" i="95"/>
  <c r="R42" i="95"/>
  <c r="Q42" i="95"/>
  <c r="O42" i="95"/>
  <c r="T41" i="95"/>
  <c r="S41" i="95"/>
  <c r="R41" i="95"/>
  <c r="Q41" i="95"/>
  <c r="O41" i="95"/>
  <c r="T40" i="95"/>
  <c r="S40" i="95"/>
  <c r="R40" i="95"/>
  <c r="Q40" i="95"/>
  <c r="O40" i="95"/>
  <c r="T39" i="95"/>
  <c r="S39" i="95"/>
  <c r="R39" i="95"/>
  <c r="Q39" i="95"/>
  <c r="O39" i="95"/>
  <c r="T38" i="95"/>
  <c r="S38" i="95"/>
  <c r="R38" i="95"/>
  <c r="Q38" i="95"/>
  <c r="O38" i="95"/>
  <c r="T37" i="95"/>
  <c r="S37" i="95"/>
  <c r="R37" i="95"/>
  <c r="Q37" i="95"/>
  <c r="O37" i="95"/>
  <c r="T36" i="95"/>
  <c r="S36" i="95"/>
  <c r="R36" i="95"/>
  <c r="Q36" i="95"/>
  <c r="O36" i="95"/>
  <c r="T35" i="95"/>
  <c r="S35" i="95"/>
  <c r="R35" i="95"/>
  <c r="Q35" i="95"/>
  <c r="O35" i="95"/>
  <c r="T34" i="95"/>
  <c r="S34" i="95"/>
  <c r="R34" i="95"/>
  <c r="Q34" i="95"/>
  <c r="O34" i="95"/>
  <c r="T33" i="95"/>
  <c r="S33" i="95"/>
  <c r="R33" i="95"/>
  <c r="Q33" i="95"/>
  <c r="O33" i="95"/>
  <c r="T32" i="95"/>
  <c r="S32" i="95"/>
  <c r="R32" i="95"/>
  <c r="Q32" i="95"/>
  <c r="O32" i="95"/>
  <c r="T31" i="95"/>
  <c r="S31" i="95"/>
  <c r="R31" i="95"/>
  <c r="Q31" i="95"/>
  <c r="O31" i="95"/>
  <c r="T30" i="95"/>
  <c r="S30" i="95"/>
  <c r="R30" i="95"/>
  <c r="Q30" i="95"/>
  <c r="O30" i="95"/>
  <c r="T29" i="95"/>
  <c r="S29" i="95"/>
  <c r="R29" i="95"/>
  <c r="Q29" i="95"/>
  <c r="O29" i="95"/>
  <c r="T28" i="95"/>
  <c r="S28" i="95"/>
  <c r="R28" i="95"/>
  <c r="Q28" i="95"/>
  <c r="O28" i="95"/>
  <c r="T27" i="95"/>
  <c r="S27" i="95"/>
  <c r="R27" i="95"/>
  <c r="Q27" i="95"/>
  <c r="O27" i="95"/>
  <c r="T26" i="95"/>
  <c r="S26" i="95"/>
  <c r="R26" i="95"/>
  <c r="Q26" i="95"/>
  <c r="O26" i="95"/>
  <c r="T25" i="95"/>
  <c r="S25" i="95"/>
  <c r="R25" i="95"/>
  <c r="Q25" i="95"/>
  <c r="O25" i="95"/>
  <c r="T24" i="95"/>
  <c r="S24" i="95"/>
  <c r="R24" i="95"/>
  <c r="Q24" i="95"/>
  <c r="O24" i="95"/>
  <c r="T23" i="95"/>
  <c r="S23" i="95"/>
  <c r="R23" i="95"/>
  <c r="Q23" i="95"/>
  <c r="O23" i="95"/>
  <c r="T22" i="95"/>
  <c r="S22" i="95"/>
  <c r="R22" i="95"/>
  <c r="Q22" i="95"/>
  <c r="O22" i="95"/>
  <c r="T21" i="95"/>
  <c r="S21" i="95"/>
  <c r="R21" i="95"/>
  <c r="Q21" i="95"/>
  <c r="O21" i="95"/>
  <c r="T20" i="95"/>
  <c r="S20" i="95"/>
  <c r="R20" i="95"/>
  <c r="Q20" i="95"/>
  <c r="O20" i="95"/>
  <c r="T19" i="95"/>
  <c r="S19" i="95"/>
  <c r="R19" i="95"/>
  <c r="Q19" i="95"/>
  <c r="O19" i="95"/>
  <c r="T18" i="95"/>
  <c r="S18" i="95"/>
  <c r="R18" i="95"/>
  <c r="Q18" i="95"/>
  <c r="O18" i="95"/>
  <c r="T17" i="95"/>
  <c r="S17" i="95"/>
  <c r="R17" i="95"/>
  <c r="Q17" i="95"/>
  <c r="O17" i="95"/>
  <c r="T16" i="95"/>
  <c r="S16" i="95"/>
  <c r="R16" i="95"/>
  <c r="Q16" i="95"/>
  <c r="O16" i="95"/>
  <c r="T15" i="95"/>
  <c r="S15" i="95"/>
  <c r="R15" i="95"/>
  <c r="Q15" i="95"/>
  <c r="O15" i="95"/>
  <c r="T14" i="95"/>
  <c r="S14" i="95"/>
  <c r="R14" i="95"/>
  <c r="Q14" i="95"/>
  <c r="O14" i="95"/>
  <c r="T13" i="95"/>
  <c r="S13" i="95"/>
  <c r="R13" i="95"/>
  <c r="Q13" i="95"/>
  <c r="O13" i="95"/>
  <c r="T12" i="95"/>
  <c r="S12" i="95"/>
  <c r="R12" i="95"/>
  <c r="Q12" i="95"/>
  <c r="O12" i="95"/>
  <c r="T11" i="95"/>
  <c r="S11" i="95"/>
  <c r="R11" i="95"/>
  <c r="Q11" i="95"/>
  <c r="O11" i="95"/>
  <c r="T10" i="95"/>
  <c r="S10" i="95"/>
  <c r="R10" i="95"/>
  <c r="Q10" i="95"/>
  <c r="O10" i="95"/>
  <c r="T9" i="95"/>
  <c r="S9" i="95"/>
  <c r="R9" i="95"/>
  <c r="Q9" i="95"/>
  <c r="O9" i="95"/>
  <c r="T8" i="95"/>
  <c r="S8" i="95"/>
  <c r="R8" i="95"/>
  <c r="Q8" i="95"/>
  <c r="O8" i="95"/>
  <c r="T7" i="95"/>
  <c r="S7" i="95"/>
  <c r="R7" i="95"/>
  <c r="Q7" i="95"/>
  <c r="O7" i="95"/>
  <c r="T6" i="95"/>
  <c r="S6" i="95"/>
  <c r="R6" i="95"/>
  <c r="Q6" i="95"/>
  <c r="O6" i="95"/>
  <c r="T5" i="95"/>
  <c r="S5" i="95"/>
  <c r="R5" i="95"/>
  <c r="Q5" i="95"/>
  <c r="O5" i="95"/>
  <c r="T4" i="95"/>
  <c r="S4" i="95"/>
  <c r="R4" i="95"/>
  <c r="Q4" i="95"/>
  <c r="O4" i="95"/>
  <c r="V2" i="95"/>
  <c r="U2" i="95"/>
  <c r="R2" i="95"/>
  <c r="Q2" i="95"/>
  <c r="O2" i="95"/>
  <c r="T83" i="96"/>
  <c r="S83" i="96"/>
  <c r="R83" i="96"/>
  <c r="Q83" i="96"/>
  <c r="O83" i="96"/>
  <c r="T82" i="96"/>
  <c r="S82" i="96"/>
  <c r="R82" i="96"/>
  <c r="Q82" i="96"/>
  <c r="O82" i="96"/>
  <c r="T81" i="96"/>
  <c r="S81" i="96"/>
  <c r="R81" i="96"/>
  <c r="Q81" i="96"/>
  <c r="O81" i="96"/>
  <c r="T80" i="96"/>
  <c r="S80" i="96"/>
  <c r="R80" i="96"/>
  <c r="Q80" i="96"/>
  <c r="O80" i="96"/>
  <c r="T79" i="96"/>
  <c r="S79" i="96"/>
  <c r="R79" i="96"/>
  <c r="Q79" i="96"/>
  <c r="O79" i="96"/>
  <c r="T78" i="96"/>
  <c r="S78" i="96"/>
  <c r="R78" i="96"/>
  <c r="Q78" i="96"/>
  <c r="O78" i="96"/>
  <c r="T77" i="96"/>
  <c r="S77" i="96"/>
  <c r="R77" i="96"/>
  <c r="Q77" i="96"/>
  <c r="O77" i="96"/>
  <c r="T76" i="96"/>
  <c r="S76" i="96"/>
  <c r="R76" i="96"/>
  <c r="Q76" i="96"/>
  <c r="O76" i="96"/>
  <c r="T75" i="96"/>
  <c r="S75" i="96"/>
  <c r="R75" i="96"/>
  <c r="Q75" i="96"/>
  <c r="O75" i="96"/>
  <c r="T74" i="96"/>
  <c r="S74" i="96"/>
  <c r="R74" i="96"/>
  <c r="Q74" i="96"/>
  <c r="O74" i="96"/>
  <c r="T73" i="96"/>
  <c r="S73" i="96"/>
  <c r="R73" i="96"/>
  <c r="Q73" i="96"/>
  <c r="O73" i="96"/>
  <c r="T72" i="96"/>
  <c r="S72" i="96"/>
  <c r="R72" i="96"/>
  <c r="Q72" i="96"/>
  <c r="O72" i="96"/>
  <c r="T71" i="96"/>
  <c r="S71" i="96"/>
  <c r="R71" i="96"/>
  <c r="Q71" i="96"/>
  <c r="O71" i="96"/>
  <c r="T70" i="96"/>
  <c r="S70" i="96"/>
  <c r="R70" i="96"/>
  <c r="Q70" i="96"/>
  <c r="O70" i="96"/>
  <c r="T69" i="96"/>
  <c r="S69" i="96"/>
  <c r="R69" i="96"/>
  <c r="Q69" i="96"/>
  <c r="O69" i="96"/>
  <c r="T68" i="96"/>
  <c r="S68" i="96"/>
  <c r="R68" i="96"/>
  <c r="Q68" i="96"/>
  <c r="O68" i="96"/>
  <c r="T67" i="96"/>
  <c r="S67" i="96"/>
  <c r="R67" i="96"/>
  <c r="Q67" i="96"/>
  <c r="O67" i="96"/>
  <c r="T66" i="96"/>
  <c r="S66" i="96"/>
  <c r="R66" i="96"/>
  <c r="Q66" i="96"/>
  <c r="O66" i="96"/>
  <c r="T65" i="96"/>
  <c r="S65" i="96"/>
  <c r="R65" i="96"/>
  <c r="Q65" i="96"/>
  <c r="O65" i="96"/>
  <c r="T64" i="96"/>
  <c r="S64" i="96"/>
  <c r="R64" i="96"/>
  <c r="Q64" i="96"/>
  <c r="O64" i="96"/>
  <c r="T63" i="96"/>
  <c r="S63" i="96"/>
  <c r="R63" i="96"/>
  <c r="Q63" i="96"/>
  <c r="O63" i="96"/>
  <c r="T62" i="96"/>
  <c r="S62" i="96"/>
  <c r="R62" i="96"/>
  <c r="Q62" i="96"/>
  <c r="O62" i="96"/>
  <c r="T61" i="96"/>
  <c r="S61" i="96"/>
  <c r="R61" i="96"/>
  <c r="Q61" i="96"/>
  <c r="O61" i="96"/>
  <c r="T60" i="96"/>
  <c r="S60" i="96"/>
  <c r="R60" i="96"/>
  <c r="Q60" i="96"/>
  <c r="O60" i="96"/>
  <c r="T59" i="96"/>
  <c r="S59" i="96"/>
  <c r="R59" i="96"/>
  <c r="Q59" i="96"/>
  <c r="O59" i="96"/>
  <c r="T58" i="96"/>
  <c r="S58" i="96"/>
  <c r="R58" i="96"/>
  <c r="Q58" i="96"/>
  <c r="O58" i="96"/>
  <c r="T57" i="96"/>
  <c r="S57" i="96"/>
  <c r="R57" i="96"/>
  <c r="Q57" i="96"/>
  <c r="O57" i="96"/>
  <c r="T56" i="96"/>
  <c r="S56" i="96"/>
  <c r="R56" i="96"/>
  <c r="Q56" i="96"/>
  <c r="O56" i="96"/>
  <c r="T55" i="96"/>
  <c r="S55" i="96"/>
  <c r="R55" i="96"/>
  <c r="Q55" i="96"/>
  <c r="O55" i="96"/>
  <c r="T54" i="96"/>
  <c r="S54" i="96"/>
  <c r="R54" i="96"/>
  <c r="Q54" i="96"/>
  <c r="O54" i="96"/>
  <c r="T53" i="96"/>
  <c r="S53" i="96"/>
  <c r="R53" i="96"/>
  <c r="Q53" i="96"/>
  <c r="O53" i="96"/>
  <c r="T52" i="96"/>
  <c r="S52" i="96"/>
  <c r="R52" i="96"/>
  <c r="Q52" i="96"/>
  <c r="O52" i="96"/>
  <c r="T51" i="96"/>
  <c r="S51" i="96"/>
  <c r="R51" i="96"/>
  <c r="Q51" i="96"/>
  <c r="O51" i="96"/>
  <c r="T50" i="96"/>
  <c r="S50" i="96"/>
  <c r="R50" i="96"/>
  <c r="Q50" i="96"/>
  <c r="O50" i="96"/>
  <c r="T49" i="96"/>
  <c r="S49" i="96"/>
  <c r="R49" i="96"/>
  <c r="Q49" i="96"/>
  <c r="O49" i="96"/>
  <c r="T48" i="96"/>
  <c r="S48" i="96"/>
  <c r="R48" i="96"/>
  <c r="Q48" i="96"/>
  <c r="O48" i="96"/>
  <c r="T47" i="96"/>
  <c r="S47" i="96"/>
  <c r="R47" i="96"/>
  <c r="Q47" i="96"/>
  <c r="O47" i="96"/>
  <c r="T46" i="96"/>
  <c r="S46" i="96"/>
  <c r="R46" i="96"/>
  <c r="Q46" i="96"/>
  <c r="O46" i="96"/>
  <c r="T45" i="96"/>
  <c r="S45" i="96"/>
  <c r="R45" i="96"/>
  <c r="Q45" i="96"/>
  <c r="O45" i="96"/>
  <c r="T44" i="96"/>
  <c r="S44" i="96"/>
  <c r="R44" i="96"/>
  <c r="Q44" i="96"/>
  <c r="O44" i="96"/>
  <c r="T43" i="96"/>
  <c r="S43" i="96"/>
  <c r="R43" i="96"/>
  <c r="Q43" i="96"/>
  <c r="O43" i="96"/>
  <c r="T42" i="96"/>
  <c r="S42" i="96"/>
  <c r="R42" i="96"/>
  <c r="Q42" i="96"/>
  <c r="O42" i="96"/>
  <c r="T41" i="96"/>
  <c r="S41" i="96"/>
  <c r="R41" i="96"/>
  <c r="Q41" i="96"/>
  <c r="O41" i="96"/>
  <c r="T40" i="96"/>
  <c r="S40" i="96"/>
  <c r="R40" i="96"/>
  <c r="Q40" i="96"/>
  <c r="O40" i="96"/>
  <c r="T39" i="96"/>
  <c r="S39" i="96"/>
  <c r="R39" i="96"/>
  <c r="Q39" i="96"/>
  <c r="O39" i="96"/>
  <c r="T38" i="96"/>
  <c r="S38" i="96"/>
  <c r="R38" i="96"/>
  <c r="Q38" i="96"/>
  <c r="O38" i="96"/>
  <c r="T37" i="96"/>
  <c r="S37" i="96"/>
  <c r="R37" i="96"/>
  <c r="Q37" i="96"/>
  <c r="O37" i="96"/>
  <c r="T36" i="96"/>
  <c r="S36" i="96"/>
  <c r="R36" i="96"/>
  <c r="Q36" i="96"/>
  <c r="O36" i="96"/>
  <c r="T35" i="96"/>
  <c r="S35" i="96"/>
  <c r="R35" i="96"/>
  <c r="Q35" i="96"/>
  <c r="O35" i="96"/>
  <c r="T34" i="96"/>
  <c r="S34" i="96"/>
  <c r="R34" i="96"/>
  <c r="Q34" i="96"/>
  <c r="O34" i="96"/>
  <c r="T33" i="96"/>
  <c r="S33" i="96"/>
  <c r="R33" i="96"/>
  <c r="Q33" i="96"/>
  <c r="O33" i="96"/>
  <c r="T32" i="96"/>
  <c r="S32" i="96"/>
  <c r="R32" i="96"/>
  <c r="Q32" i="96"/>
  <c r="O32" i="96"/>
  <c r="T31" i="96"/>
  <c r="S31" i="96"/>
  <c r="R31" i="96"/>
  <c r="Q31" i="96"/>
  <c r="O31" i="96"/>
  <c r="T30" i="96"/>
  <c r="S30" i="96"/>
  <c r="R30" i="96"/>
  <c r="Q30" i="96"/>
  <c r="O30" i="96"/>
  <c r="T29" i="96"/>
  <c r="S29" i="96"/>
  <c r="R29" i="96"/>
  <c r="Q29" i="96"/>
  <c r="O29" i="96"/>
  <c r="T28" i="96"/>
  <c r="S28" i="96"/>
  <c r="R28" i="96"/>
  <c r="Q28" i="96"/>
  <c r="O28" i="96"/>
  <c r="T27" i="96"/>
  <c r="S27" i="96"/>
  <c r="R27" i="96"/>
  <c r="Q27" i="96"/>
  <c r="O27" i="96"/>
  <c r="T26" i="96"/>
  <c r="S26" i="96"/>
  <c r="R26" i="96"/>
  <c r="Q26" i="96"/>
  <c r="O26" i="96"/>
  <c r="T25" i="96"/>
  <c r="S25" i="96"/>
  <c r="R25" i="96"/>
  <c r="Q25" i="96"/>
  <c r="O25" i="96"/>
  <c r="T24" i="96"/>
  <c r="S24" i="96"/>
  <c r="R24" i="96"/>
  <c r="Q24" i="96"/>
  <c r="O24" i="96"/>
  <c r="T23" i="96"/>
  <c r="S23" i="96"/>
  <c r="R23" i="96"/>
  <c r="Q23" i="96"/>
  <c r="O23" i="96"/>
  <c r="T22" i="96"/>
  <c r="S22" i="96"/>
  <c r="R22" i="96"/>
  <c r="Q22" i="96"/>
  <c r="O22" i="96"/>
  <c r="T21" i="96"/>
  <c r="S21" i="96"/>
  <c r="R21" i="96"/>
  <c r="Q21" i="96"/>
  <c r="O21" i="96"/>
  <c r="T20" i="96"/>
  <c r="S20" i="96"/>
  <c r="R20" i="96"/>
  <c r="Q20" i="96"/>
  <c r="O20" i="96"/>
  <c r="T19" i="96"/>
  <c r="S19" i="96"/>
  <c r="R19" i="96"/>
  <c r="Q19" i="96"/>
  <c r="O19" i="96"/>
  <c r="T18" i="96"/>
  <c r="S18" i="96"/>
  <c r="R18" i="96"/>
  <c r="Q18" i="96"/>
  <c r="O18" i="96"/>
  <c r="T17" i="96"/>
  <c r="S17" i="96"/>
  <c r="R17" i="96"/>
  <c r="Q17" i="96"/>
  <c r="O17" i="96"/>
  <c r="T16" i="96"/>
  <c r="S16" i="96"/>
  <c r="R16" i="96"/>
  <c r="Q16" i="96"/>
  <c r="O16" i="96"/>
  <c r="T15" i="96"/>
  <c r="S15" i="96"/>
  <c r="R15" i="96"/>
  <c r="Q15" i="96"/>
  <c r="O15" i="96"/>
  <c r="T14" i="96"/>
  <c r="S14" i="96"/>
  <c r="R14" i="96"/>
  <c r="Q14" i="96"/>
  <c r="O14" i="96"/>
  <c r="T13" i="96"/>
  <c r="S13" i="96"/>
  <c r="R13" i="96"/>
  <c r="Q13" i="96"/>
  <c r="O13" i="96"/>
  <c r="T12" i="96"/>
  <c r="S12" i="96"/>
  <c r="R12" i="96"/>
  <c r="Q12" i="96"/>
  <c r="O12" i="96"/>
  <c r="T11" i="96"/>
  <c r="S11" i="96"/>
  <c r="R11" i="96"/>
  <c r="Q11" i="96"/>
  <c r="O11" i="96"/>
  <c r="T10" i="96"/>
  <c r="S10" i="96"/>
  <c r="R10" i="96"/>
  <c r="Q10" i="96"/>
  <c r="O10" i="96"/>
  <c r="T9" i="96"/>
  <c r="S9" i="96"/>
  <c r="R9" i="96"/>
  <c r="Q9" i="96"/>
  <c r="O9" i="96"/>
  <c r="T8" i="96"/>
  <c r="S8" i="96"/>
  <c r="R8" i="96"/>
  <c r="Q8" i="96"/>
  <c r="O8" i="96"/>
  <c r="T7" i="96"/>
  <c r="S7" i="96"/>
  <c r="R7" i="96"/>
  <c r="Q7" i="96"/>
  <c r="O7" i="96"/>
  <c r="T6" i="96"/>
  <c r="S6" i="96"/>
  <c r="R6" i="96"/>
  <c r="Q6" i="96"/>
  <c r="O6" i="96"/>
  <c r="V2" i="96"/>
  <c r="U2" i="96"/>
  <c r="R2" i="96"/>
  <c r="Q2" i="96"/>
  <c r="O2" i="96"/>
  <c r="T83" i="97"/>
  <c r="S83" i="97"/>
  <c r="R83" i="97"/>
  <c r="Q83" i="97"/>
  <c r="O83" i="97"/>
  <c r="T82" i="97"/>
  <c r="S82" i="97"/>
  <c r="R82" i="97"/>
  <c r="Q82" i="97"/>
  <c r="O82" i="97"/>
  <c r="T81" i="97"/>
  <c r="S81" i="97"/>
  <c r="R81" i="97"/>
  <c r="Q81" i="97"/>
  <c r="O81" i="97"/>
  <c r="T80" i="97"/>
  <c r="S80" i="97"/>
  <c r="R80" i="97"/>
  <c r="Q80" i="97"/>
  <c r="O80" i="97"/>
  <c r="T79" i="97"/>
  <c r="S79" i="97"/>
  <c r="R79" i="97"/>
  <c r="Q79" i="97"/>
  <c r="O79" i="97"/>
  <c r="T78" i="97"/>
  <c r="S78" i="97"/>
  <c r="R78" i="97"/>
  <c r="Q78" i="97"/>
  <c r="O78" i="97"/>
  <c r="T77" i="97"/>
  <c r="S77" i="97"/>
  <c r="R77" i="97"/>
  <c r="Q77" i="97"/>
  <c r="O77" i="97"/>
  <c r="T76" i="97"/>
  <c r="S76" i="97"/>
  <c r="R76" i="97"/>
  <c r="Q76" i="97"/>
  <c r="O76" i="97"/>
  <c r="T75" i="97"/>
  <c r="S75" i="97"/>
  <c r="R75" i="97"/>
  <c r="Q75" i="97"/>
  <c r="O75" i="97"/>
  <c r="T74" i="97"/>
  <c r="S74" i="97"/>
  <c r="R74" i="97"/>
  <c r="Q74" i="97"/>
  <c r="O74" i="97"/>
  <c r="T73" i="97"/>
  <c r="S73" i="97"/>
  <c r="R73" i="97"/>
  <c r="Q73" i="97"/>
  <c r="O73" i="97"/>
  <c r="T72" i="97"/>
  <c r="S72" i="97"/>
  <c r="R72" i="97"/>
  <c r="Q72" i="97"/>
  <c r="O72" i="97"/>
  <c r="T71" i="97"/>
  <c r="S71" i="97"/>
  <c r="R71" i="97"/>
  <c r="Q71" i="97"/>
  <c r="O71" i="97"/>
  <c r="T70" i="97"/>
  <c r="S70" i="97"/>
  <c r="R70" i="97"/>
  <c r="Q70" i="97"/>
  <c r="O70" i="97"/>
  <c r="T69" i="97"/>
  <c r="S69" i="97"/>
  <c r="R69" i="97"/>
  <c r="Q69" i="97"/>
  <c r="O69" i="97"/>
  <c r="T68" i="97"/>
  <c r="S68" i="97"/>
  <c r="R68" i="97"/>
  <c r="Q68" i="97"/>
  <c r="O68" i="97"/>
  <c r="T67" i="97"/>
  <c r="S67" i="97"/>
  <c r="R67" i="97"/>
  <c r="Q67" i="97"/>
  <c r="O67" i="97"/>
  <c r="T66" i="97"/>
  <c r="S66" i="97"/>
  <c r="R66" i="97"/>
  <c r="Q66" i="97"/>
  <c r="O66" i="97"/>
  <c r="T65" i="97"/>
  <c r="S65" i="97"/>
  <c r="R65" i="97"/>
  <c r="Q65" i="97"/>
  <c r="O65" i="97"/>
  <c r="T64" i="97"/>
  <c r="S64" i="97"/>
  <c r="R64" i="97"/>
  <c r="Q64" i="97"/>
  <c r="O64" i="97"/>
  <c r="T63" i="97"/>
  <c r="S63" i="97"/>
  <c r="R63" i="97"/>
  <c r="Q63" i="97"/>
  <c r="O63" i="97"/>
  <c r="T62" i="97"/>
  <c r="S62" i="97"/>
  <c r="R62" i="97"/>
  <c r="Q62" i="97"/>
  <c r="O62" i="97"/>
  <c r="T61" i="97"/>
  <c r="S61" i="97"/>
  <c r="R61" i="97"/>
  <c r="Q61" i="97"/>
  <c r="O61" i="97"/>
  <c r="T60" i="97"/>
  <c r="S60" i="97"/>
  <c r="R60" i="97"/>
  <c r="Q60" i="97"/>
  <c r="O60" i="97"/>
  <c r="T59" i="97"/>
  <c r="S59" i="97"/>
  <c r="R59" i="97"/>
  <c r="Q59" i="97"/>
  <c r="O59" i="97"/>
  <c r="T58" i="97"/>
  <c r="S58" i="97"/>
  <c r="R58" i="97"/>
  <c r="Q58" i="97"/>
  <c r="O58" i="97"/>
  <c r="T57" i="97"/>
  <c r="S57" i="97"/>
  <c r="R57" i="97"/>
  <c r="Q57" i="97"/>
  <c r="O57" i="97"/>
  <c r="T56" i="97"/>
  <c r="S56" i="97"/>
  <c r="R56" i="97"/>
  <c r="Q56" i="97"/>
  <c r="O56" i="97"/>
  <c r="T55" i="97"/>
  <c r="S55" i="97"/>
  <c r="R55" i="97"/>
  <c r="Q55" i="97"/>
  <c r="O55" i="97"/>
  <c r="T54" i="97"/>
  <c r="S54" i="97"/>
  <c r="R54" i="97"/>
  <c r="Q54" i="97"/>
  <c r="O54" i="97"/>
  <c r="T53" i="97"/>
  <c r="S53" i="97"/>
  <c r="R53" i="97"/>
  <c r="Q53" i="97"/>
  <c r="O53" i="97"/>
  <c r="T52" i="97"/>
  <c r="S52" i="97"/>
  <c r="R52" i="97"/>
  <c r="Q52" i="97"/>
  <c r="O52" i="97"/>
  <c r="T51" i="97"/>
  <c r="S51" i="97"/>
  <c r="R51" i="97"/>
  <c r="Q51" i="97"/>
  <c r="O51" i="97"/>
  <c r="T50" i="97"/>
  <c r="S50" i="97"/>
  <c r="R50" i="97"/>
  <c r="Q50" i="97"/>
  <c r="O50" i="97"/>
  <c r="T49" i="97"/>
  <c r="S49" i="97"/>
  <c r="R49" i="97"/>
  <c r="Q49" i="97"/>
  <c r="O49" i="97"/>
  <c r="T48" i="97"/>
  <c r="S48" i="97"/>
  <c r="R48" i="97"/>
  <c r="Q48" i="97"/>
  <c r="O48" i="97"/>
  <c r="T47" i="97"/>
  <c r="S47" i="97"/>
  <c r="R47" i="97"/>
  <c r="Q47" i="97"/>
  <c r="O47" i="97"/>
  <c r="T46" i="97"/>
  <c r="S46" i="97"/>
  <c r="R46" i="97"/>
  <c r="Q46" i="97"/>
  <c r="O46" i="97"/>
  <c r="T45" i="97"/>
  <c r="S45" i="97"/>
  <c r="R45" i="97"/>
  <c r="Q45" i="97"/>
  <c r="O45" i="97"/>
  <c r="T44" i="97"/>
  <c r="S44" i="97"/>
  <c r="R44" i="97"/>
  <c r="Q44" i="97"/>
  <c r="O44" i="97"/>
  <c r="T43" i="97"/>
  <c r="S43" i="97"/>
  <c r="R43" i="97"/>
  <c r="Q43" i="97"/>
  <c r="O43" i="97"/>
  <c r="T42" i="97"/>
  <c r="S42" i="97"/>
  <c r="R42" i="97"/>
  <c r="Q42" i="97"/>
  <c r="O42" i="97"/>
  <c r="T41" i="97"/>
  <c r="S41" i="97"/>
  <c r="R41" i="97"/>
  <c r="Q41" i="97"/>
  <c r="O41" i="97"/>
  <c r="T40" i="97"/>
  <c r="S40" i="97"/>
  <c r="R40" i="97"/>
  <c r="Q40" i="97"/>
  <c r="O40" i="97"/>
  <c r="T39" i="97"/>
  <c r="S39" i="97"/>
  <c r="R39" i="97"/>
  <c r="Q39" i="97"/>
  <c r="O39" i="97"/>
  <c r="T38" i="97"/>
  <c r="S38" i="97"/>
  <c r="R38" i="97"/>
  <c r="Q38" i="97"/>
  <c r="O38" i="97"/>
  <c r="T37" i="97"/>
  <c r="S37" i="97"/>
  <c r="R37" i="97"/>
  <c r="Q37" i="97"/>
  <c r="O37" i="97"/>
  <c r="T36" i="97"/>
  <c r="S36" i="97"/>
  <c r="R36" i="97"/>
  <c r="Q36" i="97"/>
  <c r="O36" i="97"/>
  <c r="T35" i="97"/>
  <c r="S35" i="97"/>
  <c r="R35" i="97"/>
  <c r="Q35" i="97"/>
  <c r="O35" i="97"/>
  <c r="T34" i="97"/>
  <c r="S34" i="97"/>
  <c r="R34" i="97"/>
  <c r="Q34" i="97"/>
  <c r="O34" i="97"/>
  <c r="T33" i="97"/>
  <c r="S33" i="97"/>
  <c r="R33" i="97"/>
  <c r="Q33" i="97"/>
  <c r="O33" i="97"/>
  <c r="T32" i="97"/>
  <c r="S32" i="97"/>
  <c r="R32" i="97"/>
  <c r="Q32" i="97"/>
  <c r="O32" i="97"/>
  <c r="T31" i="97"/>
  <c r="S31" i="97"/>
  <c r="R31" i="97"/>
  <c r="Q31" i="97"/>
  <c r="O31" i="97"/>
  <c r="T30" i="97"/>
  <c r="S30" i="97"/>
  <c r="R30" i="97"/>
  <c r="Q30" i="97"/>
  <c r="O30" i="97"/>
  <c r="T29" i="97"/>
  <c r="S29" i="97"/>
  <c r="R29" i="97"/>
  <c r="Q29" i="97"/>
  <c r="O29" i="97"/>
  <c r="T28" i="97"/>
  <c r="S28" i="97"/>
  <c r="R28" i="97"/>
  <c r="Q28" i="97"/>
  <c r="O28" i="97"/>
  <c r="T27" i="97"/>
  <c r="S27" i="97"/>
  <c r="R27" i="97"/>
  <c r="Q27" i="97"/>
  <c r="O27" i="97"/>
  <c r="T26" i="97"/>
  <c r="S26" i="97"/>
  <c r="R26" i="97"/>
  <c r="Q26" i="97"/>
  <c r="O26" i="97"/>
  <c r="T25" i="97"/>
  <c r="S25" i="97"/>
  <c r="R25" i="97"/>
  <c r="Q25" i="97"/>
  <c r="O25" i="97"/>
  <c r="T24" i="97"/>
  <c r="S24" i="97"/>
  <c r="R24" i="97"/>
  <c r="Q24" i="97"/>
  <c r="O24" i="97"/>
  <c r="T23" i="97"/>
  <c r="S23" i="97"/>
  <c r="R23" i="97"/>
  <c r="Q23" i="97"/>
  <c r="O23" i="97"/>
  <c r="T22" i="97"/>
  <c r="S22" i="97"/>
  <c r="R22" i="97"/>
  <c r="Q22" i="97"/>
  <c r="O22" i="97"/>
  <c r="T21" i="97"/>
  <c r="S21" i="97"/>
  <c r="R21" i="97"/>
  <c r="Q21" i="97"/>
  <c r="O21" i="97"/>
  <c r="T20" i="97"/>
  <c r="S20" i="97"/>
  <c r="R20" i="97"/>
  <c r="Q20" i="97"/>
  <c r="O20" i="97"/>
  <c r="T19" i="97"/>
  <c r="S19" i="97"/>
  <c r="R19" i="97"/>
  <c r="Q19" i="97"/>
  <c r="O19" i="97"/>
  <c r="T18" i="97"/>
  <c r="S18" i="97"/>
  <c r="R18" i="97"/>
  <c r="Q18" i="97"/>
  <c r="O18" i="97"/>
  <c r="T17" i="97"/>
  <c r="S17" i="97"/>
  <c r="R17" i="97"/>
  <c r="Q17" i="97"/>
  <c r="O17" i="97"/>
  <c r="T16" i="97"/>
  <c r="S16" i="97"/>
  <c r="R16" i="97"/>
  <c r="Q16" i="97"/>
  <c r="O16" i="97"/>
  <c r="T15" i="97"/>
  <c r="S15" i="97"/>
  <c r="R15" i="97"/>
  <c r="Q15" i="97"/>
  <c r="O15" i="97"/>
  <c r="T14" i="97"/>
  <c r="S14" i="97"/>
  <c r="R14" i="97"/>
  <c r="Q14" i="97"/>
  <c r="O14" i="97"/>
  <c r="T13" i="97"/>
  <c r="S13" i="97"/>
  <c r="R13" i="97"/>
  <c r="Q13" i="97"/>
  <c r="O13" i="97"/>
  <c r="T12" i="97"/>
  <c r="S12" i="97"/>
  <c r="R12" i="97"/>
  <c r="Q12" i="97"/>
  <c r="O12" i="97"/>
  <c r="T11" i="97"/>
  <c r="S11" i="97"/>
  <c r="R11" i="97"/>
  <c r="Q11" i="97"/>
  <c r="O11" i="97"/>
  <c r="T10" i="97"/>
  <c r="S10" i="97"/>
  <c r="R10" i="97"/>
  <c r="Q10" i="97"/>
  <c r="O10" i="97"/>
  <c r="T9" i="97"/>
  <c r="S9" i="97"/>
  <c r="R9" i="97"/>
  <c r="Q9" i="97"/>
  <c r="O9" i="97"/>
  <c r="T8" i="97"/>
  <c r="S8" i="97"/>
  <c r="R8" i="97"/>
  <c r="Q8" i="97"/>
  <c r="O8" i="97"/>
  <c r="T7" i="97"/>
  <c r="S7" i="97"/>
  <c r="R7" i="97"/>
  <c r="Q7" i="97"/>
  <c r="O7" i="97"/>
  <c r="T6" i="97"/>
  <c r="S6" i="97"/>
  <c r="R6" i="97"/>
  <c r="Q6" i="97"/>
  <c r="O6" i="97"/>
  <c r="T5" i="97"/>
  <c r="S5" i="97"/>
  <c r="R5" i="97"/>
  <c r="Q5" i="97"/>
  <c r="O5" i="97"/>
  <c r="V2" i="97"/>
  <c r="U2" i="97"/>
  <c r="R2" i="97"/>
  <c r="Q2" i="97"/>
  <c r="O2" i="97"/>
  <c r="T83" i="98"/>
  <c r="S83" i="98"/>
  <c r="R83" i="98"/>
  <c r="Q83" i="98"/>
  <c r="O83" i="98"/>
  <c r="T82" i="98"/>
  <c r="S82" i="98"/>
  <c r="R82" i="98"/>
  <c r="Q82" i="98"/>
  <c r="O82" i="98"/>
  <c r="T81" i="98"/>
  <c r="S81" i="98"/>
  <c r="R81" i="98"/>
  <c r="Q81" i="98"/>
  <c r="O81" i="98"/>
  <c r="T80" i="98"/>
  <c r="S80" i="98"/>
  <c r="R80" i="98"/>
  <c r="Q80" i="98"/>
  <c r="O80" i="98"/>
  <c r="T79" i="98"/>
  <c r="S79" i="98"/>
  <c r="R79" i="98"/>
  <c r="Q79" i="98"/>
  <c r="O79" i="98"/>
  <c r="T78" i="98"/>
  <c r="S78" i="98"/>
  <c r="R78" i="98"/>
  <c r="Q78" i="98"/>
  <c r="O78" i="98"/>
  <c r="T77" i="98"/>
  <c r="S77" i="98"/>
  <c r="R77" i="98"/>
  <c r="Q77" i="98"/>
  <c r="O77" i="98"/>
  <c r="T76" i="98"/>
  <c r="S76" i="98"/>
  <c r="R76" i="98"/>
  <c r="Q76" i="98"/>
  <c r="O76" i="98"/>
  <c r="T75" i="98"/>
  <c r="S75" i="98"/>
  <c r="R75" i="98"/>
  <c r="Q75" i="98"/>
  <c r="O75" i="98"/>
  <c r="T74" i="98"/>
  <c r="S74" i="98"/>
  <c r="R74" i="98"/>
  <c r="Q74" i="98"/>
  <c r="O74" i="98"/>
  <c r="T73" i="98"/>
  <c r="S73" i="98"/>
  <c r="R73" i="98"/>
  <c r="Q73" i="98"/>
  <c r="O73" i="98"/>
  <c r="T72" i="98"/>
  <c r="S72" i="98"/>
  <c r="R72" i="98"/>
  <c r="Q72" i="98"/>
  <c r="O72" i="98"/>
  <c r="T71" i="98"/>
  <c r="S71" i="98"/>
  <c r="R71" i="98"/>
  <c r="Q71" i="98"/>
  <c r="O71" i="98"/>
  <c r="T70" i="98"/>
  <c r="S70" i="98"/>
  <c r="R70" i="98"/>
  <c r="Q70" i="98"/>
  <c r="O70" i="98"/>
  <c r="T69" i="98"/>
  <c r="S69" i="98"/>
  <c r="R69" i="98"/>
  <c r="Q69" i="98"/>
  <c r="O69" i="98"/>
  <c r="T68" i="98"/>
  <c r="S68" i="98"/>
  <c r="R68" i="98"/>
  <c r="Q68" i="98"/>
  <c r="O68" i="98"/>
  <c r="T67" i="98"/>
  <c r="S67" i="98"/>
  <c r="R67" i="98"/>
  <c r="Q67" i="98"/>
  <c r="O67" i="98"/>
  <c r="T66" i="98"/>
  <c r="S66" i="98"/>
  <c r="R66" i="98"/>
  <c r="Q66" i="98"/>
  <c r="O66" i="98"/>
  <c r="T65" i="98"/>
  <c r="S65" i="98"/>
  <c r="R65" i="98"/>
  <c r="Q65" i="98"/>
  <c r="O65" i="98"/>
  <c r="T64" i="98"/>
  <c r="S64" i="98"/>
  <c r="R64" i="98"/>
  <c r="Q64" i="98"/>
  <c r="O64" i="98"/>
  <c r="T63" i="98"/>
  <c r="S63" i="98"/>
  <c r="R63" i="98"/>
  <c r="Q63" i="98"/>
  <c r="O63" i="98"/>
  <c r="T62" i="98"/>
  <c r="S62" i="98"/>
  <c r="R62" i="98"/>
  <c r="Q62" i="98"/>
  <c r="O62" i="98"/>
  <c r="T61" i="98"/>
  <c r="S61" i="98"/>
  <c r="R61" i="98"/>
  <c r="Q61" i="98"/>
  <c r="O61" i="98"/>
  <c r="T60" i="98"/>
  <c r="S60" i="98"/>
  <c r="R60" i="98"/>
  <c r="Q60" i="98"/>
  <c r="O60" i="98"/>
  <c r="T59" i="98"/>
  <c r="S59" i="98"/>
  <c r="R59" i="98"/>
  <c r="Q59" i="98"/>
  <c r="O59" i="98"/>
  <c r="T58" i="98"/>
  <c r="S58" i="98"/>
  <c r="R58" i="98"/>
  <c r="Q58" i="98"/>
  <c r="O58" i="98"/>
  <c r="T57" i="98"/>
  <c r="S57" i="98"/>
  <c r="R57" i="98"/>
  <c r="Q57" i="98"/>
  <c r="O57" i="98"/>
  <c r="T56" i="98"/>
  <c r="S56" i="98"/>
  <c r="R56" i="98"/>
  <c r="Q56" i="98"/>
  <c r="O56" i="98"/>
  <c r="T55" i="98"/>
  <c r="S55" i="98"/>
  <c r="R55" i="98"/>
  <c r="Q55" i="98"/>
  <c r="O55" i="98"/>
  <c r="T54" i="98"/>
  <c r="S54" i="98"/>
  <c r="R54" i="98"/>
  <c r="Q54" i="98"/>
  <c r="O54" i="98"/>
  <c r="T53" i="98"/>
  <c r="S53" i="98"/>
  <c r="R53" i="98"/>
  <c r="Q53" i="98"/>
  <c r="O53" i="98"/>
  <c r="T52" i="98"/>
  <c r="S52" i="98"/>
  <c r="R52" i="98"/>
  <c r="Q52" i="98"/>
  <c r="O52" i="98"/>
  <c r="T51" i="98"/>
  <c r="S51" i="98"/>
  <c r="R51" i="98"/>
  <c r="Q51" i="98"/>
  <c r="O51" i="98"/>
  <c r="T50" i="98"/>
  <c r="S50" i="98"/>
  <c r="R50" i="98"/>
  <c r="Q50" i="98"/>
  <c r="O50" i="98"/>
  <c r="T49" i="98"/>
  <c r="S49" i="98"/>
  <c r="R49" i="98"/>
  <c r="Q49" i="98"/>
  <c r="O49" i="98"/>
  <c r="T48" i="98"/>
  <c r="S48" i="98"/>
  <c r="R48" i="98"/>
  <c r="Q48" i="98"/>
  <c r="O48" i="98"/>
  <c r="T47" i="98"/>
  <c r="S47" i="98"/>
  <c r="R47" i="98"/>
  <c r="Q47" i="98"/>
  <c r="O47" i="98"/>
  <c r="T46" i="98"/>
  <c r="S46" i="98"/>
  <c r="R46" i="98"/>
  <c r="Q46" i="98"/>
  <c r="O46" i="98"/>
  <c r="T45" i="98"/>
  <c r="S45" i="98"/>
  <c r="R45" i="98"/>
  <c r="Q45" i="98"/>
  <c r="O45" i="98"/>
  <c r="T44" i="98"/>
  <c r="S44" i="98"/>
  <c r="R44" i="98"/>
  <c r="Q44" i="98"/>
  <c r="O44" i="98"/>
  <c r="T43" i="98"/>
  <c r="S43" i="98"/>
  <c r="R43" i="98"/>
  <c r="Q43" i="98"/>
  <c r="O43" i="98"/>
  <c r="T42" i="98"/>
  <c r="S42" i="98"/>
  <c r="R42" i="98"/>
  <c r="Q42" i="98"/>
  <c r="O42" i="98"/>
  <c r="T41" i="98"/>
  <c r="S41" i="98"/>
  <c r="R41" i="98"/>
  <c r="Q41" i="98"/>
  <c r="O41" i="98"/>
  <c r="T40" i="98"/>
  <c r="S40" i="98"/>
  <c r="R40" i="98"/>
  <c r="Q40" i="98"/>
  <c r="O40" i="98"/>
  <c r="T39" i="98"/>
  <c r="S39" i="98"/>
  <c r="R39" i="98"/>
  <c r="Q39" i="98"/>
  <c r="O39" i="98"/>
  <c r="T38" i="98"/>
  <c r="S38" i="98"/>
  <c r="R38" i="98"/>
  <c r="Q38" i="98"/>
  <c r="O38" i="98"/>
  <c r="T37" i="98"/>
  <c r="S37" i="98"/>
  <c r="R37" i="98"/>
  <c r="Q37" i="98"/>
  <c r="O37" i="98"/>
  <c r="T36" i="98"/>
  <c r="S36" i="98"/>
  <c r="R36" i="98"/>
  <c r="Q36" i="98"/>
  <c r="O36" i="98"/>
  <c r="T35" i="98"/>
  <c r="S35" i="98"/>
  <c r="R35" i="98"/>
  <c r="Q35" i="98"/>
  <c r="O35" i="98"/>
  <c r="T34" i="98"/>
  <c r="S34" i="98"/>
  <c r="R34" i="98"/>
  <c r="Q34" i="98"/>
  <c r="O34" i="98"/>
  <c r="T33" i="98"/>
  <c r="S33" i="98"/>
  <c r="R33" i="98"/>
  <c r="Q33" i="98"/>
  <c r="O33" i="98"/>
  <c r="T32" i="98"/>
  <c r="S32" i="98"/>
  <c r="R32" i="98"/>
  <c r="Q32" i="98"/>
  <c r="O32" i="98"/>
  <c r="T31" i="98"/>
  <c r="S31" i="98"/>
  <c r="R31" i="98"/>
  <c r="Q31" i="98"/>
  <c r="O31" i="98"/>
  <c r="T30" i="98"/>
  <c r="S30" i="98"/>
  <c r="R30" i="98"/>
  <c r="Q30" i="98"/>
  <c r="O30" i="98"/>
  <c r="T29" i="98"/>
  <c r="S29" i="98"/>
  <c r="R29" i="98"/>
  <c r="Q29" i="98"/>
  <c r="O29" i="98"/>
  <c r="T28" i="98"/>
  <c r="S28" i="98"/>
  <c r="R28" i="98"/>
  <c r="Q28" i="98"/>
  <c r="O28" i="98"/>
  <c r="T27" i="98"/>
  <c r="S27" i="98"/>
  <c r="R27" i="98"/>
  <c r="Q27" i="98"/>
  <c r="O27" i="98"/>
  <c r="T26" i="98"/>
  <c r="S26" i="98"/>
  <c r="R26" i="98"/>
  <c r="Q26" i="98"/>
  <c r="O26" i="98"/>
  <c r="T25" i="98"/>
  <c r="S25" i="98"/>
  <c r="R25" i="98"/>
  <c r="Q25" i="98"/>
  <c r="O25" i="98"/>
  <c r="T24" i="98"/>
  <c r="S24" i="98"/>
  <c r="R24" i="98"/>
  <c r="Q24" i="98"/>
  <c r="O24" i="98"/>
  <c r="T23" i="98"/>
  <c r="S23" i="98"/>
  <c r="R23" i="98"/>
  <c r="Q23" i="98"/>
  <c r="O23" i="98"/>
  <c r="T22" i="98"/>
  <c r="S22" i="98"/>
  <c r="R22" i="98"/>
  <c r="Q22" i="98"/>
  <c r="O22" i="98"/>
  <c r="T21" i="98"/>
  <c r="S21" i="98"/>
  <c r="R21" i="98"/>
  <c r="Q21" i="98"/>
  <c r="O21" i="98"/>
  <c r="T20" i="98"/>
  <c r="S20" i="98"/>
  <c r="R20" i="98"/>
  <c r="Q20" i="98"/>
  <c r="O20" i="98"/>
  <c r="T19" i="98"/>
  <c r="S19" i="98"/>
  <c r="R19" i="98"/>
  <c r="Q19" i="98"/>
  <c r="O19" i="98"/>
  <c r="T18" i="98"/>
  <c r="S18" i="98"/>
  <c r="R18" i="98"/>
  <c r="Q18" i="98"/>
  <c r="O18" i="98"/>
  <c r="T17" i="98"/>
  <c r="S17" i="98"/>
  <c r="R17" i="98"/>
  <c r="Q17" i="98"/>
  <c r="O17" i="98"/>
  <c r="T16" i="98"/>
  <c r="S16" i="98"/>
  <c r="R16" i="98"/>
  <c r="Q16" i="98"/>
  <c r="O16" i="98"/>
  <c r="T15" i="98"/>
  <c r="S15" i="98"/>
  <c r="R15" i="98"/>
  <c r="Q15" i="98"/>
  <c r="O15" i="98"/>
  <c r="T14" i="98"/>
  <c r="S14" i="98"/>
  <c r="R14" i="98"/>
  <c r="Q14" i="98"/>
  <c r="O14" i="98"/>
  <c r="T13" i="98"/>
  <c r="S13" i="98"/>
  <c r="R13" i="98"/>
  <c r="Q13" i="98"/>
  <c r="O13" i="98"/>
  <c r="T12" i="98"/>
  <c r="S12" i="98"/>
  <c r="R12" i="98"/>
  <c r="Q12" i="98"/>
  <c r="O12" i="98"/>
  <c r="T11" i="98"/>
  <c r="S11" i="98"/>
  <c r="R11" i="98"/>
  <c r="Q11" i="98"/>
  <c r="O11" i="98"/>
  <c r="T10" i="98"/>
  <c r="S10" i="98"/>
  <c r="R10" i="98"/>
  <c r="Q10" i="98"/>
  <c r="O10" i="98"/>
  <c r="T9" i="98"/>
  <c r="S9" i="98"/>
  <c r="R9" i="98"/>
  <c r="Q9" i="98"/>
  <c r="O9" i="98"/>
  <c r="T8" i="98"/>
  <c r="S8" i="98"/>
  <c r="R8" i="98"/>
  <c r="Q8" i="98"/>
  <c r="O8" i="98"/>
  <c r="T7" i="98"/>
  <c r="S7" i="98"/>
  <c r="R7" i="98"/>
  <c r="Q7" i="98"/>
  <c r="O7" i="98"/>
  <c r="T6" i="98"/>
  <c r="S6" i="98"/>
  <c r="R6" i="98"/>
  <c r="Q6" i="98"/>
  <c r="O6" i="98"/>
  <c r="T5" i="98"/>
  <c r="S5" i="98"/>
  <c r="R5" i="98"/>
  <c r="Q5" i="98"/>
  <c r="O5" i="98"/>
  <c r="V2" i="98"/>
  <c r="U2" i="98"/>
  <c r="R2" i="98"/>
  <c r="Q2" i="98"/>
  <c r="O2" i="98"/>
  <c r="T83" i="99"/>
  <c r="S83" i="99"/>
  <c r="R83" i="99"/>
  <c r="Q83" i="99"/>
  <c r="O83" i="99"/>
  <c r="T82" i="99"/>
  <c r="S82" i="99"/>
  <c r="R82" i="99"/>
  <c r="Q82" i="99"/>
  <c r="O82" i="99"/>
  <c r="T81" i="99"/>
  <c r="S81" i="99"/>
  <c r="R81" i="99"/>
  <c r="Q81" i="99"/>
  <c r="O81" i="99"/>
  <c r="T80" i="99"/>
  <c r="S80" i="99"/>
  <c r="R80" i="99"/>
  <c r="Q80" i="99"/>
  <c r="O80" i="99"/>
  <c r="T79" i="99"/>
  <c r="S79" i="99"/>
  <c r="R79" i="99"/>
  <c r="Q79" i="99"/>
  <c r="O79" i="99"/>
  <c r="T78" i="99"/>
  <c r="S78" i="99"/>
  <c r="R78" i="99"/>
  <c r="Q78" i="99"/>
  <c r="O78" i="99"/>
  <c r="T77" i="99"/>
  <c r="S77" i="99"/>
  <c r="R77" i="99"/>
  <c r="Q77" i="99"/>
  <c r="O77" i="99"/>
  <c r="T76" i="99"/>
  <c r="S76" i="99"/>
  <c r="R76" i="99"/>
  <c r="Q76" i="99"/>
  <c r="O76" i="99"/>
  <c r="T75" i="99"/>
  <c r="S75" i="99"/>
  <c r="R75" i="99"/>
  <c r="Q75" i="99"/>
  <c r="O75" i="99"/>
  <c r="T74" i="99"/>
  <c r="S74" i="99"/>
  <c r="R74" i="99"/>
  <c r="Q74" i="99"/>
  <c r="O74" i="99"/>
  <c r="T73" i="99"/>
  <c r="S73" i="99"/>
  <c r="R73" i="99"/>
  <c r="Q73" i="99"/>
  <c r="O73" i="99"/>
  <c r="T72" i="99"/>
  <c r="S72" i="99"/>
  <c r="R72" i="99"/>
  <c r="Q72" i="99"/>
  <c r="O72" i="99"/>
  <c r="T71" i="99"/>
  <c r="S71" i="99"/>
  <c r="R71" i="99"/>
  <c r="Q71" i="99"/>
  <c r="O71" i="99"/>
  <c r="T70" i="99"/>
  <c r="S70" i="99"/>
  <c r="R70" i="99"/>
  <c r="Q70" i="99"/>
  <c r="O70" i="99"/>
  <c r="T69" i="99"/>
  <c r="S69" i="99"/>
  <c r="R69" i="99"/>
  <c r="Q69" i="99"/>
  <c r="O69" i="99"/>
  <c r="T68" i="99"/>
  <c r="S68" i="99"/>
  <c r="R68" i="99"/>
  <c r="Q68" i="99"/>
  <c r="O68" i="99"/>
  <c r="T67" i="99"/>
  <c r="S67" i="99"/>
  <c r="R67" i="99"/>
  <c r="Q67" i="99"/>
  <c r="O67" i="99"/>
  <c r="T66" i="99"/>
  <c r="S66" i="99"/>
  <c r="R66" i="99"/>
  <c r="Q66" i="99"/>
  <c r="O66" i="99"/>
  <c r="T65" i="99"/>
  <c r="S65" i="99"/>
  <c r="R65" i="99"/>
  <c r="Q65" i="99"/>
  <c r="O65" i="99"/>
  <c r="T64" i="99"/>
  <c r="S64" i="99"/>
  <c r="R64" i="99"/>
  <c r="Q64" i="99"/>
  <c r="O64" i="99"/>
  <c r="T63" i="99"/>
  <c r="S63" i="99"/>
  <c r="R63" i="99"/>
  <c r="Q63" i="99"/>
  <c r="O63" i="99"/>
  <c r="T62" i="99"/>
  <c r="S62" i="99"/>
  <c r="R62" i="99"/>
  <c r="Q62" i="99"/>
  <c r="O62" i="99"/>
  <c r="T61" i="99"/>
  <c r="S61" i="99"/>
  <c r="R61" i="99"/>
  <c r="Q61" i="99"/>
  <c r="O61" i="99"/>
  <c r="T60" i="99"/>
  <c r="S60" i="99"/>
  <c r="R60" i="99"/>
  <c r="Q60" i="99"/>
  <c r="O60" i="99"/>
  <c r="T59" i="99"/>
  <c r="S59" i="99"/>
  <c r="R59" i="99"/>
  <c r="Q59" i="99"/>
  <c r="O59" i="99"/>
  <c r="T58" i="99"/>
  <c r="S58" i="99"/>
  <c r="R58" i="99"/>
  <c r="Q58" i="99"/>
  <c r="O58" i="99"/>
  <c r="T57" i="99"/>
  <c r="S57" i="99"/>
  <c r="R57" i="99"/>
  <c r="Q57" i="99"/>
  <c r="O57" i="99"/>
  <c r="T56" i="99"/>
  <c r="S56" i="99"/>
  <c r="R56" i="99"/>
  <c r="Q56" i="99"/>
  <c r="O56" i="99"/>
  <c r="T55" i="99"/>
  <c r="S55" i="99"/>
  <c r="R55" i="99"/>
  <c r="Q55" i="99"/>
  <c r="O55" i="99"/>
  <c r="T54" i="99"/>
  <c r="S54" i="99"/>
  <c r="R54" i="99"/>
  <c r="Q54" i="99"/>
  <c r="O54" i="99"/>
  <c r="T53" i="99"/>
  <c r="S53" i="99"/>
  <c r="R53" i="99"/>
  <c r="Q53" i="99"/>
  <c r="O53" i="99"/>
  <c r="T52" i="99"/>
  <c r="S52" i="99"/>
  <c r="R52" i="99"/>
  <c r="Q52" i="99"/>
  <c r="O52" i="99"/>
  <c r="T51" i="99"/>
  <c r="S51" i="99"/>
  <c r="R51" i="99"/>
  <c r="Q51" i="99"/>
  <c r="O51" i="99"/>
  <c r="T50" i="99"/>
  <c r="S50" i="99"/>
  <c r="R50" i="99"/>
  <c r="Q50" i="99"/>
  <c r="O50" i="99"/>
  <c r="T49" i="99"/>
  <c r="S49" i="99"/>
  <c r="R49" i="99"/>
  <c r="Q49" i="99"/>
  <c r="O49" i="99"/>
  <c r="T48" i="99"/>
  <c r="S48" i="99"/>
  <c r="R48" i="99"/>
  <c r="Q48" i="99"/>
  <c r="O48" i="99"/>
  <c r="T47" i="99"/>
  <c r="S47" i="99"/>
  <c r="R47" i="99"/>
  <c r="Q47" i="99"/>
  <c r="O47" i="99"/>
  <c r="T46" i="99"/>
  <c r="S46" i="99"/>
  <c r="R46" i="99"/>
  <c r="Q46" i="99"/>
  <c r="O46" i="99"/>
  <c r="T45" i="99"/>
  <c r="S45" i="99"/>
  <c r="R45" i="99"/>
  <c r="Q45" i="99"/>
  <c r="O45" i="99"/>
  <c r="T44" i="99"/>
  <c r="S44" i="99"/>
  <c r="R44" i="99"/>
  <c r="Q44" i="99"/>
  <c r="O44" i="99"/>
  <c r="T43" i="99"/>
  <c r="S43" i="99"/>
  <c r="R43" i="99"/>
  <c r="Q43" i="99"/>
  <c r="O43" i="99"/>
  <c r="T42" i="99"/>
  <c r="S42" i="99"/>
  <c r="R42" i="99"/>
  <c r="Q42" i="99"/>
  <c r="O42" i="99"/>
  <c r="T41" i="99"/>
  <c r="S41" i="99"/>
  <c r="R41" i="99"/>
  <c r="Q41" i="99"/>
  <c r="O41" i="99"/>
  <c r="T40" i="99"/>
  <c r="S40" i="99"/>
  <c r="R40" i="99"/>
  <c r="Q40" i="99"/>
  <c r="O40" i="99"/>
  <c r="T39" i="99"/>
  <c r="S39" i="99"/>
  <c r="R39" i="99"/>
  <c r="Q39" i="99"/>
  <c r="O39" i="99"/>
  <c r="T38" i="99"/>
  <c r="S38" i="99"/>
  <c r="R38" i="99"/>
  <c r="Q38" i="99"/>
  <c r="O38" i="99"/>
  <c r="T37" i="99"/>
  <c r="S37" i="99"/>
  <c r="R37" i="99"/>
  <c r="Q37" i="99"/>
  <c r="O37" i="99"/>
  <c r="T36" i="99"/>
  <c r="S36" i="99"/>
  <c r="R36" i="99"/>
  <c r="Q36" i="99"/>
  <c r="O36" i="99"/>
  <c r="T35" i="99"/>
  <c r="S35" i="99"/>
  <c r="R35" i="99"/>
  <c r="Q35" i="99"/>
  <c r="O35" i="99"/>
  <c r="T34" i="99"/>
  <c r="S34" i="99"/>
  <c r="R34" i="99"/>
  <c r="Q34" i="99"/>
  <c r="O34" i="99"/>
  <c r="T33" i="99"/>
  <c r="S33" i="99"/>
  <c r="R33" i="99"/>
  <c r="Q33" i="99"/>
  <c r="O33" i="99"/>
  <c r="T32" i="99"/>
  <c r="S32" i="99"/>
  <c r="R32" i="99"/>
  <c r="Q32" i="99"/>
  <c r="O32" i="99"/>
  <c r="T31" i="99"/>
  <c r="S31" i="99"/>
  <c r="R31" i="99"/>
  <c r="Q31" i="99"/>
  <c r="O31" i="99"/>
  <c r="T30" i="99"/>
  <c r="S30" i="99"/>
  <c r="R30" i="99"/>
  <c r="Q30" i="99"/>
  <c r="O30" i="99"/>
  <c r="T29" i="99"/>
  <c r="S29" i="99"/>
  <c r="R29" i="99"/>
  <c r="Q29" i="99"/>
  <c r="O29" i="99"/>
  <c r="T28" i="99"/>
  <c r="S28" i="99"/>
  <c r="R28" i="99"/>
  <c r="Q28" i="99"/>
  <c r="O28" i="99"/>
  <c r="T27" i="99"/>
  <c r="S27" i="99"/>
  <c r="R27" i="99"/>
  <c r="Q27" i="99"/>
  <c r="O27" i="99"/>
  <c r="T26" i="99"/>
  <c r="S26" i="99"/>
  <c r="R26" i="99"/>
  <c r="Q26" i="99"/>
  <c r="O26" i="99"/>
  <c r="T25" i="99"/>
  <c r="S25" i="99"/>
  <c r="R25" i="99"/>
  <c r="Q25" i="99"/>
  <c r="O25" i="99"/>
  <c r="T24" i="99"/>
  <c r="S24" i="99"/>
  <c r="R24" i="99"/>
  <c r="Q24" i="99"/>
  <c r="O24" i="99"/>
  <c r="T23" i="99"/>
  <c r="S23" i="99"/>
  <c r="R23" i="99"/>
  <c r="Q23" i="99"/>
  <c r="O23" i="99"/>
  <c r="T22" i="99"/>
  <c r="S22" i="99"/>
  <c r="R22" i="99"/>
  <c r="Q22" i="99"/>
  <c r="O22" i="99"/>
  <c r="T21" i="99"/>
  <c r="S21" i="99"/>
  <c r="R21" i="99"/>
  <c r="Q21" i="99"/>
  <c r="O21" i="99"/>
  <c r="T20" i="99"/>
  <c r="S20" i="99"/>
  <c r="R20" i="99"/>
  <c r="Q20" i="99"/>
  <c r="O20" i="99"/>
  <c r="T19" i="99"/>
  <c r="S19" i="99"/>
  <c r="R19" i="99"/>
  <c r="Q19" i="99"/>
  <c r="O19" i="99"/>
  <c r="T18" i="99"/>
  <c r="S18" i="99"/>
  <c r="R18" i="99"/>
  <c r="Q18" i="99"/>
  <c r="O18" i="99"/>
  <c r="T17" i="99"/>
  <c r="S17" i="99"/>
  <c r="R17" i="99"/>
  <c r="Q17" i="99"/>
  <c r="O17" i="99"/>
  <c r="T16" i="99"/>
  <c r="S16" i="99"/>
  <c r="R16" i="99"/>
  <c r="Q16" i="99"/>
  <c r="O16" i="99"/>
  <c r="T15" i="99"/>
  <c r="S15" i="99"/>
  <c r="R15" i="99"/>
  <c r="Q15" i="99"/>
  <c r="O15" i="99"/>
  <c r="T14" i="99"/>
  <c r="S14" i="99"/>
  <c r="R14" i="99"/>
  <c r="Q14" i="99"/>
  <c r="O14" i="99"/>
  <c r="T13" i="99"/>
  <c r="S13" i="99"/>
  <c r="R13" i="99"/>
  <c r="Q13" i="99"/>
  <c r="O13" i="99"/>
  <c r="T12" i="99"/>
  <c r="S12" i="99"/>
  <c r="R12" i="99"/>
  <c r="Q12" i="99"/>
  <c r="O12" i="99"/>
  <c r="T11" i="99"/>
  <c r="S11" i="99"/>
  <c r="R11" i="99"/>
  <c r="Q11" i="99"/>
  <c r="O11" i="99"/>
  <c r="T10" i="99"/>
  <c r="S10" i="99"/>
  <c r="R10" i="99"/>
  <c r="Q10" i="99"/>
  <c r="O10" i="99"/>
  <c r="T9" i="99"/>
  <c r="S9" i="99"/>
  <c r="R9" i="99"/>
  <c r="Q9" i="99"/>
  <c r="O9" i="99"/>
  <c r="T8" i="99"/>
  <c r="S8" i="99"/>
  <c r="R8" i="99"/>
  <c r="Q8" i="99"/>
  <c r="O8" i="99"/>
  <c r="T7" i="99"/>
  <c r="S7" i="99"/>
  <c r="R7" i="99"/>
  <c r="Q7" i="99"/>
  <c r="O7" i="99"/>
  <c r="T6" i="99"/>
  <c r="S6" i="99"/>
  <c r="R6" i="99"/>
  <c r="Q6" i="99"/>
  <c r="O6" i="99"/>
  <c r="V2" i="99"/>
  <c r="U2" i="99"/>
  <c r="R2" i="99"/>
  <c r="Q2" i="99"/>
  <c r="O2" i="99"/>
  <c r="T83" i="100"/>
  <c r="S83" i="100"/>
  <c r="R83" i="100"/>
  <c r="Q83" i="100"/>
  <c r="O83" i="100"/>
  <c r="T82" i="100"/>
  <c r="S82" i="100"/>
  <c r="R82" i="100"/>
  <c r="Q82" i="100"/>
  <c r="O82" i="100"/>
  <c r="T81" i="100"/>
  <c r="S81" i="100"/>
  <c r="R81" i="100"/>
  <c r="Q81" i="100"/>
  <c r="O81" i="100"/>
  <c r="T80" i="100"/>
  <c r="S80" i="100"/>
  <c r="R80" i="100"/>
  <c r="Q80" i="100"/>
  <c r="O80" i="100"/>
  <c r="T79" i="100"/>
  <c r="S79" i="100"/>
  <c r="R79" i="100"/>
  <c r="Q79" i="100"/>
  <c r="O79" i="100"/>
  <c r="T78" i="100"/>
  <c r="S78" i="100"/>
  <c r="R78" i="100"/>
  <c r="Q78" i="100"/>
  <c r="O78" i="100"/>
  <c r="T77" i="100"/>
  <c r="S77" i="100"/>
  <c r="R77" i="100"/>
  <c r="Q77" i="100"/>
  <c r="O77" i="100"/>
  <c r="T76" i="100"/>
  <c r="S76" i="100"/>
  <c r="R76" i="100"/>
  <c r="Q76" i="100"/>
  <c r="O76" i="100"/>
  <c r="T75" i="100"/>
  <c r="S75" i="100"/>
  <c r="R75" i="100"/>
  <c r="Q75" i="100"/>
  <c r="O75" i="100"/>
  <c r="T74" i="100"/>
  <c r="S74" i="100"/>
  <c r="R74" i="100"/>
  <c r="Q74" i="100"/>
  <c r="O74" i="100"/>
  <c r="T73" i="100"/>
  <c r="S73" i="100"/>
  <c r="R73" i="100"/>
  <c r="Q73" i="100"/>
  <c r="O73" i="100"/>
  <c r="T72" i="100"/>
  <c r="S72" i="100"/>
  <c r="R72" i="100"/>
  <c r="Q72" i="100"/>
  <c r="O72" i="100"/>
  <c r="T71" i="100"/>
  <c r="S71" i="100"/>
  <c r="R71" i="100"/>
  <c r="Q71" i="100"/>
  <c r="O71" i="100"/>
  <c r="T70" i="100"/>
  <c r="S70" i="100"/>
  <c r="R70" i="100"/>
  <c r="Q70" i="100"/>
  <c r="O70" i="100"/>
  <c r="T69" i="100"/>
  <c r="S69" i="100"/>
  <c r="R69" i="100"/>
  <c r="Q69" i="100"/>
  <c r="O69" i="100"/>
  <c r="T68" i="100"/>
  <c r="S68" i="100"/>
  <c r="R68" i="100"/>
  <c r="Q68" i="100"/>
  <c r="O68" i="100"/>
  <c r="T67" i="100"/>
  <c r="S67" i="100"/>
  <c r="R67" i="100"/>
  <c r="Q67" i="100"/>
  <c r="O67" i="100"/>
  <c r="T66" i="100"/>
  <c r="S66" i="100"/>
  <c r="R66" i="100"/>
  <c r="Q66" i="100"/>
  <c r="O66" i="100"/>
  <c r="T65" i="100"/>
  <c r="S65" i="100"/>
  <c r="R65" i="100"/>
  <c r="Q65" i="100"/>
  <c r="O65" i="100"/>
  <c r="T64" i="100"/>
  <c r="S64" i="100"/>
  <c r="R64" i="100"/>
  <c r="Q64" i="100"/>
  <c r="O64" i="100"/>
  <c r="T63" i="100"/>
  <c r="S63" i="100"/>
  <c r="R63" i="100"/>
  <c r="Q63" i="100"/>
  <c r="O63" i="100"/>
  <c r="T62" i="100"/>
  <c r="S62" i="100"/>
  <c r="R62" i="100"/>
  <c r="Q62" i="100"/>
  <c r="O62" i="100"/>
  <c r="T61" i="100"/>
  <c r="S61" i="100"/>
  <c r="R61" i="100"/>
  <c r="Q61" i="100"/>
  <c r="O61" i="100"/>
  <c r="T60" i="100"/>
  <c r="S60" i="100"/>
  <c r="R60" i="100"/>
  <c r="Q60" i="100"/>
  <c r="O60" i="100"/>
  <c r="T59" i="100"/>
  <c r="S59" i="100"/>
  <c r="R59" i="100"/>
  <c r="Q59" i="100"/>
  <c r="O59" i="100"/>
  <c r="T58" i="100"/>
  <c r="S58" i="100"/>
  <c r="R58" i="100"/>
  <c r="Q58" i="100"/>
  <c r="O58" i="100"/>
  <c r="T57" i="100"/>
  <c r="S57" i="100"/>
  <c r="R57" i="100"/>
  <c r="Q57" i="100"/>
  <c r="O57" i="100"/>
  <c r="T56" i="100"/>
  <c r="S56" i="100"/>
  <c r="R56" i="100"/>
  <c r="Q56" i="100"/>
  <c r="O56" i="100"/>
  <c r="T55" i="100"/>
  <c r="S55" i="100"/>
  <c r="R55" i="100"/>
  <c r="Q55" i="100"/>
  <c r="O55" i="100"/>
  <c r="T54" i="100"/>
  <c r="S54" i="100"/>
  <c r="R54" i="100"/>
  <c r="Q54" i="100"/>
  <c r="O54" i="100"/>
  <c r="T53" i="100"/>
  <c r="S53" i="100"/>
  <c r="R53" i="100"/>
  <c r="Q53" i="100"/>
  <c r="O53" i="100"/>
  <c r="T52" i="100"/>
  <c r="S52" i="100"/>
  <c r="R52" i="100"/>
  <c r="Q52" i="100"/>
  <c r="O52" i="100"/>
  <c r="T51" i="100"/>
  <c r="S51" i="100"/>
  <c r="R51" i="100"/>
  <c r="Q51" i="100"/>
  <c r="O51" i="100"/>
  <c r="T50" i="100"/>
  <c r="S50" i="100"/>
  <c r="R50" i="100"/>
  <c r="Q50" i="100"/>
  <c r="O50" i="100"/>
  <c r="T49" i="100"/>
  <c r="S49" i="100"/>
  <c r="R49" i="100"/>
  <c r="Q49" i="100"/>
  <c r="O49" i="100"/>
  <c r="T48" i="100"/>
  <c r="S48" i="100"/>
  <c r="R48" i="100"/>
  <c r="Q48" i="100"/>
  <c r="O48" i="100"/>
  <c r="T47" i="100"/>
  <c r="S47" i="100"/>
  <c r="R47" i="100"/>
  <c r="Q47" i="100"/>
  <c r="O47" i="100"/>
  <c r="T46" i="100"/>
  <c r="S46" i="100"/>
  <c r="R46" i="100"/>
  <c r="Q46" i="100"/>
  <c r="O46" i="100"/>
  <c r="T45" i="100"/>
  <c r="S45" i="100"/>
  <c r="R45" i="100"/>
  <c r="Q45" i="100"/>
  <c r="O45" i="100"/>
  <c r="T44" i="100"/>
  <c r="S44" i="100"/>
  <c r="R44" i="100"/>
  <c r="Q44" i="100"/>
  <c r="O44" i="100"/>
  <c r="T43" i="100"/>
  <c r="S43" i="100"/>
  <c r="R43" i="100"/>
  <c r="Q43" i="100"/>
  <c r="O43" i="100"/>
  <c r="T42" i="100"/>
  <c r="S42" i="100"/>
  <c r="R42" i="100"/>
  <c r="Q42" i="100"/>
  <c r="O42" i="100"/>
  <c r="T41" i="100"/>
  <c r="S41" i="100"/>
  <c r="R41" i="100"/>
  <c r="Q41" i="100"/>
  <c r="O41" i="100"/>
  <c r="T40" i="100"/>
  <c r="S40" i="100"/>
  <c r="R40" i="100"/>
  <c r="Q40" i="100"/>
  <c r="O40" i="100"/>
  <c r="T39" i="100"/>
  <c r="S39" i="100"/>
  <c r="R39" i="100"/>
  <c r="Q39" i="100"/>
  <c r="O39" i="100"/>
  <c r="T38" i="100"/>
  <c r="S38" i="100"/>
  <c r="R38" i="100"/>
  <c r="Q38" i="100"/>
  <c r="O38" i="100"/>
  <c r="T37" i="100"/>
  <c r="S37" i="100"/>
  <c r="R37" i="100"/>
  <c r="Q37" i="100"/>
  <c r="O37" i="100"/>
  <c r="T36" i="100"/>
  <c r="S36" i="100"/>
  <c r="R36" i="100"/>
  <c r="Q36" i="100"/>
  <c r="O36" i="100"/>
  <c r="T35" i="100"/>
  <c r="S35" i="100"/>
  <c r="R35" i="100"/>
  <c r="Q35" i="100"/>
  <c r="O35" i="100"/>
  <c r="T34" i="100"/>
  <c r="S34" i="100"/>
  <c r="R34" i="100"/>
  <c r="Q34" i="100"/>
  <c r="O34" i="100"/>
  <c r="T33" i="100"/>
  <c r="S33" i="100"/>
  <c r="R33" i="100"/>
  <c r="Q33" i="100"/>
  <c r="O33" i="100"/>
  <c r="T32" i="100"/>
  <c r="S32" i="100"/>
  <c r="R32" i="100"/>
  <c r="Q32" i="100"/>
  <c r="O32" i="100"/>
  <c r="T31" i="100"/>
  <c r="S31" i="100"/>
  <c r="R31" i="100"/>
  <c r="Q31" i="100"/>
  <c r="O31" i="100"/>
  <c r="T30" i="100"/>
  <c r="S30" i="100"/>
  <c r="R30" i="100"/>
  <c r="Q30" i="100"/>
  <c r="O30" i="100"/>
  <c r="T29" i="100"/>
  <c r="S29" i="100"/>
  <c r="R29" i="100"/>
  <c r="Q29" i="100"/>
  <c r="O29" i="100"/>
  <c r="T28" i="100"/>
  <c r="S28" i="100"/>
  <c r="R28" i="100"/>
  <c r="Q28" i="100"/>
  <c r="O28" i="100"/>
  <c r="T27" i="100"/>
  <c r="S27" i="100"/>
  <c r="R27" i="100"/>
  <c r="Q27" i="100"/>
  <c r="O27" i="100"/>
  <c r="T26" i="100"/>
  <c r="S26" i="100"/>
  <c r="R26" i="100"/>
  <c r="Q26" i="100"/>
  <c r="O26" i="100"/>
  <c r="T25" i="100"/>
  <c r="S25" i="100"/>
  <c r="R25" i="100"/>
  <c r="Q25" i="100"/>
  <c r="O25" i="100"/>
  <c r="T24" i="100"/>
  <c r="S24" i="100"/>
  <c r="R24" i="100"/>
  <c r="Q24" i="100"/>
  <c r="O24" i="100"/>
  <c r="T23" i="100"/>
  <c r="S23" i="100"/>
  <c r="R23" i="100"/>
  <c r="Q23" i="100"/>
  <c r="O23" i="100"/>
  <c r="T22" i="100"/>
  <c r="S22" i="100"/>
  <c r="R22" i="100"/>
  <c r="Q22" i="100"/>
  <c r="O22" i="100"/>
  <c r="T21" i="100"/>
  <c r="S21" i="100"/>
  <c r="R21" i="100"/>
  <c r="Q21" i="100"/>
  <c r="O21" i="100"/>
  <c r="T20" i="100"/>
  <c r="S20" i="100"/>
  <c r="R20" i="100"/>
  <c r="Q20" i="100"/>
  <c r="O20" i="100"/>
  <c r="T19" i="100"/>
  <c r="S19" i="100"/>
  <c r="R19" i="100"/>
  <c r="Q19" i="100"/>
  <c r="O19" i="100"/>
  <c r="T18" i="100"/>
  <c r="S18" i="100"/>
  <c r="R18" i="100"/>
  <c r="Q18" i="100"/>
  <c r="O18" i="100"/>
  <c r="T17" i="100"/>
  <c r="S17" i="100"/>
  <c r="R17" i="100"/>
  <c r="Q17" i="100"/>
  <c r="O17" i="100"/>
  <c r="T16" i="100"/>
  <c r="S16" i="100"/>
  <c r="R16" i="100"/>
  <c r="Q16" i="100"/>
  <c r="O16" i="100"/>
  <c r="T15" i="100"/>
  <c r="S15" i="100"/>
  <c r="R15" i="100"/>
  <c r="Q15" i="100"/>
  <c r="O15" i="100"/>
  <c r="T14" i="100"/>
  <c r="S14" i="100"/>
  <c r="R14" i="100"/>
  <c r="Q14" i="100"/>
  <c r="O14" i="100"/>
  <c r="T13" i="100"/>
  <c r="S13" i="100"/>
  <c r="R13" i="100"/>
  <c r="Q13" i="100"/>
  <c r="O13" i="100"/>
  <c r="T12" i="100"/>
  <c r="S12" i="100"/>
  <c r="R12" i="100"/>
  <c r="Q12" i="100"/>
  <c r="O12" i="100"/>
  <c r="T11" i="100"/>
  <c r="S11" i="100"/>
  <c r="R11" i="100"/>
  <c r="Q11" i="100"/>
  <c r="O11" i="100"/>
  <c r="T10" i="100"/>
  <c r="S10" i="100"/>
  <c r="R10" i="100"/>
  <c r="Q10" i="100"/>
  <c r="O10" i="100"/>
  <c r="T9" i="100"/>
  <c r="S9" i="100"/>
  <c r="R9" i="100"/>
  <c r="Q9" i="100"/>
  <c r="O9" i="100"/>
  <c r="T8" i="100"/>
  <c r="S8" i="100"/>
  <c r="R8" i="100"/>
  <c r="Q8" i="100"/>
  <c r="O8" i="100"/>
  <c r="T7" i="100"/>
  <c r="S7" i="100"/>
  <c r="R7" i="100"/>
  <c r="Q7" i="100"/>
  <c r="O7" i="100"/>
  <c r="T6" i="100"/>
  <c r="S6" i="100"/>
  <c r="R6" i="100"/>
  <c r="Q6" i="100"/>
  <c r="O6" i="100"/>
  <c r="T5" i="100"/>
  <c r="S5" i="100"/>
  <c r="R5" i="100"/>
  <c r="Q5" i="100"/>
  <c r="O5" i="100"/>
  <c r="T4" i="100"/>
  <c r="S4" i="100"/>
  <c r="R4" i="100"/>
  <c r="Q4" i="100"/>
  <c r="O4" i="100"/>
  <c r="T3" i="100"/>
  <c r="S3" i="100"/>
  <c r="Q3" i="100"/>
  <c r="V2" i="100"/>
  <c r="U2" i="100"/>
  <c r="R2" i="100"/>
  <c r="R3" i="100" s="1"/>
  <c r="Q2" i="100"/>
  <c r="O2" i="100"/>
  <c r="O3" i="100" s="1"/>
  <c r="T83" i="101"/>
  <c r="S83" i="101"/>
  <c r="R83" i="101"/>
  <c r="Q83" i="101"/>
  <c r="O83" i="101"/>
  <c r="T82" i="101"/>
  <c r="S82" i="101"/>
  <c r="R82" i="101"/>
  <c r="Q82" i="101"/>
  <c r="O82" i="101"/>
  <c r="T81" i="101"/>
  <c r="S81" i="101"/>
  <c r="R81" i="101"/>
  <c r="Q81" i="101"/>
  <c r="O81" i="101"/>
  <c r="T80" i="101"/>
  <c r="S80" i="101"/>
  <c r="R80" i="101"/>
  <c r="Q80" i="101"/>
  <c r="O80" i="101"/>
  <c r="T79" i="101"/>
  <c r="S79" i="101"/>
  <c r="R79" i="101"/>
  <c r="Q79" i="101"/>
  <c r="O79" i="101"/>
  <c r="T78" i="101"/>
  <c r="S78" i="101"/>
  <c r="R78" i="101"/>
  <c r="Q78" i="101"/>
  <c r="O78" i="101"/>
  <c r="T77" i="101"/>
  <c r="S77" i="101"/>
  <c r="R77" i="101"/>
  <c r="Q77" i="101"/>
  <c r="O77" i="101"/>
  <c r="T76" i="101"/>
  <c r="S76" i="101"/>
  <c r="R76" i="101"/>
  <c r="Q76" i="101"/>
  <c r="O76" i="101"/>
  <c r="T75" i="101"/>
  <c r="S75" i="101"/>
  <c r="R75" i="101"/>
  <c r="Q75" i="101"/>
  <c r="O75" i="101"/>
  <c r="T74" i="101"/>
  <c r="S74" i="101"/>
  <c r="R74" i="101"/>
  <c r="Q74" i="101"/>
  <c r="O74" i="101"/>
  <c r="T73" i="101"/>
  <c r="S73" i="101"/>
  <c r="R73" i="101"/>
  <c r="Q73" i="101"/>
  <c r="O73" i="101"/>
  <c r="T72" i="101"/>
  <c r="S72" i="101"/>
  <c r="R72" i="101"/>
  <c r="Q72" i="101"/>
  <c r="O72" i="101"/>
  <c r="T71" i="101"/>
  <c r="S71" i="101"/>
  <c r="R71" i="101"/>
  <c r="Q71" i="101"/>
  <c r="O71" i="101"/>
  <c r="T70" i="101"/>
  <c r="S70" i="101"/>
  <c r="R70" i="101"/>
  <c r="Q70" i="101"/>
  <c r="O70" i="101"/>
  <c r="T69" i="101"/>
  <c r="S69" i="101"/>
  <c r="R69" i="101"/>
  <c r="Q69" i="101"/>
  <c r="O69" i="101"/>
  <c r="T68" i="101"/>
  <c r="S68" i="101"/>
  <c r="R68" i="101"/>
  <c r="Q68" i="101"/>
  <c r="O68" i="101"/>
  <c r="T67" i="101"/>
  <c r="S67" i="101"/>
  <c r="R67" i="101"/>
  <c r="Q67" i="101"/>
  <c r="O67" i="101"/>
  <c r="T66" i="101"/>
  <c r="S66" i="101"/>
  <c r="R66" i="101"/>
  <c r="Q66" i="101"/>
  <c r="O66" i="101"/>
  <c r="T65" i="101"/>
  <c r="S65" i="101"/>
  <c r="R65" i="101"/>
  <c r="Q65" i="101"/>
  <c r="O65" i="101"/>
  <c r="T64" i="101"/>
  <c r="S64" i="101"/>
  <c r="R64" i="101"/>
  <c r="Q64" i="101"/>
  <c r="O64" i="101"/>
  <c r="T63" i="101"/>
  <c r="S63" i="101"/>
  <c r="R63" i="101"/>
  <c r="Q63" i="101"/>
  <c r="O63" i="101"/>
  <c r="T62" i="101"/>
  <c r="S62" i="101"/>
  <c r="R62" i="101"/>
  <c r="Q62" i="101"/>
  <c r="O62" i="101"/>
  <c r="T61" i="101"/>
  <c r="S61" i="101"/>
  <c r="R61" i="101"/>
  <c r="Q61" i="101"/>
  <c r="O61" i="101"/>
  <c r="T60" i="101"/>
  <c r="S60" i="101"/>
  <c r="R60" i="101"/>
  <c r="Q60" i="101"/>
  <c r="O60" i="101"/>
  <c r="T59" i="101"/>
  <c r="S59" i="101"/>
  <c r="R59" i="101"/>
  <c r="Q59" i="101"/>
  <c r="O59" i="101"/>
  <c r="T58" i="101"/>
  <c r="S58" i="101"/>
  <c r="R58" i="101"/>
  <c r="Q58" i="101"/>
  <c r="O58" i="101"/>
  <c r="T57" i="101"/>
  <c r="S57" i="101"/>
  <c r="R57" i="101"/>
  <c r="Q57" i="101"/>
  <c r="O57" i="101"/>
  <c r="T56" i="101"/>
  <c r="S56" i="101"/>
  <c r="R56" i="101"/>
  <c r="Q56" i="101"/>
  <c r="O56" i="101"/>
  <c r="T55" i="101"/>
  <c r="S55" i="101"/>
  <c r="R55" i="101"/>
  <c r="Q55" i="101"/>
  <c r="O55" i="101"/>
  <c r="T54" i="101"/>
  <c r="S54" i="101"/>
  <c r="R54" i="101"/>
  <c r="Q54" i="101"/>
  <c r="O54" i="101"/>
  <c r="T53" i="101"/>
  <c r="S53" i="101"/>
  <c r="R53" i="101"/>
  <c r="Q53" i="101"/>
  <c r="O53" i="101"/>
  <c r="T52" i="101"/>
  <c r="S52" i="101"/>
  <c r="R52" i="101"/>
  <c r="Q52" i="101"/>
  <c r="O52" i="101"/>
  <c r="T51" i="101"/>
  <c r="S51" i="101"/>
  <c r="R51" i="101"/>
  <c r="Q51" i="101"/>
  <c r="O51" i="101"/>
  <c r="T50" i="101"/>
  <c r="S50" i="101"/>
  <c r="R50" i="101"/>
  <c r="Q50" i="101"/>
  <c r="O50" i="101"/>
  <c r="T49" i="101"/>
  <c r="S49" i="101"/>
  <c r="R49" i="101"/>
  <c r="Q49" i="101"/>
  <c r="O49" i="101"/>
  <c r="T48" i="101"/>
  <c r="S48" i="101"/>
  <c r="R48" i="101"/>
  <c r="Q48" i="101"/>
  <c r="O48" i="101"/>
  <c r="T47" i="101"/>
  <c r="S47" i="101"/>
  <c r="R47" i="101"/>
  <c r="Q47" i="101"/>
  <c r="O47" i="101"/>
  <c r="T46" i="101"/>
  <c r="S46" i="101"/>
  <c r="R46" i="101"/>
  <c r="Q46" i="101"/>
  <c r="O46" i="101"/>
  <c r="T45" i="101"/>
  <c r="S45" i="101"/>
  <c r="R45" i="101"/>
  <c r="Q45" i="101"/>
  <c r="O45" i="101"/>
  <c r="T44" i="101"/>
  <c r="S44" i="101"/>
  <c r="R44" i="101"/>
  <c r="Q44" i="101"/>
  <c r="O44" i="101"/>
  <c r="T43" i="101"/>
  <c r="S43" i="101"/>
  <c r="R43" i="101"/>
  <c r="Q43" i="101"/>
  <c r="O43" i="101"/>
  <c r="T42" i="101"/>
  <c r="S42" i="101"/>
  <c r="R42" i="101"/>
  <c r="Q42" i="101"/>
  <c r="O42" i="101"/>
  <c r="T41" i="101"/>
  <c r="S41" i="101"/>
  <c r="R41" i="101"/>
  <c r="Q41" i="101"/>
  <c r="O41" i="101"/>
  <c r="T40" i="101"/>
  <c r="S40" i="101"/>
  <c r="R40" i="101"/>
  <c r="Q40" i="101"/>
  <c r="O40" i="101"/>
  <c r="T39" i="101"/>
  <c r="S39" i="101"/>
  <c r="R39" i="101"/>
  <c r="Q39" i="101"/>
  <c r="O39" i="101"/>
  <c r="T38" i="101"/>
  <c r="S38" i="101"/>
  <c r="R38" i="101"/>
  <c r="Q38" i="101"/>
  <c r="O38" i="101"/>
  <c r="T37" i="101"/>
  <c r="S37" i="101"/>
  <c r="R37" i="101"/>
  <c r="Q37" i="101"/>
  <c r="O37" i="101"/>
  <c r="T36" i="101"/>
  <c r="S36" i="101"/>
  <c r="R36" i="101"/>
  <c r="Q36" i="101"/>
  <c r="O36" i="101"/>
  <c r="T35" i="101"/>
  <c r="S35" i="101"/>
  <c r="R35" i="101"/>
  <c r="Q35" i="101"/>
  <c r="O35" i="101"/>
  <c r="T34" i="101"/>
  <c r="S34" i="101"/>
  <c r="R34" i="101"/>
  <c r="Q34" i="101"/>
  <c r="O34" i="101"/>
  <c r="T33" i="101"/>
  <c r="S33" i="101"/>
  <c r="R33" i="101"/>
  <c r="Q33" i="101"/>
  <c r="O33" i="101"/>
  <c r="T32" i="101"/>
  <c r="S32" i="101"/>
  <c r="R32" i="101"/>
  <c r="Q32" i="101"/>
  <c r="O32" i="101"/>
  <c r="T31" i="101"/>
  <c r="S31" i="101"/>
  <c r="R31" i="101"/>
  <c r="Q31" i="101"/>
  <c r="O31" i="101"/>
  <c r="T30" i="101"/>
  <c r="S30" i="101"/>
  <c r="R30" i="101"/>
  <c r="Q30" i="101"/>
  <c r="O30" i="101"/>
  <c r="T29" i="101"/>
  <c r="S29" i="101"/>
  <c r="R29" i="101"/>
  <c r="Q29" i="101"/>
  <c r="O29" i="101"/>
  <c r="T28" i="101"/>
  <c r="S28" i="101"/>
  <c r="R28" i="101"/>
  <c r="Q28" i="101"/>
  <c r="O28" i="101"/>
  <c r="T27" i="101"/>
  <c r="S27" i="101"/>
  <c r="R27" i="101"/>
  <c r="Q27" i="101"/>
  <c r="O27" i="101"/>
  <c r="T26" i="101"/>
  <c r="S26" i="101"/>
  <c r="R26" i="101"/>
  <c r="Q26" i="101"/>
  <c r="O26" i="101"/>
  <c r="T25" i="101"/>
  <c r="S25" i="101"/>
  <c r="R25" i="101"/>
  <c r="Q25" i="101"/>
  <c r="O25" i="101"/>
  <c r="T24" i="101"/>
  <c r="S24" i="101"/>
  <c r="R24" i="101"/>
  <c r="Q24" i="101"/>
  <c r="O24" i="101"/>
  <c r="T23" i="101"/>
  <c r="S23" i="101"/>
  <c r="R23" i="101"/>
  <c r="Q23" i="101"/>
  <c r="O23" i="101"/>
  <c r="T22" i="101"/>
  <c r="S22" i="101"/>
  <c r="R22" i="101"/>
  <c r="Q22" i="101"/>
  <c r="O22" i="101"/>
  <c r="T21" i="101"/>
  <c r="S21" i="101"/>
  <c r="R21" i="101"/>
  <c r="Q21" i="101"/>
  <c r="O21" i="101"/>
  <c r="T20" i="101"/>
  <c r="S20" i="101"/>
  <c r="R20" i="101"/>
  <c r="Q20" i="101"/>
  <c r="O20" i="101"/>
  <c r="T19" i="101"/>
  <c r="S19" i="101"/>
  <c r="R19" i="101"/>
  <c r="Q19" i="101"/>
  <c r="O19" i="101"/>
  <c r="T18" i="101"/>
  <c r="S18" i="101"/>
  <c r="R18" i="101"/>
  <c r="Q18" i="101"/>
  <c r="O18" i="101"/>
  <c r="T17" i="101"/>
  <c r="S17" i="101"/>
  <c r="R17" i="101"/>
  <c r="Q17" i="101"/>
  <c r="O17" i="101"/>
  <c r="T16" i="101"/>
  <c r="S16" i="101"/>
  <c r="R16" i="101"/>
  <c r="Q16" i="101"/>
  <c r="O16" i="101"/>
  <c r="T15" i="101"/>
  <c r="S15" i="101"/>
  <c r="R15" i="101"/>
  <c r="Q15" i="101"/>
  <c r="O15" i="101"/>
  <c r="T14" i="101"/>
  <c r="S14" i="101"/>
  <c r="R14" i="101"/>
  <c r="Q14" i="101"/>
  <c r="O14" i="101"/>
  <c r="T13" i="101"/>
  <c r="S13" i="101"/>
  <c r="R13" i="101"/>
  <c r="Q13" i="101"/>
  <c r="O13" i="101"/>
  <c r="T12" i="101"/>
  <c r="S12" i="101"/>
  <c r="R12" i="101"/>
  <c r="Q12" i="101"/>
  <c r="O12" i="101"/>
  <c r="T11" i="101"/>
  <c r="S11" i="101"/>
  <c r="R11" i="101"/>
  <c r="Q11" i="101"/>
  <c r="O11" i="101"/>
  <c r="T10" i="101"/>
  <c r="S10" i="101"/>
  <c r="R10" i="101"/>
  <c r="Q10" i="101"/>
  <c r="O10" i="101"/>
  <c r="T9" i="101"/>
  <c r="S9" i="101"/>
  <c r="R9" i="101"/>
  <c r="Q9" i="101"/>
  <c r="O9" i="101"/>
  <c r="T8" i="101"/>
  <c r="S8" i="101"/>
  <c r="R8" i="101"/>
  <c r="Q8" i="101"/>
  <c r="O8" i="101"/>
  <c r="T7" i="101"/>
  <c r="S7" i="101"/>
  <c r="R7" i="101"/>
  <c r="Q7" i="101"/>
  <c r="O7" i="101"/>
  <c r="T6" i="101"/>
  <c r="S6" i="101"/>
  <c r="R6" i="101"/>
  <c r="Q6" i="101"/>
  <c r="O6" i="101"/>
  <c r="T5" i="101"/>
  <c r="S5" i="101"/>
  <c r="R5" i="101"/>
  <c r="Q5" i="101"/>
  <c r="O5" i="101"/>
  <c r="V2" i="101"/>
  <c r="U2" i="101"/>
  <c r="R2" i="101"/>
  <c r="Q2" i="101"/>
  <c r="O2" i="101"/>
  <c r="T83" i="71"/>
  <c r="S83" i="71"/>
  <c r="R83" i="71"/>
  <c r="Q83" i="71"/>
  <c r="O83" i="71"/>
  <c r="T82" i="71"/>
  <c r="S82" i="71"/>
  <c r="R82" i="71"/>
  <c r="Q82" i="71"/>
  <c r="O82" i="71"/>
  <c r="T81" i="71"/>
  <c r="S81" i="71"/>
  <c r="R81" i="71"/>
  <c r="Q81" i="71"/>
  <c r="O81" i="71"/>
  <c r="T80" i="71"/>
  <c r="S80" i="71"/>
  <c r="R80" i="71"/>
  <c r="Q80" i="71"/>
  <c r="O80" i="71"/>
  <c r="T79" i="71"/>
  <c r="S79" i="71"/>
  <c r="R79" i="71"/>
  <c r="Q79" i="71"/>
  <c r="O79" i="71"/>
  <c r="T78" i="71"/>
  <c r="S78" i="71"/>
  <c r="R78" i="71"/>
  <c r="Q78" i="71"/>
  <c r="O78" i="71"/>
  <c r="T77" i="71"/>
  <c r="S77" i="71"/>
  <c r="R77" i="71"/>
  <c r="Q77" i="71"/>
  <c r="O77" i="71"/>
  <c r="T76" i="71"/>
  <c r="S76" i="71"/>
  <c r="R76" i="71"/>
  <c r="Q76" i="71"/>
  <c r="O76" i="71"/>
  <c r="T75" i="71"/>
  <c r="S75" i="71"/>
  <c r="R75" i="71"/>
  <c r="Q75" i="71"/>
  <c r="O75" i="71"/>
  <c r="T74" i="71"/>
  <c r="S74" i="71"/>
  <c r="R74" i="71"/>
  <c r="Q74" i="71"/>
  <c r="O74" i="71"/>
  <c r="T73" i="71"/>
  <c r="S73" i="71"/>
  <c r="R73" i="71"/>
  <c r="Q73" i="71"/>
  <c r="O73" i="71"/>
  <c r="T72" i="71"/>
  <c r="S72" i="71"/>
  <c r="R72" i="71"/>
  <c r="Q72" i="71"/>
  <c r="O72" i="71"/>
  <c r="T71" i="71"/>
  <c r="S71" i="71"/>
  <c r="R71" i="71"/>
  <c r="Q71" i="71"/>
  <c r="O71" i="71"/>
  <c r="T70" i="71"/>
  <c r="S70" i="71"/>
  <c r="R70" i="71"/>
  <c r="Q70" i="71"/>
  <c r="O70" i="71"/>
  <c r="T69" i="71"/>
  <c r="S69" i="71"/>
  <c r="R69" i="71"/>
  <c r="Q69" i="71"/>
  <c r="O69" i="71"/>
  <c r="T68" i="71"/>
  <c r="S68" i="71"/>
  <c r="R68" i="71"/>
  <c r="Q68" i="71"/>
  <c r="O68" i="71"/>
  <c r="T67" i="71"/>
  <c r="S67" i="71"/>
  <c r="R67" i="71"/>
  <c r="Q67" i="71"/>
  <c r="O67" i="71"/>
  <c r="T66" i="71"/>
  <c r="S66" i="71"/>
  <c r="R66" i="71"/>
  <c r="Q66" i="71"/>
  <c r="O66" i="71"/>
  <c r="T65" i="71"/>
  <c r="S65" i="71"/>
  <c r="R65" i="71"/>
  <c r="Q65" i="71"/>
  <c r="O65" i="71"/>
  <c r="T64" i="71"/>
  <c r="S64" i="71"/>
  <c r="R64" i="71"/>
  <c r="Q64" i="71"/>
  <c r="O64" i="71"/>
  <c r="T63" i="71"/>
  <c r="S63" i="71"/>
  <c r="R63" i="71"/>
  <c r="Q63" i="71"/>
  <c r="O63" i="71"/>
  <c r="T62" i="71"/>
  <c r="S62" i="71"/>
  <c r="R62" i="71"/>
  <c r="Q62" i="71"/>
  <c r="O62" i="71"/>
  <c r="T61" i="71"/>
  <c r="S61" i="71"/>
  <c r="R61" i="71"/>
  <c r="Q61" i="71"/>
  <c r="O61" i="71"/>
  <c r="T60" i="71"/>
  <c r="S60" i="71"/>
  <c r="R60" i="71"/>
  <c r="Q60" i="71"/>
  <c r="O60" i="71"/>
  <c r="T59" i="71"/>
  <c r="S59" i="71"/>
  <c r="R59" i="71"/>
  <c r="Q59" i="71"/>
  <c r="O59" i="71"/>
  <c r="T58" i="71"/>
  <c r="S58" i="71"/>
  <c r="R58" i="71"/>
  <c r="Q58" i="71"/>
  <c r="O58" i="71"/>
  <c r="T57" i="71"/>
  <c r="S57" i="71"/>
  <c r="R57" i="71"/>
  <c r="Q57" i="71"/>
  <c r="O57" i="71"/>
  <c r="T56" i="71"/>
  <c r="S56" i="71"/>
  <c r="R56" i="71"/>
  <c r="Q56" i="71"/>
  <c r="O56" i="71"/>
  <c r="T55" i="71"/>
  <c r="S55" i="71"/>
  <c r="R55" i="71"/>
  <c r="Q55" i="71"/>
  <c r="O55" i="71"/>
  <c r="T54" i="71"/>
  <c r="S54" i="71"/>
  <c r="R54" i="71"/>
  <c r="Q54" i="71"/>
  <c r="O54" i="71"/>
  <c r="T53" i="71"/>
  <c r="S53" i="71"/>
  <c r="R53" i="71"/>
  <c r="Q53" i="71"/>
  <c r="O53" i="71"/>
  <c r="T52" i="71"/>
  <c r="S52" i="71"/>
  <c r="R52" i="71"/>
  <c r="Q52" i="71"/>
  <c r="O52" i="71"/>
  <c r="T51" i="71"/>
  <c r="S51" i="71"/>
  <c r="R51" i="71"/>
  <c r="Q51" i="71"/>
  <c r="O51" i="71"/>
  <c r="T50" i="71"/>
  <c r="S50" i="71"/>
  <c r="R50" i="71"/>
  <c r="Q50" i="71"/>
  <c r="O50" i="71"/>
  <c r="T49" i="71"/>
  <c r="S49" i="71"/>
  <c r="R49" i="71"/>
  <c r="Q49" i="71"/>
  <c r="O49" i="71"/>
  <c r="T48" i="71"/>
  <c r="S48" i="71"/>
  <c r="R48" i="71"/>
  <c r="Q48" i="71"/>
  <c r="O48" i="71"/>
  <c r="T47" i="71"/>
  <c r="S47" i="71"/>
  <c r="R47" i="71"/>
  <c r="Q47" i="71"/>
  <c r="O47" i="71"/>
  <c r="T46" i="71"/>
  <c r="S46" i="71"/>
  <c r="R46" i="71"/>
  <c r="Q46" i="71"/>
  <c r="O46" i="71"/>
  <c r="T45" i="71"/>
  <c r="S45" i="71"/>
  <c r="R45" i="71"/>
  <c r="Q45" i="71"/>
  <c r="O45" i="71"/>
  <c r="T44" i="71"/>
  <c r="S44" i="71"/>
  <c r="R44" i="71"/>
  <c r="Q44" i="71"/>
  <c r="O44" i="71"/>
  <c r="T43" i="71"/>
  <c r="S43" i="71"/>
  <c r="R43" i="71"/>
  <c r="Q43" i="71"/>
  <c r="O43" i="71"/>
  <c r="T42" i="71"/>
  <c r="S42" i="71"/>
  <c r="R42" i="71"/>
  <c r="Q42" i="71"/>
  <c r="O42" i="71"/>
  <c r="T41" i="71"/>
  <c r="S41" i="71"/>
  <c r="R41" i="71"/>
  <c r="Q41" i="71"/>
  <c r="O41" i="71"/>
  <c r="T40" i="71"/>
  <c r="S40" i="71"/>
  <c r="R40" i="71"/>
  <c r="Q40" i="71"/>
  <c r="O40" i="71"/>
  <c r="T39" i="71"/>
  <c r="S39" i="71"/>
  <c r="R39" i="71"/>
  <c r="Q39" i="71"/>
  <c r="O39" i="71"/>
  <c r="T38" i="71"/>
  <c r="S38" i="71"/>
  <c r="R38" i="71"/>
  <c r="Q38" i="71"/>
  <c r="O38" i="71"/>
  <c r="T37" i="71"/>
  <c r="S37" i="71"/>
  <c r="R37" i="71"/>
  <c r="Q37" i="71"/>
  <c r="O37" i="71"/>
  <c r="T36" i="71"/>
  <c r="S36" i="71"/>
  <c r="R36" i="71"/>
  <c r="Q36" i="71"/>
  <c r="O36" i="71"/>
  <c r="T35" i="71"/>
  <c r="S35" i="71"/>
  <c r="R35" i="71"/>
  <c r="Q35" i="71"/>
  <c r="O35" i="71"/>
  <c r="T34" i="71"/>
  <c r="S34" i="71"/>
  <c r="R34" i="71"/>
  <c r="Q34" i="71"/>
  <c r="O34" i="71"/>
  <c r="T33" i="71"/>
  <c r="S33" i="71"/>
  <c r="R33" i="71"/>
  <c r="Q33" i="71"/>
  <c r="O33" i="71"/>
  <c r="T32" i="71"/>
  <c r="S32" i="71"/>
  <c r="R32" i="71"/>
  <c r="Q32" i="71"/>
  <c r="O32" i="71"/>
  <c r="T31" i="71"/>
  <c r="S31" i="71"/>
  <c r="R31" i="71"/>
  <c r="Q31" i="71"/>
  <c r="O31" i="71"/>
  <c r="T30" i="71"/>
  <c r="S30" i="71"/>
  <c r="R30" i="71"/>
  <c r="Q30" i="71"/>
  <c r="O30" i="71"/>
  <c r="T29" i="71"/>
  <c r="S29" i="71"/>
  <c r="R29" i="71"/>
  <c r="Q29" i="71"/>
  <c r="O29" i="71"/>
  <c r="T28" i="71"/>
  <c r="S28" i="71"/>
  <c r="R28" i="71"/>
  <c r="Q28" i="71"/>
  <c r="O28" i="71"/>
  <c r="T27" i="71"/>
  <c r="S27" i="71"/>
  <c r="R27" i="71"/>
  <c r="Q27" i="71"/>
  <c r="O27" i="71"/>
  <c r="T26" i="71"/>
  <c r="S26" i="71"/>
  <c r="R26" i="71"/>
  <c r="Q26" i="71"/>
  <c r="O26" i="71"/>
  <c r="T25" i="71"/>
  <c r="S25" i="71"/>
  <c r="R25" i="71"/>
  <c r="Q25" i="71"/>
  <c r="O25" i="71"/>
  <c r="T24" i="71"/>
  <c r="S24" i="71"/>
  <c r="R24" i="71"/>
  <c r="Q24" i="71"/>
  <c r="O24" i="71"/>
  <c r="T23" i="71"/>
  <c r="S23" i="71"/>
  <c r="R23" i="71"/>
  <c r="Q23" i="71"/>
  <c r="O23" i="71"/>
  <c r="T22" i="71"/>
  <c r="S22" i="71"/>
  <c r="R22" i="71"/>
  <c r="Q22" i="71"/>
  <c r="O22" i="71"/>
  <c r="T21" i="71"/>
  <c r="S21" i="71"/>
  <c r="R21" i="71"/>
  <c r="Q21" i="71"/>
  <c r="O21" i="71"/>
  <c r="T20" i="71"/>
  <c r="S20" i="71"/>
  <c r="R20" i="71"/>
  <c r="Q20" i="71"/>
  <c r="O20" i="71"/>
  <c r="T19" i="71"/>
  <c r="S19" i="71"/>
  <c r="R19" i="71"/>
  <c r="Q19" i="71"/>
  <c r="O19" i="71"/>
  <c r="T18" i="71"/>
  <c r="S18" i="71"/>
  <c r="R18" i="71"/>
  <c r="Q18" i="71"/>
  <c r="O18" i="71"/>
  <c r="T17" i="71"/>
  <c r="S17" i="71"/>
  <c r="R17" i="71"/>
  <c r="Q17" i="71"/>
  <c r="O17" i="71"/>
  <c r="T16" i="71"/>
  <c r="S16" i="71"/>
  <c r="R16" i="71"/>
  <c r="Q16" i="71"/>
  <c r="O16" i="71"/>
  <c r="T15" i="71"/>
  <c r="S15" i="71"/>
  <c r="R15" i="71"/>
  <c r="Q15" i="71"/>
  <c r="O15" i="71"/>
  <c r="T14" i="71"/>
  <c r="S14" i="71"/>
  <c r="R14" i="71"/>
  <c r="Q14" i="71"/>
  <c r="O14" i="71"/>
  <c r="T13" i="71"/>
  <c r="S13" i="71"/>
  <c r="R13" i="71"/>
  <c r="Q13" i="71"/>
  <c r="O13" i="71"/>
  <c r="T12" i="71"/>
  <c r="S12" i="71"/>
  <c r="R12" i="71"/>
  <c r="Q12" i="71"/>
  <c r="O12" i="71"/>
  <c r="T11" i="71"/>
  <c r="S11" i="71"/>
  <c r="R11" i="71"/>
  <c r="Q11" i="71"/>
  <c r="O11" i="71"/>
  <c r="T10" i="71"/>
  <c r="S10" i="71"/>
  <c r="R10" i="71"/>
  <c r="Q10" i="71"/>
  <c r="O10" i="71"/>
  <c r="T9" i="71"/>
  <c r="S9" i="71"/>
  <c r="R9" i="71"/>
  <c r="Q9" i="71"/>
  <c r="O9" i="71"/>
  <c r="T8" i="71"/>
  <c r="S8" i="71"/>
  <c r="R8" i="71"/>
  <c r="Q8" i="71"/>
  <c r="O8" i="71"/>
  <c r="T7" i="71"/>
  <c r="S7" i="71"/>
  <c r="R7" i="71"/>
  <c r="Q7" i="71"/>
  <c r="O7" i="71"/>
  <c r="T6" i="71"/>
  <c r="S6" i="71"/>
  <c r="R6" i="71"/>
  <c r="Q6" i="71"/>
  <c r="O6" i="71"/>
  <c r="T5" i="71"/>
  <c r="S5" i="71"/>
  <c r="R5" i="71"/>
  <c r="Q5" i="71"/>
  <c r="O5" i="71"/>
  <c r="T4" i="71"/>
  <c r="T3" i="71"/>
  <c r="S3" i="71"/>
  <c r="S4" i="71" s="1"/>
  <c r="R3" i="71"/>
  <c r="R4" i="71" s="1"/>
  <c r="V2" i="71"/>
  <c r="U2" i="71"/>
  <c r="R2" i="71"/>
  <c r="Q2" i="71"/>
  <c r="Q3" i="71" s="1"/>
  <c r="Q4" i="71" s="1"/>
  <c r="O2" i="71"/>
  <c r="O3" i="71" s="1"/>
  <c r="O4" i="71" s="1"/>
  <c r="Y83" i="5"/>
  <c r="T83" i="5"/>
  <c r="S83" i="5"/>
  <c r="R83" i="5"/>
  <c r="Q83" i="5"/>
  <c r="O83" i="5"/>
  <c r="Y82" i="5"/>
  <c r="T82" i="5"/>
  <c r="S82" i="5"/>
  <c r="R82" i="5"/>
  <c r="Q82" i="5"/>
  <c r="O82" i="5"/>
  <c r="Y81" i="5"/>
  <c r="T81" i="5"/>
  <c r="S81" i="5"/>
  <c r="R81" i="5"/>
  <c r="Q81" i="5"/>
  <c r="O81" i="5"/>
  <c r="Y80" i="5"/>
  <c r="T80" i="5"/>
  <c r="S80" i="5"/>
  <c r="R80" i="5"/>
  <c r="Q80" i="5"/>
  <c r="O80" i="5"/>
  <c r="Y79" i="5"/>
  <c r="T79" i="5"/>
  <c r="S79" i="5"/>
  <c r="R79" i="5"/>
  <c r="Q79" i="5"/>
  <c r="O79" i="5"/>
  <c r="Y78" i="5"/>
  <c r="T78" i="5"/>
  <c r="S78" i="5"/>
  <c r="R78" i="5"/>
  <c r="Q78" i="5"/>
  <c r="O78" i="5"/>
  <c r="Y77" i="5"/>
  <c r="T77" i="5"/>
  <c r="S77" i="5"/>
  <c r="R77" i="5"/>
  <c r="Q77" i="5"/>
  <c r="O77" i="5"/>
  <c r="Y76" i="5"/>
  <c r="T76" i="5"/>
  <c r="S76" i="5"/>
  <c r="R76" i="5"/>
  <c r="Q76" i="5"/>
  <c r="O76" i="5"/>
  <c r="Y75" i="5"/>
  <c r="T75" i="5"/>
  <c r="S75" i="5"/>
  <c r="R75" i="5"/>
  <c r="Q75" i="5"/>
  <c r="O75" i="5"/>
  <c r="Y74" i="5"/>
  <c r="T74" i="5"/>
  <c r="S74" i="5"/>
  <c r="R74" i="5"/>
  <c r="Q74" i="5"/>
  <c r="O74" i="5"/>
  <c r="Y73" i="5"/>
  <c r="T73" i="5"/>
  <c r="S73" i="5"/>
  <c r="R73" i="5"/>
  <c r="Q73" i="5"/>
  <c r="O73" i="5"/>
  <c r="Y72" i="5"/>
  <c r="T72" i="5"/>
  <c r="S72" i="5"/>
  <c r="R72" i="5"/>
  <c r="Q72" i="5"/>
  <c r="O72" i="5"/>
  <c r="Y71" i="5"/>
  <c r="T71" i="5"/>
  <c r="S71" i="5"/>
  <c r="R71" i="5"/>
  <c r="Q71" i="5"/>
  <c r="O71" i="5"/>
  <c r="Y70" i="5"/>
  <c r="T70" i="5"/>
  <c r="S70" i="5"/>
  <c r="R70" i="5"/>
  <c r="Q70" i="5"/>
  <c r="O70" i="5"/>
  <c r="Y69" i="5"/>
  <c r="T69" i="5"/>
  <c r="S69" i="5"/>
  <c r="R69" i="5"/>
  <c r="Q69" i="5"/>
  <c r="O69" i="5"/>
  <c r="Y68" i="5"/>
  <c r="T68" i="5"/>
  <c r="S68" i="5"/>
  <c r="R68" i="5"/>
  <c r="Q68" i="5"/>
  <c r="O68" i="5"/>
  <c r="Y67" i="5"/>
  <c r="T67" i="5"/>
  <c r="S67" i="5"/>
  <c r="R67" i="5"/>
  <c r="Q67" i="5"/>
  <c r="O67" i="5"/>
  <c r="Y66" i="5"/>
  <c r="T66" i="5"/>
  <c r="S66" i="5"/>
  <c r="R66" i="5"/>
  <c r="Q66" i="5"/>
  <c r="O66" i="5"/>
  <c r="Y65" i="5"/>
  <c r="T65" i="5"/>
  <c r="S65" i="5"/>
  <c r="R65" i="5"/>
  <c r="Q65" i="5"/>
  <c r="O65" i="5"/>
  <c r="Y64" i="5"/>
  <c r="T64" i="5"/>
  <c r="S64" i="5"/>
  <c r="R64" i="5"/>
  <c r="Q64" i="5"/>
  <c r="O64" i="5"/>
  <c r="Y63" i="5"/>
  <c r="T63" i="5"/>
  <c r="S63" i="5"/>
  <c r="R63" i="5"/>
  <c r="Q63" i="5"/>
  <c r="O63" i="5"/>
  <c r="Y62" i="5"/>
  <c r="T62" i="5"/>
  <c r="S62" i="5"/>
  <c r="R62" i="5"/>
  <c r="Q62" i="5"/>
  <c r="O62" i="5"/>
  <c r="Y61" i="5"/>
  <c r="T61" i="5"/>
  <c r="S61" i="5"/>
  <c r="R61" i="5"/>
  <c r="Q61" i="5"/>
  <c r="O61" i="5"/>
  <c r="Y60" i="5"/>
  <c r="T60" i="5"/>
  <c r="S60" i="5"/>
  <c r="R60" i="5"/>
  <c r="Q60" i="5"/>
  <c r="O60" i="5"/>
  <c r="Y59" i="5"/>
  <c r="T59" i="5"/>
  <c r="S59" i="5"/>
  <c r="R59" i="5"/>
  <c r="Q59" i="5"/>
  <c r="O59" i="5"/>
  <c r="Y58" i="5"/>
  <c r="T58" i="5"/>
  <c r="S58" i="5"/>
  <c r="R58" i="5"/>
  <c r="Q58" i="5"/>
  <c r="O58" i="5"/>
  <c r="Y57" i="5"/>
  <c r="T57" i="5"/>
  <c r="S57" i="5"/>
  <c r="R57" i="5"/>
  <c r="Q57" i="5"/>
  <c r="O57" i="5"/>
  <c r="Y56" i="5"/>
  <c r="T56" i="5"/>
  <c r="S56" i="5"/>
  <c r="R56" i="5"/>
  <c r="Q56" i="5"/>
  <c r="O56" i="5"/>
  <c r="Y55" i="5"/>
  <c r="T55" i="5"/>
  <c r="S55" i="5"/>
  <c r="R55" i="5"/>
  <c r="Q55" i="5"/>
  <c r="O55" i="5"/>
  <c r="Y54" i="5"/>
  <c r="T54" i="5"/>
  <c r="S54" i="5"/>
  <c r="R54" i="5"/>
  <c r="Q54" i="5"/>
  <c r="O54" i="5"/>
  <c r="Y53" i="5"/>
  <c r="T53" i="5"/>
  <c r="S53" i="5"/>
  <c r="R53" i="5"/>
  <c r="Q53" i="5"/>
  <c r="O53" i="5"/>
  <c r="Y52" i="5"/>
  <c r="T52" i="5"/>
  <c r="S52" i="5"/>
  <c r="R52" i="5"/>
  <c r="Q52" i="5"/>
  <c r="O52" i="5"/>
  <c r="Y51" i="5"/>
  <c r="T51" i="5"/>
  <c r="S51" i="5"/>
  <c r="R51" i="5"/>
  <c r="Q51" i="5"/>
  <c r="O51" i="5"/>
  <c r="Y50" i="5"/>
  <c r="T50" i="5"/>
  <c r="S50" i="5"/>
  <c r="R50" i="5"/>
  <c r="Q50" i="5"/>
  <c r="O50" i="5"/>
  <c r="Y49" i="5"/>
  <c r="T49" i="5"/>
  <c r="S49" i="5"/>
  <c r="R49" i="5"/>
  <c r="Q49" i="5"/>
  <c r="O49" i="5"/>
  <c r="Y48" i="5"/>
  <c r="T48" i="5"/>
  <c r="S48" i="5"/>
  <c r="R48" i="5"/>
  <c r="Q48" i="5"/>
  <c r="O48" i="5"/>
  <c r="Y47" i="5"/>
  <c r="T47" i="5"/>
  <c r="S47" i="5"/>
  <c r="R47" i="5"/>
  <c r="Q47" i="5"/>
  <c r="O47" i="5"/>
  <c r="Y46" i="5"/>
  <c r="T46" i="5"/>
  <c r="S46" i="5"/>
  <c r="R46" i="5"/>
  <c r="Q46" i="5"/>
  <c r="O46" i="5"/>
  <c r="Y45" i="5"/>
  <c r="T45" i="5"/>
  <c r="S45" i="5"/>
  <c r="R45" i="5"/>
  <c r="Q45" i="5"/>
  <c r="O45" i="5"/>
  <c r="Y44" i="5"/>
  <c r="T44" i="5"/>
  <c r="S44" i="5"/>
  <c r="R44" i="5"/>
  <c r="Q44" i="5"/>
  <c r="O44" i="5"/>
  <c r="Y43" i="5"/>
  <c r="T43" i="5"/>
  <c r="S43" i="5"/>
  <c r="R43" i="5"/>
  <c r="Q43" i="5"/>
  <c r="O43" i="5"/>
  <c r="Y42" i="5"/>
  <c r="T42" i="5"/>
  <c r="S42" i="5"/>
  <c r="R42" i="5"/>
  <c r="Q42" i="5"/>
  <c r="O42" i="5"/>
  <c r="Y41" i="5"/>
  <c r="T41" i="5"/>
  <c r="S41" i="5"/>
  <c r="R41" i="5"/>
  <c r="Q41" i="5"/>
  <c r="O41" i="5"/>
  <c r="Y40" i="5"/>
  <c r="T40" i="5"/>
  <c r="S40" i="5"/>
  <c r="R40" i="5"/>
  <c r="Q40" i="5"/>
  <c r="O40" i="5"/>
  <c r="Y39" i="5"/>
  <c r="T39" i="5"/>
  <c r="S39" i="5"/>
  <c r="R39" i="5"/>
  <c r="Q39" i="5"/>
  <c r="O39" i="5"/>
  <c r="Y38" i="5"/>
  <c r="T38" i="5"/>
  <c r="S38" i="5"/>
  <c r="R38" i="5"/>
  <c r="Q38" i="5"/>
  <c r="O38" i="5"/>
  <c r="Y37" i="5"/>
  <c r="T37" i="5"/>
  <c r="S37" i="5"/>
  <c r="R37" i="5"/>
  <c r="Q37" i="5"/>
  <c r="O37" i="5"/>
  <c r="Y36" i="5"/>
  <c r="T36" i="5"/>
  <c r="S36" i="5"/>
  <c r="R36" i="5"/>
  <c r="Q36" i="5"/>
  <c r="O36" i="5"/>
  <c r="Y35" i="5"/>
  <c r="T35" i="5"/>
  <c r="S35" i="5"/>
  <c r="R35" i="5"/>
  <c r="Q35" i="5"/>
  <c r="O35" i="5"/>
  <c r="Y34" i="5"/>
  <c r="T34" i="5"/>
  <c r="S34" i="5"/>
  <c r="R34" i="5"/>
  <c r="Q34" i="5"/>
  <c r="O34" i="5"/>
  <c r="Y33" i="5"/>
  <c r="T33" i="5"/>
  <c r="S33" i="5"/>
  <c r="R33" i="5"/>
  <c r="Q33" i="5"/>
  <c r="O33" i="5"/>
  <c r="Y32" i="5"/>
  <c r="T32" i="5"/>
  <c r="S32" i="5"/>
  <c r="R32" i="5"/>
  <c r="Q32" i="5"/>
  <c r="O32" i="5"/>
  <c r="Y31" i="5"/>
  <c r="T31" i="5"/>
  <c r="S31" i="5"/>
  <c r="R31" i="5"/>
  <c r="Q31" i="5"/>
  <c r="O31" i="5"/>
  <c r="Y30" i="5"/>
  <c r="T30" i="5"/>
  <c r="S30" i="5"/>
  <c r="R30" i="5"/>
  <c r="Q30" i="5"/>
  <c r="O30" i="5"/>
  <c r="Y29" i="5"/>
  <c r="T29" i="5"/>
  <c r="S29" i="5"/>
  <c r="R29" i="5"/>
  <c r="Q29" i="5"/>
  <c r="O29" i="5"/>
  <c r="Y28" i="5"/>
  <c r="T28" i="5"/>
  <c r="S28" i="5"/>
  <c r="R28" i="5"/>
  <c r="Q28" i="5"/>
  <c r="O28" i="5"/>
  <c r="Y27" i="5"/>
  <c r="T27" i="5"/>
  <c r="S27" i="5"/>
  <c r="R27" i="5"/>
  <c r="Q27" i="5"/>
  <c r="O27" i="5"/>
  <c r="Y26" i="5"/>
  <c r="T26" i="5"/>
  <c r="S26" i="5"/>
  <c r="R26" i="5"/>
  <c r="Q26" i="5"/>
  <c r="O26" i="5"/>
  <c r="Y25" i="5"/>
  <c r="T25" i="5"/>
  <c r="S25" i="5"/>
  <c r="R25" i="5"/>
  <c r="Q25" i="5"/>
  <c r="O25" i="5"/>
  <c r="Y24" i="5"/>
  <c r="T24" i="5"/>
  <c r="S24" i="5"/>
  <c r="R24" i="5"/>
  <c r="Q24" i="5"/>
  <c r="O24" i="5"/>
  <c r="Y23" i="5"/>
  <c r="T23" i="5"/>
  <c r="S23" i="5"/>
  <c r="R23" i="5"/>
  <c r="Q23" i="5"/>
  <c r="O23" i="5"/>
  <c r="Y22" i="5"/>
  <c r="T22" i="5"/>
  <c r="S22" i="5"/>
  <c r="R22" i="5"/>
  <c r="Q22" i="5"/>
  <c r="O22" i="5"/>
  <c r="Y21" i="5"/>
  <c r="T21" i="5"/>
  <c r="S21" i="5"/>
  <c r="R21" i="5"/>
  <c r="Q21" i="5"/>
  <c r="O21" i="5"/>
  <c r="Y20" i="5"/>
  <c r="T20" i="5"/>
  <c r="S20" i="5"/>
  <c r="R20" i="5"/>
  <c r="Q20" i="5"/>
  <c r="O20" i="5"/>
  <c r="Y19" i="5"/>
  <c r="T19" i="5"/>
  <c r="S19" i="5"/>
  <c r="R19" i="5"/>
  <c r="Q19" i="5"/>
  <c r="O19" i="5"/>
  <c r="Y18" i="5"/>
  <c r="T18" i="5"/>
  <c r="S18" i="5"/>
  <c r="R18" i="5"/>
  <c r="Q18" i="5"/>
  <c r="O18" i="5"/>
  <c r="Y17" i="5"/>
  <c r="T17" i="5"/>
  <c r="S17" i="5"/>
  <c r="R17" i="5"/>
  <c r="Q17" i="5"/>
  <c r="O17" i="5"/>
  <c r="Y16" i="5"/>
  <c r="T16" i="5"/>
  <c r="S16" i="5"/>
  <c r="R16" i="5"/>
  <c r="Q16" i="5"/>
  <c r="O16" i="5"/>
  <c r="Y15" i="5"/>
  <c r="T15" i="5"/>
  <c r="S15" i="5"/>
  <c r="R15" i="5"/>
  <c r="Q15" i="5"/>
  <c r="O15" i="5"/>
  <c r="Y14" i="5"/>
  <c r="T14" i="5"/>
  <c r="S14" i="5"/>
  <c r="R14" i="5"/>
  <c r="Q14" i="5"/>
  <c r="O14" i="5"/>
  <c r="Y13" i="5"/>
  <c r="T13" i="5"/>
  <c r="S13" i="5"/>
  <c r="R13" i="5"/>
  <c r="Q13" i="5"/>
  <c r="O13" i="5"/>
  <c r="Y12" i="5"/>
  <c r="T12" i="5"/>
  <c r="S12" i="5"/>
  <c r="R12" i="5"/>
  <c r="Q12" i="5"/>
  <c r="O12" i="5"/>
  <c r="Y11" i="5"/>
  <c r="T11" i="5"/>
  <c r="S11" i="5"/>
  <c r="R11" i="5"/>
  <c r="Q11" i="5"/>
  <c r="O11" i="5"/>
  <c r="Y10" i="5"/>
  <c r="T10" i="5"/>
  <c r="S10" i="5"/>
  <c r="R10" i="5"/>
  <c r="Q10" i="5"/>
  <c r="O10" i="5"/>
  <c r="Y9" i="5"/>
  <c r="T9" i="5"/>
  <c r="S9" i="5"/>
  <c r="R9" i="5"/>
  <c r="Q9" i="5"/>
  <c r="O9" i="5"/>
  <c r="Y8" i="5"/>
  <c r="T8" i="5"/>
  <c r="S8" i="5"/>
  <c r="R8" i="5"/>
  <c r="Q8" i="5"/>
  <c r="O8" i="5"/>
  <c r="Y7" i="5"/>
  <c r="T7" i="5"/>
  <c r="S7" i="5"/>
  <c r="R7" i="5"/>
  <c r="Q7" i="5"/>
  <c r="O7" i="5"/>
  <c r="Y6" i="5"/>
  <c r="T6" i="5"/>
  <c r="S6" i="5"/>
  <c r="R6" i="5"/>
  <c r="Q6" i="5"/>
  <c r="O6" i="5"/>
  <c r="Y5" i="5"/>
  <c r="T5" i="5"/>
  <c r="S5" i="5"/>
  <c r="R5" i="5"/>
  <c r="Q5" i="5"/>
  <c r="O5" i="5"/>
  <c r="Y4" i="5"/>
  <c r="T4" i="5"/>
  <c r="S4" i="5"/>
  <c r="R4" i="5"/>
  <c r="Q4" i="5"/>
  <c r="O4" i="5"/>
  <c r="T3" i="5"/>
  <c r="S3" i="5"/>
  <c r="Q3" i="5"/>
  <c r="Z2" i="5"/>
  <c r="Y2" i="5"/>
  <c r="Y3" i="5" s="1"/>
  <c r="X2" i="5"/>
  <c r="V2" i="5"/>
  <c r="U2" i="5"/>
  <c r="R2" i="5"/>
  <c r="R3" i="5" s="1"/>
  <c r="Q2" i="5"/>
  <c r="O2" i="5"/>
  <c r="O3" i="5" s="1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20" i="83"/>
  <c r="S21" i="83"/>
  <c r="S22" i="83"/>
  <c r="S23" i="83"/>
  <c r="S24" i="83"/>
  <c r="S25" i="83"/>
  <c r="S26" i="83"/>
  <c r="S27" i="83"/>
  <c r="S28" i="83"/>
  <c r="S29" i="83"/>
  <c r="S30" i="83"/>
  <c r="S31" i="83"/>
  <c r="S32" i="83"/>
  <c r="S33" i="83"/>
  <c r="S34" i="83"/>
  <c r="S35" i="83"/>
  <c r="S36" i="83"/>
  <c r="S37" i="83"/>
  <c r="S38" i="83"/>
  <c r="S39" i="83"/>
  <c r="S40" i="83"/>
  <c r="S41" i="83"/>
  <c r="S42" i="83"/>
  <c r="S43" i="83"/>
  <c r="S44" i="83"/>
  <c r="S45" i="83"/>
  <c r="S46" i="83"/>
  <c r="S47" i="83"/>
  <c r="S48" i="83"/>
  <c r="S49" i="83"/>
  <c r="S50" i="83"/>
  <c r="S51" i="83"/>
  <c r="S52" i="83"/>
  <c r="S53" i="83"/>
  <c r="S54" i="83"/>
  <c r="S55" i="83"/>
  <c r="S56" i="83"/>
  <c r="S57" i="83"/>
  <c r="S58" i="83"/>
  <c r="S59" i="83"/>
  <c r="S60" i="83"/>
  <c r="S61" i="83"/>
  <c r="S62" i="83"/>
  <c r="S63" i="83"/>
  <c r="S64" i="83"/>
  <c r="S65" i="83"/>
  <c r="S66" i="83"/>
  <c r="S67" i="83"/>
  <c r="S68" i="83"/>
  <c r="S69" i="83"/>
  <c r="S70" i="83"/>
  <c r="S71" i="83"/>
  <c r="S72" i="83"/>
  <c r="S73" i="83"/>
  <c r="S74" i="83"/>
  <c r="S75" i="83"/>
  <c r="S76" i="83"/>
  <c r="S77" i="83"/>
  <c r="S78" i="83"/>
  <c r="S79" i="83"/>
  <c r="S80" i="83"/>
  <c r="S81" i="83"/>
  <c r="S82" i="83"/>
  <c r="S83" i="83"/>
  <c r="V2" i="83"/>
  <c r="S3" i="83"/>
  <c r="S4" i="83" s="1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20" i="83"/>
  <c r="T21" i="83"/>
  <c r="T22" i="83"/>
  <c r="T23" i="83"/>
  <c r="T24" i="83"/>
  <c r="T25" i="83"/>
  <c r="T26" i="83"/>
  <c r="T27" i="83"/>
  <c r="T28" i="83"/>
  <c r="T29" i="83"/>
  <c r="T30" i="83"/>
  <c r="T31" i="83"/>
  <c r="T32" i="83"/>
  <c r="T33" i="83"/>
  <c r="T34" i="83"/>
  <c r="T35" i="83"/>
  <c r="T36" i="83"/>
  <c r="T37" i="83"/>
  <c r="T38" i="83"/>
  <c r="T39" i="83"/>
  <c r="T40" i="83"/>
  <c r="T41" i="83"/>
  <c r="T42" i="83"/>
  <c r="T43" i="83"/>
  <c r="T44" i="83"/>
  <c r="T45" i="83"/>
  <c r="T46" i="83"/>
  <c r="T47" i="83"/>
  <c r="T48" i="83"/>
  <c r="T49" i="83"/>
  <c r="T50" i="83"/>
  <c r="T51" i="83"/>
  <c r="T52" i="83"/>
  <c r="T53" i="83"/>
  <c r="T54" i="83"/>
  <c r="T55" i="83"/>
  <c r="T56" i="83"/>
  <c r="T57" i="83"/>
  <c r="T58" i="83"/>
  <c r="T59" i="83"/>
  <c r="T60" i="83"/>
  <c r="T61" i="83"/>
  <c r="T62" i="83"/>
  <c r="T63" i="83"/>
  <c r="T64" i="83"/>
  <c r="T65" i="83"/>
  <c r="T66" i="83"/>
  <c r="T67" i="83"/>
  <c r="T68" i="83"/>
  <c r="T69" i="83"/>
  <c r="T70" i="83"/>
  <c r="T71" i="83"/>
  <c r="T72" i="83"/>
  <c r="T73" i="83"/>
  <c r="T74" i="83"/>
  <c r="T75" i="83"/>
  <c r="T76" i="83"/>
  <c r="T77" i="83"/>
  <c r="T78" i="83"/>
  <c r="T79" i="83"/>
  <c r="T80" i="83"/>
  <c r="T81" i="83"/>
  <c r="T82" i="83"/>
  <c r="T83" i="83"/>
  <c r="T3" i="83"/>
  <c r="T4" i="83" s="1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3" i="83"/>
  <c r="Q4" i="83" s="1"/>
  <c r="Q2" i="83"/>
  <c r="J83" i="71"/>
  <c r="J82" i="71"/>
  <c r="J81" i="71"/>
  <c r="J80" i="71"/>
  <c r="J79" i="71"/>
  <c r="J78" i="71"/>
  <c r="J77" i="71"/>
  <c r="J76" i="71"/>
  <c r="J75" i="71"/>
  <c r="J74" i="71"/>
  <c r="J73" i="71"/>
  <c r="J72" i="71"/>
  <c r="J71" i="71"/>
  <c r="J70" i="71"/>
  <c r="J69" i="71"/>
  <c r="J68" i="71"/>
  <c r="J67" i="71"/>
  <c r="J66" i="71"/>
  <c r="J65" i="71"/>
  <c r="J64" i="71"/>
  <c r="J63" i="71"/>
  <c r="J62" i="71"/>
  <c r="J61" i="71"/>
  <c r="J60" i="71"/>
  <c r="J59" i="71"/>
  <c r="J58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J5" i="71"/>
  <c r="J3" i="71"/>
  <c r="J4" i="71" s="1"/>
  <c r="J2" i="71"/>
  <c r="J83" i="72"/>
  <c r="J82" i="72"/>
  <c r="J81" i="72"/>
  <c r="J80" i="72"/>
  <c r="J79" i="72"/>
  <c r="J78" i="72"/>
  <c r="J77" i="72"/>
  <c r="J76" i="72"/>
  <c r="J75" i="72"/>
  <c r="J74" i="72"/>
  <c r="J73" i="72"/>
  <c r="J72" i="72"/>
  <c r="J71" i="72"/>
  <c r="J70" i="72"/>
  <c r="J69" i="72"/>
  <c r="J68" i="72"/>
  <c r="J67" i="72"/>
  <c r="J66" i="72"/>
  <c r="J65" i="72"/>
  <c r="J64" i="72"/>
  <c r="J63" i="72"/>
  <c r="J62" i="72"/>
  <c r="J61" i="72"/>
  <c r="J60" i="72"/>
  <c r="J59" i="72"/>
  <c r="J58" i="72"/>
  <c r="J57" i="72"/>
  <c r="J56" i="72"/>
  <c r="J55" i="72"/>
  <c r="J54" i="72"/>
  <c r="J53" i="72"/>
  <c r="J52" i="72"/>
  <c r="J51" i="72"/>
  <c r="J50" i="72"/>
  <c r="J49" i="72"/>
  <c r="J48" i="72"/>
  <c r="J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J5" i="72"/>
  <c r="J4" i="72"/>
  <c r="J2" i="72"/>
  <c r="J3" i="72" s="1"/>
  <c r="J83" i="73"/>
  <c r="J82" i="73"/>
  <c r="J81" i="73"/>
  <c r="J80" i="73"/>
  <c r="J79" i="73"/>
  <c r="J78" i="73"/>
  <c r="J77" i="73"/>
  <c r="J76" i="73"/>
  <c r="J75" i="73"/>
  <c r="J74" i="73"/>
  <c r="J73" i="73"/>
  <c r="J72" i="73"/>
  <c r="J71" i="73"/>
  <c r="J70" i="73"/>
  <c r="J69" i="73"/>
  <c r="J68" i="73"/>
  <c r="J67" i="73"/>
  <c r="J66" i="73"/>
  <c r="J65" i="73"/>
  <c r="J64" i="73"/>
  <c r="J63" i="73"/>
  <c r="J62" i="73"/>
  <c r="J61" i="73"/>
  <c r="J60" i="73"/>
  <c r="J59" i="73"/>
  <c r="J58" i="73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J5" i="73"/>
  <c r="J2" i="73"/>
  <c r="J3" i="73" s="1"/>
  <c r="J4" i="73" s="1"/>
  <c r="J83" i="74"/>
  <c r="J82" i="74"/>
  <c r="J81" i="74"/>
  <c r="J80" i="74"/>
  <c r="J79" i="74"/>
  <c r="J78" i="74"/>
  <c r="J77" i="74"/>
  <c r="J76" i="74"/>
  <c r="J75" i="74"/>
  <c r="J74" i="74"/>
  <c r="J73" i="74"/>
  <c r="J72" i="74"/>
  <c r="J71" i="74"/>
  <c r="J70" i="74"/>
  <c r="J69" i="74"/>
  <c r="J68" i="74"/>
  <c r="J67" i="74"/>
  <c r="J66" i="74"/>
  <c r="J65" i="74"/>
  <c r="J64" i="74"/>
  <c r="J63" i="74"/>
  <c r="J62" i="74"/>
  <c r="J61" i="74"/>
  <c r="J60" i="74"/>
  <c r="J59" i="74"/>
  <c r="J58" i="74"/>
  <c r="J57" i="74"/>
  <c r="J56" i="74"/>
  <c r="J55" i="74"/>
  <c r="J54" i="74"/>
  <c r="J53" i="74"/>
  <c r="J52" i="74"/>
  <c r="J51" i="74"/>
  <c r="J50" i="74"/>
  <c r="J49" i="74"/>
  <c r="J48" i="74"/>
  <c r="J47" i="74"/>
  <c r="J46" i="74"/>
  <c r="J45" i="74"/>
  <c r="J44" i="74"/>
  <c r="J43" i="74"/>
  <c r="J42" i="74"/>
  <c r="J41" i="74"/>
  <c r="J40" i="74"/>
  <c r="J39" i="74"/>
  <c r="J38" i="74"/>
  <c r="J37" i="74"/>
  <c r="J36" i="74"/>
  <c r="J35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J13" i="74"/>
  <c r="J12" i="74"/>
  <c r="J11" i="74"/>
  <c r="J10" i="74"/>
  <c r="J9" i="74"/>
  <c r="J8" i="74"/>
  <c r="J7" i="74"/>
  <c r="J6" i="74"/>
  <c r="J5" i="74"/>
  <c r="J2" i="74"/>
  <c r="J3" i="74" s="1"/>
  <c r="J4" i="74" s="1"/>
  <c r="J83" i="75"/>
  <c r="J82" i="75"/>
  <c r="J81" i="75"/>
  <c r="J80" i="75"/>
  <c r="J79" i="75"/>
  <c r="J78" i="75"/>
  <c r="J77" i="75"/>
  <c r="J76" i="75"/>
  <c r="J75" i="75"/>
  <c r="J74" i="75"/>
  <c r="J73" i="75"/>
  <c r="J72" i="75"/>
  <c r="J71" i="75"/>
  <c r="J70" i="75"/>
  <c r="J69" i="75"/>
  <c r="J68" i="75"/>
  <c r="J67" i="75"/>
  <c r="J66" i="75"/>
  <c r="J65" i="75"/>
  <c r="J64" i="75"/>
  <c r="J63" i="75"/>
  <c r="J62" i="75"/>
  <c r="J61" i="75"/>
  <c r="J60" i="75"/>
  <c r="J59" i="75"/>
  <c r="J58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J6" i="75"/>
  <c r="J3" i="75"/>
  <c r="J4" i="75" s="1"/>
  <c r="J5" i="75" s="1"/>
  <c r="J2" i="75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J2" i="76"/>
  <c r="J3" i="76" s="1"/>
  <c r="J4" i="76" s="1"/>
  <c r="J5" i="76" s="1"/>
  <c r="J83" i="77"/>
  <c r="J82" i="77"/>
  <c r="J81" i="77"/>
  <c r="J80" i="77"/>
  <c r="J79" i="77"/>
  <c r="J78" i="77"/>
  <c r="J77" i="77"/>
  <c r="J76" i="77"/>
  <c r="J75" i="77"/>
  <c r="J74" i="77"/>
  <c r="J73" i="77"/>
  <c r="J72" i="77"/>
  <c r="J71" i="77"/>
  <c r="J70" i="77"/>
  <c r="J69" i="77"/>
  <c r="J68" i="77"/>
  <c r="J67" i="77"/>
  <c r="J66" i="77"/>
  <c r="J65" i="77"/>
  <c r="J64" i="77"/>
  <c r="J63" i="77"/>
  <c r="J62" i="77"/>
  <c r="J61" i="77"/>
  <c r="J60" i="77"/>
  <c r="J59" i="77"/>
  <c r="J58" i="77"/>
  <c r="J57" i="77"/>
  <c r="J56" i="77"/>
  <c r="J55" i="77"/>
  <c r="J54" i="77"/>
  <c r="J53" i="77"/>
  <c r="J52" i="77"/>
  <c r="J51" i="77"/>
  <c r="J50" i="77"/>
  <c r="J49" i="77"/>
  <c r="J48" i="77"/>
  <c r="J47" i="77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J5" i="77"/>
  <c r="J2" i="77"/>
  <c r="J3" i="77" s="1"/>
  <c r="J4" i="77" s="1"/>
  <c r="J83" i="78"/>
  <c r="J82" i="78"/>
  <c r="J81" i="78"/>
  <c r="J80" i="78"/>
  <c r="J79" i="78"/>
  <c r="J78" i="78"/>
  <c r="J77" i="78"/>
  <c r="J76" i="78"/>
  <c r="J75" i="78"/>
  <c r="J74" i="78"/>
  <c r="J73" i="78"/>
  <c r="J72" i="78"/>
  <c r="J71" i="78"/>
  <c r="J70" i="78"/>
  <c r="J69" i="78"/>
  <c r="J68" i="78"/>
  <c r="J67" i="78"/>
  <c r="J66" i="78"/>
  <c r="J65" i="78"/>
  <c r="J64" i="78"/>
  <c r="J63" i="78"/>
  <c r="J62" i="78"/>
  <c r="J61" i="78"/>
  <c r="J60" i="78"/>
  <c r="J59" i="78"/>
  <c r="J58" i="78"/>
  <c r="J57" i="78"/>
  <c r="J56" i="78"/>
  <c r="J55" i="78"/>
  <c r="J54" i="78"/>
  <c r="J53" i="78"/>
  <c r="J52" i="78"/>
  <c r="J51" i="78"/>
  <c r="J50" i="78"/>
  <c r="J49" i="78"/>
  <c r="J48" i="78"/>
  <c r="J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J5" i="78"/>
  <c r="J4" i="78"/>
  <c r="J2" i="78"/>
  <c r="J3" i="78" s="1"/>
  <c r="J83" i="79"/>
  <c r="J82" i="79"/>
  <c r="J81" i="79"/>
  <c r="J80" i="79"/>
  <c r="J79" i="79"/>
  <c r="J78" i="79"/>
  <c r="J77" i="79"/>
  <c r="J76" i="79"/>
  <c r="J75" i="79"/>
  <c r="J74" i="79"/>
  <c r="J73" i="79"/>
  <c r="J72" i="79"/>
  <c r="J71" i="79"/>
  <c r="J70" i="79"/>
  <c r="J69" i="79"/>
  <c r="J68" i="79"/>
  <c r="J67" i="79"/>
  <c r="J66" i="79"/>
  <c r="J65" i="79"/>
  <c r="J64" i="79"/>
  <c r="J63" i="79"/>
  <c r="J62" i="79"/>
  <c r="J61" i="79"/>
  <c r="J60" i="79"/>
  <c r="J59" i="79"/>
  <c r="J58" i="79"/>
  <c r="J57" i="79"/>
  <c r="J56" i="79"/>
  <c r="J55" i="79"/>
  <c r="J54" i="79"/>
  <c r="J53" i="79"/>
  <c r="J52" i="79"/>
  <c r="J51" i="79"/>
  <c r="J50" i="79"/>
  <c r="J49" i="79"/>
  <c r="J48" i="79"/>
  <c r="J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J5" i="79"/>
  <c r="J4" i="79"/>
  <c r="J2" i="79"/>
  <c r="J3" i="79" s="1"/>
  <c r="J83" i="80"/>
  <c r="J82" i="80"/>
  <c r="J81" i="80"/>
  <c r="J80" i="80"/>
  <c r="J79" i="80"/>
  <c r="J78" i="80"/>
  <c r="J77" i="80"/>
  <c r="J76" i="80"/>
  <c r="J75" i="80"/>
  <c r="J74" i="80"/>
  <c r="J73" i="80"/>
  <c r="J72" i="80"/>
  <c r="J71" i="80"/>
  <c r="J70" i="80"/>
  <c r="J69" i="80"/>
  <c r="J68" i="80"/>
  <c r="J67" i="80"/>
  <c r="J66" i="80"/>
  <c r="J65" i="80"/>
  <c r="J64" i="80"/>
  <c r="J63" i="80"/>
  <c r="J62" i="80"/>
  <c r="J61" i="80"/>
  <c r="J60" i="80"/>
  <c r="J59" i="80"/>
  <c r="J58" i="80"/>
  <c r="J57" i="80"/>
  <c r="J56" i="80"/>
  <c r="J55" i="80"/>
  <c r="J54" i="80"/>
  <c r="J53" i="80"/>
  <c r="J52" i="80"/>
  <c r="J51" i="80"/>
  <c r="J50" i="80"/>
  <c r="J49" i="80"/>
  <c r="J48" i="80"/>
  <c r="J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J5" i="80"/>
  <c r="J2" i="80"/>
  <c r="J3" i="80" s="1"/>
  <c r="J4" i="80" s="1"/>
  <c r="J83" i="81"/>
  <c r="J82" i="81"/>
  <c r="J81" i="81"/>
  <c r="J80" i="81"/>
  <c r="J79" i="81"/>
  <c r="J78" i="81"/>
  <c r="J77" i="81"/>
  <c r="J76" i="81"/>
  <c r="J75" i="81"/>
  <c r="J74" i="81"/>
  <c r="J73" i="81"/>
  <c r="J72" i="81"/>
  <c r="J71" i="81"/>
  <c r="J70" i="81"/>
  <c r="J69" i="81"/>
  <c r="J68" i="81"/>
  <c r="J67" i="81"/>
  <c r="J66" i="81"/>
  <c r="J65" i="81"/>
  <c r="J64" i="81"/>
  <c r="J63" i="81"/>
  <c r="J62" i="81"/>
  <c r="J61" i="81"/>
  <c r="J60" i="81"/>
  <c r="J59" i="81"/>
  <c r="J58" i="81"/>
  <c r="J57" i="81"/>
  <c r="J56" i="81"/>
  <c r="J55" i="81"/>
  <c r="J54" i="81"/>
  <c r="J53" i="81"/>
  <c r="J52" i="81"/>
  <c r="J51" i="81"/>
  <c r="J50" i="81"/>
  <c r="J49" i="81"/>
  <c r="J48" i="81"/>
  <c r="J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J5" i="81"/>
  <c r="J2" i="81"/>
  <c r="J3" i="81" s="1"/>
  <c r="J4" i="81" s="1"/>
  <c r="J83" i="82"/>
  <c r="J82" i="82"/>
  <c r="J81" i="82"/>
  <c r="J80" i="82"/>
  <c r="J79" i="82"/>
  <c r="J78" i="82"/>
  <c r="J77" i="82"/>
  <c r="J76" i="82"/>
  <c r="J75" i="82"/>
  <c r="J74" i="82"/>
  <c r="J73" i="82"/>
  <c r="J72" i="82"/>
  <c r="J71" i="82"/>
  <c r="J70" i="82"/>
  <c r="J69" i="82"/>
  <c r="J68" i="82"/>
  <c r="J67" i="82"/>
  <c r="J66" i="82"/>
  <c r="J65" i="82"/>
  <c r="J64" i="82"/>
  <c r="J63" i="82"/>
  <c r="J62" i="82"/>
  <c r="J61" i="82"/>
  <c r="J60" i="82"/>
  <c r="J59" i="82"/>
  <c r="J58" i="82"/>
  <c r="J57" i="82"/>
  <c r="J56" i="82"/>
  <c r="J55" i="82"/>
  <c r="J54" i="82"/>
  <c r="J53" i="82"/>
  <c r="J52" i="82"/>
  <c r="J51" i="82"/>
  <c r="J50" i="82"/>
  <c r="J49" i="82"/>
  <c r="J48" i="82"/>
  <c r="J47" i="82"/>
  <c r="J46" i="82"/>
  <c r="J45" i="82"/>
  <c r="J44" i="82"/>
  <c r="J43" i="82"/>
  <c r="J42" i="82"/>
  <c r="J41" i="82"/>
  <c r="J40" i="82"/>
  <c r="J39" i="82"/>
  <c r="J38" i="82"/>
  <c r="J37" i="82"/>
  <c r="J36" i="82"/>
  <c r="J35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J6" i="82"/>
  <c r="J5" i="82"/>
  <c r="J2" i="82"/>
  <c r="J3" i="82" s="1"/>
  <c r="J4" i="82" s="1"/>
  <c r="J83" i="84"/>
  <c r="J82" i="84"/>
  <c r="J81" i="84"/>
  <c r="J80" i="84"/>
  <c r="J79" i="84"/>
  <c r="J78" i="84"/>
  <c r="J77" i="84"/>
  <c r="J76" i="84"/>
  <c r="J75" i="84"/>
  <c r="J74" i="84"/>
  <c r="J73" i="84"/>
  <c r="J72" i="84"/>
  <c r="J71" i="84"/>
  <c r="J70" i="84"/>
  <c r="J69" i="84"/>
  <c r="J68" i="84"/>
  <c r="J67" i="84"/>
  <c r="J66" i="84"/>
  <c r="J65" i="84"/>
  <c r="J64" i="84"/>
  <c r="J63" i="84"/>
  <c r="J62" i="84"/>
  <c r="J61" i="84"/>
  <c r="J60" i="84"/>
  <c r="J59" i="84"/>
  <c r="J58" i="84"/>
  <c r="J57" i="84"/>
  <c r="J56" i="84"/>
  <c r="J55" i="84"/>
  <c r="J54" i="84"/>
  <c r="J53" i="84"/>
  <c r="J52" i="84"/>
  <c r="J51" i="84"/>
  <c r="J50" i="84"/>
  <c r="J49" i="84"/>
  <c r="J48" i="84"/>
  <c r="J47" i="84"/>
  <c r="J46" i="84"/>
  <c r="J45" i="84"/>
  <c r="J44" i="84"/>
  <c r="J43" i="84"/>
  <c r="J42" i="84"/>
  <c r="J41" i="84"/>
  <c r="J40" i="84"/>
  <c r="J39" i="84"/>
  <c r="J38" i="84"/>
  <c r="J37" i="84"/>
  <c r="J36" i="84"/>
  <c r="J35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J6" i="84"/>
  <c r="J5" i="84"/>
  <c r="J2" i="84"/>
  <c r="J3" i="84" s="1"/>
  <c r="J4" i="84" s="1"/>
  <c r="J83" i="85"/>
  <c r="J82" i="85"/>
  <c r="J81" i="85"/>
  <c r="J80" i="85"/>
  <c r="J79" i="85"/>
  <c r="J78" i="85"/>
  <c r="J77" i="85"/>
  <c r="J76" i="85"/>
  <c r="J75" i="85"/>
  <c r="J74" i="85"/>
  <c r="J73" i="85"/>
  <c r="J72" i="85"/>
  <c r="J71" i="85"/>
  <c r="J70" i="85"/>
  <c r="J69" i="85"/>
  <c r="J68" i="85"/>
  <c r="J67" i="85"/>
  <c r="J66" i="85"/>
  <c r="J65" i="85"/>
  <c r="J64" i="85"/>
  <c r="J63" i="85"/>
  <c r="J62" i="85"/>
  <c r="J61" i="85"/>
  <c r="J60" i="85"/>
  <c r="J59" i="85"/>
  <c r="J58" i="85"/>
  <c r="J57" i="85"/>
  <c r="J56" i="85"/>
  <c r="J55" i="85"/>
  <c r="J54" i="85"/>
  <c r="J53" i="85"/>
  <c r="J52" i="85"/>
  <c r="J51" i="85"/>
  <c r="J50" i="85"/>
  <c r="J49" i="85"/>
  <c r="J48" i="85"/>
  <c r="J47" i="85"/>
  <c r="J46" i="85"/>
  <c r="J45" i="85"/>
  <c r="J44" i="85"/>
  <c r="J43" i="85"/>
  <c r="J42" i="85"/>
  <c r="J41" i="85"/>
  <c r="J40" i="85"/>
  <c r="J39" i="85"/>
  <c r="J38" i="85"/>
  <c r="J37" i="85"/>
  <c r="J36" i="85"/>
  <c r="J35" i="85"/>
  <c r="J34" i="85"/>
  <c r="J33" i="85"/>
  <c r="J32" i="85"/>
  <c r="J31" i="85"/>
  <c r="J30" i="85"/>
  <c r="J29" i="85"/>
  <c r="J28" i="85"/>
  <c r="J27" i="85"/>
  <c r="J26" i="85"/>
  <c r="J25" i="85"/>
  <c r="J24" i="85"/>
  <c r="J23" i="85"/>
  <c r="J22" i="85"/>
  <c r="J21" i="85"/>
  <c r="J20" i="85"/>
  <c r="J19" i="85"/>
  <c r="J18" i="85"/>
  <c r="J17" i="85"/>
  <c r="J16" i="85"/>
  <c r="J15" i="85"/>
  <c r="J14" i="85"/>
  <c r="J13" i="85"/>
  <c r="J5" i="85"/>
  <c r="J6" i="85" s="1"/>
  <c r="J7" i="85" s="1"/>
  <c r="J8" i="85" s="1"/>
  <c r="J9" i="85" s="1"/>
  <c r="J10" i="85" s="1"/>
  <c r="J11" i="85" s="1"/>
  <c r="J12" i="85" s="1"/>
  <c r="J2" i="85"/>
  <c r="J3" i="85" s="1"/>
  <c r="J4" i="85" s="1"/>
  <c r="J83" i="86"/>
  <c r="J82" i="86"/>
  <c r="J81" i="86"/>
  <c r="J80" i="86"/>
  <c r="J79" i="86"/>
  <c r="J78" i="86"/>
  <c r="J77" i="86"/>
  <c r="J76" i="86"/>
  <c r="J75" i="86"/>
  <c r="J74" i="86"/>
  <c r="J73" i="86"/>
  <c r="J72" i="86"/>
  <c r="J71" i="86"/>
  <c r="J70" i="86"/>
  <c r="J69" i="86"/>
  <c r="J68" i="86"/>
  <c r="J67" i="86"/>
  <c r="J66" i="86"/>
  <c r="J65" i="86"/>
  <c r="J64" i="86"/>
  <c r="J63" i="86"/>
  <c r="J62" i="86"/>
  <c r="J61" i="86"/>
  <c r="J60" i="86"/>
  <c r="J59" i="86"/>
  <c r="J58" i="86"/>
  <c r="J57" i="86"/>
  <c r="J56" i="86"/>
  <c r="J55" i="86"/>
  <c r="J54" i="86"/>
  <c r="J53" i="86"/>
  <c r="J52" i="86"/>
  <c r="J51" i="86"/>
  <c r="J50" i="86"/>
  <c r="J49" i="86"/>
  <c r="J48" i="86"/>
  <c r="J47" i="86"/>
  <c r="J46" i="86"/>
  <c r="J45" i="86"/>
  <c r="J44" i="86"/>
  <c r="J43" i="86"/>
  <c r="J42" i="86"/>
  <c r="J41" i="86"/>
  <c r="J40" i="86"/>
  <c r="J39" i="86"/>
  <c r="J38" i="86"/>
  <c r="J37" i="86"/>
  <c r="J36" i="86"/>
  <c r="J35" i="86"/>
  <c r="J34" i="86"/>
  <c r="J33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J6" i="86"/>
  <c r="J2" i="86"/>
  <c r="J3" i="86" s="1"/>
  <c r="J4" i="86" s="1"/>
  <c r="J5" i="86" s="1"/>
  <c r="J83" i="87"/>
  <c r="J82" i="87"/>
  <c r="J81" i="87"/>
  <c r="J80" i="87"/>
  <c r="J79" i="87"/>
  <c r="J78" i="87"/>
  <c r="J77" i="87"/>
  <c r="J76" i="87"/>
  <c r="J75" i="87"/>
  <c r="J74" i="87"/>
  <c r="J73" i="87"/>
  <c r="J72" i="87"/>
  <c r="J71" i="87"/>
  <c r="J70" i="87"/>
  <c r="J69" i="87"/>
  <c r="J68" i="87"/>
  <c r="J67" i="87"/>
  <c r="J66" i="87"/>
  <c r="J65" i="87"/>
  <c r="J64" i="87"/>
  <c r="J63" i="87"/>
  <c r="J62" i="87"/>
  <c r="J61" i="87"/>
  <c r="J60" i="87"/>
  <c r="J59" i="87"/>
  <c r="J58" i="87"/>
  <c r="J57" i="87"/>
  <c r="J56" i="87"/>
  <c r="J55" i="87"/>
  <c r="J54" i="87"/>
  <c r="J53" i="87"/>
  <c r="J52" i="87"/>
  <c r="J51" i="87"/>
  <c r="J50" i="87"/>
  <c r="J49" i="87"/>
  <c r="J48" i="87"/>
  <c r="J47" i="87"/>
  <c r="J46" i="87"/>
  <c r="J45" i="87"/>
  <c r="J44" i="87"/>
  <c r="J43" i="87"/>
  <c r="J42" i="87"/>
  <c r="J41" i="87"/>
  <c r="J40" i="87"/>
  <c r="J39" i="87"/>
  <c r="J38" i="87"/>
  <c r="J37" i="87"/>
  <c r="J36" i="87"/>
  <c r="J35" i="87"/>
  <c r="J34" i="87"/>
  <c r="J33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J6" i="87"/>
  <c r="J5" i="87"/>
  <c r="J3" i="87"/>
  <c r="J4" i="87" s="1"/>
  <c r="J2" i="87"/>
  <c r="J83" i="88"/>
  <c r="J82" i="88"/>
  <c r="J81" i="88"/>
  <c r="J80" i="88"/>
  <c r="J79" i="88"/>
  <c r="J78" i="88"/>
  <c r="J77" i="88"/>
  <c r="J76" i="88"/>
  <c r="J75" i="88"/>
  <c r="J74" i="88"/>
  <c r="J73" i="88"/>
  <c r="J72" i="88"/>
  <c r="J71" i="88"/>
  <c r="J70" i="88"/>
  <c r="J69" i="88"/>
  <c r="J68" i="88"/>
  <c r="J67" i="88"/>
  <c r="J66" i="88"/>
  <c r="J65" i="88"/>
  <c r="J64" i="88"/>
  <c r="J63" i="88"/>
  <c r="J62" i="88"/>
  <c r="J61" i="88"/>
  <c r="J60" i="88"/>
  <c r="J59" i="88"/>
  <c r="J58" i="88"/>
  <c r="J57" i="88"/>
  <c r="J56" i="88"/>
  <c r="J55" i="88"/>
  <c r="J54" i="88"/>
  <c r="J53" i="88"/>
  <c r="J52" i="88"/>
  <c r="J51" i="88"/>
  <c r="J50" i="88"/>
  <c r="J49" i="88"/>
  <c r="J48" i="88"/>
  <c r="J47" i="88"/>
  <c r="J46" i="88"/>
  <c r="J45" i="88"/>
  <c r="J44" i="88"/>
  <c r="J43" i="88"/>
  <c r="J42" i="88"/>
  <c r="J41" i="88"/>
  <c r="J40" i="88"/>
  <c r="J39" i="88"/>
  <c r="J38" i="88"/>
  <c r="J37" i="88"/>
  <c r="J36" i="88"/>
  <c r="J35" i="88"/>
  <c r="J34" i="88"/>
  <c r="J33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J6" i="88"/>
  <c r="J5" i="88"/>
  <c r="J4" i="88"/>
  <c r="J2" i="88"/>
  <c r="J3" i="88" s="1"/>
  <c r="J83" i="89"/>
  <c r="J82" i="89"/>
  <c r="J81" i="89"/>
  <c r="J80" i="89"/>
  <c r="J79" i="89"/>
  <c r="J78" i="89"/>
  <c r="J77" i="89"/>
  <c r="J76" i="89"/>
  <c r="J75" i="89"/>
  <c r="J74" i="89"/>
  <c r="J73" i="89"/>
  <c r="J72" i="89"/>
  <c r="J71" i="89"/>
  <c r="J70" i="89"/>
  <c r="J69" i="89"/>
  <c r="J68" i="89"/>
  <c r="J67" i="89"/>
  <c r="J66" i="89"/>
  <c r="J65" i="89"/>
  <c r="J64" i="89"/>
  <c r="J63" i="89"/>
  <c r="J62" i="89"/>
  <c r="J61" i="89"/>
  <c r="J60" i="89"/>
  <c r="J59" i="89"/>
  <c r="J58" i="89"/>
  <c r="J57" i="89"/>
  <c r="J56" i="89"/>
  <c r="J55" i="89"/>
  <c r="J54" i="89"/>
  <c r="J53" i="89"/>
  <c r="J52" i="89"/>
  <c r="J51" i="89"/>
  <c r="J50" i="89"/>
  <c r="J49" i="89"/>
  <c r="J48" i="89"/>
  <c r="J47" i="89"/>
  <c r="J46" i="89"/>
  <c r="J45" i="89"/>
  <c r="J44" i="89"/>
  <c r="J43" i="89"/>
  <c r="J42" i="89"/>
  <c r="J41" i="89"/>
  <c r="J40" i="89"/>
  <c r="J39" i="89"/>
  <c r="J38" i="89"/>
  <c r="J37" i="89"/>
  <c r="J36" i="89"/>
  <c r="J35" i="89"/>
  <c r="J34" i="89"/>
  <c r="J33" i="89"/>
  <c r="J32" i="89"/>
  <c r="J31" i="89"/>
  <c r="J30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J6" i="89"/>
  <c r="J5" i="89"/>
  <c r="J4" i="89"/>
  <c r="J3" i="89"/>
  <c r="J2" i="89"/>
  <c r="J83" i="90"/>
  <c r="J82" i="90"/>
  <c r="J81" i="90"/>
  <c r="J80" i="90"/>
  <c r="J79" i="90"/>
  <c r="J78" i="90"/>
  <c r="J77" i="90"/>
  <c r="J76" i="90"/>
  <c r="J75" i="90"/>
  <c r="J74" i="90"/>
  <c r="J73" i="90"/>
  <c r="J72" i="90"/>
  <c r="J71" i="90"/>
  <c r="J70" i="90"/>
  <c r="J69" i="90"/>
  <c r="J68" i="90"/>
  <c r="J67" i="90"/>
  <c r="J66" i="90"/>
  <c r="J65" i="90"/>
  <c r="J64" i="90"/>
  <c r="J63" i="90"/>
  <c r="J62" i="90"/>
  <c r="J61" i="90"/>
  <c r="J60" i="90"/>
  <c r="J59" i="90"/>
  <c r="J58" i="90"/>
  <c r="J57" i="90"/>
  <c r="J56" i="90"/>
  <c r="J55" i="90"/>
  <c r="J54" i="90"/>
  <c r="J53" i="90"/>
  <c r="J52" i="90"/>
  <c r="J51" i="90"/>
  <c r="J50" i="90"/>
  <c r="J49" i="90"/>
  <c r="J48" i="90"/>
  <c r="J47" i="90"/>
  <c r="J46" i="90"/>
  <c r="J45" i="90"/>
  <c r="J44" i="90"/>
  <c r="J43" i="90"/>
  <c r="J42" i="90"/>
  <c r="J41" i="90"/>
  <c r="J40" i="90"/>
  <c r="J39" i="90"/>
  <c r="J38" i="90"/>
  <c r="J37" i="90"/>
  <c r="J36" i="90"/>
  <c r="J35" i="90"/>
  <c r="J34" i="90"/>
  <c r="J33" i="90"/>
  <c r="J32" i="90"/>
  <c r="J31" i="90"/>
  <c r="J30" i="90"/>
  <c r="J29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J6" i="90"/>
  <c r="J5" i="90"/>
  <c r="J2" i="90"/>
  <c r="J3" i="90" s="1"/>
  <c r="J4" i="90" s="1"/>
  <c r="J83" i="91"/>
  <c r="J82" i="91"/>
  <c r="J81" i="91"/>
  <c r="J80" i="91"/>
  <c r="J79" i="91"/>
  <c r="J78" i="91"/>
  <c r="J77" i="91"/>
  <c r="J76" i="91"/>
  <c r="J75" i="91"/>
  <c r="J74" i="91"/>
  <c r="J73" i="91"/>
  <c r="J72" i="91"/>
  <c r="J71" i="91"/>
  <c r="J70" i="91"/>
  <c r="J69" i="91"/>
  <c r="J68" i="91"/>
  <c r="J67" i="91"/>
  <c r="J66" i="91"/>
  <c r="J65" i="91"/>
  <c r="J64" i="91"/>
  <c r="J63" i="91"/>
  <c r="J62" i="91"/>
  <c r="J61" i="91"/>
  <c r="J60" i="91"/>
  <c r="J59" i="91"/>
  <c r="J58" i="91"/>
  <c r="J57" i="91"/>
  <c r="J56" i="91"/>
  <c r="J55" i="91"/>
  <c r="J54" i="91"/>
  <c r="J53" i="91"/>
  <c r="J52" i="91"/>
  <c r="J51" i="91"/>
  <c r="J50" i="91"/>
  <c r="J49" i="91"/>
  <c r="J48" i="91"/>
  <c r="J47" i="91"/>
  <c r="J46" i="91"/>
  <c r="J45" i="91"/>
  <c r="J44" i="91"/>
  <c r="J43" i="91"/>
  <c r="J42" i="91"/>
  <c r="J41" i="91"/>
  <c r="J40" i="91"/>
  <c r="J39" i="91"/>
  <c r="J38" i="91"/>
  <c r="J37" i="91"/>
  <c r="J36" i="91"/>
  <c r="J35" i="91"/>
  <c r="J34" i="91"/>
  <c r="J33" i="91"/>
  <c r="J32" i="91"/>
  <c r="J31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J6" i="91"/>
  <c r="J5" i="91"/>
  <c r="J2" i="91"/>
  <c r="J3" i="91" s="1"/>
  <c r="J4" i="91" s="1"/>
  <c r="J83" i="92"/>
  <c r="J82" i="92"/>
  <c r="J81" i="92"/>
  <c r="J80" i="92"/>
  <c r="J79" i="92"/>
  <c r="J78" i="92"/>
  <c r="J77" i="92"/>
  <c r="J76" i="92"/>
  <c r="J75" i="92"/>
  <c r="J74" i="92"/>
  <c r="J73" i="92"/>
  <c r="J72" i="92"/>
  <c r="J71" i="92"/>
  <c r="J70" i="92"/>
  <c r="J69" i="92"/>
  <c r="J68" i="92"/>
  <c r="J67" i="92"/>
  <c r="J66" i="92"/>
  <c r="J65" i="92"/>
  <c r="J64" i="92"/>
  <c r="J63" i="92"/>
  <c r="J62" i="92"/>
  <c r="J61" i="92"/>
  <c r="J60" i="92"/>
  <c r="J59" i="92"/>
  <c r="J58" i="92"/>
  <c r="J57" i="92"/>
  <c r="J56" i="92"/>
  <c r="J55" i="92"/>
  <c r="J54" i="92"/>
  <c r="J53" i="92"/>
  <c r="J52" i="92"/>
  <c r="J51" i="92"/>
  <c r="J50" i="92"/>
  <c r="J49" i="92"/>
  <c r="J48" i="92"/>
  <c r="J47" i="92"/>
  <c r="J46" i="92"/>
  <c r="J45" i="92"/>
  <c r="J44" i="92"/>
  <c r="J43" i="92"/>
  <c r="J42" i="92"/>
  <c r="J41" i="92"/>
  <c r="J40" i="92"/>
  <c r="J39" i="92"/>
  <c r="J38" i="92"/>
  <c r="J37" i="92"/>
  <c r="J36" i="92"/>
  <c r="J35" i="92"/>
  <c r="J34" i="92"/>
  <c r="J33" i="92"/>
  <c r="J32" i="92"/>
  <c r="J31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J6" i="92"/>
  <c r="J5" i="92"/>
  <c r="J3" i="92"/>
  <c r="J4" i="92" s="1"/>
  <c r="J2" i="92"/>
  <c r="J83" i="93"/>
  <c r="J82" i="93"/>
  <c r="J81" i="93"/>
  <c r="J80" i="93"/>
  <c r="J79" i="93"/>
  <c r="J78" i="93"/>
  <c r="J77" i="93"/>
  <c r="J76" i="93"/>
  <c r="J75" i="93"/>
  <c r="J74" i="93"/>
  <c r="J73" i="93"/>
  <c r="J72" i="93"/>
  <c r="J71" i="93"/>
  <c r="J70" i="93"/>
  <c r="J69" i="93"/>
  <c r="J68" i="93"/>
  <c r="J67" i="93"/>
  <c r="J66" i="93"/>
  <c r="J65" i="93"/>
  <c r="J64" i="93"/>
  <c r="J63" i="93"/>
  <c r="J62" i="93"/>
  <c r="J61" i="93"/>
  <c r="J60" i="93"/>
  <c r="J59" i="93"/>
  <c r="J58" i="93"/>
  <c r="J57" i="93"/>
  <c r="J56" i="93"/>
  <c r="J55" i="93"/>
  <c r="J54" i="93"/>
  <c r="J53" i="93"/>
  <c r="J52" i="93"/>
  <c r="J51" i="93"/>
  <c r="J50" i="93"/>
  <c r="J49" i="93"/>
  <c r="J48" i="93"/>
  <c r="J47" i="93"/>
  <c r="J46" i="93"/>
  <c r="J45" i="93"/>
  <c r="J44" i="93"/>
  <c r="J43" i="93"/>
  <c r="J42" i="93"/>
  <c r="J41" i="93"/>
  <c r="J40" i="93"/>
  <c r="J39" i="93"/>
  <c r="J38" i="93"/>
  <c r="J37" i="93"/>
  <c r="J36" i="93"/>
  <c r="J35" i="93"/>
  <c r="J34" i="93"/>
  <c r="J33" i="93"/>
  <c r="J32" i="93"/>
  <c r="J31" i="93"/>
  <c r="J30" i="93"/>
  <c r="J29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J6" i="93"/>
  <c r="J5" i="93"/>
  <c r="J2" i="93"/>
  <c r="J3" i="93" s="1"/>
  <c r="J4" i="93" s="1"/>
  <c r="J83" i="94"/>
  <c r="J82" i="94"/>
  <c r="J81" i="94"/>
  <c r="J80" i="94"/>
  <c r="J79" i="94"/>
  <c r="J78" i="94"/>
  <c r="J77" i="94"/>
  <c r="J76" i="94"/>
  <c r="J75" i="94"/>
  <c r="J74" i="94"/>
  <c r="J73" i="94"/>
  <c r="J72" i="94"/>
  <c r="J71" i="94"/>
  <c r="J70" i="94"/>
  <c r="J69" i="94"/>
  <c r="J68" i="94"/>
  <c r="J67" i="94"/>
  <c r="J66" i="94"/>
  <c r="J65" i="94"/>
  <c r="J64" i="94"/>
  <c r="J63" i="94"/>
  <c r="J62" i="94"/>
  <c r="J61" i="94"/>
  <c r="J60" i="94"/>
  <c r="J59" i="94"/>
  <c r="J58" i="94"/>
  <c r="J57" i="94"/>
  <c r="J56" i="94"/>
  <c r="J55" i="94"/>
  <c r="J54" i="94"/>
  <c r="J53" i="94"/>
  <c r="J52" i="94"/>
  <c r="J51" i="94"/>
  <c r="J50" i="94"/>
  <c r="J49" i="94"/>
  <c r="J48" i="94"/>
  <c r="J47" i="94"/>
  <c r="J46" i="94"/>
  <c r="J45" i="94"/>
  <c r="J44" i="94"/>
  <c r="J43" i="94"/>
  <c r="J42" i="94"/>
  <c r="J41" i="94"/>
  <c r="J40" i="94"/>
  <c r="J39" i="94"/>
  <c r="J38" i="94"/>
  <c r="J37" i="94"/>
  <c r="J36" i="94"/>
  <c r="J35" i="94"/>
  <c r="J34" i="94"/>
  <c r="J33" i="94"/>
  <c r="J32" i="94"/>
  <c r="J31" i="94"/>
  <c r="J30" i="94"/>
  <c r="J29" i="94"/>
  <c r="J28" i="94"/>
  <c r="J27" i="94"/>
  <c r="J26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J8" i="94"/>
  <c r="J7" i="94"/>
  <c r="J6" i="94"/>
  <c r="J2" i="94"/>
  <c r="J3" i="94" s="1"/>
  <c r="J4" i="94" s="1"/>
  <c r="J5" i="94" s="1"/>
  <c r="J83" i="95"/>
  <c r="J82" i="95"/>
  <c r="J81" i="95"/>
  <c r="J80" i="95"/>
  <c r="J79" i="95"/>
  <c r="J78" i="95"/>
  <c r="J77" i="95"/>
  <c r="J76" i="95"/>
  <c r="J75" i="95"/>
  <c r="J74" i="95"/>
  <c r="J73" i="95"/>
  <c r="J72" i="95"/>
  <c r="J71" i="95"/>
  <c r="J70" i="95"/>
  <c r="J69" i="95"/>
  <c r="J68" i="95"/>
  <c r="J67" i="95"/>
  <c r="J66" i="95"/>
  <c r="J65" i="95"/>
  <c r="J64" i="95"/>
  <c r="J63" i="95"/>
  <c r="J62" i="95"/>
  <c r="J61" i="95"/>
  <c r="J60" i="95"/>
  <c r="J59" i="95"/>
  <c r="J58" i="95"/>
  <c r="J57" i="95"/>
  <c r="J56" i="95"/>
  <c r="J55" i="95"/>
  <c r="J54" i="95"/>
  <c r="J53" i="95"/>
  <c r="J52" i="95"/>
  <c r="J51" i="95"/>
  <c r="J50" i="95"/>
  <c r="J49" i="95"/>
  <c r="J48" i="95"/>
  <c r="J47" i="95"/>
  <c r="J46" i="95"/>
  <c r="J45" i="95"/>
  <c r="J44" i="95"/>
  <c r="J43" i="95"/>
  <c r="J42" i="95"/>
  <c r="J41" i="95"/>
  <c r="J40" i="95"/>
  <c r="J39" i="95"/>
  <c r="J38" i="95"/>
  <c r="J37" i="95"/>
  <c r="J36" i="95"/>
  <c r="J35" i="95"/>
  <c r="J34" i="95"/>
  <c r="J33" i="95"/>
  <c r="J32" i="95"/>
  <c r="J31" i="95"/>
  <c r="J30" i="95"/>
  <c r="J29" i="95"/>
  <c r="J28" i="95"/>
  <c r="J27" i="95"/>
  <c r="J26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J8" i="95"/>
  <c r="J7" i="95"/>
  <c r="J6" i="95"/>
  <c r="J5" i="95"/>
  <c r="J4" i="95"/>
  <c r="J2" i="95"/>
  <c r="J3" i="95" s="1"/>
  <c r="J83" i="96"/>
  <c r="J82" i="96"/>
  <c r="J81" i="96"/>
  <c r="J80" i="96"/>
  <c r="J79" i="96"/>
  <c r="J78" i="96"/>
  <c r="J77" i="96"/>
  <c r="J76" i="96"/>
  <c r="J75" i="96"/>
  <c r="J74" i="96"/>
  <c r="J73" i="96"/>
  <c r="J72" i="96"/>
  <c r="J71" i="96"/>
  <c r="J70" i="96"/>
  <c r="J69" i="96"/>
  <c r="J68" i="96"/>
  <c r="J67" i="96"/>
  <c r="J66" i="96"/>
  <c r="J65" i="96"/>
  <c r="J64" i="96"/>
  <c r="J63" i="96"/>
  <c r="J62" i="96"/>
  <c r="J61" i="96"/>
  <c r="J60" i="96"/>
  <c r="J59" i="96"/>
  <c r="J58" i="96"/>
  <c r="J57" i="96"/>
  <c r="J56" i="96"/>
  <c r="J55" i="96"/>
  <c r="J54" i="96"/>
  <c r="J53" i="96"/>
  <c r="J52" i="96"/>
  <c r="J51" i="96"/>
  <c r="J50" i="96"/>
  <c r="J49" i="96"/>
  <c r="J48" i="96"/>
  <c r="J47" i="96"/>
  <c r="J46" i="96"/>
  <c r="J45" i="96"/>
  <c r="J44" i="96"/>
  <c r="J43" i="96"/>
  <c r="J42" i="96"/>
  <c r="J41" i="96"/>
  <c r="J40" i="96"/>
  <c r="J39" i="96"/>
  <c r="J38" i="96"/>
  <c r="J37" i="96"/>
  <c r="J36" i="96"/>
  <c r="J35" i="96"/>
  <c r="J34" i="96"/>
  <c r="J33" i="96"/>
  <c r="J32" i="96"/>
  <c r="J31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J6" i="96"/>
  <c r="J2" i="96"/>
  <c r="J3" i="96" s="1"/>
  <c r="J4" i="96" s="1"/>
  <c r="J5" i="96" s="1"/>
  <c r="J83" i="97"/>
  <c r="J82" i="97"/>
  <c r="J81" i="97"/>
  <c r="J80" i="97"/>
  <c r="J79" i="97"/>
  <c r="J78" i="97"/>
  <c r="J77" i="97"/>
  <c r="J76" i="97"/>
  <c r="J75" i="97"/>
  <c r="J74" i="97"/>
  <c r="J73" i="97"/>
  <c r="J72" i="97"/>
  <c r="J71" i="97"/>
  <c r="J70" i="97"/>
  <c r="J69" i="97"/>
  <c r="J68" i="97"/>
  <c r="J67" i="97"/>
  <c r="J66" i="97"/>
  <c r="J65" i="97"/>
  <c r="J64" i="97"/>
  <c r="J63" i="97"/>
  <c r="J62" i="97"/>
  <c r="J61" i="97"/>
  <c r="J60" i="97"/>
  <c r="J59" i="97"/>
  <c r="J58" i="97"/>
  <c r="J57" i="97"/>
  <c r="J56" i="97"/>
  <c r="J55" i="97"/>
  <c r="J54" i="97"/>
  <c r="J53" i="97"/>
  <c r="J52" i="97"/>
  <c r="J51" i="97"/>
  <c r="J50" i="97"/>
  <c r="J49" i="97"/>
  <c r="J48" i="97"/>
  <c r="J47" i="97"/>
  <c r="J46" i="97"/>
  <c r="J45" i="97"/>
  <c r="J44" i="97"/>
  <c r="J43" i="97"/>
  <c r="J42" i="97"/>
  <c r="J41" i="97"/>
  <c r="J40" i="97"/>
  <c r="J39" i="97"/>
  <c r="J38" i="97"/>
  <c r="J37" i="97"/>
  <c r="J36" i="97"/>
  <c r="J35" i="97"/>
  <c r="J34" i="97"/>
  <c r="J33" i="97"/>
  <c r="J32" i="97"/>
  <c r="J31" i="97"/>
  <c r="J30" i="97"/>
  <c r="J29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J6" i="97"/>
  <c r="J5" i="97"/>
  <c r="J3" i="97"/>
  <c r="J4" i="97" s="1"/>
  <c r="J2" i="97"/>
  <c r="J83" i="98"/>
  <c r="J82" i="98"/>
  <c r="J81" i="98"/>
  <c r="J80" i="98"/>
  <c r="J79" i="98"/>
  <c r="J78" i="98"/>
  <c r="J77" i="98"/>
  <c r="J76" i="98"/>
  <c r="J75" i="98"/>
  <c r="J74" i="98"/>
  <c r="J73" i="98"/>
  <c r="J72" i="98"/>
  <c r="J71" i="98"/>
  <c r="J70" i="98"/>
  <c r="J69" i="98"/>
  <c r="J68" i="98"/>
  <c r="J67" i="98"/>
  <c r="J66" i="98"/>
  <c r="J65" i="98"/>
  <c r="J64" i="98"/>
  <c r="J63" i="98"/>
  <c r="J62" i="98"/>
  <c r="J61" i="98"/>
  <c r="J60" i="98"/>
  <c r="J59" i="98"/>
  <c r="J58" i="98"/>
  <c r="J57" i="98"/>
  <c r="J56" i="98"/>
  <c r="J55" i="98"/>
  <c r="J54" i="98"/>
  <c r="J53" i="98"/>
  <c r="J52" i="98"/>
  <c r="J51" i="98"/>
  <c r="J50" i="98"/>
  <c r="J49" i="98"/>
  <c r="J48" i="98"/>
  <c r="J47" i="98"/>
  <c r="J46" i="98"/>
  <c r="J45" i="98"/>
  <c r="J44" i="98"/>
  <c r="J43" i="98"/>
  <c r="J42" i="98"/>
  <c r="J41" i="98"/>
  <c r="J40" i="98"/>
  <c r="J39" i="98"/>
  <c r="J38" i="98"/>
  <c r="J37" i="98"/>
  <c r="J36" i="98"/>
  <c r="J35" i="98"/>
  <c r="J34" i="98"/>
  <c r="J33" i="98"/>
  <c r="J32" i="98"/>
  <c r="J31" i="98"/>
  <c r="J30" i="98"/>
  <c r="J29" i="98"/>
  <c r="J28" i="98"/>
  <c r="J27" i="98"/>
  <c r="J26" i="98"/>
  <c r="J25" i="98"/>
  <c r="J24" i="98"/>
  <c r="J23" i="98"/>
  <c r="J22" i="98"/>
  <c r="J21" i="98"/>
  <c r="J20" i="98"/>
  <c r="J19" i="98"/>
  <c r="J18" i="98"/>
  <c r="J17" i="98"/>
  <c r="J16" i="98"/>
  <c r="J15" i="98"/>
  <c r="J14" i="98"/>
  <c r="J13" i="98"/>
  <c r="J12" i="98"/>
  <c r="J11" i="98"/>
  <c r="J10" i="98"/>
  <c r="J9" i="98"/>
  <c r="J8" i="98"/>
  <c r="J7" i="98"/>
  <c r="J6" i="98"/>
  <c r="J5" i="98"/>
  <c r="J3" i="98"/>
  <c r="J4" i="98" s="1"/>
  <c r="J2" i="98"/>
  <c r="J83" i="99"/>
  <c r="J82" i="99"/>
  <c r="J81" i="99"/>
  <c r="J80" i="99"/>
  <c r="J79" i="99"/>
  <c r="J78" i="99"/>
  <c r="J77" i="99"/>
  <c r="J76" i="99"/>
  <c r="J75" i="99"/>
  <c r="J74" i="99"/>
  <c r="J73" i="99"/>
  <c r="J72" i="99"/>
  <c r="J71" i="99"/>
  <c r="J70" i="99"/>
  <c r="J69" i="99"/>
  <c r="J68" i="99"/>
  <c r="J67" i="99"/>
  <c r="J66" i="99"/>
  <c r="J65" i="99"/>
  <c r="J64" i="99"/>
  <c r="J63" i="99"/>
  <c r="J62" i="99"/>
  <c r="J61" i="99"/>
  <c r="J60" i="99"/>
  <c r="J59" i="99"/>
  <c r="J58" i="99"/>
  <c r="J57" i="99"/>
  <c r="J56" i="99"/>
  <c r="J55" i="99"/>
  <c r="J54" i="99"/>
  <c r="J53" i="99"/>
  <c r="J52" i="99"/>
  <c r="J51" i="99"/>
  <c r="J50" i="99"/>
  <c r="J49" i="99"/>
  <c r="J48" i="99"/>
  <c r="J47" i="99"/>
  <c r="J46" i="99"/>
  <c r="J45" i="99"/>
  <c r="J44" i="99"/>
  <c r="J43" i="99"/>
  <c r="J42" i="99"/>
  <c r="J41" i="99"/>
  <c r="J40" i="99"/>
  <c r="J39" i="99"/>
  <c r="J38" i="99"/>
  <c r="J37" i="99"/>
  <c r="J36" i="99"/>
  <c r="J35" i="99"/>
  <c r="J34" i="99"/>
  <c r="J33" i="99"/>
  <c r="J32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J6" i="99"/>
  <c r="J5" i="99"/>
  <c r="J2" i="99"/>
  <c r="J3" i="99" s="1"/>
  <c r="J4" i="99" s="1"/>
  <c r="J83" i="100"/>
  <c r="J82" i="100"/>
  <c r="J81" i="100"/>
  <c r="J80" i="100"/>
  <c r="J79" i="100"/>
  <c r="J78" i="100"/>
  <c r="J77" i="100"/>
  <c r="J76" i="100"/>
  <c r="J75" i="100"/>
  <c r="J74" i="100"/>
  <c r="J73" i="100"/>
  <c r="J72" i="100"/>
  <c r="J71" i="100"/>
  <c r="J70" i="100"/>
  <c r="J69" i="100"/>
  <c r="J68" i="100"/>
  <c r="J67" i="100"/>
  <c r="J66" i="100"/>
  <c r="J65" i="100"/>
  <c r="J64" i="100"/>
  <c r="J63" i="100"/>
  <c r="J62" i="100"/>
  <c r="J61" i="100"/>
  <c r="J60" i="100"/>
  <c r="J59" i="100"/>
  <c r="J58" i="100"/>
  <c r="J57" i="100"/>
  <c r="J56" i="100"/>
  <c r="J55" i="100"/>
  <c r="J54" i="100"/>
  <c r="J53" i="100"/>
  <c r="J52" i="100"/>
  <c r="J51" i="100"/>
  <c r="J50" i="100"/>
  <c r="J49" i="100"/>
  <c r="J48" i="100"/>
  <c r="J47" i="100"/>
  <c r="J46" i="100"/>
  <c r="J45" i="100"/>
  <c r="J44" i="100"/>
  <c r="J43" i="100"/>
  <c r="J42" i="100"/>
  <c r="J41" i="100"/>
  <c r="J40" i="100"/>
  <c r="J39" i="100"/>
  <c r="J38" i="100"/>
  <c r="J37" i="100"/>
  <c r="J36" i="100"/>
  <c r="J35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J6" i="100"/>
  <c r="J5" i="100"/>
  <c r="J4" i="100"/>
  <c r="J2" i="100"/>
  <c r="J3" i="100" s="1"/>
  <c r="J83" i="101"/>
  <c r="J82" i="101"/>
  <c r="J81" i="101"/>
  <c r="J80" i="101"/>
  <c r="J79" i="101"/>
  <c r="J78" i="101"/>
  <c r="J77" i="101"/>
  <c r="J76" i="101"/>
  <c r="J75" i="101"/>
  <c r="J74" i="101"/>
  <c r="J73" i="101"/>
  <c r="J72" i="101"/>
  <c r="J71" i="101"/>
  <c r="J70" i="101"/>
  <c r="J69" i="101"/>
  <c r="J68" i="101"/>
  <c r="J67" i="101"/>
  <c r="J66" i="101"/>
  <c r="J65" i="101"/>
  <c r="J64" i="101"/>
  <c r="J63" i="101"/>
  <c r="J62" i="101"/>
  <c r="J61" i="101"/>
  <c r="J60" i="101"/>
  <c r="J59" i="101"/>
  <c r="J58" i="101"/>
  <c r="J57" i="101"/>
  <c r="J56" i="101"/>
  <c r="J55" i="101"/>
  <c r="J54" i="101"/>
  <c r="J53" i="101"/>
  <c r="J52" i="101"/>
  <c r="J51" i="101"/>
  <c r="J50" i="101"/>
  <c r="J49" i="101"/>
  <c r="J48" i="101"/>
  <c r="J47" i="101"/>
  <c r="J46" i="101"/>
  <c r="J45" i="101"/>
  <c r="J44" i="101"/>
  <c r="J43" i="101"/>
  <c r="J42" i="101"/>
  <c r="J41" i="101"/>
  <c r="J40" i="101"/>
  <c r="J39" i="101"/>
  <c r="J38" i="101"/>
  <c r="J37" i="101"/>
  <c r="J36" i="101"/>
  <c r="J35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J6" i="101"/>
  <c r="J5" i="101"/>
  <c r="J2" i="101"/>
  <c r="J3" i="101" s="1"/>
  <c r="J4" i="101" s="1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J37" i="83"/>
  <c r="J38" i="83"/>
  <c r="J39" i="83"/>
  <c r="J40" i="83"/>
  <c r="J41" i="83"/>
  <c r="J42" i="83"/>
  <c r="J43" i="83"/>
  <c r="J44" i="83"/>
  <c r="J45" i="83"/>
  <c r="J46" i="83"/>
  <c r="J47" i="83"/>
  <c r="J48" i="83"/>
  <c r="J49" i="83"/>
  <c r="J50" i="83"/>
  <c r="J51" i="83"/>
  <c r="J52" i="83"/>
  <c r="J53" i="83"/>
  <c r="J54" i="83"/>
  <c r="J55" i="83"/>
  <c r="J56" i="83"/>
  <c r="J57" i="83"/>
  <c r="J58" i="83"/>
  <c r="J59" i="83"/>
  <c r="J60" i="83"/>
  <c r="J61" i="83"/>
  <c r="J62" i="83"/>
  <c r="J63" i="83"/>
  <c r="J64" i="83"/>
  <c r="J65" i="83"/>
  <c r="J66" i="83"/>
  <c r="J67" i="83"/>
  <c r="J68" i="83"/>
  <c r="J69" i="83"/>
  <c r="J70" i="83"/>
  <c r="J71" i="83"/>
  <c r="J72" i="83"/>
  <c r="J73" i="83"/>
  <c r="J74" i="83"/>
  <c r="J75" i="83"/>
  <c r="J76" i="83"/>
  <c r="J77" i="83"/>
  <c r="J78" i="83"/>
  <c r="J79" i="83"/>
  <c r="J80" i="83"/>
  <c r="J81" i="83"/>
  <c r="J82" i="83"/>
  <c r="J83" i="83"/>
  <c r="J3" i="83"/>
  <c r="J2" i="83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L10" i="71"/>
  <c r="L9" i="71"/>
  <c r="L8" i="71"/>
  <c r="L7" i="71"/>
  <c r="L6" i="71"/>
  <c r="L5" i="71"/>
  <c r="L3" i="71"/>
  <c r="L4" i="71" s="1"/>
  <c r="L2" i="71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L60" i="72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L9" i="72"/>
  <c r="L8" i="72"/>
  <c r="L7" i="72"/>
  <c r="L6" i="72"/>
  <c r="L5" i="72"/>
  <c r="L4" i="72"/>
  <c r="L3" i="72"/>
  <c r="L2" i="72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L60" i="73"/>
  <c r="L59" i="73"/>
  <c r="L58" i="73"/>
  <c r="L57" i="73"/>
  <c r="L56" i="73"/>
  <c r="L55" i="73"/>
  <c r="L54" i="73"/>
  <c r="L53" i="73"/>
  <c r="L52" i="73"/>
  <c r="L51" i="73"/>
  <c r="L50" i="73"/>
  <c r="L49" i="73"/>
  <c r="L48" i="73"/>
  <c r="L47" i="73"/>
  <c r="L46" i="73"/>
  <c r="L45" i="73"/>
  <c r="L44" i="73"/>
  <c r="L43" i="73"/>
  <c r="L42" i="73"/>
  <c r="L41" i="73"/>
  <c r="L40" i="73"/>
  <c r="L39" i="73"/>
  <c r="L38" i="73"/>
  <c r="L37" i="73"/>
  <c r="L36" i="73"/>
  <c r="L35" i="73"/>
  <c r="L34" i="73"/>
  <c r="L33" i="73"/>
  <c r="L32" i="73"/>
  <c r="L31" i="73"/>
  <c r="L30" i="73"/>
  <c r="L29" i="73"/>
  <c r="L28" i="73"/>
  <c r="L27" i="73"/>
  <c r="L26" i="73"/>
  <c r="L25" i="73"/>
  <c r="L24" i="73"/>
  <c r="L23" i="73"/>
  <c r="L22" i="73"/>
  <c r="L21" i="73"/>
  <c r="L20" i="73"/>
  <c r="L19" i="73"/>
  <c r="L18" i="73"/>
  <c r="L17" i="73"/>
  <c r="L16" i="73"/>
  <c r="L15" i="73"/>
  <c r="L14" i="73"/>
  <c r="L13" i="73"/>
  <c r="L12" i="73"/>
  <c r="L11" i="73"/>
  <c r="L10" i="73"/>
  <c r="L9" i="73"/>
  <c r="L8" i="73"/>
  <c r="L7" i="73"/>
  <c r="L6" i="73"/>
  <c r="L5" i="73"/>
  <c r="L2" i="73"/>
  <c r="L3" i="73" s="1"/>
  <c r="L4" i="73" s="1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60" i="74"/>
  <c r="L59" i="74"/>
  <c r="L58" i="74"/>
  <c r="L57" i="74"/>
  <c r="L56" i="74"/>
  <c r="L55" i="74"/>
  <c r="L54" i="74"/>
  <c r="L53" i="74"/>
  <c r="L52" i="74"/>
  <c r="L51" i="74"/>
  <c r="L50" i="74"/>
  <c r="L49" i="74"/>
  <c r="L48" i="74"/>
  <c r="L47" i="74"/>
  <c r="L46" i="74"/>
  <c r="L45" i="74"/>
  <c r="L44" i="74"/>
  <c r="L43" i="74"/>
  <c r="L42" i="74"/>
  <c r="L41" i="74"/>
  <c r="L40" i="74"/>
  <c r="L39" i="74"/>
  <c r="L38" i="74"/>
  <c r="L37" i="74"/>
  <c r="L36" i="74"/>
  <c r="L35" i="74"/>
  <c r="L34" i="74"/>
  <c r="L33" i="74"/>
  <c r="L32" i="74"/>
  <c r="L31" i="74"/>
  <c r="L30" i="74"/>
  <c r="L29" i="74"/>
  <c r="L28" i="74"/>
  <c r="L27" i="74"/>
  <c r="L26" i="74"/>
  <c r="L25" i="74"/>
  <c r="L24" i="74"/>
  <c r="L23" i="74"/>
  <c r="L22" i="74"/>
  <c r="L21" i="74"/>
  <c r="L20" i="74"/>
  <c r="L19" i="74"/>
  <c r="L18" i="74"/>
  <c r="L17" i="74"/>
  <c r="L16" i="74"/>
  <c r="L15" i="74"/>
  <c r="L14" i="74"/>
  <c r="L13" i="74"/>
  <c r="L12" i="74"/>
  <c r="L11" i="74"/>
  <c r="L10" i="74"/>
  <c r="L9" i="74"/>
  <c r="L8" i="74"/>
  <c r="L7" i="74"/>
  <c r="L6" i="74"/>
  <c r="L5" i="74"/>
  <c r="L2" i="74"/>
  <c r="L3" i="74" s="1"/>
  <c r="L4" i="74" s="1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60" i="75"/>
  <c r="L59" i="75"/>
  <c r="L58" i="75"/>
  <c r="L57" i="75"/>
  <c r="L56" i="75"/>
  <c r="L55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L9" i="75"/>
  <c r="L8" i="75"/>
  <c r="L7" i="75"/>
  <c r="L6" i="75"/>
  <c r="L2" i="75"/>
  <c r="L3" i="75" s="1"/>
  <c r="L4" i="75" s="1"/>
  <c r="L5" i="75" s="1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2" i="76"/>
  <c r="L3" i="76" s="1"/>
  <c r="L4" i="76" s="1"/>
  <c r="L5" i="76" s="1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60" i="77"/>
  <c r="L59" i="77"/>
  <c r="L58" i="77"/>
  <c r="L57" i="77"/>
  <c r="L56" i="77"/>
  <c r="L55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L24" i="77"/>
  <c r="L23" i="77"/>
  <c r="L22" i="77"/>
  <c r="L21" i="77"/>
  <c r="L20" i="77"/>
  <c r="L19" i="77"/>
  <c r="L18" i="77"/>
  <c r="L17" i="77"/>
  <c r="L16" i="77"/>
  <c r="L15" i="77"/>
  <c r="L14" i="77"/>
  <c r="L13" i="77"/>
  <c r="L12" i="77"/>
  <c r="L11" i="77"/>
  <c r="L10" i="77"/>
  <c r="L9" i="77"/>
  <c r="L8" i="77"/>
  <c r="L7" i="77"/>
  <c r="L6" i="77"/>
  <c r="L5" i="77"/>
  <c r="L4" i="77"/>
  <c r="L2" i="77"/>
  <c r="L3" i="77" s="1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L8" i="78"/>
  <c r="L7" i="78"/>
  <c r="L6" i="78"/>
  <c r="L5" i="78"/>
  <c r="L2" i="78"/>
  <c r="L3" i="78" s="1"/>
  <c r="L4" i="78" s="1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60" i="79"/>
  <c r="L59" i="79"/>
  <c r="L58" i="79"/>
  <c r="L57" i="79"/>
  <c r="L56" i="79"/>
  <c r="L55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L37" i="79"/>
  <c r="L36" i="79"/>
  <c r="L35" i="79"/>
  <c r="L34" i="79"/>
  <c r="L33" i="79"/>
  <c r="L32" i="79"/>
  <c r="L31" i="79"/>
  <c r="L30" i="79"/>
  <c r="L29" i="79"/>
  <c r="L28" i="79"/>
  <c r="L27" i="79"/>
  <c r="L26" i="79"/>
  <c r="L25" i="79"/>
  <c r="L24" i="79"/>
  <c r="L23" i="79"/>
  <c r="L22" i="79"/>
  <c r="L21" i="79"/>
  <c r="L20" i="79"/>
  <c r="L19" i="79"/>
  <c r="L18" i="79"/>
  <c r="L17" i="79"/>
  <c r="L16" i="79"/>
  <c r="L15" i="79"/>
  <c r="L14" i="79"/>
  <c r="L13" i="79"/>
  <c r="L12" i="79"/>
  <c r="L11" i="79"/>
  <c r="L10" i="79"/>
  <c r="L9" i="79"/>
  <c r="L8" i="79"/>
  <c r="L7" i="79"/>
  <c r="L6" i="79"/>
  <c r="L5" i="79"/>
  <c r="L4" i="79"/>
  <c r="L3" i="79"/>
  <c r="L2" i="79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60" i="80"/>
  <c r="L59" i="80"/>
  <c r="L58" i="80"/>
  <c r="L57" i="80"/>
  <c r="L56" i="80"/>
  <c r="L55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L15" i="80"/>
  <c r="L14" i="80"/>
  <c r="L13" i="80"/>
  <c r="L12" i="80"/>
  <c r="L11" i="80"/>
  <c r="L10" i="80"/>
  <c r="L9" i="80"/>
  <c r="L8" i="80"/>
  <c r="L7" i="80"/>
  <c r="L6" i="80"/>
  <c r="L5" i="80"/>
  <c r="L3" i="80"/>
  <c r="L4" i="80" s="1"/>
  <c r="L2" i="80"/>
  <c r="L83" i="81"/>
  <c r="L82" i="81"/>
  <c r="L81" i="81"/>
  <c r="L80" i="81"/>
  <c r="L79" i="81"/>
  <c r="L78" i="81"/>
  <c r="L77" i="81"/>
  <c r="L76" i="81"/>
  <c r="L75" i="81"/>
  <c r="L74" i="81"/>
  <c r="L73" i="81"/>
  <c r="L72" i="81"/>
  <c r="L71" i="81"/>
  <c r="L70" i="81"/>
  <c r="L69" i="81"/>
  <c r="L68" i="81"/>
  <c r="L67" i="81"/>
  <c r="L66" i="81"/>
  <c r="L65" i="81"/>
  <c r="L64" i="81"/>
  <c r="L63" i="81"/>
  <c r="L62" i="81"/>
  <c r="L61" i="81"/>
  <c r="L60" i="81"/>
  <c r="L59" i="81"/>
  <c r="L58" i="81"/>
  <c r="L57" i="81"/>
  <c r="L56" i="81"/>
  <c r="L55" i="81"/>
  <c r="L54" i="81"/>
  <c r="L53" i="81"/>
  <c r="L52" i="81"/>
  <c r="L51" i="81"/>
  <c r="L50" i="81"/>
  <c r="L49" i="81"/>
  <c r="L48" i="81"/>
  <c r="L47" i="81"/>
  <c r="L46" i="81"/>
  <c r="L45" i="81"/>
  <c r="L44" i="81"/>
  <c r="L43" i="81"/>
  <c r="L42" i="81"/>
  <c r="L41" i="81"/>
  <c r="L40" i="81"/>
  <c r="L39" i="81"/>
  <c r="L38" i="81"/>
  <c r="L37" i="81"/>
  <c r="L36" i="81"/>
  <c r="L35" i="81"/>
  <c r="L34" i="81"/>
  <c r="L33" i="81"/>
  <c r="L32" i="81"/>
  <c r="L31" i="81"/>
  <c r="L30" i="81"/>
  <c r="L29" i="81"/>
  <c r="L28" i="81"/>
  <c r="L27" i="81"/>
  <c r="L26" i="81"/>
  <c r="L25" i="81"/>
  <c r="L24" i="81"/>
  <c r="L23" i="81"/>
  <c r="L22" i="81"/>
  <c r="L21" i="81"/>
  <c r="L20" i="81"/>
  <c r="L19" i="81"/>
  <c r="L18" i="81"/>
  <c r="L17" i="81"/>
  <c r="L16" i="81"/>
  <c r="L15" i="81"/>
  <c r="L14" i="81"/>
  <c r="L13" i="81"/>
  <c r="L12" i="81"/>
  <c r="L11" i="81"/>
  <c r="L10" i="81"/>
  <c r="L9" i="81"/>
  <c r="L8" i="81"/>
  <c r="L7" i="81"/>
  <c r="L6" i="81"/>
  <c r="L5" i="81"/>
  <c r="L2" i="81"/>
  <c r="L3" i="81" s="1"/>
  <c r="L4" i="81" s="1"/>
  <c r="L83" i="82"/>
  <c r="L82" i="82"/>
  <c r="L81" i="82"/>
  <c r="L80" i="82"/>
  <c r="L79" i="82"/>
  <c r="L78" i="82"/>
  <c r="L77" i="82"/>
  <c r="L76" i="82"/>
  <c r="L75" i="82"/>
  <c r="L74" i="82"/>
  <c r="L73" i="82"/>
  <c r="L72" i="82"/>
  <c r="L71" i="82"/>
  <c r="L70" i="82"/>
  <c r="L69" i="82"/>
  <c r="L68" i="82"/>
  <c r="L67" i="82"/>
  <c r="L66" i="82"/>
  <c r="L65" i="82"/>
  <c r="L64" i="82"/>
  <c r="L63" i="82"/>
  <c r="L62" i="82"/>
  <c r="L61" i="82"/>
  <c r="L60" i="82"/>
  <c r="L59" i="82"/>
  <c r="L58" i="82"/>
  <c r="L57" i="82"/>
  <c r="L56" i="82"/>
  <c r="L55" i="82"/>
  <c r="L54" i="82"/>
  <c r="L53" i="82"/>
  <c r="L52" i="82"/>
  <c r="L51" i="82"/>
  <c r="L50" i="82"/>
  <c r="L49" i="82"/>
  <c r="L48" i="82"/>
  <c r="L47" i="82"/>
  <c r="L46" i="82"/>
  <c r="L45" i="82"/>
  <c r="L44" i="82"/>
  <c r="L43" i="82"/>
  <c r="L42" i="82"/>
  <c r="L41" i="82"/>
  <c r="L40" i="82"/>
  <c r="L39" i="82"/>
  <c r="L38" i="82"/>
  <c r="L37" i="82"/>
  <c r="L36" i="82"/>
  <c r="L35" i="82"/>
  <c r="L34" i="82"/>
  <c r="L33" i="82"/>
  <c r="L32" i="82"/>
  <c r="L31" i="82"/>
  <c r="L30" i="82"/>
  <c r="L29" i="82"/>
  <c r="L28" i="82"/>
  <c r="L27" i="82"/>
  <c r="L26" i="82"/>
  <c r="L25" i="82"/>
  <c r="L24" i="82"/>
  <c r="L23" i="82"/>
  <c r="L22" i="82"/>
  <c r="L21" i="82"/>
  <c r="L20" i="82"/>
  <c r="L19" i="82"/>
  <c r="L18" i="82"/>
  <c r="L17" i="82"/>
  <c r="L16" i="82"/>
  <c r="L15" i="82"/>
  <c r="L14" i="82"/>
  <c r="L13" i="82"/>
  <c r="L12" i="82"/>
  <c r="L11" i="82"/>
  <c r="L10" i="82"/>
  <c r="L9" i="82"/>
  <c r="L8" i="82"/>
  <c r="L7" i="82"/>
  <c r="L6" i="82"/>
  <c r="L5" i="82"/>
  <c r="L4" i="82"/>
  <c r="L2" i="82"/>
  <c r="L3" i="82" s="1"/>
  <c r="L83" i="84"/>
  <c r="L82" i="84"/>
  <c r="L81" i="84"/>
  <c r="L80" i="84"/>
  <c r="L79" i="84"/>
  <c r="L78" i="84"/>
  <c r="L77" i="84"/>
  <c r="L76" i="84"/>
  <c r="L75" i="84"/>
  <c r="L74" i="84"/>
  <c r="L73" i="84"/>
  <c r="L72" i="84"/>
  <c r="L71" i="84"/>
  <c r="L70" i="84"/>
  <c r="L69" i="84"/>
  <c r="L68" i="84"/>
  <c r="L67" i="84"/>
  <c r="L66" i="84"/>
  <c r="L65" i="84"/>
  <c r="L64" i="84"/>
  <c r="L63" i="84"/>
  <c r="L62" i="84"/>
  <c r="L61" i="84"/>
  <c r="L60" i="84"/>
  <c r="L59" i="84"/>
  <c r="L58" i="84"/>
  <c r="L57" i="84"/>
  <c r="L56" i="84"/>
  <c r="L55" i="84"/>
  <c r="L54" i="84"/>
  <c r="L53" i="84"/>
  <c r="L52" i="84"/>
  <c r="L51" i="84"/>
  <c r="L50" i="84"/>
  <c r="L49" i="84"/>
  <c r="L48" i="84"/>
  <c r="L47" i="84"/>
  <c r="L46" i="84"/>
  <c r="L45" i="84"/>
  <c r="L44" i="84"/>
  <c r="L43" i="84"/>
  <c r="L42" i="84"/>
  <c r="L41" i="84"/>
  <c r="L40" i="84"/>
  <c r="L39" i="84"/>
  <c r="L38" i="84"/>
  <c r="L37" i="84"/>
  <c r="L36" i="84"/>
  <c r="L35" i="84"/>
  <c r="L34" i="84"/>
  <c r="L33" i="84"/>
  <c r="L32" i="84"/>
  <c r="L31" i="84"/>
  <c r="L30" i="84"/>
  <c r="L29" i="84"/>
  <c r="L28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2" i="84"/>
  <c r="L3" i="84" s="1"/>
  <c r="L4" i="84" s="1"/>
  <c r="L83" i="85"/>
  <c r="L82" i="85"/>
  <c r="L81" i="85"/>
  <c r="L80" i="85"/>
  <c r="L79" i="85"/>
  <c r="L78" i="85"/>
  <c r="L77" i="85"/>
  <c r="L76" i="85"/>
  <c r="L75" i="85"/>
  <c r="L74" i="85"/>
  <c r="L73" i="85"/>
  <c r="L72" i="85"/>
  <c r="L71" i="85"/>
  <c r="L70" i="85"/>
  <c r="L69" i="85"/>
  <c r="L68" i="85"/>
  <c r="L67" i="85"/>
  <c r="L66" i="85"/>
  <c r="L65" i="85"/>
  <c r="L64" i="85"/>
  <c r="L63" i="85"/>
  <c r="L62" i="85"/>
  <c r="L61" i="85"/>
  <c r="L60" i="85"/>
  <c r="L59" i="85"/>
  <c r="L58" i="85"/>
  <c r="L57" i="85"/>
  <c r="L56" i="85"/>
  <c r="L55" i="85"/>
  <c r="L54" i="85"/>
  <c r="L53" i="85"/>
  <c r="L52" i="85"/>
  <c r="L51" i="85"/>
  <c r="L50" i="85"/>
  <c r="L49" i="85"/>
  <c r="L48" i="85"/>
  <c r="L47" i="85"/>
  <c r="L46" i="85"/>
  <c r="L45" i="85"/>
  <c r="L44" i="85"/>
  <c r="L43" i="85"/>
  <c r="L42" i="85"/>
  <c r="L41" i="85"/>
  <c r="L40" i="85"/>
  <c r="L39" i="85"/>
  <c r="L38" i="85"/>
  <c r="L37" i="85"/>
  <c r="L36" i="85"/>
  <c r="L35" i="85"/>
  <c r="L34" i="85"/>
  <c r="L33" i="85"/>
  <c r="L32" i="85"/>
  <c r="L31" i="85"/>
  <c r="L30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3" i="85"/>
  <c r="L5" i="85"/>
  <c r="L6" i="85" s="1"/>
  <c r="L7" i="85" s="1"/>
  <c r="L8" i="85" s="1"/>
  <c r="L9" i="85" s="1"/>
  <c r="L10" i="85" s="1"/>
  <c r="L11" i="85" s="1"/>
  <c r="L12" i="85" s="1"/>
  <c r="L2" i="85"/>
  <c r="L3" i="85" s="1"/>
  <c r="L4" i="85" s="1"/>
  <c r="L83" i="86"/>
  <c r="L82" i="86"/>
  <c r="L81" i="86"/>
  <c r="L80" i="86"/>
  <c r="L79" i="86"/>
  <c r="L78" i="86"/>
  <c r="L77" i="86"/>
  <c r="L76" i="86"/>
  <c r="L75" i="86"/>
  <c r="L74" i="86"/>
  <c r="L73" i="86"/>
  <c r="L72" i="86"/>
  <c r="L71" i="86"/>
  <c r="L70" i="86"/>
  <c r="L69" i="86"/>
  <c r="L68" i="86"/>
  <c r="L67" i="86"/>
  <c r="L66" i="86"/>
  <c r="L65" i="86"/>
  <c r="L64" i="86"/>
  <c r="L63" i="86"/>
  <c r="L62" i="86"/>
  <c r="L61" i="86"/>
  <c r="L60" i="86"/>
  <c r="L59" i="86"/>
  <c r="L58" i="86"/>
  <c r="L57" i="86"/>
  <c r="L56" i="86"/>
  <c r="L55" i="86"/>
  <c r="L54" i="86"/>
  <c r="L53" i="86"/>
  <c r="L52" i="86"/>
  <c r="L51" i="86"/>
  <c r="L50" i="86"/>
  <c r="L49" i="86"/>
  <c r="L48" i="86"/>
  <c r="L47" i="86"/>
  <c r="L46" i="86"/>
  <c r="L45" i="86"/>
  <c r="L44" i="86"/>
  <c r="L43" i="86"/>
  <c r="L42" i="86"/>
  <c r="L41" i="86"/>
  <c r="L40" i="86"/>
  <c r="L39" i="86"/>
  <c r="L38" i="86"/>
  <c r="L37" i="86"/>
  <c r="L36" i="86"/>
  <c r="L35" i="86"/>
  <c r="L34" i="86"/>
  <c r="L33" i="86"/>
  <c r="L32" i="86"/>
  <c r="L31" i="86"/>
  <c r="L30" i="86"/>
  <c r="L29" i="86"/>
  <c r="L28" i="86"/>
  <c r="L27" i="86"/>
  <c r="L26" i="86"/>
  <c r="L25" i="86"/>
  <c r="L24" i="86"/>
  <c r="L23" i="86"/>
  <c r="L22" i="86"/>
  <c r="L21" i="86"/>
  <c r="L20" i="86"/>
  <c r="L19" i="86"/>
  <c r="L18" i="86"/>
  <c r="L17" i="86"/>
  <c r="L16" i="86"/>
  <c r="L15" i="86"/>
  <c r="L14" i="86"/>
  <c r="L13" i="86"/>
  <c r="L12" i="86"/>
  <c r="L11" i="86"/>
  <c r="L10" i="86"/>
  <c r="L9" i="86"/>
  <c r="L8" i="86"/>
  <c r="L7" i="86"/>
  <c r="L6" i="86"/>
  <c r="L5" i="86"/>
  <c r="L3" i="86"/>
  <c r="L4" i="86" s="1"/>
  <c r="L2" i="86"/>
  <c r="L83" i="87"/>
  <c r="L82" i="87"/>
  <c r="L81" i="87"/>
  <c r="L80" i="87"/>
  <c r="L79" i="87"/>
  <c r="L78" i="87"/>
  <c r="L77" i="87"/>
  <c r="L76" i="87"/>
  <c r="L75" i="87"/>
  <c r="L74" i="87"/>
  <c r="L73" i="87"/>
  <c r="L72" i="87"/>
  <c r="L71" i="87"/>
  <c r="L70" i="87"/>
  <c r="L69" i="87"/>
  <c r="L68" i="87"/>
  <c r="L67" i="87"/>
  <c r="L66" i="87"/>
  <c r="L65" i="87"/>
  <c r="L64" i="87"/>
  <c r="L63" i="87"/>
  <c r="L62" i="87"/>
  <c r="L61" i="87"/>
  <c r="L60" i="87"/>
  <c r="L59" i="87"/>
  <c r="L58" i="87"/>
  <c r="L57" i="87"/>
  <c r="L56" i="87"/>
  <c r="L55" i="87"/>
  <c r="L54" i="87"/>
  <c r="L53" i="87"/>
  <c r="L52" i="87"/>
  <c r="L51" i="87"/>
  <c r="L50" i="87"/>
  <c r="L49" i="87"/>
  <c r="L48" i="87"/>
  <c r="L47" i="87"/>
  <c r="L46" i="87"/>
  <c r="L45" i="87"/>
  <c r="L44" i="87"/>
  <c r="L43" i="87"/>
  <c r="L42" i="87"/>
  <c r="L41" i="87"/>
  <c r="L40" i="87"/>
  <c r="L39" i="87"/>
  <c r="L38" i="87"/>
  <c r="L37" i="87"/>
  <c r="L36" i="87"/>
  <c r="L35" i="87"/>
  <c r="L34" i="87"/>
  <c r="L33" i="87"/>
  <c r="L32" i="87"/>
  <c r="L31" i="87"/>
  <c r="L30" i="87"/>
  <c r="L29" i="87"/>
  <c r="L28" i="87"/>
  <c r="L27" i="87"/>
  <c r="L26" i="87"/>
  <c r="L25" i="87"/>
  <c r="L24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L9" i="87"/>
  <c r="L8" i="87"/>
  <c r="L7" i="87"/>
  <c r="L6" i="87"/>
  <c r="L5" i="87"/>
  <c r="L2" i="87"/>
  <c r="L3" i="87" s="1"/>
  <c r="L4" i="87" s="1"/>
  <c r="L83" i="88"/>
  <c r="L82" i="88"/>
  <c r="L81" i="88"/>
  <c r="L80" i="88"/>
  <c r="L79" i="88"/>
  <c r="L78" i="88"/>
  <c r="L77" i="88"/>
  <c r="L76" i="88"/>
  <c r="L75" i="88"/>
  <c r="L74" i="88"/>
  <c r="L73" i="88"/>
  <c r="L72" i="88"/>
  <c r="L71" i="88"/>
  <c r="L70" i="88"/>
  <c r="L69" i="88"/>
  <c r="L68" i="88"/>
  <c r="L67" i="88"/>
  <c r="L66" i="88"/>
  <c r="L65" i="88"/>
  <c r="L64" i="88"/>
  <c r="L63" i="88"/>
  <c r="L62" i="88"/>
  <c r="L61" i="88"/>
  <c r="L60" i="88"/>
  <c r="L59" i="88"/>
  <c r="L58" i="88"/>
  <c r="L57" i="88"/>
  <c r="L56" i="88"/>
  <c r="L55" i="88"/>
  <c r="L54" i="88"/>
  <c r="L53" i="88"/>
  <c r="L52" i="88"/>
  <c r="L51" i="88"/>
  <c r="L50" i="88"/>
  <c r="L49" i="88"/>
  <c r="L48" i="88"/>
  <c r="L47" i="88"/>
  <c r="L46" i="88"/>
  <c r="L45" i="88"/>
  <c r="L44" i="88"/>
  <c r="L43" i="88"/>
  <c r="L42" i="88"/>
  <c r="L41" i="88"/>
  <c r="L40" i="88"/>
  <c r="L39" i="88"/>
  <c r="L38" i="88"/>
  <c r="L37" i="88"/>
  <c r="L36" i="88"/>
  <c r="L35" i="88"/>
  <c r="L34" i="88"/>
  <c r="L33" i="88"/>
  <c r="L32" i="88"/>
  <c r="L31" i="88"/>
  <c r="L30" i="88"/>
  <c r="L29" i="88"/>
  <c r="L28" i="88"/>
  <c r="L27" i="88"/>
  <c r="L26" i="88"/>
  <c r="L25" i="88"/>
  <c r="L24" i="88"/>
  <c r="L23" i="88"/>
  <c r="L22" i="88"/>
  <c r="L21" i="88"/>
  <c r="L20" i="88"/>
  <c r="L19" i="88"/>
  <c r="L18" i="88"/>
  <c r="L17" i="88"/>
  <c r="L16" i="88"/>
  <c r="L15" i="88"/>
  <c r="L14" i="88"/>
  <c r="L13" i="88"/>
  <c r="L12" i="88"/>
  <c r="L11" i="88"/>
  <c r="L10" i="88"/>
  <c r="L9" i="88"/>
  <c r="L8" i="88"/>
  <c r="L7" i="88"/>
  <c r="L6" i="88"/>
  <c r="L5" i="88"/>
  <c r="L4" i="88"/>
  <c r="L3" i="88"/>
  <c r="L2" i="88"/>
  <c r="L83" i="89"/>
  <c r="L82" i="89"/>
  <c r="L81" i="89"/>
  <c r="L80" i="89"/>
  <c r="L79" i="89"/>
  <c r="L78" i="89"/>
  <c r="L77" i="89"/>
  <c r="L76" i="89"/>
  <c r="L75" i="89"/>
  <c r="L74" i="89"/>
  <c r="L73" i="89"/>
  <c r="L72" i="89"/>
  <c r="L71" i="89"/>
  <c r="L70" i="89"/>
  <c r="L69" i="89"/>
  <c r="L68" i="89"/>
  <c r="L67" i="89"/>
  <c r="L66" i="89"/>
  <c r="L65" i="89"/>
  <c r="L64" i="89"/>
  <c r="L63" i="89"/>
  <c r="L62" i="89"/>
  <c r="L61" i="89"/>
  <c r="L60" i="89"/>
  <c r="L59" i="89"/>
  <c r="L58" i="89"/>
  <c r="L57" i="89"/>
  <c r="L56" i="89"/>
  <c r="L55" i="89"/>
  <c r="L54" i="89"/>
  <c r="L53" i="89"/>
  <c r="L52" i="89"/>
  <c r="L51" i="89"/>
  <c r="L50" i="89"/>
  <c r="L49" i="89"/>
  <c r="L48" i="89"/>
  <c r="L47" i="89"/>
  <c r="L46" i="89"/>
  <c r="L45" i="89"/>
  <c r="L44" i="89"/>
  <c r="L43" i="89"/>
  <c r="L42" i="89"/>
  <c r="L41" i="89"/>
  <c r="L40" i="89"/>
  <c r="L39" i="89"/>
  <c r="L38" i="89"/>
  <c r="L37" i="89"/>
  <c r="L36" i="89"/>
  <c r="L35" i="89"/>
  <c r="L34" i="89"/>
  <c r="L33" i="89"/>
  <c r="L32" i="89"/>
  <c r="L31" i="89"/>
  <c r="L30" i="89"/>
  <c r="L29" i="89"/>
  <c r="L28" i="89"/>
  <c r="L27" i="89"/>
  <c r="L26" i="89"/>
  <c r="L25" i="89"/>
  <c r="L24" i="89"/>
  <c r="L23" i="89"/>
  <c r="L22" i="89"/>
  <c r="L21" i="89"/>
  <c r="L20" i="89"/>
  <c r="L19" i="89"/>
  <c r="L18" i="89"/>
  <c r="L17" i="89"/>
  <c r="L16" i="89"/>
  <c r="L15" i="89"/>
  <c r="L14" i="89"/>
  <c r="L13" i="89"/>
  <c r="L12" i="89"/>
  <c r="L11" i="89"/>
  <c r="L10" i="89"/>
  <c r="L9" i="89"/>
  <c r="L8" i="89"/>
  <c r="L7" i="89"/>
  <c r="L6" i="89"/>
  <c r="L5" i="89"/>
  <c r="L4" i="89"/>
  <c r="L2" i="89"/>
  <c r="L3" i="89" s="1"/>
  <c r="L83" i="90"/>
  <c r="L82" i="90"/>
  <c r="L81" i="90"/>
  <c r="L80" i="90"/>
  <c r="L79" i="90"/>
  <c r="L78" i="90"/>
  <c r="L77" i="90"/>
  <c r="L76" i="90"/>
  <c r="L75" i="90"/>
  <c r="L74" i="90"/>
  <c r="L73" i="90"/>
  <c r="L72" i="90"/>
  <c r="L71" i="90"/>
  <c r="L70" i="90"/>
  <c r="L69" i="90"/>
  <c r="L68" i="90"/>
  <c r="L67" i="90"/>
  <c r="L66" i="90"/>
  <c r="L65" i="90"/>
  <c r="L64" i="90"/>
  <c r="L63" i="90"/>
  <c r="L62" i="90"/>
  <c r="L61" i="90"/>
  <c r="L60" i="90"/>
  <c r="L59" i="90"/>
  <c r="L58" i="90"/>
  <c r="L57" i="90"/>
  <c r="L56" i="90"/>
  <c r="L55" i="90"/>
  <c r="L54" i="90"/>
  <c r="L53" i="90"/>
  <c r="L52" i="90"/>
  <c r="L51" i="9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L7" i="90"/>
  <c r="L6" i="90"/>
  <c r="L5" i="90"/>
  <c r="L4" i="90"/>
  <c r="L2" i="90"/>
  <c r="L3" i="90" s="1"/>
  <c r="L83" i="91"/>
  <c r="L82" i="91"/>
  <c r="L81" i="91"/>
  <c r="L80" i="91"/>
  <c r="L79" i="91"/>
  <c r="L78" i="91"/>
  <c r="L77" i="91"/>
  <c r="L76" i="91"/>
  <c r="L75" i="91"/>
  <c r="L74" i="91"/>
  <c r="L73" i="91"/>
  <c r="L72" i="91"/>
  <c r="L71" i="91"/>
  <c r="L70" i="91"/>
  <c r="L69" i="91"/>
  <c r="L68" i="91"/>
  <c r="L67" i="91"/>
  <c r="L66" i="91"/>
  <c r="L65" i="91"/>
  <c r="L64" i="91"/>
  <c r="L63" i="91"/>
  <c r="L62" i="91"/>
  <c r="L61" i="91"/>
  <c r="L60" i="91"/>
  <c r="L59" i="91"/>
  <c r="L58" i="91"/>
  <c r="L57" i="91"/>
  <c r="L56" i="91"/>
  <c r="L55" i="91"/>
  <c r="L54" i="91"/>
  <c r="L53" i="91"/>
  <c r="L52" i="91"/>
  <c r="L51" i="91"/>
  <c r="L50" i="91"/>
  <c r="L49" i="91"/>
  <c r="L48" i="91"/>
  <c r="L47" i="91"/>
  <c r="L46" i="91"/>
  <c r="L45" i="91"/>
  <c r="L44" i="91"/>
  <c r="L43" i="91"/>
  <c r="L42" i="91"/>
  <c r="L41" i="91"/>
  <c r="L40" i="91"/>
  <c r="L39" i="91"/>
  <c r="L38" i="91"/>
  <c r="L37" i="91"/>
  <c r="L36" i="91"/>
  <c r="L35" i="91"/>
  <c r="L34" i="91"/>
  <c r="L33" i="91"/>
  <c r="L32" i="91"/>
  <c r="L31" i="91"/>
  <c r="L30" i="91"/>
  <c r="L29" i="91"/>
  <c r="L28" i="91"/>
  <c r="L27" i="91"/>
  <c r="L26" i="91"/>
  <c r="L25" i="91"/>
  <c r="L24" i="91"/>
  <c r="L23" i="91"/>
  <c r="L22" i="91"/>
  <c r="L21" i="91"/>
  <c r="L20" i="91"/>
  <c r="L19" i="91"/>
  <c r="L18" i="91"/>
  <c r="L17" i="91"/>
  <c r="L16" i="91"/>
  <c r="L15" i="91"/>
  <c r="L14" i="91"/>
  <c r="L13" i="91"/>
  <c r="L12" i="91"/>
  <c r="L11" i="91"/>
  <c r="L10" i="91"/>
  <c r="L9" i="91"/>
  <c r="L8" i="91"/>
  <c r="L7" i="91"/>
  <c r="L6" i="91"/>
  <c r="L5" i="91"/>
  <c r="L2" i="91"/>
  <c r="L3" i="91" s="1"/>
  <c r="L4" i="91" s="1"/>
  <c r="L83" i="92"/>
  <c r="L82" i="92"/>
  <c r="L81" i="92"/>
  <c r="L80" i="92"/>
  <c r="L79" i="92"/>
  <c r="L78" i="92"/>
  <c r="L77" i="92"/>
  <c r="L76" i="92"/>
  <c r="L75" i="92"/>
  <c r="L74" i="92"/>
  <c r="L73" i="92"/>
  <c r="L72" i="92"/>
  <c r="L71" i="92"/>
  <c r="L70" i="92"/>
  <c r="L69" i="92"/>
  <c r="L68" i="92"/>
  <c r="L67" i="92"/>
  <c r="L66" i="92"/>
  <c r="L65" i="92"/>
  <c r="L64" i="92"/>
  <c r="L63" i="92"/>
  <c r="L62" i="92"/>
  <c r="L61" i="92"/>
  <c r="L60" i="92"/>
  <c r="L59" i="92"/>
  <c r="L58" i="92"/>
  <c r="L57" i="92"/>
  <c r="L56" i="92"/>
  <c r="L55" i="92"/>
  <c r="L54" i="92"/>
  <c r="L53" i="92"/>
  <c r="L52" i="92"/>
  <c r="L51" i="92"/>
  <c r="L50" i="92"/>
  <c r="L49" i="92"/>
  <c r="L48" i="92"/>
  <c r="L47" i="92"/>
  <c r="L46" i="92"/>
  <c r="L45" i="92"/>
  <c r="L44" i="92"/>
  <c r="L43" i="92"/>
  <c r="L42" i="92"/>
  <c r="L41" i="92"/>
  <c r="L40" i="92"/>
  <c r="L39" i="92"/>
  <c r="L38" i="92"/>
  <c r="L37" i="92"/>
  <c r="L36" i="92"/>
  <c r="L35" i="92"/>
  <c r="L34" i="92"/>
  <c r="L33" i="92"/>
  <c r="L32" i="92"/>
  <c r="L31" i="92"/>
  <c r="L30" i="92"/>
  <c r="L29" i="92"/>
  <c r="L28" i="92"/>
  <c r="L27" i="92"/>
  <c r="L26" i="92"/>
  <c r="L25" i="92"/>
  <c r="L24" i="92"/>
  <c r="L23" i="92"/>
  <c r="L22" i="92"/>
  <c r="L21" i="92"/>
  <c r="L20" i="92"/>
  <c r="L19" i="92"/>
  <c r="L18" i="92"/>
  <c r="L17" i="92"/>
  <c r="L16" i="92"/>
  <c r="L15" i="92"/>
  <c r="L14" i="92"/>
  <c r="L13" i="92"/>
  <c r="L12" i="92"/>
  <c r="L11" i="92"/>
  <c r="L10" i="92"/>
  <c r="L9" i="92"/>
  <c r="L8" i="92"/>
  <c r="L7" i="92"/>
  <c r="L6" i="92"/>
  <c r="L5" i="92"/>
  <c r="L3" i="92"/>
  <c r="L4" i="92" s="1"/>
  <c r="L2" i="92"/>
  <c r="L83" i="93"/>
  <c r="L82" i="93"/>
  <c r="L81" i="93"/>
  <c r="L80" i="93"/>
  <c r="L79" i="93"/>
  <c r="L78" i="93"/>
  <c r="L77" i="93"/>
  <c r="L76" i="93"/>
  <c r="L75" i="93"/>
  <c r="L74" i="93"/>
  <c r="L73" i="93"/>
  <c r="L72" i="93"/>
  <c r="L71" i="93"/>
  <c r="L70" i="93"/>
  <c r="L69" i="93"/>
  <c r="L68" i="93"/>
  <c r="L67" i="93"/>
  <c r="L66" i="93"/>
  <c r="L65" i="93"/>
  <c r="L64" i="93"/>
  <c r="L63" i="93"/>
  <c r="L62" i="93"/>
  <c r="L61" i="93"/>
  <c r="L60" i="93"/>
  <c r="L59" i="93"/>
  <c r="L58" i="93"/>
  <c r="L57" i="93"/>
  <c r="L56" i="93"/>
  <c r="L55" i="93"/>
  <c r="L54" i="93"/>
  <c r="L53" i="93"/>
  <c r="L52" i="93"/>
  <c r="L51" i="93"/>
  <c r="L50" i="93"/>
  <c r="L49" i="93"/>
  <c r="L48" i="93"/>
  <c r="L47" i="93"/>
  <c r="L46" i="93"/>
  <c r="L45" i="93"/>
  <c r="L44" i="93"/>
  <c r="L43" i="93"/>
  <c r="L42" i="93"/>
  <c r="L41" i="93"/>
  <c r="L40" i="93"/>
  <c r="L39" i="93"/>
  <c r="L38" i="93"/>
  <c r="L37" i="93"/>
  <c r="L36" i="93"/>
  <c r="L35" i="93"/>
  <c r="L34" i="93"/>
  <c r="L33" i="93"/>
  <c r="L32" i="93"/>
  <c r="L31" i="93"/>
  <c r="L30" i="93"/>
  <c r="L29" i="93"/>
  <c r="L28" i="93"/>
  <c r="L27" i="93"/>
  <c r="L26" i="93"/>
  <c r="L25" i="93"/>
  <c r="L24" i="93"/>
  <c r="L23" i="93"/>
  <c r="L22" i="93"/>
  <c r="L21" i="93"/>
  <c r="L20" i="93"/>
  <c r="L19" i="93"/>
  <c r="L18" i="93"/>
  <c r="L17" i="93"/>
  <c r="L16" i="93"/>
  <c r="L15" i="93"/>
  <c r="L14" i="93"/>
  <c r="L13" i="93"/>
  <c r="L12" i="93"/>
  <c r="L11" i="93"/>
  <c r="L10" i="93"/>
  <c r="L9" i="93"/>
  <c r="L8" i="93"/>
  <c r="L7" i="93"/>
  <c r="L6" i="93"/>
  <c r="L5" i="93"/>
  <c r="L2" i="93"/>
  <c r="L3" i="93" s="1"/>
  <c r="L4" i="93" s="1"/>
  <c r="L83" i="94"/>
  <c r="L82" i="94"/>
  <c r="L81" i="94"/>
  <c r="L80" i="94"/>
  <c r="L79" i="94"/>
  <c r="L78" i="94"/>
  <c r="L77" i="94"/>
  <c r="L76" i="94"/>
  <c r="L75" i="94"/>
  <c r="L74" i="94"/>
  <c r="L73" i="94"/>
  <c r="L72" i="94"/>
  <c r="L71" i="94"/>
  <c r="L70" i="94"/>
  <c r="L69" i="94"/>
  <c r="L68" i="94"/>
  <c r="L67" i="94"/>
  <c r="L66" i="94"/>
  <c r="L65" i="94"/>
  <c r="L64" i="94"/>
  <c r="L63" i="94"/>
  <c r="L62" i="94"/>
  <c r="L61" i="94"/>
  <c r="L60" i="94"/>
  <c r="L59" i="94"/>
  <c r="L58" i="94"/>
  <c r="L57" i="94"/>
  <c r="L56" i="94"/>
  <c r="L55" i="94"/>
  <c r="L54" i="94"/>
  <c r="L53" i="94"/>
  <c r="L52" i="94"/>
  <c r="L51" i="94"/>
  <c r="L50" i="94"/>
  <c r="L49" i="94"/>
  <c r="L48" i="94"/>
  <c r="L47" i="94"/>
  <c r="L46" i="94"/>
  <c r="L45" i="94"/>
  <c r="L44" i="94"/>
  <c r="L43" i="94"/>
  <c r="L42" i="94"/>
  <c r="L41" i="94"/>
  <c r="L40" i="94"/>
  <c r="L39" i="94"/>
  <c r="L38" i="94"/>
  <c r="L37" i="94"/>
  <c r="L36" i="94"/>
  <c r="L35" i="94"/>
  <c r="L34" i="94"/>
  <c r="L33" i="94"/>
  <c r="L32" i="94"/>
  <c r="L31" i="94"/>
  <c r="L30" i="94"/>
  <c r="L29" i="94"/>
  <c r="L28" i="94"/>
  <c r="L27" i="94"/>
  <c r="L26" i="94"/>
  <c r="L25" i="94"/>
  <c r="L24" i="94"/>
  <c r="L23" i="94"/>
  <c r="L22" i="94"/>
  <c r="L21" i="94"/>
  <c r="L20" i="94"/>
  <c r="L19" i="94"/>
  <c r="L18" i="94"/>
  <c r="L17" i="94"/>
  <c r="L16" i="94"/>
  <c r="L15" i="94"/>
  <c r="L14" i="94"/>
  <c r="L13" i="94"/>
  <c r="L12" i="94"/>
  <c r="L11" i="94"/>
  <c r="L10" i="94"/>
  <c r="L9" i="94"/>
  <c r="L8" i="94"/>
  <c r="L7" i="94"/>
  <c r="L6" i="94"/>
  <c r="L2" i="94"/>
  <c r="L3" i="94" s="1"/>
  <c r="L4" i="94" s="1"/>
  <c r="L5" i="94" s="1"/>
  <c r="L83" i="95"/>
  <c r="L82" i="95"/>
  <c r="L81" i="95"/>
  <c r="L80" i="95"/>
  <c r="L79" i="95"/>
  <c r="L78" i="95"/>
  <c r="L77" i="95"/>
  <c r="L76" i="95"/>
  <c r="L75" i="95"/>
  <c r="L74" i="95"/>
  <c r="L73" i="95"/>
  <c r="L72" i="95"/>
  <c r="L71" i="95"/>
  <c r="L70" i="95"/>
  <c r="L69" i="95"/>
  <c r="L68" i="95"/>
  <c r="L67" i="95"/>
  <c r="L66" i="95"/>
  <c r="L65" i="95"/>
  <c r="L64" i="95"/>
  <c r="L63" i="95"/>
  <c r="L62" i="95"/>
  <c r="L61" i="95"/>
  <c r="L60" i="95"/>
  <c r="L59" i="95"/>
  <c r="L58" i="95"/>
  <c r="L57" i="95"/>
  <c r="L56" i="95"/>
  <c r="L55" i="95"/>
  <c r="L54" i="95"/>
  <c r="L53" i="95"/>
  <c r="L52" i="95"/>
  <c r="L51" i="95"/>
  <c r="L50" i="95"/>
  <c r="L49" i="95"/>
  <c r="L48" i="95"/>
  <c r="L47" i="95"/>
  <c r="L46" i="95"/>
  <c r="L45" i="95"/>
  <c r="L44" i="95"/>
  <c r="L43" i="95"/>
  <c r="L42" i="95"/>
  <c r="L41" i="95"/>
  <c r="L40" i="95"/>
  <c r="L39" i="95"/>
  <c r="L38" i="95"/>
  <c r="L37" i="95"/>
  <c r="L36" i="95"/>
  <c r="L35" i="95"/>
  <c r="L34" i="95"/>
  <c r="L33" i="95"/>
  <c r="L32" i="95"/>
  <c r="L31" i="95"/>
  <c r="L30" i="95"/>
  <c r="L29" i="95"/>
  <c r="L28" i="95"/>
  <c r="L27" i="95"/>
  <c r="L26" i="95"/>
  <c r="L25" i="95"/>
  <c r="L24" i="95"/>
  <c r="L23" i="95"/>
  <c r="L22" i="95"/>
  <c r="L21" i="95"/>
  <c r="L20" i="95"/>
  <c r="L19" i="95"/>
  <c r="L18" i="95"/>
  <c r="L17" i="95"/>
  <c r="L16" i="95"/>
  <c r="L15" i="95"/>
  <c r="L14" i="95"/>
  <c r="L13" i="95"/>
  <c r="L12" i="95"/>
  <c r="L11" i="95"/>
  <c r="L10" i="95"/>
  <c r="L9" i="95"/>
  <c r="L8" i="95"/>
  <c r="L7" i="95"/>
  <c r="L6" i="95"/>
  <c r="L5" i="95"/>
  <c r="L4" i="95"/>
  <c r="L2" i="95"/>
  <c r="L3" i="95" s="1"/>
  <c r="L83" i="96"/>
  <c r="L82" i="96"/>
  <c r="L81" i="96"/>
  <c r="L80" i="96"/>
  <c r="L79" i="96"/>
  <c r="L78" i="96"/>
  <c r="L77" i="96"/>
  <c r="L76" i="96"/>
  <c r="L75" i="96"/>
  <c r="L74" i="96"/>
  <c r="L73" i="96"/>
  <c r="L72" i="96"/>
  <c r="L71" i="96"/>
  <c r="L70" i="96"/>
  <c r="L69" i="96"/>
  <c r="L68" i="96"/>
  <c r="L67" i="96"/>
  <c r="L66" i="96"/>
  <c r="L65" i="96"/>
  <c r="L64" i="96"/>
  <c r="L63" i="96"/>
  <c r="L62" i="96"/>
  <c r="L61" i="96"/>
  <c r="L60" i="96"/>
  <c r="L59" i="96"/>
  <c r="L58" i="96"/>
  <c r="L57" i="96"/>
  <c r="L56" i="96"/>
  <c r="L55" i="96"/>
  <c r="L54" i="96"/>
  <c r="L53" i="96"/>
  <c r="L52" i="96"/>
  <c r="L51" i="96"/>
  <c r="L50" i="96"/>
  <c r="L49" i="96"/>
  <c r="L48" i="96"/>
  <c r="L47" i="96"/>
  <c r="L46" i="96"/>
  <c r="L45" i="96"/>
  <c r="L44" i="96"/>
  <c r="L43" i="96"/>
  <c r="L42" i="96"/>
  <c r="L41" i="96"/>
  <c r="L40" i="96"/>
  <c r="L39" i="96"/>
  <c r="L38" i="96"/>
  <c r="L37" i="96"/>
  <c r="L36" i="96"/>
  <c r="L35" i="96"/>
  <c r="L34" i="96"/>
  <c r="L33" i="96"/>
  <c r="L32" i="96"/>
  <c r="L31" i="96"/>
  <c r="L30" i="96"/>
  <c r="L29" i="96"/>
  <c r="L28" i="96"/>
  <c r="L27" i="96"/>
  <c r="L26" i="96"/>
  <c r="L25" i="96"/>
  <c r="L24" i="96"/>
  <c r="L23" i="96"/>
  <c r="L22" i="96"/>
  <c r="L21" i="96"/>
  <c r="L20" i="96"/>
  <c r="L19" i="96"/>
  <c r="L18" i="96"/>
  <c r="L17" i="96"/>
  <c r="L16" i="96"/>
  <c r="L15" i="96"/>
  <c r="L14" i="96"/>
  <c r="L13" i="96"/>
  <c r="L12" i="96"/>
  <c r="L11" i="96"/>
  <c r="L10" i="96"/>
  <c r="L9" i="96"/>
  <c r="L8" i="96"/>
  <c r="L7" i="96"/>
  <c r="L6" i="96"/>
  <c r="L4" i="96"/>
  <c r="L5" i="96" s="1"/>
  <c r="L2" i="96"/>
  <c r="L3" i="96" s="1"/>
  <c r="L83" i="97"/>
  <c r="L82" i="97"/>
  <c r="L81" i="97"/>
  <c r="L80" i="97"/>
  <c r="L79" i="97"/>
  <c r="L78" i="97"/>
  <c r="L77" i="97"/>
  <c r="L76" i="97"/>
  <c r="L75" i="97"/>
  <c r="L74" i="97"/>
  <c r="L73" i="97"/>
  <c r="L72" i="97"/>
  <c r="L71" i="97"/>
  <c r="L70" i="97"/>
  <c r="L69" i="97"/>
  <c r="L68" i="97"/>
  <c r="L67" i="97"/>
  <c r="L66" i="97"/>
  <c r="L65" i="97"/>
  <c r="L64" i="97"/>
  <c r="L63" i="97"/>
  <c r="L62" i="97"/>
  <c r="L61" i="97"/>
  <c r="L60" i="97"/>
  <c r="L59" i="97"/>
  <c r="L58" i="97"/>
  <c r="L57" i="97"/>
  <c r="L56" i="97"/>
  <c r="L55" i="97"/>
  <c r="L54" i="97"/>
  <c r="L53" i="97"/>
  <c r="L52" i="97"/>
  <c r="L51" i="97"/>
  <c r="L50" i="97"/>
  <c r="L49" i="97"/>
  <c r="L48" i="97"/>
  <c r="L47" i="97"/>
  <c r="L46" i="97"/>
  <c r="L45" i="97"/>
  <c r="L44" i="97"/>
  <c r="L43" i="97"/>
  <c r="L42" i="97"/>
  <c r="L41" i="97"/>
  <c r="L40" i="97"/>
  <c r="L39" i="97"/>
  <c r="L38" i="97"/>
  <c r="L37" i="97"/>
  <c r="L36" i="97"/>
  <c r="L35" i="97"/>
  <c r="L34" i="97"/>
  <c r="L33" i="97"/>
  <c r="L32" i="97"/>
  <c r="L31" i="97"/>
  <c r="L30" i="97"/>
  <c r="L29" i="97"/>
  <c r="L28" i="97"/>
  <c r="L27" i="97"/>
  <c r="L26" i="97"/>
  <c r="L25" i="97"/>
  <c r="L24" i="97"/>
  <c r="L23" i="97"/>
  <c r="L22" i="97"/>
  <c r="L21" i="97"/>
  <c r="L20" i="97"/>
  <c r="L19" i="97"/>
  <c r="L18" i="97"/>
  <c r="L17" i="97"/>
  <c r="L16" i="97"/>
  <c r="L15" i="97"/>
  <c r="L14" i="97"/>
  <c r="L13" i="97"/>
  <c r="L12" i="97"/>
  <c r="L11" i="97"/>
  <c r="L10" i="97"/>
  <c r="L9" i="97"/>
  <c r="L8" i="97"/>
  <c r="L7" i="97"/>
  <c r="L6" i="97"/>
  <c r="L5" i="97"/>
  <c r="L2" i="97"/>
  <c r="L3" i="97" s="1"/>
  <c r="L4" i="97" s="1"/>
  <c r="L83" i="98"/>
  <c r="L82" i="98"/>
  <c r="L81" i="98"/>
  <c r="L80" i="98"/>
  <c r="L79" i="98"/>
  <c r="L78" i="98"/>
  <c r="L77" i="98"/>
  <c r="L76" i="98"/>
  <c r="L75" i="98"/>
  <c r="L74" i="98"/>
  <c r="L73" i="98"/>
  <c r="L72" i="98"/>
  <c r="L71" i="98"/>
  <c r="L70" i="98"/>
  <c r="L69" i="98"/>
  <c r="L68" i="98"/>
  <c r="L67" i="98"/>
  <c r="L66" i="98"/>
  <c r="L65" i="98"/>
  <c r="L64" i="98"/>
  <c r="L63" i="98"/>
  <c r="L62" i="98"/>
  <c r="L61" i="98"/>
  <c r="L60" i="98"/>
  <c r="L59" i="98"/>
  <c r="L58" i="98"/>
  <c r="L57" i="98"/>
  <c r="L56" i="98"/>
  <c r="L55" i="98"/>
  <c r="L54" i="98"/>
  <c r="L53" i="98"/>
  <c r="L52" i="98"/>
  <c r="L51" i="98"/>
  <c r="L50" i="98"/>
  <c r="L49" i="98"/>
  <c r="L48" i="98"/>
  <c r="L47" i="98"/>
  <c r="L46" i="98"/>
  <c r="L45" i="98"/>
  <c r="L44" i="98"/>
  <c r="L43" i="98"/>
  <c r="L42" i="98"/>
  <c r="L41" i="98"/>
  <c r="L40" i="98"/>
  <c r="L39" i="98"/>
  <c r="L38" i="98"/>
  <c r="L37" i="98"/>
  <c r="L36" i="98"/>
  <c r="L35" i="98"/>
  <c r="L34" i="98"/>
  <c r="L33" i="98"/>
  <c r="L32" i="98"/>
  <c r="L31" i="98"/>
  <c r="L30" i="98"/>
  <c r="L29" i="98"/>
  <c r="L28" i="98"/>
  <c r="L27" i="98"/>
  <c r="L26" i="98"/>
  <c r="L25" i="98"/>
  <c r="L24" i="98"/>
  <c r="L23" i="98"/>
  <c r="L22" i="98"/>
  <c r="L21" i="98"/>
  <c r="L20" i="98"/>
  <c r="L19" i="98"/>
  <c r="L18" i="98"/>
  <c r="L17" i="98"/>
  <c r="L16" i="98"/>
  <c r="L15" i="98"/>
  <c r="L14" i="98"/>
  <c r="L13" i="98"/>
  <c r="L12" i="98"/>
  <c r="L11" i="98"/>
  <c r="L10" i="98"/>
  <c r="L9" i="98"/>
  <c r="L8" i="98"/>
  <c r="L7" i="98"/>
  <c r="L6" i="98"/>
  <c r="L5" i="98"/>
  <c r="L2" i="98"/>
  <c r="L3" i="98" s="1"/>
  <c r="L4" i="98" s="1"/>
  <c r="L83" i="99"/>
  <c r="L82" i="99"/>
  <c r="L81" i="99"/>
  <c r="L80" i="99"/>
  <c r="L79" i="99"/>
  <c r="L78" i="99"/>
  <c r="L77" i="99"/>
  <c r="L76" i="99"/>
  <c r="L75" i="99"/>
  <c r="L74" i="99"/>
  <c r="L73" i="99"/>
  <c r="L72" i="99"/>
  <c r="L71" i="99"/>
  <c r="L70" i="99"/>
  <c r="L69" i="99"/>
  <c r="L68" i="99"/>
  <c r="L67" i="99"/>
  <c r="L66" i="99"/>
  <c r="L65" i="99"/>
  <c r="L64" i="99"/>
  <c r="L63" i="99"/>
  <c r="L62" i="99"/>
  <c r="L61" i="99"/>
  <c r="L60" i="99"/>
  <c r="L59" i="99"/>
  <c r="L58" i="99"/>
  <c r="L57" i="99"/>
  <c r="L56" i="99"/>
  <c r="L55" i="99"/>
  <c r="L54" i="99"/>
  <c r="L53" i="99"/>
  <c r="L52" i="99"/>
  <c r="L51" i="99"/>
  <c r="L50" i="99"/>
  <c r="L49" i="99"/>
  <c r="L48" i="99"/>
  <c r="L47" i="99"/>
  <c r="L46" i="99"/>
  <c r="L45" i="99"/>
  <c r="L44" i="99"/>
  <c r="L43" i="99"/>
  <c r="L42" i="99"/>
  <c r="L41" i="99"/>
  <c r="L40" i="99"/>
  <c r="L39" i="99"/>
  <c r="L38" i="99"/>
  <c r="L37" i="99"/>
  <c r="L36" i="99"/>
  <c r="L35" i="99"/>
  <c r="L34" i="99"/>
  <c r="L33" i="99"/>
  <c r="L32" i="99"/>
  <c r="L31" i="99"/>
  <c r="L30" i="99"/>
  <c r="L29" i="99"/>
  <c r="L28" i="99"/>
  <c r="L27" i="99"/>
  <c r="L26" i="99"/>
  <c r="L25" i="99"/>
  <c r="L24" i="99"/>
  <c r="L23" i="99"/>
  <c r="L22" i="99"/>
  <c r="L21" i="99"/>
  <c r="L20" i="99"/>
  <c r="L19" i="99"/>
  <c r="L18" i="99"/>
  <c r="L17" i="99"/>
  <c r="L16" i="99"/>
  <c r="L15" i="99"/>
  <c r="L14" i="99"/>
  <c r="L13" i="99"/>
  <c r="L12" i="99"/>
  <c r="L11" i="99"/>
  <c r="L10" i="99"/>
  <c r="L9" i="99"/>
  <c r="L8" i="99"/>
  <c r="L7" i="99"/>
  <c r="L6" i="99"/>
  <c r="L2" i="99"/>
  <c r="L3" i="99" s="1"/>
  <c r="L4" i="99" s="1"/>
  <c r="L5" i="99" s="1"/>
  <c r="L83" i="100"/>
  <c r="L82" i="100"/>
  <c r="L81" i="100"/>
  <c r="L80" i="100"/>
  <c r="L79" i="100"/>
  <c r="L78" i="100"/>
  <c r="L77" i="100"/>
  <c r="L76" i="100"/>
  <c r="L75" i="100"/>
  <c r="L74" i="100"/>
  <c r="L73" i="100"/>
  <c r="L72" i="100"/>
  <c r="L71" i="100"/>
  <c r="L70" i="100"/>
  <c r="L69" i="100"/>
  <c r="L68" i="100"/>
  <c r="L67" i="100"/>
  <c r="L66" i="100"/>
  <c r="L65" i="100"/>
  <c r="L64" i="100"/>
  <c r="L63" i="100"/>
  <c r="L62" i="100"/>
  <c r="L61" i="100"/>
  <c r="L60" i="100"/>
  <c r="L59" i="100"/>
  <c r="L58" i="100"/>
  <c r="L57" i="100"/>
  <c r="L56" i="100"/>
  <c r="L55" i="100"/>
  <c r="L54" i="100"/>
  <c r="L53" i="100"/>
  <c r="L52" i="100"/>
  <c r="L51" i="100"/>
  <c r="L50" i="100"/>
  <c r="L49" i="100"/>
  <c r="L48" i="100"/>
  <c r="L47" i="100"/>
  <c r="L46" i="100"/>
  <c r="L45" i="100"/>
  <c r="L44" i="100"/>
  <c r="L43" i="100"/>
  <c r="L42" i="100"/>
  <c r="L41" i="100"/>
  <c r="L40" i="100"/>
  <c r="L39" i="100"/>
  <c r="L38" i="100"/>
  <c r="L37" i="100"/>
  <c r="L36" i="100"/>
  <c r="L35" i="100"/>
  <c r="L34" i="100"/>
  <c r="L33" i="100"/>
  <c r="L32" i="100"/>
  <c r="L31" i="100"/>
  <c r="L30" i="100"/>
  <c r="L29" i="100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L4" i="100"/>
  <c r="L2" i="100"/>
  <c r="L3" i="100" s="1"/>
  <c r="L83" i="101"/>
  <c r="L82" i="101"/>
  <c r="L81" i="101"/>
  <c r="L80" i="101"/>
  <c r="L79" i="101"/>
  <c r="L78" i="101"/>
  <c r="L77" i="101"/>
  <c r="L76" i="101"/>
  <c r="L75" i="101"/>
  <c r="L74" i="101"/>
  <c r="L73" i="101"/>
  <c r="L72" i="101"/>
  <c r="L71" i="101"/>
  <c r="L70" i="101"/>
  <c r="L69" i="101"/>
  <c r="L68" i="101"/>
  <c r="L67" i="101"/>
  <c r="L66" i="101"/>
  <c r="L65" i="101"/>
  <c r="L64" i="101"/>
  <c r="L63" i="101"/>
  <c r="L62" i="101"/>
  <c r="L61" i="101"/>
  <c r="L60" i="101"/>
  <c r="L59" i="101"/>
  <c r="L58" i="101"/>
  <c r="L57" i="101"/>
  <c r="L56" i="101"/>
  <c r="L55" i="101"/>
  <c r="L54" i="101"/>
  <c r="L53" i="101"/>
  <c r="L52" i="101"/>
  <c r="L51" i="101"/>
  <c r="L50" i="101"/>
  <c r="L49" i="101"/>
  <c r="L48" i="101"/>
  <c r="L47" i="101"/>
  <c r="L46" i="101"/>
  <c r="L45" i="101"/>
  <c r="L44" i="101"/>
  <c r="L43" i="101"/>
  <c r="L42" i="101"/>
  <c r="L41" i="101"/>
  <c r="L40" i="101"/>
  <c r="L39" i="101"/>
  <c r="L38" i="101"/>
  <c r="L37" i="101"/>
  <c r="L36" i="101"/>
  <c r="L35" i="101"/>
  <c r="L34" i="101"/>
  <c r="L33" i="101"/>
  <c r="L32" i="101"/>
  <c r="L31" i="101"/>
  <c r="L30" i="101"/>
  <c r="L29" i="101"/>
  <c r="L28" i="101"/>
  <c r="L27" i="101"/>
  <c r="L26" i="101"/>
  <c r="L25" i="101"/>
  <c r="L24" i="101"/>
  <c r="L23" i="101"/>
  <c r="L22" i="101"/>
  <c r="L21" i="101"/>
  <c r="L20" i="101"/>
  <c r="L19" i="101"/>
  <c r="L18" i="101"/>
  <c r="L17" i="101"/>
  <c r="L16" i="101"/>
  <c r="L15" i="101"/>
  <c r="L14" i="101"/>
  <c r="L13" i="101"/>
  <c r="L12" i="101"/>
  <c r="L11" i="101"/>
  <c r="L10" i="101"/>
  <c r="L9" i="101"/>
  <c r="L8" i="101"/>
  <c r="L7" i="101"/>
  <c r="L6" i="101"/>
  <c r="L5" i="101"/>
  <c r="L2" i="101"/>
  <c r="L3" i="101" s="1"/>
  <c r="L4" i="101" s="1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2" i="5"/>
  <c r="L3" i="5" s="1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78" i="83"/>
  <c r="L79" i="83"/>
  <c r="L80" i="83"/>
  <c r="L81" i="83"/>
  <c r="L82" i="83"/>
  <c r="L83" i="83"/>
  <c r="L2" i="83"/>
  <c r="L3" i="83" s="1"/>
  <c r="L4" i="83" s="1"/>
  <c r="W84" i="73" l="1"/>
  <c r="W84" i="75"/>
  <c r="W84" i="79"/>
  <c r="AD85" i="85"/>
  <c r="S8" i="3" s="1"/>
  <c r="Z84" i="94"/>
  <c r="Z84" i="92"/>
  <c r="Z84" i="76"/>
  <c r="Z84" i="95"/>
  <c r="Z84" i="86"/>
  <c r="Z84" i="72"/>
  <c r="W84" i="95"/>
  <c r="W84" i="94"/>
  <c r="W84" i="92"/>
  <c r="W84" i="72"/>
  <c r="Z84" i="93"/>
  <c r="W84" i="93"/>
  <c r="Z84" i="99"/>
  <c r="W84" i="99"/>
  <c r="V84" i="79"/>
  <c r="P84" i="79"/>
  <c r="Y84" i="79"/>
  <c r="Z84" i="79"/>
  <c r="O84" i="79"/>
  <c r="X84" i="79"/>
  <c r="U84" i="79"/>
  <c r="S84" i="79"/>
  <c r="T84" i="79"/>
  <c r="Q84" i="79"/>
  <c r="R84" i="79"/>
  <c r="W84" i="77"/>
  <c r="Z84" i="77"/>
  <c r="W84" i="101"/>
  <c r="Z84" i="101"/>
  <c r="S84" i="88"/>
  <c r="U84" i="88"/>
  <c r="X84" i="88"/>
  <c r="Z84" i="88"/>
  <c r="V84" i="88"/>
  <c r="Y84" i="88"/>
  <c r="W84" i="88"/>
  <c r="Q84" i="88"/>
  <c r="R84" i="88"/>
  <c r="T84" i="88"/>
  <c r="O84" i="88"/>
  <c r="P84" i="88"/>
  <c r="W84" i="86"/>
  <c r="Z84" i="81"/>
  <c r="Z84" i="73"/>
  <c r="W84" i="85"/>
  <c r="Z84" i="85"/>
  <c r="Z84" i="84"/>
  <c r="W84" i="84"/>
  <c r="Z84" i="91"/>
  <c r="W84" i="91"/>
  <c r="Z84" i="98"/>
  <c r="W84" i="98"/>
  <c r="Z84" i="78"/>
  <c r="W84" i="78"/>
  <c r="Z84" i="80"/>
  <c r="W84" i="80"/>
  <c r="Z84" i="100"/>
  <c r="P84" i="100"/>
  <c r="W84" i="100"/>
  <c r="Y84" i="100"/>
  <c r="U84" i="100"/>
  <c r="V84" i="100"/>
  <c r="X84" i="100"/>
  <c r="S84" i="100"/>
  <c r="O84" i="100"/>
  <c r="Q84" i="100"/>
  <c r="R84" i="100"/>
  <c r="T84" i="100"/>
  <c r="W84" i="74"/>
  <c r="Z84" i="74"/>
  <c r="W84" i="89"/>
  <c r="Z84" i="89"/>
  <c r="O84" i="71"/>
  <c r="V84" i="71"/>
  <c r="Y84" i="71"/>
  <c r="Z84" i="71"/>
  <c r="U84" i="71"/>
  <c r="X84" i="71"/>
  <c r="W84" i="71"/>
  <c r="Q84" i="71"/>
  <c r="R84" i="71"/>
  <c r="T84" i="71"/>
  <c r="P84" i="71"/>
  <c r="S84" i="71"/>
  <c r="Z84" i="87"/>
  <c r="W84" i="87"/>
  <c r="W84" i="82"/>
  <c r="Z84" i="82"/>
  <c r="Z84" i="97"/>
  <c r="W84" i="97"/>
  <c r="W84" i="76"/>
  <c r="R84" i="5"/>
  <c r="Z84" i="75"/>
  <c r="Z84" i="90"/>
  <c r="W84" i="90"/>
  <c r="Z84" i="96"/>
  <c r="W84" i="96"/>
  <c r="V84" i="5"/>
  <c r="Y84" i="5"/>
  <c r="T84" i="5"/>
  <c r="W84" i="5"/>
  <c r="O84" i="5"/>
  <c r="Q84" i="5"/>
  <c r="P84" i="5"/>
  <c r="U84" i="5"/>
  <c r="X84" i="5"/>
  <c r="Z84" i="5"/>
  <c r="S84" i="5"/>
  <c r="W84" i="81"/>
  <c r="X84" i="86"/>
  <c r="Y84" i="74"/>
  <c r="P84" i="92"/>
  <c r="V84" i="76"/>
  <c r="Y84" i="95"/>
  <c r="O84" i="73"/>
  <c r="P84" i="72"/>
  <c r="O3" i="99"/>
  <c r="O4" i="99" s="1"/>
  <c r="O5" i="99" s="1"/>
  <c r="S3" i="97"/>
  <c r="O3" i="96"/>
  <c r="S3" i="94"/>
  <c r="S4" i="94" s="1"/>
  <c r="S5" i="94" s="1"/>
  <c r="O3" i="93"/>
  <c r="S3" i="91"/>
  <c r="O3" i="90"/>
  <c r="O3" i="87"/>
  <c r="S3" i="85"/>
  <c r="O3" i="84"/>
  <c r="S3" i="81"/>
  <c r="O3" i="80"/>
  <c r="S3" i="78"/>
  <c r="O3" i="77"/>
  <c r="S3" i="75"/>
  <c r="O3" i="74"/>
  <c r="O4" i="74" s="1"/>
  <c r="S3" i="72"/>
  <c r="S84" i="72" s="1"/>
  <c r="T3" i="97"/>
  <c r="P84" i="96"/>
  <c r="X84" i="95"/>
  <c r="T3" i="94"/>
  <c r="T4" i="94" s="1"/>
  <c r="T5" i="94" s="1"/>
  <c r="P84" i="93"/>
  <c r="T3" i="91"/>
  <c r="P84" i="90"/>
  <c r="P84" i="87"/>
  <c r="T3" i="85"/>
  <c r="P84" i="84"/>
  <c r="T3" i="81"/>
  <c r="P84" i="80"/>
  <c r="T3" i="78"/>
  <c r="P84" i="77"/>
  <c r="T3" i="75"/>
  <c r="P84" i="74"/>
  <c r="T3" i="72"/>
  <c r="T84" i="72" s="1"/>
  <c r="Q3" i="99"/>
  <c r="Q4" i="99" s="1"/>
  <c r="Q5" i="99" s="1"/>
  <c r="Q3" i="96"/>
  <c r="Q3" i="93"/>
  <c r="Q3" i="90"/>
  <c r="Q3" i="87"/>
  <c r="Q3" i="84"/>
  <c r="Q3" i="80"/>
  <c r="Q3" i="77"/>
  <c r="Q3" i="74"/>
  <c r="U84" i="72"/>
  <c r="R3" i="99"/>
  <c r="R4" i="99" s="1"/>
  <c r="R5" i="99" s="1"/>
  <c r="R3" i="96"/>
  <c r="R3" i="93"/>
  <c r="R3" i="90"/>
  <c r="R3" i="87"/>
  <c r="R3" i="84"/>
  <c r="R3" i="80"/>
  <c r="R3" i="77"/>
  <c r="R3" i="74"/>
  <c r="V84" i="72"/>
  <c r="O3" i="101"/>
  <c r="S3" i="99"/>
  <c r="S4" i="99" s="1"/>
  <c r="S5" i="99" s="1"/>
  <c r="O3" i="98"/>
  <c r="S3" i="96"/>
  <c r="O3" i="95"/>
  <c r="O84" i="95" s="1"/>
  <c r="S3" i="93"/>
  <c r="O3" i="92"/>
  <c r="O4" i="92" s="1"/>
  <c r="S3" i="90"/>
  <c r="O3" i="89"/>
  <c r="S3" i="87"/>
  <c r="O3" i="86"/>
  <c r="O4" i="86" s="1"/>
  <c r="O5" i="86" s="1"/>
  <c r="S3" i="84"/>
  <c r="O3" i="82"/>
  <c r="S3" i="80"/>
  <c r="S3" i="77"/>
  <c r="O3" i="76"/>
  <c r="O4" i="76" s="1"/>
  <c r="O5" i="76" s="1"/>
  <c r="S3" i="74"/>
  <c r="O3" i="73"/>
  <c r="O4" i="73" s="1"/>
  <c r="P84" i="101"/>
  <c r="T3" i="99"/>
  <c r="T4" i="99" s="1"/>
  <c r="T5" i="99" s="1"/>
  <c r="P84" i="98"/>
  <c r="T3" i="96"/>
  <c r="P84" i="95"/>
  <c r="T3" i="93"/>
  <c r="T3" i="90"/>
  <c r="P84" i="89"/>
  <c r="T3" i="87"/>
  <c r="T3" i="84"/>
  <c r="P84" i="82"/>
  <c r="T3" i="80"/>
  <c r="T3" i="77"/>
  <c r="T3" i="74"/>
  <c r="P84" i="73"/>
  <c r="X84" i="72"/>
  <c r="Q3" i="101"/>
  <c r="Q3" i="98"/>
  <c r="Q3" i="95"/>
  <c r="Q84" i="95" s="1"/>
  <c r="Q3" i="92"/>
  <c r="Q4" i="92" s="1"/>
  <c r="Q3" i="89"/>
  <c r="Q3" i="86"/>
  <c r="Q4" i="86" s="1"/>
  <c r="Q5" i="86" s="1"/>
  <c r="Q3" i="82"/>
  <c r="Q3" i="76"/>
  <c r="Q4" i="76" s="1"/>
  <c r="Q5" i="76" s="1"/>
  <c r="Q3" i="73"/>
  <c r="Q4" i="73" s="1"/>
  <c r="Y84" i="72"/>
  <c r="R3" i="101"/>
  <c r="R3" i="98"/>
  <c r="R3" i="95"/>
  <c r="R84" i="95" s="1"/>
  <c r="R3" i="92"/>
  <c r="R4" i="92" s="1"/>
  <c r="R3" i="89"/>
  <c r="R3" i="86"/>
  <c r="R4" i="86" s="1"/>
  <c r="R5" i="86" s="1"/>
  <c r="R3" i="82"/>
  <c r="R3" i="76"/>
  <c r="R4" i="76" s="1"/>
  <c r="R5" i="76" s="1"/>
  <c r="R3" i="73"/>
  <c r="S3" i="101"/>
  <c r="S3" i="98"/>
  <c r="O3" i="97"/>
  <c r="S3" i="95"/>
  <c r="S84" i="95" s="1"/>
  <c r="O3" i="94"/>
  <c r="O4" i="94" s="1"/>
  <c r="O5" i="94" s="1"/>
  <c r="S3" i="92"/>
  <c r="S4" i="92" s="1"/>
  <c r="O3" i="91"/>
  <c r="S3" i="89"/>
  <c r="S3" i="86"/>
  <c r="S4" i="86" s="1"/>
  <c r="S5" i="86" s="1"/>
  <c r="O3" i="85"/>
  <c r="S3" i="82"/>
  <c r="O3" i="81"/>
  <c r="O3" i="78"/>
  <c r="S3" i="76"/>
  <c r="S4" i="76" s="1"/>
  <c r="S5" i="76" s="1"/>
  <c r="O3" i="75"/>
  <c r="S3" i="73"/>
  <c r="O3" i="72"/>
  <c r="O84" i="72" s="1"/>
  <c r="T3" i="101"/>
  <c r="T3" i="98"/>
  <c r="P84" i="97"/>
  <c r="T3" i="95"/>
  <c r="T84" i="95" s="1"/>
  <c r="T3" i="92"/>
  <c r="T4" i="92" s="1"/>
  <c r="P84" i="91"/>
  <c r="T3" i="89"/>
  <c r="T4" i="89" s="1"/>
  <c r="T3" i="86"/>
  <c r="T4" i="86" s="1"/>
  <c r="T5" i="86" s="1"/>
  <c r="P84" i="85"/>
  <c r="T3" i="82"/>
  <c r="P84" i="81"/>
  <c r="P84" i="78"/>
  <c r="T3" i="76"/>
  <c r="T4" i="76" s="1"/>
  <c r="T5" i="76" s="1"/>
  <c r="P84" i="75"/>
  <c r="T3" i="73"/>
  <c r="Q3" i="97"/>
  <c r="U84" i="95"/>
  <c r="Q3" i="94"/>
  <c r="Q4" i="94" s="1"/>
  <c r="Q5" i="94" s="1"/>
  <c r="Q3" i="91"/>
  <c r="Q3" i="85"/>
  <c r="Q3" i="81"/>
  <c r="Q3" i="78"/>
  <c r="Q3" i="75"/>
  <c r="Q3" i="72"/>
  <c r="Q84" i="72" s="1"/>
  <c r="R3" i="97"/>
  <c r="V84" i="95"/>
  <c r="R3" i="94"/>
  <c r="R4" i="94" s="1"/>
  <c r="R5" i="94" s="1"/>
  <c r="R3" i="91"/>
  <c r="R4" i="91" s="1"/>
  <c r="R3" i="85"/>
  <c r="R3" i="81"/>
  <c r="R3" i="78"/>
  <c r="R3" i="75"/>
  <c r="R3" i="72"/>
  <c r="R84" i="72" s="1"/>
  <c r="Z84" i="83"/>
  <c r="W84" i="83"/>
  <c r="T84" i="83"/>
  <c r="Q84" i="83"/>
  <c r="N83" i="72"/>
  <c r="M83" i="72"/>
  <c r="K83" i="72"/>
  <c r="I83" i="72"/>
  <c r="N82" i="72"/>
  <c r="M82" i="72"/>
  <c r="K82" i="72"/>
  <c r="I82" i="72"/>
  <c r="N81" i="72"/>
  <c r="M81" i="72"/>
  <c r="K81" i="72"/>
  <c r="I81" i="72"/>
  <c r="N80" i="72"/>
  <c r="M80" i="72"/>
  <c r="K80" i="72"/>
  <c r="I80" i="72"/>
  <c r="N79" i="72"/>
  <c r="M79" i="72"/>
  <c r="K79" i="72"/>
  <c r="I79" i="72"/>
  <c r="N78" i="72"/>
  <c r="M78" i="72"/>
  <c r="K78" i="72"/>
  <c r="I78" i="72"/>
  <c r="N77" i="72"/>
  <c r="M77" i="72"/>
  <c r="K77" i="72"/>
  <c r="I77" i="72"/>
  <c r="N76" i="72"/>
  <c r="M76" i="72"/>
  <c r="K76" i="72"/>
  <c r="I76" i="72"/>
  <c r="N75" i="72"/>
  <c r="M75" i="72"/>
  <c r="K75" i="72"/>
  <c r="I75" i="72"/>
  <c r="N74" i="72"/>
  <c r="M74" i="72"/>
  <c r="K74" i="72"/>
  <c r="I74" i="72"/>
  <c r="N73" i="72"/>
  <c r="M73" i="72"/>
  <c r="K73" i="72"/>
  <c r="I73" i="72"/>
  <c r="N72" i="72"/>
  <c r="M72" i="72"/>
  <c r="K72" i="72"/>
  <c r="I72" i="72"/>
  <c r="N71" i="72"/>
  <c r="M71" i="72"/>
  <c r="K71" i="72"/>
  <c r="I71" i="72"/>
  <c r="N70" i="72"/>
  <c r="M70" i="72"/>
  <c r="K70" i="72"/>
  <c r="I70" i="72"/>
  <c r="N69" i="72"/>
  <c r="M69" i="72"/>
  <c r="K69" i="72"/>
  <c r="I69" i="72"/>
  <c r="N68" i="72"/>
  <c r="M68" i="72"/>
  <c r="K68" i="72"/>
  <c r="I68" i="72"/>
  <c r="N67" i="72"/>
  <c r="M67" i="72"/>
  <c r="K67" i="72"/>
  <c r="I67" i="72"/>
  <c r="N66" i="72"/>
  <c r="M66" i="72"/>
  <c r="K66" i="72"/>
  <c r="I66" i="72"/>
  <c r="N65" i="72"/>
  <c r="M65" i="72"/>
  <c r="K65" i="72"/>
  <c r="I65" i="72"/>
  <c r="N64" i="72"/>
  <c r="M64" i="72"/>
  <c r="K64" i="72"/>
  <c r="I64" i="72"/>
  <c r="N63" i="72"/>
  <c r="M63" i="72"/>
  <c r="K63" i="72"/>
  <c r="I63" i="72"/>
  <c r="N62" i="72"/>
  <c r="M62" i="72"/>
  <c r="K62" i="72"/>
  <c r="I62" i="72"/>
  <c r="N61" i="72"/>
  <c r="M61" i="72"/>
  <c r="K61" i="72"/>
  <c r="I61" i="72"/>
  <c r="N60" i="72"/>
  <c r="M60" i="72"/>
  <c r="K60" i="72"/>
  <c r="I60" i="72"/>
  <c r="N59" i="72"/>
  <c r="M59" i="72"/>
  <c r="K59" i="72"/>
  <c r="I59" i="72"/>
  <c r="N58" i="72"/>
  <c r="M58" i="72"/>
  <c r="K58" i="72"/>
  <c r="I58" i="72"/>
  <c r="N57" i="72"/>
  <c r="M57" i="72"/>
  <c r="K57" i="72"/>
  <c r="I57" i="72"/>
  <c r="N56" i="72"/>
  <c r="M56" i="72"/>
  <c r="K56" i="72"/>
  <c r="I56" i="72"/>
  <c r="N55" i="72"/>
  <c r="M55" i="72"/>
  <c r="K55" i="72"/>
  <c r="I55" i="72"/>
  <c r="N54" i="72"/>
  <c r="M54" i="72"/>
  <c r="K54" i="72"/>
  <c r="I54" i="72"/>
  <c r="N53" i="72"/>
  <c r="M53" i="72"/>
  <c r="K53" i="72"/>
  <c r="I53" i="72"/>
  <c r="N52" i="72"/>
  <c r="M52" i="72"/>
  <c r="K52" i="72"/>
  <c r="I52" i="72"/>
  <c r="N51" i="72"/>
  <c r="M51" i="72"/>
  <c r="K51" i="72"/>
  <c r="I51" i="72"/>
  <c r="N50" i="72"/>
  <c r="M50" i="72"/>
  <c r="K50" i="72"/>
  <c r="I50" i="72"/>
  <c r="N49" i="72"/>
  <c r="M49" i="72"/>
  <c r="K49" i="72"/>
  <c r="I49" i="72"/>
  <c r="N48" i="72"/>
  <c r="M48" i="72"/>
  <c r="K48" i="72"/>
  <c r="I48" i="72"/>
  <c r="N47" i="72"/>
  <c r="M47" i="72"/>
  <c r="K47" i="72"/>
  <c r="I47" i="72"/>
  <c r="N46" i="72"/>
  <c r="M46" i="72"/>
  <c r="K46" i="72"/>
  <c r="I46" i="72"/>
  <c r="N45" i="72"/>
  <c r="M45" i="72"/>
  <c r="K45" i="72"/>
  <c r="I45" i="72"/>
  <c r="N44" i="72"/>
  <c r="M44" i="72"/>
  <c r="K44" i="72"/>
  <c r="I44" i="72"/>
  <c r="N43" i="72"/>
  <c r="M43" i="72"/>
  <c r="K43" i="72"/>
  <c r="I43" i="72"/>
  <c r="N42" i="72"/>
  <c r="M42" i="72"/>
  <c r="K42" i="72"/>
  <c r="I42" i="72"/>
  <c r="N41" i="72"/>
  <c r="M41" i="72"/>
  <c r="K41" i="72"/>
  <c r="I41" i="72"/>
  <c r="N40" i="72"/>
  <c r="M40" i="72"/>
  <c r="K40" i="72"/>
  <c r="I40" i="72"/>
  <c r="N39" i="72"/>
  <c r="M39" i="72"/>
  <c r="K39" i="72"/>
  <c r="I39" i="72"/>
  <c r="N38" i="72"/>
  <c r="M38" i="72"/>
  <c r="K38" i="72"/>
  <c r="I38" i="72"/>
  <c r="N37" i="72"/>
  <c r="M37" i="72"/>
  <c r="K37" i="72"/>
  <c r="I37" i="72"/>
  <c r="N36" i="72"/>
  <c r="M36" i="72"/>
  <c r="K36" i="72"/>
  <c r="I36" i="72"/>
  <c r="N35" i="72"/>
  <c r="M35" i="72"/>
  <c r="K35" i="72"/>
  <c r="I35" i="72"/>
  <c r="N34" i="72"/>
  <c r="M34" i="72"/>
  <c r="K34" i="72"/>
  <c r="I34" i="72"/>
  <c r="N33" i="72"/>
  <c r="M33" i="72"/>
  <c r="K33" i="72"/>
  <c r="I33" i="72"/>
  <c r="N32" i="72"/>
  <c r="M32" i="72"/>
  <c r="K32" i="72"/>
  <c r="I32" i="72"/>
  <c r="N31" i="72"/>
  <c r="M31" i="72"/>
  <c r="K31" i="72"/>
  <c r="I31" i="72"/>
  <c r="N30" i="72"/>
  <c r="M30" i="72"/>
  <c r="K30" i="72"/>
  <c r="I30" i="72"/>
  <c r="N29" i="72"/>
  <c r="M29" i="72"/>
  <c r="K29" i="72"/>
  <c r="I29" i="72"/>
  <c r="N28" i="72"/>
  <c r="M28" i="72"/>
  <c r="K28" i="72"/>
  <c r="I28" i="72"/>
  <c r="N27" i="72"/>
  <c r="M27" i="72"/>
  <c r="K27" i="72"/>
  <c r="I27" i="72"/>
  <c r="N26" i="72"/>
  <c r="M26" i="72"/>
  <c r="K26" i="72"/>
  <c r="I26" i="72"/>
  <c r="N25" i="72"/>
  <c r="M25" i="72"/>
  <c r="K25" i="72"/>
  <c r="I25" i="72"/>
  <c r="N24" i="72"/>
  <c r="M24" i="72"/>
  <c r="K24" i="72"/>
  <c r="I24" i="72"/>
  <c r="N23" i="72"/>
  <c r="M23" i="72"/>
  <c r="K23" i="72"/>
  <c r="I23" i="72"/>
  <c r="N22" i="72"/>
  <c r="M22" i="72"/>
  <c r="K22" i="72"/>
  <c r="I22" i="72"/>
  <c r="N21" i="72"/>
  <c r="M21" i="72"/>
  <c r="K21" i="72"/>
  <c r="I21" i="72"/>
  <c r="N20" i="72"/>
  <c r="M20" i="72"/>
  <c r="K20" i="72"/>
  <c r="I20" i="72"/>
  <c r="N19" i="72"/>
  <c r="M19" i="72"/>
  <c r="K19" i="72"/>
  <c r="I19" i="72"/>
  <c r="N18" i="72"/>
  <c r="M18" i="72"/>
  <c r="K18" i="72"/>
  <c r="I18" i="72"/>
  <c r="N17" i="72"/>
  <c r="M17" i="72"/>
  <c r="K17" i="72"/>
  <c r="I17" i="72"/>
  <c r="N16" i="72"/>
  <c r="M16" i="72"/>
  <c r="K16" i="72"/>
  <c r="I16" i="72"/>
  <c r="N15" i="72"/>
  <c r="M15" i="72"/>
  <c r="K15" i="72"/>
  <c r="I15" i="72"/>
  <c r="N14" i="72"/>
  <c r="M14" i="72"/>
  <c r="K14" i="72"/>
  <c r="I14" i="72"/>
  <c r="N13" i="72"/>
  <c r="M13" i="72"/>
  <c r="K13" i="72"/>
  <c r="I13" i="72"/>
  <c r="N12" i="72"/>
  <c r="M12" i="72"/>
  <c r="K12" i="72"/>
  <c r="I12" i="72"/>
  <c r="N11" i="72"/>
  <c r="M11" i="72"/>
  <c r="K11" i="72"/>
  <c r="I11" i="72"/>
  <c r="N10" i="72"/>
  <c r="M10" i="72"/>
  <c r="K10" i="72"/>
  <c r="I10" i="72"/>
  <c r="N9" i="72"/>
  <c r="M9" i="72"/>
  <c r="K9" i="72"/>
  <c r="I9" i="72"/>
  <c r="N8" i="72"/>
  <c r="M8" i="72"/>
  <c r="K8" i="72"/>
  <c r="I8" i="72"/>
  <c r="N7" i="72"/>
  <c r="M7" i="72"/>
  <c r="K7" i="72"/>
  <c r="I7" i="72"/>
  <c r="N6" i="72"/>
  <c r="M6" i="72"/>
  <c r="K6" i="72"/>
  <c r="I6" i="72"/>
  <c r="N5" i="72"/>
  <c r="M5" i="72"/>
  <c r="K5" i="72"/>
  <c r="I5" i="72"/>
  <c r="N4" i="72"/>
  <c r="M4" i="72"/>
  <c r="K4" i="72"/>
  <c r="I4" i="72"/>
  <c r="N3" i="72"/>
  <c r="K3" i="72"/>
  <c r="N2" i="72"/>
  <c r="M2" i="72"/>
  <c r="M3" i="72" s="1"/>
  <c r="K2" i="72"/>
  <c r="I2" i="72"/>
  <c r="I3" i="72" s="1"/>
  <c r="N83" i="73"/>
  <c r="M83" i="73"/>
  <c r="K83" i="73"/>
  <c r="I83" i="73"/>
  <c r="N82" i="73"/>
  <c r="M82" i="73"/>
  <c r="K82" i="73"/>
  <c r="I82" i="73"/>
  <c r="N81" i="73"/>
  <c r="M81" i="73"/>
  <c r="K81" i="73"/>
  <c r="I81" i="73"/>
  <c r="N80" i="73"/>
  <c r="M80" i="73"/>
  <c r="K80" i="73"/>
  <c r="I80" i="73"/>
  <c r="N79" i="73"/>
  <c r="M79" i="73"/>
  <c r="K79" i="73"/>
  <c r="I79" i="73"/>
  <c r="N78" i="73"/>
  <c r="M78" i="73"/>
  <c r="K78" i="73"/>
  <c r="I78" i="73"/>
  <c r="N77" i="73"/>
  <c r="M77" i="73"/>
  <c r="K77" i="73"/>
  <c r="I77" i="73"/>
  <c r="N76" i="73"/>
  <c r="M76" i="73"/>
  <c r="K76" i="73"/>
  <c r="I76" i="73"/>
  <c r="N75" i="73"/>
  <c r="M75" i="73"/>
  <c r="K75" i="73"/>
  <c r="I75" i="73"/>
  <c r="N74" i="73"/>
  <c r="M74" i="73"/>
  <c r="K74" i="73"/>
  <c r="I74" i="73"/>
  <c r="N73" i="73"/>
  <c r="M73" i="73"/>
  <c r="K73" i="73"/>
  <c r="I73" i="73"/>
  <c r="N72" i="73"/>
  <c r="M72" i="73"/>
  <c r="K72" i="73"/>
  <c r="I72" i="73"/>
  <c r="N71" i="73"/>
  <c r="M71" i="73"/>
  <c r="K71" i="73"/>
  <c r="I71" i="73"/>
  <c r="N70" i="73"/>
  <c r="M70" i="73"/>
  <c r="K70" i="73"/>
  <c r="I70" i="73"/>
  <c r="N69" i="73"/>
  <c r="M69" i="73"/>
  <c r="K69" i="73"/>
  <c r="I69" i="73"/>
  <c r="N68" i="73"/>
  <c r="M68" i="73"/>
  <c r="K68" i="73"/>
  <c r="I68" i="73"/>
  <c r="N67" i="73"/>
  <c r="M67" i="73"/>
  <c r="K67" i="73"/>
  <c r="I67" i="73"/>
  <c r="N66" i="73"/>
  <c r="M66" i="73"/>
  <c r="K66" i="73"/>
  <c r="I66" i="73"/>
  <c r="N65" i="73"/>
  <c r="M65" i="73"/>
  <c r="K65" i="73"/>
  <c r="I65" i="73"/>
  <c r="N64" i="73"/>
  <c r="M64" i="73"/>
  <c r="K64" i="73"/>
  <c r="I64" i="73"/>
  <c r="N63" i="73"/>
  <c r="M63" i="73"/>
  <c r="K63" i="73"/>
  <c r="I63" i="73"/>
  <c r="N62" i="73"/>
  <c r="M62" i="73"/>
  <c r="K62" i="73"/>
  <c r="I62" i="73"/>
  <c r="N61" i="73"/>
  <c r="M61" i="73"/>
  <c r="K61" i="73"/>
  <c r="I61" i="73"/>
  <c r="N60" i="73"/>
  <c r="M60" i="73"/>
  <c r="K60" i="73"/>
  <c r="I60" i="73"/>
  <c r="N59" i="73"/>
  <c r="M59" i="73"/>
  <c r="K59" i="73"/>
  <c r="I59" i="73"/>
  <c r="N58" i="73"/>
  <c r="M58" i="73"/>
  <c r="K58" i="73"/>
  <c r="I58" i="73"/>
  <c r="N57" i="73"/>
  <c r="M57" i="73"/>
  <c r="K57" i="73"/>
  <c r="I57" i="73"/>
  <c r="N56" i="73"/>
  <c r="M56" i="73"/>
  <c r="K56" i="73"/>
  <c r="I56" i="73"/>
  <c r="N55" i="73"/>
  <c r="M55" i="73"/>
  <c r="K55" i="73"/>
  <c r="I55" i="73"/>
  <c r="N54" i="73"/>
  <c r="M54" i="73"/>
  <c r="K54" i="73"/>
  <c r="I54" i="73"/>
  <c r="N53" i="73"/>
  <c r="M53" i="73"/>
  <c r="K53" i="73"/>
  <c r="I53" i="73"/>
  <c r="N52" i="73"/>
  <c r="M52" i="73"/>
  <c r="K52" i="73"/>
  <c r="I52" i="73"/>
  <c r="N51" i="73"/>
  <c r="M51" i="73"/>
  <c r="K51" i="73"/>
  <c r="I51" i="73"/>
  <c r="N50" i="73"/>
  <c r="M50" i="73"/>
  <c r="K50" i="73"/>
  <c r="I50" i="73"/>
  <c r="N49" i="73"/>
  <c r="M49" i="73"/>
  <c r="K49" i="73"/>
  <c r="I49" i="73"/>
  <c r="N48" i="73"/>
  <c r="M48" i="73"/>
  <c r="K48" i="73"/>
  <c r="I48" i="73"/>
  <c r="N47" i="73"/>
  <c r="M47" i="73"/>
  <c r="K47" i="73"/>
  <c r="I47" i="73"/>
  <c r="N46" i="73"/>
  <c r="M46" i="73"/>
  <c r="K46" i="73"/>
  <c r="I46" i="73"/>
  <c r="N45" i="73"/>
  <c r="M45" i="73"/>
  <c r="K45" i="73"/>
  <c r="I45" i="73"/>
  <c r="N44" i="73"/>
  <c r="M44" i="73"/>
  <c r="K44" i="73"/>
  <c r="I44" i="73"/>
  <c r="N43" i="73"/>
  <c r="M43" i="73"/>
  <c r="K43" i="73"/>
  <c r="I43" i="73"/>
  <c r="N42" i="73"/>
  <c r="M42" i="73"/>
  <c r="K42" i="73"/>
  <c r="I42" i="73"/>
  <c r="N41" i="73"/>
  <c r="M41" i="73"/>
  <c r="K41" i="73"/>
  <c r="I41" i="73"/>
  <c r="N40" i="73"/>
  <c r="M40" i="73"/>
  <c r="K40" i="73"/>
  <c r="I40" i="73"/>
  <c r="N39" i="73"/>
  <c r="M39" i="73"/>
  <c r="K39" i="73"/>
  <c r="I39" i="73"/>
  <c r="N38" i="73"/>
  <c r="M38" i="73"/>
  <c r="K38" i="73"/>
  <c r="I38" i="73"/>
  <c r="N37" i="73"/>
  <c r="M37" i="73"/>
  <c r="K37" i="73"/>
  <c r="I37" i="73"/>
  <c r="N36" i="73"/>
  <c r="M36" i="73"/>
  <c r="K36" i="73"/>
  <c r="I36" i="73"/>
  <c r="N35" i="73"/>
  <c r="M35" i="73"/>
  <c r="K35" i="73"/>
  <c r="I35" i="73"/>
  <c r="N34" i="73"/>
  <c r="M34" i="73"/>
  <c r="K34" i="73"/>
  <c r="I34" i="73"/>
  <c r="N33" i="73"/>
  <c r="M33" i="73"/>
  <c r="K33" i="73"/>
  <c r="I33" i="73"/>
  <c r="N32" i="73"/>
  <c r="M32" i="73"/>
  <c r="K32" i="73"/>
  <c r="I32" i="73"/>
  <c r="N31" i="73"/>
  <c r="M31" i="73"/>
  <c r="K31" i="73"/>
  <c r="I31" i="73"/>
  <c r="N30" i="73"/>
  <c r="M30" i="73"/>
  <c r="K30" i="73"/>
  <c r="I30" i="73"/>
  <c r="N29" i="73"/>
  <c r="M29" i="73"/>
  <c r="K29" i="73"/>
  <c r="I29" i="73"/>
  <c r="N28" i="73"/>
  <c r="M28" i="73"/>
  <c r="K28" i="73"/>
  <c r="I28" i="73"/>
  <c r="N27" i="73"/>
  <c r="M27" i="73"/>
  <c r="K27" i="73"/>
  <c r="I27" i="73"/>
  <c r="N26" i="73"/>
  <c r="M26" i="73"/>
  <c r="K26" i="73"/>
  <c r="I26" i="73"/>
  <c r="N25" i="73"/>
  <c r="M25" i="73"/>
  <c r="K25" i="73"/>
  <c r="I25" i="73"/>
  <c r="N24" i="73"/>
  <c r="M24" i="73"/>
  <c r="K24" i="73"/>
  <c r="I24" i="73"/>
  <c r="N23" i="73"/>
  <c r="M23" i="73"/>
  <c r="K23" i="73"/>
  <c r="I23" i="73"/>
  <c r="N22" i="73"/>
  <c r="M22" i="73"/>
  <c r="K22" i="73"/>
  <c r="I22" i="73"/>
  <c r="N21" i="73"/>
  <c r="M21" i="73"/>
  <c r="K21" i="73"/>
  <c r="I21" i="73"/>
  <c r="N20" i="73"/>
  <c r="M20" i="73"/>
  <c r="K20" i="73"/>
  <c r="I20" i="73"/>
  <c r="N19" i="73"/>
  <c r="M19" i="73"/>
  <c r="K19" i="73"/>
  <c r="I19" i="73"/>
  <c r="N18" i="73"/>
  <c r="M18" i="73"/>
  <c r="K18" i="73"/>
  <c r="I18" i="73"/>
  <c r="N17" i="73"/>
  <c r="M17" i="73"/>
  <c r="K17" i="73"/>
  <c r="I17" i="73"/>
  <c r="N16" i="73"/>
  <c r="M16" i="73"/>
  <c r="K16" i="73"/>
  <c r="I16" i="73"/>
  <c r="N15" i="73"/>
  <c r="M15" i="73"/>
  <c r="K15" i="73"/>
  <c r="I15" i="73"/>
  <c r="N14" i="73"/>
  <c r="M14" i="73"/>
  <c r="K14" i="73"/>
  <c r="I14" i="73"/>
  <c r="N13" i="73"/>
  <c r="M13" i="73"/>
  <c r="K13" i="73"/>
  <c r="I13" i="73"/>
  <c r="N12" i="73"/>
  <c r="M12" i="73"/>
  <c r="K12" i="73"/>
  <c r="I12" i="73"/>
  <c r="N11" i="73"/>
  <c r="M11" i="73"/>
  <c r="K11" i="73"/>
  <c r="I11" i="73"/>
  <c r="N10" i="73"/>
  <c r="M10" i="73"/>
  <c r="K10" i="73"/>
  <c r="I10" i="73"/>
  <c r="N9" i="73"/>
  <c r="M9" i="73"/>
  <c r="K9" i="73"/>
  <c r="I9" i="73"/>
  <c r="N8" i="73"/>
  <c r="M8" i="73"/>
  <c r="K8" i="73"/>
  <c r="I8" i="73"/>
  <c r="N7" i="73"/>
  <c r="M7" i="73"/>
  <c r="K7" i="73"/>
  <c r="I7" i="73"/>
  <c r="N6" i="73"/>
  <c r="M6" i="73"/>
  <c r="K6" i="73"/>
  <c r="I6" i="73"/>
  <c r="N5" i="73"/>
  <c r="M5" i="73"/>
  <c r="K5" i="73"/>
  <c r="I5" i="73"/>
  <c r="M3" i="73"/>
  <c r="M4" i="73" s="1"/>
  <c r="N2" i="73"/>
  <c r="N3" i="73" s="1"/>
  <c r="N4" i="73" s="1"/>
  <c r="M2" i="73"/>
  <c r="L84" i="73"/>
  <c r="E5" i="3" s="1"/>
  <c r="K2" i="73"/>
  <c r="K3" i="73" s="1"/>
  <c r="K4" i="73" s="1"/>
  <c r="I2" i="73"/>
  <c r="I3" i="73" s="1"/>
  <c r="I4" i="73" s="1"/>
  <c r="N83" i="74"/>
  <c r="M83" i="74"/>
  <c r="K83" i="74"/>
  <c r="I83" i="74"/>
  <c r="N82" i="74"/>
  <c r="M82" i="74"/>
  <c r="K82" i="74"/>
  <c r="I82" i="74"/>
  <c r="N81" i="74"/>
  <c r="M81" i="74"/>
  <c r="K81" i="74"/>
  <c r="I81" i="74"/>
  <c r="N80" i="74"/>
  <c r="M80" i="74"/>
  <c r="K80" i="74"/>
  <c r="I80" i="74"/>
  <c r="N79" i="74"/>
  <c r="M79" i="74"/>
  <c r="K79" i="74"/>
  <c r="I79" i="74"/>
  <c r="N78" i="74"/>
  <c r="M78" i="74"/>
  <c r="K78" i="74"/>
  <c r="I78" i="74"/>
  <c r="N77" i="74"/>
  <c r="M77" i="74"/>
  <c r="K77" i="74"/>
  <c r="I77" i="74"/>
  <c r="N76" i="74"/>
  <c r="M76" i="74"/>
  <c r="K76" i="74"/>
  <c r="I76" i="74"/>
  <c r="N75" i="74"/>
  <c r="M75" i="74"/>
  <c r="K75" i="74"/>
  <c r="I75" i="74"/>
  <c r="N74" i="74"/>
  <c r="M74" i="74"/>
  <c r="K74" i="74"/>
  <c r="I74" i="74"/>
  <c r="N73" i="74"/>
  <c r="M73" i="74"/>
  <c r="K73" i="74"/>
  <c r="I73" i="74"/>
  <c r="N72" i="74"/>
  <c r="M72" i="74"/>
  <c r="K72" i="74"/>
  <c r="I72" i="74"/>
  <c r="N71" i="74"/>
  <c r="M71" i="74"/>
  <c r="K71" i="74"/>
  <c r="I71" i="74"/>
  <c r="N70" i="74"/>
  <c r="M70" i="74"/>
  <c r="K70" i="74"/>
  <c r="I70" i="74"/>
  <c r="N69" i="74"/>
  <c r="M69" i="74"/>
  <c r="K69" i="74"/>
  <c r="I69" i="74"/>
  <c r="N68" i="74"/>
  <c r="M68" i="74"/>
  <c r="K68" i="74"/>
  <c r="I68" i="74"/>
  <c r="N67" i="74"/>
  <c r="M67" i="74"/>
  <c r="K67" i="74"/>
  <c r="I67" i="74"/>
  <c r="N66" i="74"/>
  <c r="M66" i="74"/>
  <c r="K66" i="74"/>
  <c r="I66" i="74"/>
  <c r="N65" i="74"/>
  <c r="M65" i="74"/>
  <c r="K65" i="74"/>
  <c r="I65" i="74"/>
  <c r="N64" i="74"/>
  <c r="M64" i="74"/>
  <c r="K64" i="74"/>
  <c r="I64" i="74"/>
  <c r="N63" i="74"/>
  <c r="M63" i="74"/>
  <c r="K63" i="74"/>
  <c r="I63" i="74"/>
  <c r="N62" i="74"/>
  <c r="M62" i="74"/>
  <c r="K62" i="74"/>
  <c r="I62" i="74"/>
  <c r="N61" i="74"/>
  <c r="M61" i="74"/>
  <c r="K61" i="74"/>
  <c r="I61" i="74"/>
  <c r="N60" i="74"/>
  <c r="M60" i="74"/>
  <c r="K60" i="74"/>
  <c r="I60" i="74"/>
  <c r="N59" i="74"/>
  <c r="M59" i="74"/>
  <c r="K59" i="74"/>
  <c r="I59" i="74"/>
  <c r="N58" i="74"/>
  <c r="M58" i="74"/>
  <c r="K58" i="74"/>
  <c r="I58" i="74"/>
  <c r="N57" i="74"/>
  <c r="M57" i="74"/>
  <c r="K57" i="74"/>
  <c r="I57" i="74"/>
  <c r="N56" i="74"/>
  <c r="M56" i="74"/>
  <c r="K56" i="74"/>
  <c r="I56" i="74"/>
  <c r="N55" i="74"/>
  <c r="M55" i="74"/>
  <c r="K55" i="74"/>
  <c r="I55" i="74"/>
  <c r="N54" i="74"/>
  <c r="M54" i="74"/>
  <c r="K54" i="74"/>
  <c r="I54" i="74"/>
  <c r="N53" i="74"/>
  <c r="M53" i="74"/>
  <c r="K53" i="74"/>
  <c r="I53" i="74"/>
  <c r="N52" i="74"/>
  <c r="M52" i="74"/>
  <c r="K52" i="74"/>
  <c r="I52" i="74"/>
  <c r="N51" i="74"/>
  <c r="M51" i="74"/>
  <c r="K51" i="74"/>
  <c r="I51" i="74"/>
  <c r="N50" i="74"/>
  <c r="M50" i="74"/>
  <c r="K50" i="74"/>
  <c r="I50" i="74"/>
  <c r="N49" i="74"/>
  <c r="M49" i="74"/>
  <c r="K49" i="74"/>
  <c r="I49" i="74"/>
  <c r="N48" i="74"/>
  <c r="M48" i="74"/>
  <c r="K48" i="74"/>
  <c r="I48" i="74"/>
  <c r="N47" i="74"/>
  <c r="M47" i="74"/>
  <c r="K47" i="74"/>
  <c r="I47" i="74"/>
  <c r="N46" i="74"/>
  <c r="M46" i="74"/>
  <c r="K46" i="74"/>
  <c r="I46" i="74"/>
  <c r="N45" i="74"/>
  <c r="M45" i="74"/>
  <c r="K45" i="74"/>
  <c r="I45" i="74"/>
  <c r="N44" i="74"/>
  <c r="M44" i="74"/>
  <c r="K44" i="74"/>
  <c r="I44" i="74"/>
  <c r="N43" i="74"/>
  <c r="M43" i="74"/>
  <c r="K43" i="74"/>
  <c r="I43" i="74"/>
  <c r="N42" i="74"/>
  <c r="M42" i="74"/>
  <c r="K42" i="74"/>
  <c r="I42" i="74"/>
  <c r="N41" i="74"/>
  <c r="M41" i="74"/>
  <c r="K41" i="74"/>
  <c r="I41" i="74"/>
  <c r="N40" i="74"/>
  <c r="M40" i="74"/>
  <c r="K40" i="74"/>
  <c r="I40" i="74"/>
  <c r="N39" i="74"/>
  <c r="M39" i="74"/>
  <c r="K39" i="74"/>
  <c r="I39" i="74"/>
  <c r="N38" i="74"/>
  <c r="M38" i="74"/>
  <c r="K38" i="74"/>
  <c r="I38" i="74"/>
  <c r="N37" i="74"/>
  <c r="M37" i="74"/>
  <c r="K37" i="74"/>
  <c r="I37" i="74"/>
  <c r="N36" i="74"/>
  <c r="M36" i="74"/>
  <c r="K36" i="74"/>
  <c r="I36" i="74"/>
  <c r="N35" i="74"/>
  <c r="M35" i="74"/>
  <c r="K35" i="74"/>
  <c r="I35" i="74"/>
  <c r="N34" i="74"/>
  <c r="M34" i="74"/>
  <c r="K34" i="74"/>
  <c r="I34" i="74"/>
  <c r="N33" i="74"/>
  <c r="M33" i="74"/>
  <c r="K33" i="74"/>
  <c r="I33" i="74"/>
  <c r="N32" i="74"/>
  <c r="M32" i="74"/>
  <c r="K32" i="74"/>
  <c r="I32" i="74"/>
  <c r="N31" i="74"/>
  <c r="M31" i="74"/>
  <c r="K31" i="74"/>
  <c r="I31" i="74"/>
  <c r="N30" i="74"/>
  <c r="M30" i="74"/>
  <c r="K30" i="74"/>
  <c r="I30" i="74"/>
  <c r="N29" i="74"/>
  <c r="M29" i="74"/>
  <c r="K29" i="74"/>
  <c r="I29" i="74"/>
  <c r="N28" i="74"/>
  <c r="M28" i="74"/>
  <c r="K28" i="74"/>
  <c r="I28" i="74"/>
  <c r="N27" i="74"/>
  <c r="M27" i="74"/>
  <c r="K27" i="74"/>
  <c r="I27" i="74"/>
  <c r="N26" i="74"/>
  <c r="M26" i="74"/>
  <c r="K26" i="74"/>
  <c r="I26" i="74"/>
  <c r="N25" i="74"/>
  <c r="M25" i="74"/>
  <c r="K25" i="74"/>
  <c r="I25" i="74"/>
  <c r="N24" i="74"/>
  <c r="M24" i="74"/>
  <c r="K24" i="74"/>
  <c r="I24" i="74"/>
  <c r="N23" i="74"/>
  <c r="M23" i="74"/>
  <c r="K23" i="74"/>
  <c r="I23" i="74"/>
  <c r="N22" i="74"/>
  <c r="M22" i="74"/>
  <c r="K22" i="74"/>
  <c r="I22" i="74"/>
  <c r="N21" i="74"/>
  <c r="M21" i="74"/>
  <c r="K21" i="74"/>
  <c r="I21" i="74"/>
  <c r="N20" i="74"/>
  <c r="M20" i="74"/>
  <c r="K20" i="74"/>
  <c r="I20" i="74"/>
  <c r="N19" i="74"/>
  <c r="M19" i="74"/>
  <c r="K19" i="74"/>
  <c r="I19" i="74"/>
  <c r="N18" i="74"/>
  <c r="M18" i="74"/>
  <c r="K18" i="74"/>
  <c r="I18" i="74"/>
  <c r="N17" i="74"/>
  <c r="M17" i="74"/>
  <c r="K17" i="74"/>
  <c r="I17" i="74"/>
  <c r="N16" i="74"/>
  <c r="M16" i="74"/>
  <c r="K16" i="74"/>
  <c r="I16" i="74"/>
  <c r="N15" i="74"/>
  <c r="M15" i="74"/>
  <c r="K15" i="74"/>
  <c r="I15" i="74"/>
  <c r="N14" i="74"/>
  <c r="M14" i="74"/>
  <c r="K14" i="74"/>
  <c r="I14" i="74"/>
  <c r="N13" i="74"/>
  <c r="M13" i="74"/>
  <c r="K13" i="74"/>
  <c r="I13" i="74"/>
  <c r="N12" i="74"/>
  <c r="M12" i="74"/>
  <c r="K12" i="74"/>
  <c r="I12" i="74"/>
  <c r="N11" i="74"/>
  <c r="M11" i="74"/>
  <c r="K11" i="74"/>
  <c r="I11" i="74"/>
  <c r="N10" i="74"/>
  <c r="M10" i="74"/>
  <c r="K10" i="74"/>
  <c r="I10" i="74"/>
  <c r="N9" i="74"/>
  <c r="M9" i="74"/>
  <c r="K9" i="74"/>
  <c r="I9" i="74"/>
  <c r="N8" i="74"/>
  <c r="M8" i="74"/>
  <c r="K8" i="74"/>
  <c r="I8" i="74"/>
  <c r="N7" i="74"/>
  <c r="M7" i="74"/>
  <c r="K7" i="74"/>
  <c r="I7" i="74"/>
  <c r="N6" i="74"/>
  <c r="M6" i="74"/>
  <c r="K6" i="74"/>
  <c r="I6" i="74"/>
  <c r="N5" i="74"/>
  <c r="M5" i="74"/>
  <c r="K5" i="74"/>
  <c r="I5" i="74"/>
  <c r="K4" i="74"/>
  <c r="K3" i="74"/>
  <c r="I3" i="74"/>
  <c r="I4" i="74" s="1"/>
  <c r="N2" i="74"/>
  <c r="N3" i="74" s="1"/>
  <c r="N4" i="74" s="1"/>
  <c r="M2" i="74"/>
  <c r="M3" i="74" s="1"/>
  <c r="M4" i="74" s="1"/>
  <c r="K2" i="74"/>
  <c r="I2" i="74"/>
  <c r="N83" i="75"/>
  <c r="M83" i="75"/>
  <c r="K83" i="75"/>
  <c r="I83" i="75"/>
  <c r="N82" i="75"/>
  <c r="M82" i="75"/>
  <c r="K82" i="75"/>
  <c r="I82" i="75"/>
  <c r="N81" i="75"/>
  <c r="M81" i="75"/>
  <c r="K81" i="75"/>
  <c r="I81" i="75"/>
  <c r="N80" i="75"/>
  <c r="M80" i="75"/>
  <c r="K80" i="75"/>
  <c r="I80" i="75"/>
  <c r="N79" i="75"/>
  <c r="M79" i="75"/>
  <c r="K79" i="75"/>
  <c r="I79" i="75"/>
  <c r="N78" i="75"/>
  <c r="M78" i="75"/>
  <c r="K78" i="75"/>
  <c r="I78" i="75"/>
  <c r="N77" i="75"/>
  <c r="M77" i="75"/>
  <c r="K77" i="75"/>
  <c r="I77" i="75"/>
  <c r="N76" i="75"/>
  <c r="M76" i="75"/>
  <c r="K76" i="75"/>
  <c r="I76" i="75"/>
  <c r="N75" i="75"/>
  <c r="M75" i="75"/>
  <c r="K75" i="75"/>
  <c r="I75" i="75"/>
  <c r="N74" i="75"/>
  <c r="M74" i="75"/>
  <c r="K74" i="75"/>
  <c r="I74" i="75"/>
  <c r="N73" i="75"/>
  <c r="M73" i="75"/>
  <c r="K73" i="75"/>
  <c r="I73" i="75"/>
  <c r="N72" i="75"/>
  <c r="M72" i="75"/>
  <c r="K72" i="75"/>
  <c r="I72" i="75"/>
  <c r="N71" i="75"/>
  <c r="M71" i="75"/>
  <c r="K71" i="75"/>
  <c r="I71" i="75"/>
  <c r="N70" i="75"/>
  <c r="M70" i="75"/>
  <c r="K70" i="75"/>
  <c r="I70" i="75"/>
  <c r="N69" i="75"/>
  <c r="M69" i="75"/>
  <c r="K69" i="75"/>
  <c r="I69" i="75"/>
  <c r="N68" i="75"/>
  <c r="M68" i="75"/>
  <c r="K68" i="75"/>
  <c r="I68" i="75"/>
  <c r="N67" i="75"/>
  <c r="M67" i="75"/>
  <c r="K67" i="75"/>
  <c r="I67" i="75"/>
  <c r="N66" i="75"/>
  <c r="M66" i="75"/>
  <c r="K66" i="75"/>
  <c r="I66" i="75"/>
  <c r="N65" i="75"/>
  <c r="M65" i="75"/>
  <c r="K65" i="75"/>
  <c r="I65" i="75"/>
  <c r="N64" i="75"/>
  <c r="M64" i="75"/>
  <c r="K64" i="75"/>
  <c r="I64" i="75"/>
  <c r="N63" i="75"/>
  <c r="M63" i="75"/>
  <c r="K63" i="75"/>
  <c r="I63" i="75"/>
  <c r="N62" i="75"/>
  <c r="M62" i="75"/>
  <c r="K62" i="75"/>
  <c r="I62" i="75"/>
  <c r="N61" i="75"/>
  <c r="M61" i="75"/>
  <c r="K61" i="75"/>
  <c r="I61" i="75"/>
  <c r="N60" i="75"/>
  <c r="M60" i="75"/>
  <c r="K60" i="75"/>
  <c r="I60" i="75"/>
  <c r="N59" i="75"/>
  <c r="M59" i="75"/>
  <c r="K59" i="75"/>
  <c r="I59" i="75"/>
  <c r="N58" i="75"/>
  <c r="M58" i="75"/>
  <c r="K58" i="75"/>
  <c r="I58" i="75"/>
  <c r="N57" i="75"/>
  <c r="M57" i="75"/>
  <c r="K57" i="75"/>
  <c r="I57" i="75"/>
  <c r="N56" i="75"/>
  <c r="M56" i="75"/>
  <c r="K56" i="75"/>
  <c r="I56" i="75"/>
  <c r="N55" i="75"/>
  <c r="M55" i="75"/>
  <c r="K55" i="75"/>
  <c r="I55" i="75"/>
  <c r="N54" i="75"/>
  <c r="M54" i="75"/>
  <c r="K54" i="75"/>
  <c r="I54" i="75"/>
  <c r="N53" i="75"/>
  <c r="M53" i="75"/>
  <c r="K53" i="75"/>
  <c r="I53" i="75"/>
  <c r="N52" i="75"/>
  <c r="M52" i="75"/>
  <c r="K52" i="75"/>
  <c r="I52" i="75"/>
  <c r="N51" i="75"/>
  <c r="M51" i="75"/>
  <c r="K51" i="75"/>
  <c r="I51" i="75"/>
  <c r="N50" i="75"/>
  <c r="M50" i="75"/>
  <c r="K50" i="75"/>
  <c r="I50" i="75"/>
  <c r="N49" i="75"/>
  <c r="M49" i="75"/>
  <c r="K49" i="75"/>
  <c r="I49" i="75"/>
  <c r="N48" i="75"/>
  <c r="M48" i="75"/>
  <c r="K48" i="75"/>
  <c r="I48" i="75"/>
  <c r="N47" i="75"/>
  <c r="M47" i="75"/>
  <c r="K47" i="75"/>
  <c r="I47" i="75"/>
  <c r="N46" i="75"/>
  <c r="M46" i="75"/>
  <c r="K46" i="75"/>
  <c r="I46" i="75"/>
  <c r="N45" i="75"/>
  <c r="M45" i="75"/>
  <c r="K45" i="75"/>
  <c r="I45" i="75"/>
  <c r="N44" i="75"/>
  <c r="M44" i="75"/>
  <c r="K44" i="75"/>
  <c r="I44" i="75"/>
  <c r="N43" i="75"/>
  <c r="M43" i="75"/>
  <c r="K43" i="75"/>
  <c r="I43" i="75"/>
  <c r="N42" i="75"/>
  <c r="M42" i="75"/>
  <c r="K42" i="75"/>
  <c r="I42" i="75"/>
  <c r="N41" i="75"/>
  <c r="M41" i="75"/>
  <c r="K41" i="75"/>
  <c r="I41" i="75"/>
  <c r="N40" i="75"/>
  <c r="M40" i="75"/>
  <c r="K40" i="75"/>
  <c r="I40" i="75"/>
  <c r="N39" i="75"/>
  <c r="M39" i="75"/>
  <c r="K39" i="75"/>
  <c r="I39" i="75"/>
  <c r="N38" i="75"/>
  <c r="M38" i="75"/>
  <c r="K38" i="75"/>
  <c r="I38" i="75"/>
  <c r="N37" i="75"/>
  <c r="M37" i="75"/>
  <c r="K37" i="75"/>
  <c r="I37" i="75"/>
  <c r="N36" i="75"/>
  <c r="M36" i="75"/>
  <c r="K36" i="75"/>
  <c r="I36" i="75"/>
  <c r="N35" i="75"/>
  <c r="M35" i="75"/>
  <c r="K35" i="75"/>
  <c r="I35" i="75"/>
  <c r="N34" i="75"/>
  <c r="M34" i="75"/>
  <c r="K34" i="75"/>
  <c r="I34" i="75"/>
  <c r="N33" i="75"/>
  <c r="M33" i="75"/>
  <c r="K33" i="75"/>
  <c r="I33" i="75"/>
  <c r="N32" i="75"/>
  <c r="M32" i="75"/>
  <c r="K32" i="75"/>
  <c r="I32" i="75"/>
  <c r="N31" i="75"/>
  <c r="M31" i="75"/>
  <c r="K31" i="75"/>
  <c r="I31" i="75"/>
  <c r="N30" i="75"/>
  <c r="M30" i="75"/>
  <c r="K30" i="75"/>
  <c r="I30" i="75"/>
  <c r="N29" i="75"/>
  <c r="M29" i="75"/>
  <c r="K29" i="75"/>
  <c r="I29" i="75"/>
  <c r="N28" i="75"/>
  <c r="M28" i="75"/>
  <c r="K28" i="75"/>
  <c r="I28" i="75"/>
  <c r="N27" i="75"/>
  <c r="M27" i="75"/>
  <c r="K27" i="75"/>
  <c r="I27" i="75"/>
  <c r="N26" i="75"/>
  <c r="M26" i="75"/>
  <c r="K26" i="75"/>
  <c r="I26" i="75"/>
  <c r="N25" i="75"/>
  <c r="M25" i="75"/>
  <c r="K25" i="75"/>
  <c r="I25" i="75"/>
  <c r="N24" i="75"/>
  <c r="M24" i="75"/>
  <c r="K24" i="75"/>
  <c r="I24" i="75"/>
  <c r="N23" i="75"/>
  <c r="M23" i="75"/>
  <c r="K23" i="75"/>
  <c r="I23" i="75"/>
  <c r="N22" i="75"/>
  <c r="M22" i="75"/>
  <c r="K22" i="75"/>
  <c r="I22" i="75"/>
  <c r="N21" i="75"/>
  <c r="M21" i="75"/>
  <c r="K21" i="75"/>
  <c r="I21" i="75"/>
  <c r="N20" i="75"/>
  <c r="M20" i="75"/>
  <c r="K20" i="75"/>
  <c r="I20" i="75"/>
  <c r="N19" i="75"/>
  <c r="M19" i="75"/>
  <c r="K19" i="75"/>
  <c r="I19" i="75"/>
  <c r="N18" i="75"/>
  <c r="M18" i="75"/>
  <c r="K18" i="75"/>
  <c r="I18" i="75"/>
  <c r="N17" i="75"/>
  <c r="M17" i="75"/>
  <c r="K17" i="75"/>
  <c r="I17" i="75"/>
  <c r="N16" i="75"/>
  <c r="M16" i="75"/>
  <c r="K16" i="75"/>
  <c r="I16" i="75"/>
  <c r="N15" i="75"/>
  <c r="M15" i="75"/>
  <c r="K15" i="75"/>
  <c r="I15" i="75"/>
  <c r="N14" i="75"/>
  <c r="M14" i="75"/>
  <c r="K14" i="75"/>
  <c r="I14" i="75"/>
  <c r="N13" i="75"/>
  <c r="M13" i="75"/>
  <c r="K13" i="75"/>
  <c r="I13" i="75"/>
  <c r="N12" i="75"/>
  <c r="M12" i="75"/>
  <c r="K12" i="75"/>
  <c r="I12" i="75"/>
  <c r="N11" i="75"/>
  <c r="M11" i="75"/>
  <c r="K11" i="75"/>
  <c r="I11" i="75"/>
  <c r="N10" i="75"/>
  <c r="M10" i="75"/>
  <c r="K10" i="75"/>
  <c r="I10" i="75"/>
  <c r="N9" i="75"/>
  <c r="M9" i="75"/>
  <c r="K9" i="75"/>
  <c r="I9" i="75"/>
  <c r="N8" i="75"/>
  <c r="M8" i="75"/>
  <c r="K8" i="75"/>
  <c r="I8" i="75"/>
  <c r="N7" i="75"/>
  <c r="M7" i="75"/>
  <c r="K7" i="75"/>
  <c r="I7" i="75"/>
  <c r="N6" i="75"/>
  <c r="M6" i="75"/>
  <c r="K6" i="75"/>
  <c r="I6" i="75"/>
  <c r="M3" i="75"/>
  <c r="M4" i="75" s="1"/>
  <c r="M5" i="75" s="1"/>
  <c r="N2" i="75"/>
  <c r="N3" i="75" s="1"/>
  <c r="N4" i="75" s="1"/>
  <c r="N5" i="75" s="1"/>
  <c r="M2" i="75"/>
  <c r="K2" i="75"/>
  <c r="K3" i="75" s="1"/>
  <c r="K4" i="75" s="1"/>
  <c r="K5" i="75" s="1"/>
  <c r="I2" i="75"/>
  <c r="I3" i="75" s="1"/>
  <c r="I4" i="75" s="1"/>
  <c r="I5" i="75" s="1"/>
  <c r="N83" i="76"/>
  <c r="M83" i="76"/>
  <c r="K83" i="76"/>
  <c r="I83" i="76"/>
  <c r="N82" i="76"/>
  <c r="M82" i="76"/>
  <c r="K82" i="76"/>
  <c r="I82" i="76"/>
  <c r="N81" i="76"/>
  <c r="M81" i="76"/>
  <c r="K81" i="76"/>
  <c r="I81" i="76"/>
  <c r="N80" i="76"/>
  <c r="M80" i="76"/>
  <c r="K80" i="76"/>
  <c r="I80" i="76"/>
  <c r="N79" i="76"/>
  <c r="M79" i="76"/>
  <c r="K79" i="76"/>
  <c r="I79" i="76"/>
  <c r="N78" i="76"/>
  <c r="M78" i="76"/>
  <c r="K78" i="76"/>
  <c r="I78" i="76"/>
  <c r="N77" i="76"/>
  <c r="M77" i="76"/>
  <c r="K77" i="76"/>
  <c r="I77" i="76"/>
  <c r="N76" i="76"/>
  <c r="M76" i="76"/>
  <c r="K76" i="76"/>
  <c r="I76" i="76"/>
  <c r="N75" i="76"/>
  <c r="M75" i="76"/>
  <c r="K75" i="76"/>
  <c r="I75" i="76"/>
  <c r="N74" i="76"/>
  <c r="M74" i="76"/>
  <c r="K74" i="76"/>
  <c r="I74" i="76"/>
  <c r="N73" i="76"/>
  <c r="M73" i="76"/>
  <c r="K73" i="76"/>
  <c r="I73" i="76"/>
  <c r="N72" i="76"/>
  <c r="M72" i="76"/>
  <c r="K72" i="76"/>
  <c r="I72" i="76"/>
  <c r="N71" i="76"/>
  <c r="M71" i="76"/>
  <c r="K71" i="76"/>
  <c r="I71" i="76"/>
  <c r="N70" i="76"/>
  <c r="M70" i="76"/>
  <c r="K70" i="76"/>
  <c r="I70" i="76"/>
  <c r="N69" i="76"/>
  <c r="M69" i="76"/>
  <c r="K69" i="76"/>
  <c r="I69" i="76"/>
  <c r="N68" i="76"/>
  <c r="M68" i="76"/>
  <c r="K68" i="76"/>
  <c r="I68" i="76"/>
  <c r="N67" i="76"/>
  <c r="M67" i="76"/>
  <c r="K67" i="76"/>
  <c r="I67" i="76"/>
  <c r="N66" i="76"/>
  <c r="M66" i="76"/>
  <c r="K66" i="76"/>
  <c r="I66" i="76"/>
  <c r="N65" i="76"/>
  <c r="M65" i="76"/>
  <c r="K65" i="76"/>
  <c r="I65" i="76"/>
  <c r="N64" i="76"/>
  <c r="M64" i="76"/>
  <c r="K64" i="76"/>
  <c r="I64" i="76"/>
  <c r="N63" i="76"/>
  <c r="M63" i="76"/>
  <c r="K63" i="76"/>
  <c r="I63" i="76"/>
  <c r="N62" i="76"/>
  <c r="M62" i="76"/>
  <c r="K62" i="76"/>
  <c r="I62" i="76"/>
  <c r="N61" i="76"/>
  <c r="M61" i="76"/>
  <c r="K61" i="76"/>
  <c r="I61" i="76"/>
  <c r="N60" i="76"/>
  <c r="M60" i="76"/>
  <c r="K60" i="76"/>
  <c r="I60" i="76"/>
  <c r="N59" i="76"/>
  <c r="M59" i="76"/>
  <c r="K59" i="76"/>
  <c r="I59" i="76"/>
  <c r="N58" i="76"/>
  <c r="M58" i="76"/>
  <c r="K58" i="76"/>
  <c r="I58" i="76"/>
  <c r="N57" i="76"/>
  <c r="M57" i="76"/>
  <c r="K57" i="76"/>
  <c r="I57" i="76"/>
  <c r="N56" i="76"/>
  <c r="M56" i="76"/>
  <c r="K56" i="76"/>
  <c r="I56" i="76"/>
  <c r="N55" i="76"/>
  <c r="M55" i="76"/>
  <c r="K55" i="76"/>
  <c r="I55" i="76"/>
  <c r="N54" i="76"/>
  <c r="M54" i="76"/>
  <c r="K54" i="76"/>
  <c r="I54" i="76"/>
  <c r="N53" i="76"/>
  <c r="M53" i="76"/>
  <c r="K53" i="76"/>
  <c r="I53" i="76"/>
  <c r="N52" i="76"/>
  <c r="M52" i="76"/>
  <c r="K52" i="76"/>
  <c r="I52" i="76"/>
  <c r="N51" i="76"/>
  <c r="M51" i="76"/>
  <c r="K51" i="76"/>
  <c r="I51" i="76"/>
  <c r="N50" i="76"/>
  <c r="M50" i="76"/>
  <c r="K50" i="76"/>
  <c r="I50" i="76"/>
  <c r="N49" i="76"/>
  <c r="M49" i="76"/>
  <c r="K49" i="76"/>
  <c r="I49" i="76"/>
  <c r="N48" i="76"/>
  <c r="M48" i="76"/>
  <c r="K48" i="76"/>
  <c r="I48" i="76"/>
  <c r="N47" i="76"/>
  <c r="M47" i="76"/>
  <c r="K47" i="76"/>
  <c r="I47" i="76"/>
  <c r="N46" i="76"/>
  <c r="M46" i="76"/>
  <c r="K46" i="76"/>
  <c r="I46" i="76"/>
  <c r="N45" i="76"/>
  <c r="M45" i="76"/>
  <c r="K45" i="76"/>
  <c r="I45" i="76"/>
  <c r="N44" i="76"/>
  <c r="M44" i="76"/>
  <c r="K44" i="76"/>
  <c r="I44" i="76"/>
  <c r="N43" i="76"/>
  <c r="M43" i="76"/>
  <c r="K43" i="76"/>
  <c r="I43" i="76"/>
  <c r="N42" i="76"/>
  <c r="M42" i="76"/>
  <c r="K42" i="76"/>
  <c r="I42" i="76"/>
  <c r="N41" i="76"/>
  <c r="M41" i="76"/>
  <c r="K41" i="76"/>
  <c r="I41" i="76"/>
  <c r="N40" i="76"/>
  <c r="M40" i="76"/>
  <c r="K40" i="76"/>
  <c r="I40" i="76"/>
  <c r="N39" i="76"/>
  <c r="M39" i="76"/>
  <c r="K39" i="76"/>
  <c r="I39" i="76"/>
  <c r="N38" i="76"/>
  <c r="M38" i="76"/>
  <c r="K38" i="76"/>
  <c r="I38" i="76"/>
  <c r="N37" i="76"/>
  <c r="M37" i="76"/>
  <c r="K37" i="76"/>
  <c r="I37" i="76"/>
  <c r="N36" i="76"/>
  <c r="M36" i="76"/>
  <c r="K36" i="76"/>
  <c r="I36" i="76"/>
  <c r="N35" i="76"/>
  <c r="M35" i="76"/>
  <c r="K35" i="76"/>
  <c r="I35" i="76"/>
  <c r="N34" i="76"/>
  <c r="M34" i="76"/>
  <c r="K34" i="76"/>
  <c r="I34" i="76"/>
  <c r="N33" i="76"/>
  <c r="M33" i="76"/>
  <c r="K33" i="76"/>
  <c r="I33" i="76"/>
  <c r="N32" i="76"/>
  <c r="M32" i="76"/>
  <c r="K32" i="76"/>
  <c r="I32" i="76"/>
  <c r="N31" i="76"/>
  <c r="M31" i="76"/>
  <c r="K31" i="76"/>
  <c r="I31" i="76"/>
  <c r="N30" i="76"/>
  <c r="M30" i="76"/>
  <c r="K30" i="76"/>
  <c r="I30" i="76"/>
  <c r="N29" i="76"/>
  <c r="M29" i="76"/>
  <c r="K29" i="76"/>
  <c r="I29" i="76"/>
  <c r="N28" i="76"/>
  <c r="M28" i="76"/>
  <c r="K28" i="76"/>
  <c r="I28" i="76"/>
  <c r="N27" i="76"/>
  <c r="M27" i="76"/>
  <c r="K27" i="76"/>
  <c r="I27" i="76"/>
  <c r="N26" i="76"/>
  <c r="M26" i="76"/>
  <c r="K26" i="76"/>
  <c r="I26" i="76"/>
  <c r="N25" i="76"/>
  <c r="M25" i="76"/>
  <c r="K25" i="76"/>
  <c r="I25" i="76"/>
  <c r="N24" i="76"/>
  <c r="M24" i="76"/>
  <c r="K24" i="76"/>
  <c r="I24" i="76"/>
  <c r="N23" i="76"/>
  <c r="M23" i="76"/>
  <c r="K23" i="76"/>
  <c r="I23" i="76"/>
  <c r="N22" i="76"/>
  <c r="M22" i="76"/>
  <c r="K22" i="76"/>
  <c r="I22" i="76"/>
  <c r="N21" i="76"/>
  <c r="M21" i="76"/>
  <c r="K21" i="76"/>
  <c r="I21" i="76"/>
  <c r="N20" i="76"/>
  <c r="M20" i="76"/>
  <c r="K20" i="76"/>
  <c r="I20" i="76"/>
  <c r="N19" i="76"/>
  <c r="M19" i="76"/>
  <c r="K19" i="76"/>
  <c r="I19" i="76"/>
  <c r="N18" i="76"/>
  <c r="M18" i="76"/>
  <c r="K18" i="76"/>
  <c r="I18" i="76"/>
  <c r="N17" i="76"/>
  <c r="M17" i="76"/>
  <c r="K17" i="76"/>
  <c r="I17" i="76"/>
  <c r="N16" i="76"/>
  <c r="M16" i="76"/>
  <c r="K16" i="76"/>
  <c r="I16" i="76"/>
  <c r="N15" i="76"/>
  <c r="M15" i="76"/>
  <c r="K15" i="76"/>
  <c r="I15" i="76"/>
  <c r="N14" i="76"/>
  <c r="M14" i="76"/>
  <c r="K14" i="76"/>
  <c r="I14" i="76"/>
  <c r="N13" i="76"/>
  <c r="M13" i="76"/>
  <c r="K13" i="76"/>
  <c r="I13" i="76"/>
  <c r="N12" i="76"/>
  <c r="M12" i="76"/>
  <c r="K12" i="76"/>
  <c r="I12" i="76"/>
  <c r="N11" i="76"/>
  <c r="M11" i="76"/>
  <c r="K11" i="76"/>
  <c r="I11" i="76"/>
  <c r="N10" i="76"/>
  <c r="M10" i="76"/>
  <c r="K10" i="76"/>
  <c r="I10" i="76"/>
  <c r="N9" i="76"/>
  <c r="M9" i="76"/>
  <c r="K9" i="76"/>
  <c r="I9" i="76"/>
  <c r="N8" i="76"/>
  <c r="M8" i="76"/>
  <c r="K8" i="76"/>
  <c r="I8" i="76"/>
  <c r="N7" i="76"/>
  <c r="M7" i="76"/>
  <c r="K7" i="76"/>
  <c r="I7" i="76"/>
  <c r="N6" i="76"/>
  <c r="M6" i="76"/>
  <c r="K6" i="76"/>
  <c r="I6" i="76"/>
  <c r="N3" i="76"/>
  <c r="N4" i="76" s="1"/>
  <c r="N5" i="76" s="1"/>
  <c r="N2" i="76"/>
  <c r="M2" i="76"/>
  <c r="M3" i="76" s="1"/>
  <c r="M4" i="76" s="1"/>
  <c r="M5" i="76" s="1"/>
  <c r="K2" i="76"/>
  <c r="K3" i="76" s="1"/>
  <c r="K4" i="76" s="1"/>
  <c r="K5" i="76" s="1"/>
  <c r="I2" i="76"/>
  <c r="I3" i="76" s="1"/>
  <c r="I4" i="76" s="1"/>
  <c r="I5" i="76" s="1"/>
  <c r="N83" i="77"/>
  <c r="M83" i="77"/>
  <c r="K83" i="77"/>
  <c r="I83" i="77"/>
  <c r="N82" i="77"/>
  <c r="M82" i="77"/>
  <c r="K82" i="77"/>
  <c r="I82" i="77"/>
  <c r="N81" i="77"/>
  <c r="M81" i="77"/>
  <c r="K81" i="77"/>
  <c r="I81" i="77"/>
  <c r="N80" i="77"/>
  <c r="M80" i="77"/>
  <c r="K80" i="77"/>
  <c r="I80" i="77"/>
  <c r="N79" i="77"/>
  <c r="M79" i="77"/>
  <c r="K79" i="77"/>
  <c r="I79" i="77"/>
  <c r="N78" i="77"/>
  <c r="M78" i="77"/>
  <c r="K78" i="77"/>
  <c r="I78" i="77"/>
  <c r="N77" i="77"/>
  <c r="M77" i="77"/>
  <c r="K77" i="77"/>
  <c r="I77" i="77"/>
  <c r="N76" i="77"/>
  <c r="M76" i="77"/>
  <c r="K76" i="77"/>
  <c r="I76" i="77"/>
  <c r="N75" i="77"/>
  <c r="M75" i="77"/>
  <c r="K75" i="77"/>
  <c r="I75" i="77"/>
  <c r="N74" i="77"/>
  <c r="M74" i="77"/>
  <c r="K74" i="77"/>
  <c r="I74" i="77"/>
  <c r="N73" i="77"/>
  <c r="M73" i="77"/>
  <c r="K73" i="77"/>
  <c r="I73" i="77"/>
  <c r="N72" i="77"/>
  <c r="M72" i="77"/>
  <c r="K72" i="77"/>
  <c r="I72" i="77"/>
  <c r="N71" i="77"/>
  <c r="M71" i="77"/>
  <c r="K71" i="77"/>
  <c r="I71" i="77"/>
  <c r="N70" i="77"/>
  <c r="M70" i="77"/>
  <c r="K70" i="77"/>
  <c r="I70" i="77"/>
  <c r="N69" i="77"/>
  <c r="M69" i="77"/>
  <c r="K69" i="77"/>
  <c r="I69" i="77"/>
  <c r="N68" i="77"/>
  <c r="M68" i="77"/>
  <c r="K68" i="77"/>
  <c r="I68" i="77"/>
  <c r="N67" i="77"/>
  <c r="M67" i="77"/>
  <c r="K67" i="77"/>
  <c r="I67" i="77"/>
  <c r="N66" i="77"/>
  <c r="M66" i="77"/>
  <c r="K66" i="77"/>
  <c r="I66" i="77"/>
  <c r="N65" i="77"/>
  <c r="M65" i="77"/>
  <c r="K65" i="77"/>
  <c r="I65" i="77"/>
  <c r="N64" i="77"/>
  <c r="M64" i="77"/>
  <c r="K64" i="77"/>
  <c r="I64" i="77"/>
  <c r="N63" i="77"/>
  <c r="M63" i="77"/>
  <c r="K63" i="77"/>
  <c r="I63" i="77"/>
  <c r="N62" i="77"/>
  <c r="M62" i="77"/>
  <c r="K62" i="77"/>
  <c r="I62" i="77"/>
  <c r="N61" i="77"/>
  <c r="M61" i="77"/>
  <c r="K61" i="77"/>
  <c r="I61" i="77"/>
  <c r="N60" i="77"/>
  <c r="M60" i="77"/>
  <c r="K60" i="77"/>
  <c r="I60" i="77"/>
  <c r="N59" i="77"/>
  <c r="M59" i="77"/>
  <c r="K59" i="77"/>
  <c r="I59" i="77"/>
  <c r="N58" i="77"/>
  <c r="M58" i="77"/>
  <c r="K58" i="77"/>
  <c r="I58" i="77"/>
  <c r="N57" i="77"/>
  <c r="M57" i="77"/>
  <c r="K57" i="77"/>
  <c r="I57" i="77"/>
  <c r="N56" i="77"/>
  <c r="M56" i="77"/>
  <c r="K56" i="77"/>
  <c r="I56" i="77"/>
  <c r="N55" i="77"/>
  <c r="M55" i="77"/>
  <c r="K55" i="77"/>
  <c r="I55" i="77"/>
  <c r="N54" i="77"/>
  <c r="M54" i="77"/>
  <c r="K54" i="77"/>
  <c r="I54" i="77"/>
  <c r="N53" i="77"/>
  <c r="M53" i="77"/>
  <c r="K53" i="77"/>
  <c r="I53" i="77"/>
  <c r="N52" i="77"/>
  <c r="M52" i="77"/>
  <c r="K52" i="77"/>
  <c r="I52" i="77"/>
  <c r="N51" i="77"/>
  <c r="M51" i="77"/>
  <c r="K51" i="77"/>
  <c r="I51" i="77"/>
  <c r="N50" i="77"/>
  <c r="M50" i="77"/>
  <c r="K50" i="77"/>
  <c r="I50" i="77"/>
  <c r="N49" i="77"/>
  <c r="M49" i="77"/>
  <c r="K49" i="77"/>
  <c r="I49" i="77"/>
  <c r="N48" i="77"/>
  <c r="M48" i="77"/>
  <c r="K48" i="77"/>
  <c r="I48" i="77"/>
  <c r="N47" i="77"/>
  <c r="M47" i="77"/>
  <c r="K47" i="77"/>
  <c r="I47" i="77"/>
  <c r="N46" i="77"/>
  <c r="M46" i="77"/>
  <c r="K46" i="77"/>
  <c r="I46" i="77"/>
  <c r="N45" i="77"/>
  <c r="M45" i="77"/>
  <c r="K45" i="77"/>
  <c r="I45" i="77"/>
  <c r="N44" i="77"/>
  <c r="M44" i="77"/>
  <c r="K44" i="77"/>
  <c r="I44" i="77"/>
  <c r="N43" i="77"/>
  <c r="M43" i="77"/>
  <c r="K43" i="77"/>
  <c r="I43" i="77"/>
  <c r="N42" i="77"/>
  <c r="M42" i="77"/>
  <c r="K42" i="77"/>
  <c r="I42" i="77"/>
  <c r="N41" i="77"/>
  <c r="M41" i="77"/>
  <c r="K41" i="77"/>
  <c r="I41" i="77"/>
  <c r="N40" i="77"/>
  <c r="M40" i="77"/>
  <c r="K40" i="77"/>
  <c r="I40" i="77"/>
  <c r="N39" i="77"/>
  <c r="M39" i="77"/>
  <c r="K39" i="77"/>
  <c r="I39" i="77"/>
  <c r="N38" i="77"/>
  <c r="M38" i="77"/>
  <c r="K38" i="77"/>
  <c r="I38" i="77"/>
  <c r="N37" i="77"/>
  <c r="M37" i="77"/>
  <c r="K37" i="77"/>
  <c r="I37" i="77"/>
  <c r="N36" i="77"/>
  <c r="M36" i="77"/>
  <c r="K36" i="77"/>
  <c r="I36" i="77"/>
  <c r="N35" i="77"/>
  <c r="M35" i="77"/>
  <c r="K35" i="77"/>
  <c r="I35" i="77"/>
  <c r="N34" i="77"/>
  <c r="M34" i="77"/>
  <c r="K34" i="77"/>
  <c r="I34" i="77"/>
  <c r="N33" i="77"/>
  <c r="M33" i="77"/>
  <c r="K33" i="77"/>
  <c r="I33" i="77"/>
  <c r="N32" i="77"/>
  <c r="M32" i="77"/>
  <c r="K32" i="77"/>
  <c r="I32" i="77"/>
  <c r="N31" i="77"/>
  <c r="M31" i="77"/>
  <c r="K31" i="77"/>
  <c r="I31" i="77"/>
  <c r="N30" i="77"/>
  <c r="M30" i="77"/>
  <c r="K30" i="77"/>
  <c r="I30" i="77"/>
  <c r="N29" i="77"/>
  <c r="M29" i="77"/>
  <c r="K29" i="77"/>
  <c r="I29" i="77"/>
  <c r="N28" i="77"/>
  <c r="M28" i="77"/>
  <c r="K28" i="77"/>
  <c r="I28" i="77"/>
  <c r="N27" i="77"/>
  <c r="M27" i="77"/>
  <c r="K27" i="77"/>
  <c r="I27" i="77"/>
  <c r="N26" i="77"/>
  <c r="M26" i="77"/>
  <c r="K26" i="77"/>
  <c r="I26" i="77"/>
  <c r="N25" i="77"/>
  <c r="M25" i="77"/>
  <c r="K25" i="77"/>
  <c r="I25" i="77"/>
  <c r="N24" i="77"/>
  <c r="M24" i="77"/>
  <c r="K24" i="77"/>
  <c r="I24" i="77"/>
  <c r="N23" i="77"/>
  <c r="M23" i="77"/>
  <c r="K23" i="77"/>
  <c r="I23" i="77"/>
  <c r="N22" i="77"/>
  <c r="M22" i="77"/>
  <c r="K22" i="77"/>
  <c r="I22" i="77"/>
  <c r="N21" i="77"/>
  <c r="M21" i="77"/>
  <c r="K21" i="77"/>
  <c r="I21" i="77"/>
  <c r="N20" i="77"/>
  <c r="M20" i="77"/>
  <c r="K20" i="77"/>
  <c r="I20" i="77"/>
  <c r="N19" i="77"/>
  <c r="M19" i="77"/>
  <c r="K19" i="77"/>
  <c r="I19" i="77"/>
  <c r="N18" i="77"/>
  <c r="M18" i="77"/>
  <c r="K18" i="77"/>
  <c r="I18" i="77"/>
  <c r="N17" i="77"/>
  <c r="M17" i="77"/>
  <c r="K17" i="77"/>
  <c r="I17" i="77"/>
  <c r="N16" i="77"/>
  <c r="M16" i="77"/>
  <c r="K16" i="77"/>
  <c r="I16" i="77"/>
  <c r="N15" i="77"/>
  <c r="M15" i="77"/>
  <c r="K15" i="77"/>
  <c r="I15" i="77"/>
  <c r="N14" i="77"/>
  <c r="M14" i="77"/>
  <c r="K14" i="77"/>
  <c r="I14" i="77"/>
  <c r="N13" i="77"/>
  <c r="M13" i="77"/>
  <c r="K13" i="77"/>
  <c r="I13" i="77"/>
  <c r="N12" i="77"/>
  <c r="M12" i="77"/>
  <c r="K12" i="77"/>
  <c r="I12" i="77"/>
  <c r="N11" i="77"/>
  <c r="M11" i="77"/>
  <c r="K11" i="77"/>
  <c r="I11" i="77"/>
  <c r="N10" i="77"/>
  <c r="M10" i="77"/>
  <c r="K10" i="77"/>
  <c r="I10" i="77"/>
  <c r="N9" i="77"/>
  <c r="M9" i="77"/>
  <c r="K9" i="77"/>
  <c r="I9" i="77"/>
  <c r="N8" i="77"/>
  <c r="M8" i="77"/>
  <c r="K8" i="77"/>
  <c r="I8" i="77"/>
  <c r="N7" i="77"/>
  <c r="M7" i="77"/>
  <c r="K7" i="77"/>
  <c r="I7" i="77"/>
  <c r="N6" i="77"/>
  <c r="M6" i="77"/>
  <c r="K6" i="77"/>
  <c r="I6" i="77"/>
  <c r="N5" i="77"/>
  <c r="M5" i="77"/>
  <c r="K5" i="77"/>
  <c r="I5" i="77"/>
  <c r="K3" i="77"/>
  <c r="K4" i="77" s="1"/>
  <c r="I3" i="77"/>
  <c r="I4" i="77" s="1"/>
  <c r="N2" i="77"/>
  <c r="N3" i="77" s="1"/>
  <c r="N4" i="77" s="1"/>
  <c r="M2" i="77"/>
  <c r="M3" i="77" s="1"/>
  <c r="M4" i="77" s="1"/>
  <c r="K2" i="77"/>
  <c r="I2" i="77"/>
  <c r="N83" i="78"/>
  <c r="M83" i="78"/>
  <c r="K83" i="78"/>
  <c r="I83" i="78"/>
  <c r="N82" i="78"/>
  <c r="M82" i="78"/>
  <c r="K82" i="78"/>
  <c r="I82" i="78"/>
  <c r="N81" i="78"/>
  <c r="M81" i="78"/>
  <c r="K81" i="78"/>
  <c r="I81" i="78"/>
  <c r="N80" i="78"/>
  <c r="M80" i="78"/>
  <c r="K80" i="78"/>
  <c r="I80" i="78"/>
  <c r="N79" i="78"/>
  <c r="M79" i="78"/>
  <c r="K79" i="78"/>
  <c r="I79" i="78"/>
  <c r="N78" i="78"/>
  <c r="M78" i="78"/>
  <c r="K78" i="78"/>
  <c r="I78" i="78"/>
  <c r="N77" i="78"/>
  <c r="M77" i="78"/>
  <c r="K77" i="78"/>
  <c r="I77" i="78"/>
  <c r="N76" i="78"/>
  <c r="M76" i="78"/>
  <c r="K76" i="78"/>
  <c r="I76" i="78"/>
  <c r="N75" i="78"/>
  <c r="M75" i="78"/>
  <c r="K75" i="78"/>
  <c r="I75" i="78"/>
  <c r="N74" i="78"/>
  <c r="M74" i="78"/>
  <c r="K74" i="78"/>
  <c r="I74" i="78"/>
  <c r="N73" i="78"/>
  <c r="M73" i="78"/>
  <c r="K73" i="78"/>
  <c r="I73" i="78"/>
  <c r="N72" i="78"/>
  <c r="M72" i="78"/>
  <c r="K72" i="78"/>
  <c r="I72" i="78"/>
  <c r="N71" i="78"/>
  <c r="M71" i="78"/>
  <c r="K71" i="78"/>
  <c r="I71" i="78"/>
  <c r="N70" i="78"/>
  <c r="M70" i="78"/>
  <c r="K70" i="78"/>
  <c r="I70" i="78"/>
  <c r="N69" i="78"/>
  <c r="M69" i="78"/>
  <c r="K69" i="78"/>
  <c r="I69" i="78"/>
  <c r="N68" i="78"/>
  <c r="M68" i="78"/>
  <c r="K68" i="78"/>
  <c r="I68" i="78"/>
  <c r="N67" i="78"/>
  <c r="M67" i="78"/>
  <c r="K67" i="78"/>
  <c r="I67" i="78"/>
  <c r="N66" i="78"/>
  <c r="M66" i="78"/>
  <c r="K66" i="78"/>
  <c r="I66" i="78"/>
  <c r="N65" i="78"/>
  <c r="M65" i="78"/>
  <c r="K65" i="78"/>
  <c r="I65" i="78"/>
  <c r="N64" i="78"/>
  <c r="M64" i="78"/>
  <c r="K64" i="78"/>
  <c r="I64" i="78"/>
  <c r="N63" i="78"/>
  <c r="M63" i="78"/>
  <c r="K63" i="78"/>
  <c r="I63" i="78"/>
  <c r="N62" i="78"/>
  <c r="M62" i="78"/>
  <c r="K62" i="78"/>
  <c r="I62" i="78"/>
  <c r="N61" i="78"/>
  <c r="M61" i="78"/>
  <c r="K61" i="78"/>
  <c r="I61" i="78"/>
  <c r="N60" i="78"/>
  <c r="M60" i="78"/>
  <c r="K60" i="78"/>
  <c r="I60" i="78"/>
  <c r="N59" i="78"/>
  <c r="M59" i="78"/>
  <c r="K59" i="78"/>
  <c r="I59" i="78"/>
  <c r="N58" i="78"/>
  <c r="M58" i="78"/>
  <c r="K58" i="78"/>
  <c r="I58" i="78"/>
  <c r="N57" i="78"/>
  <c r="M57" i="78"/>
  <c r="K57" i="78"/>
  <c r="I57" i="78"/>
  <c r="N56" i="78"/>
  <c r="M56" i="78"/>
  <c r="K56" i="78"/>
  <c r="I56" i="78"/>
  <c r="N55" i="78"/>
  <c r="M55" i="78"/>
  <c r="K55" i="78"/>
  <c r="I55" i="78"/>
  <c r="N54" i="78"/>
  <c r="M54" i="78"/>
  <c r="K54" i="78"/>
  <c r="I54" i="78"/>
  <c r="N53" i="78"/>
  <c r="M53" i="78"/>
  <c r="K53" i="78"/>
  <c r="I53" i="78"/>
  <c r="N52" i="78"/>
  <c r="M52" i="78"/>
  <c r="K52" i="78"/>
  <c r="I52" i="78"/>
  <c r="N51" i="78"/>
  <c r="M51" i="78"/>
  <c r="K51" i="78"/>
  <c r="I51" i="78"/>
  <c r="N50" i="78"/>
  <c r="M50" i="78"/>
  <c r="K50" i="78"/>
  <c r="I50" i="78"/>
  <c r="N49" i="78"/>
  <c r="M49" i="78"/>
  <c r="K49" i="78"/>
  <c r="I49" i="78"/>
  <c r="N48" i="78"/>
  <c r="M48" i="78"/>
  <c r="K48" i="78"/>
  <c r="I48" i="78"/>
  <c r="N47" i="78"/>
  <c r="M47" i="78"/>
  <c r="K47" i="78"/>
  <c r="I47" i="78"/>
  <c r="N46" i="78"/>
  <c r="M46" i="78"/>
  <c r="K46" i="78"/>
  <c r="I46" i="78"/>
  <c r="N45" i="78"/>
  <c r="M45" i="78"/>
  <c r="K45" i="78"/>
  <c r="I45" i="78"/>
  <c r="N44" i="78"/>
  <c r="M44" i="78"/>
  <c r="K44" i="78"/>
  <c r="I44" i="78"/>
  <c r="N43" i="78"/>
  <c r="M43" i="78"/>
  <c r="K43" i="78"/>
  <c r="I43" i="78"/>
  <c r="N42" i="78"/>
  <c r="M42" i="78"/>
  <c r="K42" i="78"/>
  <c r="I42" i="78"/>
  <c r="N41" i="78"/>
  <c r="M41" i="78"/>
  <c r="K41" i="78"/>
  <c r="I41" i="78"/>
  <c r="N40" i="78"/>
  <c r="M40" i="78"/>
  <c r="K40" i="78"/>
  <c r="I40" i="78"/>
  <c r="N39" i="78"/>
  <c r="M39" i="78"/>
  <c r="K39" i="78"/>
  <c r="I39" i="78"/>
  <c r="N38" i="78"/>
  <c r="M38" i="78"/>
  <c r="K38" i="78"/>
  <c r="I38" i="78"/>
  <c r="N37" i="78"/>
  <c r="M37" i="78"/>
  <c r="K37" i="78"/>
  <c r="I37" i="78"/>
  <c r="N36" i="78"/>
  <c r="M36" i="78"/>
  <c r="K36" i="78"/>
  <c r="I36" i="78"/>
  <c r="N35" i="78"/>
  <c r="M35" i="78"/>
  <c r="K35" i="78"/>
  <c r="I35" i="78"/>
  <c r="N34" i="78"/>
  <c r="M34" i="78"/>
  <c r="K34" i="78"/>
  <c r="I34" i="78"/>
  <c r="N33" i="78"/>
  <c r="M33" i="78"/>
  <c r="K33" i="78"/>
  <c r="I33" i="78"/>
  <c r="N32" i="78"/>
  <c r="M32" i="78"/>
  <c r="K32" i="78"/>
  <c r="I32" i="78"/>
  <c r="N31" i="78"/>
  <c r="M31" i="78"/>
  <c r="K31" i="78"/>
  <c r="I31" i="78"/>
  <c r="N30" i="78"/>
  <c r="M30" i="78"/>
  <c r="K30" i="78"/>
  <c r="I30" i="78"/>
  <c r="N29" i="78"/>
  <c r="M29" i="78"/>
  <c r="K29" i="78"/>
  <c r="I29" i="78"/>
  <c r="N28" i="78"/>
  <c r="M28" i="78"/>
  <c r="K28" i="78"/>
  <c r="I28" i="78"/>
  <c r="N27" i="78"/>
  <c r="M27" i="78"/>
  <c r="K27" i="78"/>
  <c r="I27" i="78"/>
  <c r="N26" i="78"/>
  <c r="M26" i="78"/>
  <c r="K26" i="78"/>
  <c r="I26" i="78"/>
  <c r="N25" i="78"/>
  <c r="M25" i="78"/>
  <c r="K25" i="78"/>
  <c r="I25" i="78"/>
  <c r="N24" i="78"/>
  <c r="M24" i="78"/>
  <c r="K24" i="78"/>
  <c r="I24" i="78"/>
  <c r="N23" i="78"/>
  <c r="M23" i="78"/>
  <c r="K23" i="78"/>
  <c r="I23" i="78"/>
  <c r="N22" i="78"/>
  <c r="M22" i="78"/>
  <c r="K22" i="78"/>
  <c r="I22" i="78"/>
  <c r="N21" i="78"/>
  <c r="M21" i="78"/>
  <c r="K21" i="78"/>
  <c r="I21" i="78"/>
  <c r="N20" i="78"/>
  <c r="M20" i="78"/>
  <c r="K20" i="78"/>
  <c r="I20" i="78"/>
  <c r="N19" i="78"/>
  <c r="M19" i="78"/>
  <c r="K19" i="78"/>
  <c r="I19" i="78"/>
  <c r="N18" i="78"/>
  <c r="M18" i="78"/>
  <c r="K18" i="78"/>
  <c r="I18" i="78"/>
  <c r="N17" i="78"/>
  <c r="M17" i="78"/>
  <c r="K17" i="78"/>
  <c r="I17" i="78"/>
  <c r="N16" i="78"/>
  <c r="M16" i="78"/>
  <c r="K16" i="78"/>
  <c r="I16" i="78"/>
  <c r="N15" i="78"/>
  <c r="M15" i="78"/>
  <c r="K15" i="78"/>
  <c r="I15" i="78"/>
  <c r="N14" i="78"/>
  <c r="M14" i="78"/>
  <c r="K14" i="78"/>
  <c r="I14" i="78"/>
  <c r="N13" i="78"/>
  <c r="M13" i="78"/>
  <c r="K13" i="78"/>
  <c r="I13" i="78"/>
  <c r="N12" i="78"/>
  <c r="M12" i="78"/>
  <c r="K12" i="78"/>
  <c r="I12" i="78"/>
  <c r="N11" i="78"/>
  <c r="M11" i="78"/>
  <c r="K11" i="78"/>
  <c r="I11" i="78"/>
  <c r="N10" i="78"/>
  <c r="M10" i="78"/>
  <c r="K10" i="78"/>
  <c r="I10" i="78"/>
  <c r="N9" i="78"/>
  <c r="M9" i="78"/>
  <c r="K9" i="78"/>
  <c r="I9" i="78"/>
  <c r="N8" i="78"/>
  <c r="M8" i="78"/>
  <c r="K8" i="78"/>
  <c r="I8" i="78"/>
  <c r="N7" i="78"/>
  <c r="M7" i="78"/>
  <c r="K7" i="78"/>
  <c r="I7" i="78"/>
  <c r="N6" i="78"/>
  <c r="M6" i="78"/>
  <c r="K6" i="78"/>
  <c r="I6" i="78"/>
  <c r="N5" i="78"/>
  <c r="M5" i="78"/>
  <c r="K5" i="78"/>
  <c r="I5" i="78"/>
  <c r="M3" i="78"/>
  <c r="M4" i="78" s="1"/>
  <c r="N2" i="78"/>
  <c r="N3" i="78" s="1"/>
  <c r="N4" i="78" s="1"/>
  <c r="M2" i="78"/>
  <c r="K2" i="78"/>
  <c r="K3" i="78" s="1"/>
  <c r="K4" i="78" s="1"/>
  <c r="I2" i="78"/>
  <c r="I3" i="78" s="1"/>
  <c r="I4" i="78" s="1"/>
  <c r="N83" i="79"/>
  <c r="M83" i="79"/>
  <c r="K83" i="79"/>
  <c r="I83" i="79"/>
  <c r="N82" i="79"/>
  <c r="M82" i="79"/>
  <c r="K82" i="79"/>
  <c r="I82" i="79"/>
  <c r="N81" i="79"/>
  <c r="M81" i="79"/>
  <c r="K81" i="79"/>
  <c r="I81" i="79"/>
  <c r="N80" i="79"/>
  <c r="M80" i="79"/>
  <c r="K80" i="79"/>
  <c r="I80" i="79"/>
  <c r="N79" i="79"/>
  <c r="M79" i="79"/>
  <c r="K79" i="79"/>
  <c r="I79" i="79"/>
  <c r="N78" i="79"/>
  <c r="M78" i="79"/>
  <c r="K78" i="79"/>
  <c r="I78" i="79"/>
  <c r="N77" i="79"/>
  <c r="M77" i="79"/>
  <c r="K77" i="79"/>
  <c r="I77" i="79"/>
  <c r="N76" i="79"/>
  <c r="M76" i="79"/>
  <c r="K76" i="79"/>
  <c r="I76" i="79"/>
  <c r="N75" i="79"/>
  <c r="M75" i="79"/>
  <c r="K75" i="79"/>
  <c r="I75" i="79"/>
  <c r="N74" i="79"/>
  <c r="M74" i="79"/>
  <c r="K74" i="79"/>
  <c r="I74" i="79"/>
  <c r="N73" i="79"/>
  <c r="M73" i="79"/>
  <c r="K73" i="79"/>
  <c r="I73" i="79"/>
  <c r="N72" i="79"/>
  <c r="M72" i="79"/>
  <c r="K72" i="79"/>
  <c r="I72" i="79"/>
  <c r="N71" i="79"/>
  <c r="M71" i="79"/>
  <c r="K71" i="79"/>
  <c r="I71" i="79"/>
  <c r="N70" i="79"/>
  <c r="M70" i="79"/>
  <c r="K70" i="79"/>
  <c r="I70" i="79"/>
  <c r="N69" i="79"/>
  <c r="M69" i="79"/>
  <c r="K69" i="79"/>
  <c r="I69" i="79"/>
  <c r="N68" i="79"/>
  <c r="M68" i="79"/>
  <c r="K68" i="79"/>
  <c r="I68" i="79"/>
  <c r="N67" i="79"/>
  <c r="M67" i="79"/>
  <c r="K67" i="79"/>
  <c r="I67" i="79"/>
  <c r="N66" i="79"/>
  <c r="M66" i="79"/>
  <c r="K66" i="79"/>
  <c r="I66" i="79"/>
  <c r="N65" i="79"/>
  <c r="M65" i="79"/>
  <c r="K65" i="79"/>
  <c r="I65" i="79"/>
  <c r="N64" i="79"/>
  <c r="M64" i="79"/>
  <c r="K64" i="79"/>
  <c r="I64" i="79"/>
  <c r="N63" i="79"/>
  <c r="M63" i="79"/>
  <c r="K63" i="79"/>
  <c r="I63" i="79"/>
  <c r="N62" i="79"/>
  <c r="M62" i="79"/>
  <c r="K62" i="79"/>
  <c r="I62" i="79"/>
  <c r="N61" i="79"/>
  <c r="M61" i="79"/>
  <c r="K61" i="79"/>
  <c r="I61" i="79"/>
  <c r="N60" i="79"/>
  <c r="M60" i="79"/>
  <c r="K60" i="79"/>
  <c r="I60" i="79"/>
  <c r="N59" i="79"/>
  <c r="M59" i="79"/>
  <c r="K59" i="79"/>
  <c r="I59" i="79"/>
  <c r="N58" i="79"/>
  <c r="M58" i="79"/>
  <c r="K58" i="79"/>
  <c r="I58" i="79"/>
  <c r="N57" i="79"/>
  <c r="M57" i="79"/>
  <c r="K57" i="79"/>
  <c r="I57" i="79"/>
  <c r="N56" i="79"/>
  <c r="M56" i="79"/>
  <c r="K56" i="79"/>
  <c r="I56" i="79"/>
  <c r="N55" i="79"/>
  <c r="M55" i="79"/>
  <c r="K55" i="79"/>
  <c r="I55" i="79"/>
  <c r="N54" i="79"/>
  <c r="M54" i="79"/>
  <c r="K54" i="79"/>
  <c r="I54" i="79"/>
  <c r="N53" i="79"/>
  <c r="M53" i="79"/>
  <c r="K53" i="79"/>
  <c r="I53" i="79"/>
  <c r="N52" i="79"/>
  <c r="M52" i="79"/>
  <c r="K52" i="79"/>
  <c r="I52" i="79"/>
  <c r="N51" i="79"/>
  <c r="M51" i="79"/>
  <c r="K51" i="79"/>
  <c r="I51" i="79"/>
  <c r="N50" i="79"/>
  <c r="M50" i="79"/>
  <c r="K50" i="79"/>
  <c r="I50" i="79"/>
  <c r="N49" i="79"/>
  <c r="M49" i="79"/>
  <c r="K49" i="79"/>
  <c r="I49" i="79"/>
  <c r="N48" i="79"/>
  <c r="M48" i="79"/>
  <c r="K48" i="79"/>
  <c r="I48" i="79"/>
  <c r="N47" i="79"/>
  <c r="M47" i="79"/>
  <c r="K47" i="79"/>
  <c r="I47" i="79"/>
  <c r="N46" i="79"/>
  <c r="M46" i="79"/>
  <c r="K46" i="79"/>
  <c r="I46" i="79"/>
  <c r="N45" i="79"/>
  <c r="M45" i="79"/>
  <c r="K45" i="79"/>
  <c r="I45" i="79"/>
  <c r="N44" i="79"/>
  <c r="M44" i="79"/>
  <c r="K44" i="79"/>
  <c r="I44" i="79"/>
  <c r="N43" i="79"/>
  <c r="M43" i="79"/>
  <c r="K43" i="79"/>
  <c r="I43" i="79"/>
  <c r="N42" i="79"/>
  <c r="M42" i="79"/>
  <c r="K42" i="79"/>
  <c r="I42" i="79"/>
  <c r="N41" i="79"/>
  <c r="M41" i="79"/>
  <c r="K41" i="79"/>
  <c r="I41" i="79"/>
  <c r="N40" i="79"/>
  <c r="M40" i="79"/>
  <c r="K40" i="79"/>
  <c r="I40" i="79"/>
  <c r="N39" i="79"/>
  <c r="M39" i="79"/>
  <c r="K39" i="79"/>
  <c r="I39" i="79"/>
  <c r="N38" i="79"/>
  <c r="M38" i="79"/>
  <c r="K38" i="79"/>
  <c r="I38" i="79"/>
  <c r="N37" i="79"/>
  <c r="M37" i="79"/>
  <c r="K37" i="79"/>
  <c r="I37" i="79"/>
  <c r="N36" i="79"/>
  <c r="M36" i="79"/>
  <c r="K36" i="79"/>
  <c r="I36" i="79"/>
  <c r="N35" i="79"/>
  <c r="M35" i="79"/>
  <c r="K35" i="79"/>
  <c r="I35" i="79"/>
  <c r="N34" i="79"/>
  <c r="M34" i="79"/>
  <c r="K34" i="79"/>
  <c r="I34" i="79"/>
  <c r="N33" i="79"/>
  <c r="M33" i="79"/>
  <c r="K33" i="79"/>
  <c r="I33" i="79"/>
  <c r="N32" i="79"/>
  <c r="M32" i="79"/>
  <c r="K32" i="79"/>
  <c r="I32" i="79"/>
  <c r="N31" i="79"/>
  <c r="M31" i="79"/>
  <c r="K31" i="79"/>
  <c r="I31" i="79"/>
  <c r="N30" i="79"/>
  <c r="M30" i="79"/>
  <c r="K30" i="79"/>
  <c r="I30" i="79"/>
  <c r="N29" i="79"/>
  <c r="M29" i="79"/>
  <c r="K29" i="79"/>
  <c r="I29" i="79"/>
  <c r="N28" i="79"/>
  <c r="M28" i="79"/>
  <c r="K28" i="79"/>
  <c r="I28" i="79"/>
  <c r="N27" i="79"/>
  <c r="M27" i="79"/>
  <c r="K27" i="79"/>
  <c r="I27" i="79"/>
  <c r="N26" i="79"/>
  <c r="M26" i="79"/>
  <c r="K26" i="79"/>
  <c r="I26" i="79"/>
  <c r="N25" i="79"/>
  <c r="M25" i="79"/>
  <c r="K25" i="79"/>
  <c r="I25" i="79"/>
  <c r="N24" i="79"/>
  <c r="M24" i="79"/>
  <c r="K24" i="79"/>
  <c r="I24" i="79"/>
  <c r="N23" i="79"/>
  <c r="M23" i="79"/>
  <c r="K23" i="79"/>
  <c r="I23" i="79"/>
  <c r="N22" i="79"/>
  <c r="M22" i="79"/>
  <c r="K22" i="79"/>
  <c r="I22" i="79"/>
  <c r="N21" i="79"/>
  <c r="M21" i="79"/>
  <c r="K21" i="79"/>
  <c r="I21" i="79"/>
  <c r="N20" i="79"/>
  <c r="M20" i="79"/>
  <c r="K20" i="79"/>
  <c r="I20" i="79"/>
  <c r="N19" i="79"/>
  <c r="M19" i="79"/>
  <c r="K19" i="79"/>
  <c r="I19" i="79"/>
  <c r="N18" i="79"/>
  <c r="M18" i="79"/>
  <c r="K18" i="79"/>
  <c r="I18" i="79"/>
  <c r="N17" i="79"/>
  <c r="M17" i="79"/>
  <c r="K17" i="79"/>
  <c r="I17" i="79"/>
  <c r="N16" i="79"/>
  <c r="M16" i="79"/>
  <c r="K16" i="79"/>
  <c r="I16" i="79"/>
  <c r="N15" i="79"/>
  <c r="M15" i="79"/>
  <c r="K15" i="79"/>
  <c r="I15" i="79"/>
  <c r="N14" i="79"/>
  <c r="M14" i="79"/>
  <c r="K14" i="79"/>
  <c r="I14" i="79"/>
  <c r="N13" i="79"/>
  <c r="M13" i="79"/>
  <c r="K13" i="79"/>
  <c r="I13" i="79"/>
  <c r="N12" i="79"/>
  <c r="M12" i="79"/>
  <c r="K12" i="79"/>
  <c r="I12" i="79"/>
  <c r="N11" i="79"/>
  <c r="M11" i="79"/>
  <c r="K11" i="79"/>
  <c r="I11" i="79"/>
  <c r="N10" i="79"/>
  <c r="M10" i="79"/>
  <c r="K10" i="79"/>
  <c r="I10" i="79"/>
  <c r="N9" i="79"/>
  <c r="M9" i="79"/>
  <c r="K9" i="79"/>
  <c r="I9" i="79"/>
  <c r="N8" i="79"/>
  <c r="M8" i="79"/>
  <c r="K8" i="79"/>
  <c r="I8" i="79"/>
  <c r="N7" i="79"/>
  <c r="M7" i="79"/>
  <c r="K7" i="79"/>
  <c r="I7" i="79"/>
  <c r="N6" i="79"/>
  <c r="M6" i="79"/>
  <c r="K6" i="79"/>
  <c r="I6" i="79"/>
  <c r="N5" i="79"/>
  <c r="M5" i="79"/>
  <c r="K5" i="79"/>
  <c r="I5" i="79"/>
  <c r="N4" i="79"/>
  <c r="M4" i="79"/>
  <c r="K4" i="79"/>
  <c r="I4" i="79"/>
  <c r="N3" i="79"/>
  <c r="N2" i="79"/>
  <c r="M2" i="79"/>
  <c r="M3" i="79" s="1"/>
  <c r="L84" i="79"/>
  <c r="E28" i="3" s="1"/>
  <c r="K2" i="79"/>
  <c r="K3" i="79" s="1"/>
  <c r="I2" i="79"/>
  <c r="I3" i="79" s="1"/>
  <c r="N83" i="80"/>
  <c r="M83" i="80"/>
  <c r="K83" i="80"/>
  <c r="I83" i="80"/>
  <c r="N82" i="80"/>
  <c r="M82" i="80"/>
  <c r="K82" i="80"/>
  <c r="I82" i="80"/>
  <c r="N81" i="80"/>
  <c r="M81" i="80"/>
  <c r="K81" i="80"/>
  <c r="I81" i="80"/>
  <c r="N80" i="80"/>
  <c r="M80" i="80"/>
  <c r="K80" i="80"/>
  <c r="I80" i="80"/>
  <c r="N79" i="80"/>
  <c r="M79" i="80"/>
  <c r="K79" i="80"/>
  <c r="I79" i="80"/>
  <c r="N78" i="80"/>
  <c r="M78" i="80"/>
  <c r="K78" i="80"/>
  <c r="I78" i="80"/>
  <c r="N77" i="80"/>
  <c r="M77" i="80"/>
  <c r="K77" i="80"/>
  <c r="I77" i="80"/>
  <c r="N76" i="80"/>
  <c r="M76" i="80"/>
  <c r="K76" i="80"/>
  <c r="I76" i="80"/>
  <c r="N75" i="80"/>
  <c r="M75" i="80"/>
  <c r="K75" i="80"/>
  <c r="I75" i="80"/>
  <c r="N74" i="80"/>
  <c r="M74" i="80"/>
  <c r="K74" i="80"/>
  <c r="I74" i="80"/>
  <c r="N73" i="80"/>
  <c r="M73" i="80"/>
  <c r="K73" i="80"/>
  <c r="I73" i="80"/>
  <c r="N72" i="80"/>
  <c r="M72" i="80"/>
  <c r="K72" i="80"/>
  <c r="I72" i="80"/>
  <c r="N71" i="80"/>
  <c r="M71" i="80"/>
  <c r="K71" i="80"/>
  <c r="I71" i="80"/>
  <c r="N70" i="80"/>
  <c r="M70" i="80"/>
  <c r="K70" i="80"/>
  <c r="I70" i="80"/>
  <c r="N69" i="80"/>
  <c r="M69" i="80"/>
  <c r="K69" i="80"/>
  <c r="I69" i="80"/>
  <c r="N68" i="80"/>
  <c r="M68" i="80"/>
  <c r="K68" i="80"/>
  <c r="I68" i="80"/>
  <c r="N67" i="80"/>
  <c r="M67" i="80"/>
  <c r="K67" i="80"/>
  <c r="I67" i="80"/>
  <c r="N66" i="80"/>
  <c r="M66" i="80"/>
  <c r="K66" i="80"/>
  <c r="I66" i="80"/>
  <c r="N65" i="80"/>
  <c r="M65" i="80"/>
  <c r="K65" i="80"/>
  <c r="I65" i="80"/>
  <c r="N64" i="80"/>
  <c r="M64" i="80"/>
  <c r="K64" i="80"/>
  <c r="I64" i="80"/>
  <c r="N63" i="80"/>
  <c r="M63" i="80"/>
  <c r="K63" i="80"/>
  <c r="I63" i="80"/>
  <c r="N62" i="80"/>
  <c r="M62" i="80"/>
  <c r="K62" i="80"/>
  <c r="I62" i="80"/>
  <c r="N61" i="80"/>
  <c r="M61" i="80"/>
  <c r="K61" i="80"/>
  <c r="I61" i="80"/>
  <c r="N60" i="80"/>
  <c r="M60" i="80"/>
  <c r="K60" i="80"/>
  <c r="I60" i="80"/>
  <c r="N59" i="80"/>
  <c r="M59" i="80"/>
  <c r="K59" i="80"/>
  <c r="I59" i="80"/>
  <c r="N58" i="80"/>
  <c r="M58" i="80"/>
  <c r="K58" i="80"/>
  <c r="I58" i="80"/>
  <c r="N57" i="80"/>
  <c r="M57" i="80"/>
  <c r="K57" i="80"/>
  <c r="I57" i="80"/>
  <c r="N56" i="80"/>
  <c r="M56" i="80"/>
  <c r="K56" i="80"/>
  <c r="I56" i="80"/>
  <c r="N55" i="80"/>
  <c r="M55" i="80"/>
  <c r="K55" i="80"/>
  <c r="I55" i="80"/>
  <c r="N54" i="80"/>
  <c r="M54" i="80"/>
  <c r="K54" i="80"/>
  <c r="I54" i="80"/>
  <c r="N53" i="80"/>
  <c r="M53" i="80"/>
  <c r="K53" i="80"/>
  <c r="I53" i="80"/>
  <c r="N52" i="80"/>
  <c r="M52" i="80"/>
  <c r="K52" i="80"/>
  <c r="I52" i="80"/>
  <c r="N51" i="80"/>
  <c r="M51" i="80"/>
  <c r="K51" i="80"/>
  <c r="I51" i="80"/>
  <c r="N50" i="80"/>
  <c r="M50" i="80"/>
  <c r="K50" i="80"/>
  <c r="I50" i="80"/>
  <c r="N49" i="80"/>
  <c r="M49" i="80"/>
  <c r="K49" i="80"/>
  <c r="I49" i="80"/>
  <c r="N48" i="80"/>
  <c r="M48" i="80"/>
  <c r="K48" i="80"/>
  <c r="I48" i="80"/>
  <c r="N47" i="80"/>
  <c r="M47" i="80"/>
  <c r="K47" i="80"/>
  <c r="I47" i="80"/>
  <c r="N46" i="80"/>
  <c r="M46" i="80"/>
  <c r="K46" i="80"/>
  <c r="I46" i="80"/>
  <c r="N45" i="80"/>
  <c r="M45" i="80"/>
  <c r="K45" i="80"/>
  <c r="I45" i="80"/>
  <c r="N44" i="80"/>
  <c r="M44" i="80"/>
  <c r="K44" i="80"/>
  <c r="I44" i="80"/>
  <c r="N43" i="80"/>
  <c r="M43" i="80"/>
  <c r="K43" i="80"/>
  <c r="I43" i="80"/>
  <c r="N42" i="80"/>
  <c r="M42" i="80"/>
  <c r="K42" i="80"/>
  <c r="I42" i="80"/>
  <c r="N41" i="80"/>
  <c r="M41" i="80"/>
  <c r="K41" i="80"/>
  <c r="I41" i="80"/>
  <c r="N40" i="80"/>
  <c r="M40" i="80"/>
  <c r="K40" i="80"/>
  <c r="I40" i="80"/>
  <c r="N39" i="80"/>
  <c r="M39" i="80"/>
  <c r="K39" i="80"/>
  <c r="I39" i="80"/>
  <c r="N38" i="80"/>
  <c r="M38" i="80"/>
  <c r="K38" i="80"/>
  <c r="I38" i="80"/>
  <c r="N37" i="80"/>
  <c r="M37" i="80"/>
  <c r="K37" i="80"/>
  <c r="I37" i="80"/>
  <c r="N36" i="80"/>
  <c r="M36" i="80"/>
  <c r="K36" i="80"/>
  <c r="I36" i="80"/>
  <c r="N35" i="80"/>
  <c r="M35" i="80"/>
  <c r="K35" i="80"/>
  <c r="I35" i="80"/>
  <c r="N34" i="80"/>
  <c r="M34" i="80"/>
  <c r="K34" i="80"/>
  <c r="I34" i="80"/>
  <c r="N33" i="80"/>
  <c r="M33" i="80"/>
  <c r="K33" i="80"/>
  <c r="I33" i="80"/>
  <c r="N32" i="80"/>
  <c r="M32" i="80"/>
  <c r="K32" i="80"/>
  <c r="I32" i="80"/>
  <c r="N31" i="80"/>
  <c r="M31" i="80"/>
  <c r="K31" i="80"/>
  <c r="I31" i="80"/>
  <c r="N30" i="80"/>
  <c r="M30" i="80"/>
  <c r="K30" i="80"/>
  <c r="I30" i="80"/>
  <c r="N29" i="80"/>
  <c r="M29" i="80"/>
  <c r="K29" i="80"/>
  <c r="I29" i="80"/>
  <c r="N28" i="80"/>
  <c r="M28" i="80"/>
  <c r="K28" i="80"/>
  <c r="I28" i="80"/>
  <c r="N27" i="80"/>
  <c r="M27" i="80"/>
  <c r="K27" i="80"/>
  <c r="I27" i="80"/>
  <c r="N26" i="80"/>
  <c r="M26" i="80"/>
  <c r="K26" i="80"/>
  <c r="I26" i="80"/>
  <c r="N25" i="80"/>
  <c r="M25" i="80"/>
  <c r="K25" i="80"/>
  <c r="I25" i="80"/>
  <c r="N24" i="80"/>
  <c r="M24" i="80"/>
  <c r="K24" i="80"/>
  <c r="I24" i="80"/>
  <c r="N23" i="80"/>
  <c r="M23" i="80"/>
  <c r="K23" i="80"/>
  <c r="I23" i="80"/>
  <c r="N22" i="80"/>
  <c r="M22" i="80"/>
  <c r="K22" i="80"/>
  <c r="I22" i="80"/>
  <c r="N21" i="80"/>
  <c r="M21" i="80"/>
  <c r="K21" i="80"/>
  <c r="I21" i="80"/>
  <c r="N20" i="80"/>
  <c r="M20" i="80"/>
  <c r="K20" i="80"/>
  <c r="I20" i="80"/>
  <c r="N19" i="80"/>
  <c r="M19" i="80"/>
  <c r="K19" i="80"/>
  <c r="I19" i="80"/>
  <c r="N18" i="80"/>
  <c r="M18" i="80"/>
  <c r="K18" i="80"/>
  <c r="I18" i="80"/>
  <c r="N17" i="80"/>
  <c r="M17" i="80"/>
  <c r="K17" i="80"/>
  <c r="I17" i="80"/>
  <c r="N16" i="80"/>
  <c r="M16" i="80"/>
  <c r="K16" i="80"/>
  <c r="I16" i="80"/>
  <c r="N15" i="80"/>
  <c r="M15" i="80"/>
  <c r="K15" i="80"/>
  <c r="I15" i="80"/>
  <c r="N14" i="80"/>
  <c r="M14" i="80"/>
  <c r="K14" i="80"/>
  <c r="I14" i="80"/>
  <c r="N13" i="80"/>
  <c r="M13" i="80"/>
  <c r="K13" i="80"/>
  <c r="I13" i="80"/>
  <c r="N12" i="80"/>
  <c r="M12" i="80"/>
  <c r="K12" i="80"/>
  <c r="I12" i="80"/>
  <c r="N11" i="80"/>
  <c r="M11" i="80"/>
  <c r="K11" i="80"/>
  <c r="I11" i="80"/>
  <c r="N10" i="80"/>
  <c r="M10" i="80"/>
  <c r="K10" i="80"/>
  <c r="I10" i="80"/>
  <c r="N9" i="80"/>
  <c r="M9" i="80"/>
  <c r="K9" i="80"/>
  <c r="I9" i="80"/>
  <c r="N8" i="80"/>
  <c r="M8" i="80"/>
  <c r="K8" i="80"/>
  <c r="I8" i="80"/>
  <c r="N7" i="80"/>
  <c r="M7" i="80"/>
  <c r="K7" i="80"/>
  <c r="I7" i="80"/>
  <c r="N6" i="80"/>
  <c r="M6" i="80"/>
  <c r="K6" i="80"/>
  <c r="I6" i="80"/>
  <c r="N5" i="80"/>
  <c r="M5" i="80"/>
  <c r="K5" i="80"/>
  <c r="I5" i="80"/>
  <c r="M3" i="80"/>
  <c r="M4" i="80" s="1"/>
  <c r="K3" i="80"/>
  <c r="K4" i="80" s="1"/>
  <c r="I3" i="80"/>
  <c r="I4" i="80" s="1"/>
  <c r="N2" i="80"/>
  <c r="N3" i="80" s="1"/>
  <c r="N4" i="80" s="1"/>
  <c r="M2" i="80"/>
  <c r="K2" i="80"/>
  <c r="I2" i="80"/>
  <c r="N83" i="81"/>
  <c r="M83" i="81"/>
  <c r="K83" i="81"/>
  <c r="I83" i="81"/>
  <c r="N82" i="81"/>
  <c r="M82" i="81"/>
  <c r="K82" i="81"/>
  <c r="I82" i="81"/>
  <c r="N81" i="81"/>
  <c r="M81" i="81"/>
  <c r="K81" i="81"/>
  <c r="I81" i="81"/>
  <c r="N80" i="81"/>
  <c r="M80" i="81"/>
  <c r="K80" i="81"/>
  <c r="I80" i="81"/>
  <c r="N79" i="81"/>
  <c r="M79" i="81"/>
  <c r="K79" i="81"/>
  <c r="I79" i="81"/>
  <c r="N78" i="81"/>
  <c r="M78" i="81"/>
  <c r="K78" i="81"/>
  <c r="I78" i="81"/>
  <c r="N77" i="81"/>
  <c r="M77" i="81"/>
  <c r="K77" i="81"/>
  <c r="I77" i="81"/>
  <c r="N76" i="81"/>
  <c r="M76" i="81"/>
  <c r="K76" i="81"/>
  <c r="I76" i="81"/>
  <c r="N75" i="81"/>
  <c r="M75" i="81"/>
  <c r="K75" i="81"/>
  <c r="I75" i="81"/>
  <c r="N74" i="81"/>
  <c r="M74" i="81"/>
  <c r="K74" i="81"/>
  <c r="I74" i="81"/>
  <c r="N73" i="81"/>
  <c r="M73" i="81"/>
  <c r="K73" i="81"/>
  <c r="I73" i="81"/>
  <c r="N72" i="81"/>
  <c r="M72" i="81"/>
  <c r="K72" i="81"/>
  <c r="I72" i="81"/>
  <c r="N71" i="81"/>
  <c r="M71" i="81"/>
  <c r="K71" i="81"/>
  <c r="I71" i="81"/>
  <c r="N70" i="81"/>
  <c r="M70" i="81"/>
  <c r="K70" i="81"/>
  <c r="I70" i="81"/>
  <c r="N69" i="81"/>
  <c r="M69" i="81"/>
  <c r="K69" i="81"/>
  <c r="I69" i="81"/>
  <c r="N68" i="81"/>
  <c r="M68" i="81"/>
  <c r="K68" i="81"/>
  <c r="I68" i="81"/>
  <c r="N67" i="81"/>
  <c r="M67" i="81"/>
  <c r="K67" i="81"/>
  <c r="I67" i="81"/>
  <c r="N66" i="81"/>
  <c r="M66" i="81"/>
  <c r="K66" i="81"/>
  <c r="I66" i="81"/>
  <c r="N65" i="81"/>
  <c r="M65" i="81"/>
  <c r="K65" i="81"/>
  <c r="I65" i="81"/>
  <c r="N64" i="81"/>
  <c r="M64" i="81"/>
  <c r="K64" i="81"/>
  <c r="I64" i="81"/>
  <c r="N63" i="81"/>
  <c r="M63" i="81"/>
  <c r="K63" i="81"/>
  <c r="I63" i="81"/>
  <c r="N62" i="81"/>
  <c r="M62" i="81"/>
  <c r="K62" i="81"/>
  <c r="I62" i="81"/>
  <c r="N61" i="81"/>
  <c r="M61" i="81"/>
  <c r="K61" i="81"/>
  <c r="I61" i="81"/>
  <c r="N60" i="81"/>
  <c r="M60" i="81"/>
  <c r="K60" i="81"/>
  <c r="I60" i="81"/>
  <c r="N59" i="81"/>
  <c r="M59" i="81"/>
  <c r="K59" i="81"/>
  <c r="I59" i="81"/>
  <c r="N58" i="81"/>
  <c r="M58" i="81"/>
  <c r="K58" i="81"/>
  <c r="I58" i="81"/>
  <c r="N57" i="81"/>
  <c r="M57" i="81"/>
  <c r="K57" i="81"/>
  <c r="I57" i="81"/>
  <c r="N56" i="81"/>
  <c r="M56" i="81"/>
  <c r="K56" i="81"/>
  <c r="I56" i="81"/>
  <c r="N55" i="81"/>
  <c r="M55" i="81"/>
  <c r="K55" i="81"/>
  <c r="I55" i="81"/>
  <c r="N54" i="81"/>
  <c r="M54" i="81"/>
  <c r="K54" i="81"/>
  <c r="I54" i="81"/>
  <c r="N53" i="81"/>
  <c r="M53" i="81"/>
  <c r="K53" i="81"/>
  <c r="I53" i="81"/>
  <c r="N52" i="81"/>
  <c r="M52" i="81"/>
  <c r="K52" i="81"/>
  <c r="I52" i="81"/>
  <c r="N51" i="81"/>
  <c r="M51" i="81"/>
  <c r="K51" i="81"/>
  <c r="I51" i="81"/>
  <c r="N50" i="81"/>
  <c r="M50" i="81"/>
  <c r="K50" i="81"/>
  <c r="I50" i="81"/>
  <c r="N49" i="81"/>
  <c r="M49" i="81"/>
  <c r="K49" i="81"/>
  <c r="I49" i="81"/>
  <c r="N48" i="81"/>
  <c r="M48" i="81"/>
  <c r="K48" i="81"/>
  <c r="I48" i="81"/>
  <c r="N47" i="81"/>
  <c r="M47" i="81"/>
  <c r="K47" i="81"/>
  <c r="I47" i="81"/>
  <c r="N46" i="81"/>
  <c r="M46" i="81"/>
  <c r="K46" i="81"/>
  <c r="I46" i="81"/>
  <c r="N45" i="81"/>
  <c r="M45" i="81"/>
  <c r="K45" i="81"/>
  <c r="I45" i="81"/>
  <c r="N44" i="81"/>
  <c r="M44" i="81"/>
  <c r="K44" i="81"/>
  <c r="I44" i="81"/>
  <c r="N43" i="81"/>
  <c r="M43" i="81"/>
  <c r="K43" i="81"/>
  <c r="I43" i="81"/>
  <c r="N42" i="81"/>
  <c r="M42" i="81"/>
  <c r="K42" i="81"/>
  <c r="I42" i="81"/>
  <c r="N41" i="81"/>
  <c r="M41" i="81"/>
  <c r="K41" i="81"/>
  <c r="I41" i="81"/>
  <c r="N40" i="81"/>
  <c r="M40" i="81"/>
  <c r="K40" i="81"/>
  <c r="I40" i="81"/>
  <c r="N39" i="81"/>
  <c r="M39" i="81"/>
  <c r="K39" i="81"/>
  <c r="I39" i="81"/>
  <c r="N38" i="81"/>
  <c r="M38" i="81"/>
  <c r="K38" i="81"/>
  <c r="I38" i="81"/>
  <c r="N37" i="81"/>
  <c r="M37" i="81"/>
  <c r="K37" i="81"/>
  <c r="I37" i="81"/>
  <c r="N36" i="81"/>
  <c r="M36" i="81"/>
  <c r="K36" i="81"/>
  <c r="I36" i="81"/>
  <c r="N35" i="81"/>
  <c r="M35" i="81"/>
  <c r="K35" i="81"/>
  <c r="I35" i="81"/>
  <c r="N34" i="81"/>
  <c r="M34" i="81"/>
  <c r="K34" i="81"/>
  <c r="I34" i="81"/>
  <c r="N33" i="81"/>
  <c r="M33" i="81"/>
  <c r="K33" i="81"/>
  <c r="I33" i="81"/>
  <c r="N32" i="81"/>
  <c r="M32" i="81"/>
  <c r="K32" i="81"/>
  <c r="I32" i="81"/>
  <c r="N31" i="81"/>
  <c r="M31" i="81"/>
  <c r="K31" i="81"/>
  <c r="I31" i="81"/>
  <c r="N30" i="81"/>
  <c r="M30" i="81"/>
  <c r="K30" i="81"/>
  <c r="I30" i="81"/>
  <c r="N29" i="81"/>
  <c r="M29" i="81"/>
  <c r="K29" i="81"/>
  <c r="I29" i="81"/>
  <c r="N28" i="81"/>
  <c r="M28" i="81"/>
  <c r="K28" i="81"/>
  <c r="I28" i="81"/>
  <c r="N27" i="81"/>
  <c r="M27" i="81"/>
  <c r="K27" i="81"/>
  <c r="I27" i="81"/>
  <c r="N26" i="81"/>
  <c r="M26" i="81"/>
  <c r="K26" i="81"/>
  <c r="I26" i="81"/>
  <c r="N25" i="81"/>
  <c r="M25" i="81"/>
  <c r="K25" i="81"/>
  <c r="I25" i="81"/>
  <c r="N24" i="81"/>
  <c r="M24" i="81"/>
  <c r="K24" i="81"/>
  <c r="I24" i="81"/>
  <c r="N23" i="81"/>
  <c r="M23" i="81"/>
  <c r="K23" i="81"/>
  <c r="I23" i="81"/>
  <c r="N22" i="81"/>
  <c r="M22" i="81"/>
  <c r="K22" i="81"/>
  <c r="I22" i="81"/>
  <c r="N21" i="81"/>
  <c r="M21" i="81"/>
  <c r="K21" i="81"/>
  <c r="I21" i="81"/>
  <c r="N20" i="81"/>
  <c r="M20" i="81"/>
  <c r="K20" i="81"/>
  <c r="I20" i="81"/>
  <c r="N19" i="81"/>
  <c r="M19" i="81"/>
  <c r="K19" i="81"/>
  <c r="I19" i="81"/>
  <c r="N18" i="81"/>
  <c r="M18" i="81"/>
  <c r="K18" i="81"/>
  <c r="I18" i="81"/>
  <c r="N17" i="81"/>
  <c r="M17" i="81"/>
  <c r="K17" i="81"/>
  <c r="I17" i="81"/>
  <c r="N16" i="81"/>
  <c r="M16" i="81"/>
  <c r="K16" i="81"/>
  <c r="I16" i="81"/>
  <c r="N15" i="81"/>
  <c r="M15" i="81"/>
  <c r="K15" i="81"/>
  <c r="I15" i="81"/>
  <c r="N14" i="81"/>
  <c r="M14" i="81"/>
  <c r="K14" i="81"/>
  <c r="I14" i="81"/>
  <c r="N13" i="81"/>
  <c r="M13" i="81"/>
  <c r="K13" i="81"/>
  <c r="I13" i="81"/>
  <c r="N12" i="81"/>
  <c r="M12" i="81"/>
  <c r="K12" i="81"/>
  <c r="I12" i="81"/>
  <c r="N11" i="81"/>
  <c r="M11" i="81"/>
  <c r="K11" i="81"/>
  <c r="I11" i="81"/>
  <c r="N10" i="81"/>
  <c r="M10" i="81"/>
  <c r="K10" i="81"/>
  <c r="I10" i="81"/>
  <c r="N9" i="81"/>
  <c r="M9" i="81"/>
  <c r="K9" i="81"/>
  <c r="I9" i="81"/>
  <c r="N8" i="81"/>
  <c r="M8" i="81"/>
  <c r="K8" i="81"/>
  <c r="I8" i="81"/>
  <c r="N7" i="81"/>
  <c r="M7" i="81"/>
  <c r="K7" i="81"/>
  <c r="I7" i="81"/>
  <c r="N6" i="81"/>
  <c r="M6" i="81"/>
  <c r="K6" i="81"/>
  <c r="I6" i="81"/>
  <c r="N5" i="81"/>
  <c r="M5" i="81"/>
  <c r="K5" i="81"/>
  <c r="I5" i="81"/>
  <c r="I4" i="81"/>
  <c r="N3" i="81"/>
  <c r="N4" i="81" s="1"/>
  <c r="I3" i="81"/>
  <c r="N2" i="81"/>
  <c r="M2" i="81"/>
  <c r="M3" i="81" s="1"/>
  <c r="M4" i="81" s="1"/>
  <c r="K2" i="81"/>
  <c r="K3" i="81" s="1"/>
  <c r="K4" i="81" s="1"/>
  <c r="I2" i="81"/>
  <c r="N83" i="82"/>
  <c r="M83" i="82"/>
  <c r="K83" i="82"/>
  <c r="I83" i="82"/>
  <c r="N82" i="82"/>
  <c r="M82" i="82"/>
  <c r="K82" i="82"/>
  <c r="I82" i="82"/>
  <c r="N81" i="82"/>
  <c r="M81" i="82"/>
  <c r="K81" i="82"/>
  <c r="I81" i="82"/>
  <c r="N80" i="82"/>
  <c r="M80" i="82"/>
  <c r="K80" i="82"/>
  <c r="I80" i="82"/>
  <c r="N79" i="82"/>
  <c r="M79" i="82"/>
  <c r="K79" i="82"/>
  <c r="I79" i="82"/>
  <c r="N78" i="82"/>
  <c r="M78" i="82"/>
  <c r="K78" i="82"/>
  <c r="I78" i="82"/>
  <c r="N77" i="82"/>
  <c r="M77" i="82"/>
  <c r="K77" i="82"/>
  <c r="I77" i="82"/>
  <c r="N76" i="82"/>
  <c r="M76" i="82"/>
  <c r="K76" i="82"/>
  <c r="I76" i="82"/>
  <c r="N75" i="82"/>
  <c r="M75" i="82"/>
  <c r="K75" i="82"/>
  <c r="I75" i="82"/>
  <c r="N74" i="82"/>
  <c r="M74" i="82"/>
  <c r="K74" i="82"/>
  <c r="I74" i="82"/>
  <c r="N73" i="82"/>
  <c r="M73" i="82"/>
  <c r="K73" i="82"/>
  <c r="I73" i="82"/>
  <c r="N72" i="82"/>
  <c r="M72" i="82"/>
  <c r="K72" i="82"/>
  <c r="I72" i="82"/>
  <c r="N71" i="82"/>
  <c r="M71" i="82"/>
  <c r="K71" i="82"/>
  <c r="I71" i="82"/>
  <c r="N70" i="82"/>
  <c r="M70" i="82"/>
  <c r="K70" i="82"/>
  <c r="I70" i="82"/>
  <c r="N69" i="82"/>
  <c r="M69" i="82"/>
  <c r="K69" i="82"/>
  <c r="I69" i="82"/>
  <c r="N68" i="82"/>
  <c r="M68" i="82"/>
  <c r="K68" i="82"/>
  <c r="I68" i="82"/>
  <c r="N67" i="82"/>
  <c r="M67" i="82"/>
  <c r="K67" i="82"/>
  <c r="I67" i="82"/>
  <c r="N66" i="82"/>
  <c r="M66" i="82"/>
  <c r="K66" i="82"/>
  <c r="I66" i="82"/>
  <c r="N65" i="82"/>
  <c r="M65" i="82"/>
  <c r="K65" i="82"/>
  <c r="I65" i="82"/>
  <c r="N64" i="82"/>
  <c r="M64" i="82"/>
  <c r="K64" i="82"/>
  <c r="I64" i="82"/>
  <c r="N63" i="82"/>
  <c r="M63" i="82"/>
  <c r="K63" i="82"/>
  <c r="I63" i="82"/>
  <c r="N62" i="82"/>
  <c r="M62" i="82"/>
  <c r="K62" i="82"/>
  <c r="I62" i="82"/>
  <c r="N61" i="82"/>
  <c r="M61" i="82"/>
  <c r="K61" i="82"/>
  <c r="I61" i="82"/>
  <c r="N60" i="82"/>
  <c r="M60" i="82"/>
  <c r="K60" i="82"/>
  <c r="I60" i="82"/>
  <c r="N59" i="82"/>
  <c r="M59" i="82"/>
  <c r="K59" i="82"/>
  <c r="I59" i="82"/>
  <c r="N58" i="82"/>
  <c r="M58" i="82"/>
  <c r="K58" i="82"/>
  <c r="I58" i="82"/>
  <c r="N57" i="82"/>
  <c r="M57" i="82"/>
  <c r="K57" i="82"/>
  <c r="I57" i="82"/>
  <c r="N56" i="82"/>
  <c r="M56" i="82"/>
  <c r="K56" i="82"/>
  <c r="I56" i="82"/>
  <c r="N55" i="82"/>
  <c r="M55" i="82"/>
  <c r="K55" i="82"/>
  <c r="I55" i="82"/>
  <c r="N54" i="82"/>
  <c r="M54" i="82"/>
  <c r="K54" i="82"/>
  <c r="I54" i="82"/>
  <c r="N53" i="82"/>
  <c r="M53" i="82"/>
  <c r="K53" i="82"/>
  <c r="I53" i="82"/>
  <c r="N52" i="82"/>
  <c r="M52" i="82"/>
  <c r="K52" i="82"/>
  <c r="I52" i="82"/>
  <c r="N51" i="82"/>
  <c r="M51" i="82"/>
  <c r="K51" i="82"/>
  <c r="I51" i="82"/>
  <c r="N50" i="82"/>
  <c r="M50" i="82"/>
  <c r="K50" i="82"/>
  <c r="I50" i="82"/>
  <c r="N49" i="82"/>
  <c r="M49" i="82"/>
  <c r="K49" i="82"/>
  <c r="I49" i="82"/>
  <c r="N48" i="82"/>
  <c r="M48" i="82"/>
  <c r="K48" i="82"/>
  <c r="I48" i="82"/>
  <c r="N47" i="82"/>
  <c r="M47" i="82"/>
  <c r="K47" i="82"/>
  <c r="I47" i="82"/>
  <c r="N46" i="82"/>
  <c r="M46" i="82"/>
  <c r="K46" i="82"/>
  <c r="I46" i="82"/>
  <c r="N45" i="82"/>
  <c r="M45" i="82"/>
  <c r="K45" i="82"/>
  <c r="I45" i="82"/>
  <c r="N44" i="82"/>
  <c r="M44" i="82"/>
  <c r="K44" i="82"/>
  <c r="I44" i="82"/>
  <c r="N43" i="82"/>
  <c r="M43" i="82"/>
  <c r="K43" i="82"/>
  <c r="I43" i="82"/>
  <c r="N42" i="82"/>
  <c r="M42" i="82"/>
  <c r="K42" i="82"/>
  <c r="I42" i="82"/>
  <c r="N41" i="82"/>
  <c r="M41" i="82"/>
  <c r="K41" i="82"/>
  <c r="I41" i="82"/>
  <c r="N40" i="82"/>
  <c r="M40" i="82"/>
  <c r="K40" i="82"/>
  <c r="I40" i="82"/>
  <c r="N39" i="82"/>
  <c r="M39" i="82"/>
  <c r="K39" i="82"/>
  <c r="I39" i="82"/>
  <c r="N38" i="82"/>
  <c r="M38" i="82"/>
  <c r="K38" i="82"/>
  <c r="I38" i="82"/>
  <c r="N37" i="82"/>
  <c r="M37" i="82"/>
  <c r="K37" i="82"/>
  <c r="I37" i="82"/>
  <c r="N36" i="82"/>
  <c r="M36" i="82"/>
  <c r="K36" i="82"/>
  <c r="I36" i="82"/>
  <c r="N35" i="82"/>
  <c r="M35" i="82"/>
  <c r="K35" i="82"/>
  <c r="I35" i="82"/>
  <c r="N34" i="82"/>
  <c r="M34" i="82"/>
  <c r="K34" i="82"/>
  <c r="I34" i="82"/>
  <c r="N33" i="82"/>
  <c r="M33" i="82"/>
  <c r="K33" i="82"/>
  <c r="I33" i="82"/>
  <c r="N32" i="82"/>
  <c r="M32" i="82"/>
  <c r="K32" i="82"/>
  <c r="I32" i="82"/>
  <c r="N31" i="82"/>
  <c r="M31" i="82"/>
  <c r="K31" i="82"/>
  <c r="I31" i="82"/>
  <c r="N30" i="82"/>
  <c r="M30" i="82"/>
  <c r="K30" i="82"/>
  <c r="I30" i="82"/>
  <c r="N29" i="82"/>
  <c r="M29" i="82"/>
  <c r="K29" i="82"/>
  <c r="I29" i="82"/>
  <c r="N28" i="82"/>
  <c r="M28" i="82"/>
  <c r="K28" i="82"/>
  <c r="I28" i="82"/>
  <c r="N27" i="82"/>
  <c r="M27" i="82"/>
  <c r="K27" i="82"/>
  <c r="I27" i="82"/>
  <c r="N26" i="82"/>
  <c r="M26" i="82"/>
  <c r="K26" i="82"/>
  <c r="I26" i="82"/>
  <c r="N25" i="82"/>
  <c r="M25" i="82"/>
  <c r="K25" i="82"/>
  <c r="I25" i="82"/>
  <c r="N24" i="82"/>
  <c r="M24" i="82"/>
  <c r="K24" i="82"/>
  <c r="I24" i="82"/>
  <c r="N23" i="82"/>
  <c r="M23" i="82"/>
  <c r="K23" i="82"/>
  <c r="I23" i="82"/>
  <c r="N22" i="82"/>
  <c r="M22" i="82"/>
  <c r="K22" i="82"/>
  <c r="I22" i="82"/>
  <c r="N21" i="82"/>
  <c r="M21" i="82"/>
  <c r="K21" i="82"/>
  <c r="I21" i="82"/>
  <c r="N20" i="82"/>
  <c r="M20" i="82"/>
  <c r="K20" i="82"/>
  <c r="I20" i="82"/>
  <c r="N19" i="82"/>
  <c r="M19" i="82"/>
  <c r="K19" i="82"/>
  <c r="I19" i="82"/>
  <c r="N18" i="82"/>
  <c r="M18" i="82"/>
  <c r="K18" i="82"/>
  <c r="I18" i="82"/>
  <c r="N17" i="82"/>
  <c r="M17" i="82"/>
  <c r="K17" i="82"/>
  <c r="I17" i="82"/>
  <c r="N16" i="82"/>
  <c r="M16" i="82"/>
  <c r="K16" i="82"/>
  <c r="I16" i="82"/>
  <c r="N15" i="82"/>
  <c r="M15" i="82"/>
  <c r="K15" i="82"/>
  <c r="I15" i="82"/>
  <c r="N14" i="82"/>
  <c r="M14" i="82"/>
  <c r="K14" i="82"/>
  <c r="I14" i="82"/>
  <c r="N13" i="82"/>
  <c r="M13" i="82"/>
  <c r="K13" i="82"/>
  <c r="I13" i="82"/>
  <c r="N12" i="82"/>
  <c r="M12" i="82"/>
  <c r="K12" i="82"/>
  <c r="I12" i="82"/>
  <c r="N11" i="82"/>
  <c r="M11" i="82"/>
  <c r="K11" i="82"/>
  <c r="I11" i="82"/>
  <c r="N10" i="82"/>
  <c r="M10" i="82"/>
  <c r="K10" i="82"/>
  <c r="I10" i="82"/>
  <c r="N9" i="82"/>
  <c r="M9" i="82"/>
  <c r="K9" i="82"/>
  <c r="I9" i="82"/>
  <c r="N8" i="82"/>
  <c r="M8" i="82"/>
  <c r="K8" i="82"/>
  <c r="I8" i="82"/>
  <c r="N7" i="82"/>
  <c r="M7" i="82"/>
  <c r="K7" i="82"/>
  <c r="I7" i="82"/>
  <c r="N6" i="82"/>
  <c r="M6" i="82"/>
  <c r="K6" i="82"/>
  <c r="I6" i="82"/>
  <c r="N5" i="82"/>
  <c r="M5" i="82"/>
  <c r="K5" i="82"/>
  <c r="I5" i="82"/>
  <c r="N2" i="82"/>
  <c r="N3" i="82" s="1"/>
  <c r="N4" i="82" s="1"/>
  <c r="M2" i="82"/>
  <c r="M3" i="82" s="1"/>
  <c r="M4" i="82" s="1"/>
  <c r="K2" i="82"/>
  <c r="K3" i="82" s="1"/>
  <c r="K4" i="82" s="1"/>
  <c r="J84" i="82"/>
  <c r="I2" i="82"/>
  <c r="I3" i="82" s="1"/>
  <c r="I4" i="82" s="1"/>
  <c r="N83" i="83"/>
  <c r="M83" i="83"/>
  <c r="K83" i="83"/>
  <c r="I83" i="83"/>
  <c r="N82" i="83"/>
  <c r="M82" i="83"/>
  <c r="K82" i="83"/>
  <c r="I82" i="83"/>
  <c r="N81" i="83"/>
  <c r="M81" i="83"/>
  <c r="K81" i="83"/>
  <c r="I81" i="83"/>
  <c r="N80" i="83"/>
  <c r="M80" i="83"/>
  <c r="K80" i="83"/>
  <c r="I80" i="83"/>
  <c r="N79" i="83"/>
  <c r="M79" i="83"/>
  <c r="K79" i="83"/>
  <c r="I79" i="83"/>
  <c r="N78" i="83"/>
  <c r="M78" i="83"/>
  <c r="K78" i="83"/>
  <c r="I78" i="83"/>
  <c r="N77" i="83"/>
  <c r="M77" i="83"/>
  <c r="K77" i="83"/>
  <c r="I77" i="83"/>
  <c r="N76" i="83"/>
  <c r="M76" i="83"/>
  <c r="K76" i="83"/>
  <c r="I76" i="83"/>
  <c r="N75" i="83"/>
  <c r="M75" i="83"/>
  <c r="K75" i="83"/>
  <c r="I75" i="83"/>
  <c r="N74" i="83"/>
  <c r="M74" i="83"/>
  <c r="K74" i="83"/>
  <c r="I74" i="83"/>
  <c r="N73" i="83"/>
  <c r="M73" i="83"/>
  <c r="K73" i="83"/>
  <c r="I73" i="83"/>
  <c r="N72" i="83"/>
  <c r="M72" i="83"/>
  <c r="K72" i="83"/>
  <c r="I72" i="83"/>
  <c r="N71" i="83"/>
  <c r="M71" i="83"/>
  <c r="K71" i="83"/>
  <c r="I71" i="83"/>
  <c r="N70" i="83"/>
  <c r="M70" i="83"/>
  <c r="K70" i="83"/>
  <c r="I70" i="83"/>
  <c r="N69" i="83"/>
  <c r="M69" i="83"/>
  <c r="K69" i="83"/>
  <c r="I69" i="83"/>
  <c r="N68" i="83"/>
  <c r="M68" i="83"/>
  <c r="K68" i="83"/>
  <c r="I68" i="83"/>
  <c r="N67" i="83"/>
  <c r="M67" i="83"/>
  <c r="K67" i="83"/>
  <c r="I67" i="83"/>
  <c r="N66" i="83"/>
  <c r="M66" i="83"/>
  <c r="K66" i="83"/>
  <c r="I66" i="83"/>
  <c r="N65" i="83"/>
  <c r="M65" i="83"/>
  <c r="K65" i="83"/>
  <c r="I65" i="83"/>
  <c r="N64" i="83"/>
  <c r="M64" i="83"/>
  <c r="K64" i="83"/>
  <c r="I64" i="83"/>
  <c r="N63" i="83"/>
  <c r="M63" i="83"/>
  <c r="K63" i="83"/>
  <c r="I63" i="83"/>
  <c r="N62" i="83"/>
  <c r="M62" i="83"/>
  <c r="K62" i="83"/>
  <c r="I62" i="83"/>
  <c r="N61" i="83"/>
  <c r="M61" i="83"/>
  <c r="K61" i="83"/>
  <c r="I61" i="83"/>
  <c r="N60" i="83"/>
  <c r="M60" i="83"/>
  <c r="K60" i="83"/>
  <c r="I60" i="83"/>
  <c r="N59" i="83"/>
  <c r="M59" i="83"/>
  <c r="K59" i="83"/>
  <c r="I59" i="83"/>
  <c r="N58" i="83"/>
  <c r="M58" i="83"/>
  <c r="K58" i="83"/>
  <c r="I58" i="83"/>
  <c r="N57" i="83"/>
  <c r="M57" i="83"/>
  <c r="K57" i="83"/>
  <c r="I57" i="83"/>
  <c r="N56" i="83"/>
  <c r="M56" i="83"/>
  <c r="K56" i="83"/>
  <c r="I56" i="83"/>
  <c r="N55" i="83"/>
  <c r="M55" i="83"/>
  <c r="K55" i="83"/>
  <c r="I55" i="83"/>
  <c r="N54" i="83"/>
  <c r="M54" i="83"/>
  <c r="K54" i="83"/>
  <c r="I54" i="83"/>
  <c r="N53" i="83"/>
  <c r="M53" i="83"/>
  <c r="K53" i="83"/>
  <c r="I53" i="83"/>
  <c r="N52" i="83"/>
  <c r="M52" i="83"/>
  <c r="K52" i="83"/>
  <c r="I52" i="83"/>
  <c r="N51" i="83"/>
  <c r="M51" i="83"/>
  <c r="K51" i="83"/>
  <c r="I51" i="83"/>
  <c r="N50" i="83"/>
  <c r="M50" i="83"/>
  <c r="K50" i="83"/>
  <c r="I50" i="83"/>
  <c r="N49" i="83"/>
  <c r="M49" i="83"/>
  <c r="K49" i="83"/>
  <c r="I49" i="83"/>
  <c r="N48" i="83"/>
  <c r="M48" i="83"/>
  <c r="K48" i="83"/>
  <c r="I48" i="83"/>
  <c r="N47" i="83"/>
  <c r="M47" i="83"/>
  <c r="K47" i="83"/>
  <c r="I47" i="83"/>
  <c r="N46" i="83"/>
  <c r="M46" i="83"/>
  <c r="K46" i="83"/>
  <c r="I46" i="83"/>
  <c r="N45" i="83"/>
  <c r="M45" i="83"/>
  <c r="K45" i="83"/>
  <c r="I45" i="83"/>
  <c r="N44" i="83"/>
  <c r="M44" i="83"/>
  <c r="K44" i="83"/>
  <c r="I44" i="83"/>
  <c r="N43" i="83"/>
  <c r="M43" i="83"/>
  <c r="K43" i="83"/>
  <c r="I43" i="83"/>
  <c r="N42" i="83"/>
  <c r="M42" i="83"/>
  <c r="K42" i="83"/>
  <c r="I42" i="83"/>
  <c r="N41" i="83"/>
  <c r="M41" i="83"/>
  <c r="K41" i="83"/>
  <c r="I41" i="83"/>
  <c r="N40" i="83"/>
  <c r="M40" i="83"/>
  <c r="K40" i="83"/>
  <c r="I40" i="83"/>
  <c r="N39" i="83"/>
  <c r="M39" i="83"/>
  <c r="K39" i="83"/>
  <c r="I39" i="83"/>
  <c r="N38" i="83"/>
  <c r="M38" i="83"/>
  <c r="K38" i="83"/>
  <c r="I38" i="83"/>
  <c r="N37" i="83"/>
  <c r="M37" i="83"/>
  <c r="K37" i="83"/>
  <c r="I37" i="83"/>
  <c r="N36" i="83"/>
  <c r="M36" i="83"/>
  <c r="K36" i="83"/>
  <c r="I36" i="83"/>
  <c r="N35" i="83"/>
  <c r="M35" i="83"/>
  <c r="K35" i="83"/>
  <c r="I35" i="83"/>
  <c r="N34" i="83"/>
  <c r="M34" i="83"/>
  <c r="K34" i="83"/>
  <c r="I34" i="83"/>
  <c r="N33" i="83"/>
  <c r="M33" i="83"/>
  <c r="K33" i="83"/>
  <c r="I33" i="83"/>
  <c r="N32" i="83"/>
  <c r="M32" i="83"/>
  <c r="K32" i="83"/>
  <c r="I32" i="83"/>
  <c r="N31" i="83"/>
  <c r="M31" i="83"/>
  <c r="K31" i="83"/>
  <c r="I31" i="83"/>
  <c r="N30" i="83"/>
  <c r="M30" i="83"/>
  <c r="K30" i="83"/>
  <c r="I30" i="83"/>
  <c r="N29" i="83"/>
  <c r="M29" i="83"/>
  <c r="K29" i="83"/>
  <c r="I29" i="83"/>
  <c r="N28" i="83"/>
  <c r="M28" i="83"/>
  <c r="K28" i="83"/>
  <c r="I28" i="83"/>
  <c r="N27" i="83"/>
  <c r="M27" i="83"/>
  <c r="K27" i="83"/>
  <c r="I27" i="83"/>
  <c r="N26" i="83"/>
  <c r="M26" i="83"/>
  <c r="K26" i="83"/>
  <c r="I26" i="83"/>
  <c r="N25" i="83"/>
  <c r="M25" i="83"/>
  <c r="K25" i="83"/>
  <c r="I25" i="83"/>
  <c r="N24" i="83"/>
  <c r="M24" i="83"/>
  <c r="K24" i="83"/>
  <c r="I24" i="83"/>
  <c r="N23" i="83"/>
  <c r="M23" i="83"/>
  <c r="K23" i="83"/>
  <c r="I23" i="83"/>
  <c r="N22" i="83"/>
  <c r="M22" i="83"/>
  <c r="K22" i="83"/>
  <c r="I22" i="83"/>
  <c r="N21" i="83"/>
  <c r="M21" i="83"/>
  <c r="K21" i="83"/>
  <c r="I21" i="83"/>
  <c r="N20" i="83"/>
  <c r="M20" i="83"/>
  <c r="K20" i="83"/>
  <c r="I20" i="83"/>
  <c r="N19" i="83"/>
  <c r="M19" i="83"/>
  <c r="K19" i="83"/>
  <c r="I19" i="83"/>
  <c r="N18" i="83"/>
  <c r="M18" i="83"/>
  <c r="K18" i="83"/>
  <c r="I18" i="83"/>
  <c r="N17" i="83"/>
  <c r="M17" i="83"/>
  <c r="K17" i="83"/>
  <c r="I17" i="83"/>
  <c r="N16" i="83"/>
  <c r="M16" i="83"/>
  <c r="K16" i="83"/>
  <c r="I16" i="83"/>
  <c r="N15" i="83"/>
  <c r="M15" i="83"/>
  <c r="K15" i="83"/>
  <c r="I15" i="83"/>
  <c r="N14" i="83"/>
  <c r="M14" i="83"/>
  <c r="K14" i="83"/>
  <c r="I14" i="83"/>
  <c r="N13" i="83"/>
  <c r="M13" i="83"/>
  <c r="K13" i="83"/>
  <c r="I13" i="83"/>
  <c r="N12" i="83"/>
  <c r="M12" i="83"/>
  <c r="K12" i="83"/>
  <c r="I12" i="83"/>
  <c r="N11" i="83"/>
  <c r="M11" i="83"/>
  <c r="K11" i="83"/>
  <c r="J84" i="83"/>
  <c r="I11" i="83"/>
  <c r="N10" i="83"/>
  <c r="M10" i="83"/>
  <c r="K10" i="83"/>
  <c r="I10" i="83"/>
  <c r="N9" i="83"/>
  <c r="M9" i="83"/>
  <c r="K9" i="83"/>
  <c r="I9" i="83"/>
  <c r="N8" i="83"/>
  <c r="M8" i="83"/>
  <c r="K8" i="83"/>
  <c r="I8" i="83"/>
  <c r="N7" i="83"/>
  <c r="M7" i="83"/>
  <c r="K7" i="83"/>
  <c r="I7" i="83"/>
  <c r="N6" i="83"/>
  <c r="M6" i="83"/>
  <c r="K6" i="83"/>
  <c r="I6" i="83"/>
  <c r="N5" i="83"/>
  <c r="M5" i="83"/>
  <c r="K5" i="83"/>
  <c r="I5" i="83"/>
  <c r="N3" i="83"/>
  <c r="N4" i="83" s="1"/>
  <c r="M3" i="83"/>
  <c r="M4" i="83" s="1"/>
  <c r="K3" i="83"/>
  <c r="K4" i="83" s="1"/>
  <c r="N2" i="83"/>
  <c r="M2" i="83"/>
  <c r="K2" i="83"/>
  <c r="I2" i="83"/>
  <c r="I3" i="83" s="1"/>
  <c r="I4" i="83" s="1"/>
  <c r="N83" i="84"/>
  <c r="M83" i="84"/>
  <c r="K83" i="84"/>
  <c r="I83" i="84"/>
  <c r="N82" i="84"/>
  <c r="M82" i="84"/>
  <c r="K82" i="84"/>
  <c r="I82" i="84"/>
  <c r="N81" i="84"/>
  <c r="M81" i="84"/>
  <c r="K81" i="84"/>
  <c r="I81" i="84"/>
  <c r="N80" i="84"/>
  <c r="M80" i="84"/>
  <c r="K80" i="84"/>
  <c r="I80" i="84"/>
  <c r="N79" i="84"/>
  <c r="M79" i="84"/>
  <c r="K79" i="84"/>
  <c r="I79" i="84"/>
  <c r="N78" i="84"/>
  <c r="M78" i="84"/>
  <c r="K78" i="84"/>
  <c r="I78" i="84"/>
  <c r="N77" i="84"/>
  <c r="M77" i="84"/>
  <c r="K77" i="84"/>
  <c r="I77" i="84"/>
  <c r="N76" i="84"/>
  <c r="M76" i="84"/>
  <c r="K76" i="84"/>
  <c r="I76" i="84"/>
  <c r="N75" i="84"/>
  <c r="M75" i="84"/>
  <c r="K75" i="84"/>
  <c r="I75" i="84"/>
  <c r="N74" i="84"/>
  <c r="M74" i="84"/>
  <c r="K74" i="84"/>
  <c r="I74" i="84"/>
  <c r="N73" i="84"/>
  <c r="M73" i="84"/>
  <c r="K73" i="84"/>
  <c r="I73" i="84"/>
  <c r="N72" i="84"/>
  <c r="M72" i="84"/>
  <c r="K72" i="84"/>
  <c r="I72" i="84"/>
  <c r="N71" i="84"/>
  <c r="M71" i="84"/>
  <c r="K71" i="84"/>
  <c r="I71" i="84"/>
  <c r="N70" i="84"/>
  <c r="M70" i="84"/>
  <c r="K70" i="84"/>
  <c r="I70" i="84"/>
  <c r="N69" i="84"/>
  <c r="M69" i="84"/>
  <c r="K69" i="84"/>
  <c r="I69" i="84"/>
  <c r="N68" i="84"/>
  <c r="M68" i="84"/>
  <c r="K68" i="84"/>
  <c r="I68" i="84"/>
  <c r="N67" i="84"/>
  <c r="M67" i="84"/>
  <c r="K67" i="84"/>
  <c r="I67" i="84"/>
  <c r="N66" i="84"/>
  <c r="M66" i="84"/>
  <c r="K66" i="84"/>
  <c r="I66" i="84"/>
  <c r="N65" i="84"/>
  <c r="M65" i="84"/>
  <c r="K65" i="84"/>
  <c r="I65" i="84"/>
  <c r="N64" i="84"/>
  <c r="M64" i="84"/>
  <c r="K64" i="84"/>
  <c r="I64" i="84"/>
  <c r="N63" i="84"/>
  <c r="M63" i="84"/>
  <c r="K63" i="84"/>
  <c r="I63" i="84"/>
  <c r="N62" i="84"/>
  <c r="M62" i="84"/>
  <c r="K62" i="84"/>
  <c r="I62" i="84"/>
  <c r="N61" i="84"/>
  <c r="M61" i="84"/>
  <c r="K61" i="84"/>
  <c r="I61" i="84"/>
  <c r="N60" i="84"/>
  <c r="M60" i="84"/>
  <c r="K60" i="84"/>
  <c r="I60" i="84"/>
  <c r="N59" i="84"/>
  <c r="M59" i="84"/>
  <c r="K59" i="84"/>
  <c r="I59" i="84"/>
  <c r="N58" i="84"/>
  <c r="M58" i="84"/>
  <c r="K58" i="84"/>
  <c r="I58" i="84"/>
  <c r="N57" i="84"/>
  <c r="M57" i="84"/>
  <c r="K57" i="84"/>
  <c r="I57" i="84"/>
  <c r="N56" i="84"/>
  <c r="M56" i="84"/>
  <c r="K56" i="84"/>
  <c r="I56" i="84"/>
  <c r="N55" i="84"/>
  <c r="M55" i="84"/>
  <c r="K55" i="84"/>
  <c r="I55" i="84"/>
  <c r="N54" i="84"/>
  <c r="M54" i="84"/>
  <c r="K54" i="84"/>
  <c r="I54" i="84"/>
  <c r="N53" i="84"/>
  <c r="M53" i="84"/>
  <c r="K53" i="84"/>
  <c r="I53" i="84"/>
  <c r="N52" i="84"/>
  <c r="M52" i="84"/>
  <c r="K52" i="84"/>
  <c r="I52" i="84"/>
  <c r="N51" i="84"/>
  <c r="M51" i="84"/>
  <c r="K51" i="84"/>
  <c r="I51" i="84"/>
  <c r="N50" i="84"/>
  <c r="M50" i="84"/>
  <c r="K50" i="84"/>
  <c r="I50" i="84"/>
  <c r="N49" i="84"/>
  <c r="M49" i="84"/>
  <c r="K49" i="84"/>
  <c r="I49" i="84"/>
  <c r="N48" i="84"/>
  <c r="M48" i="84"/>
  <c r="K48" i="84"/>
  <c r="I48" i="84"/>
  <c r="N47" i="84"/>
  <c r="M47" i="84"/>
  <c r="K47" i="84"/>
  <c r="I47" i="84"/>
  <c r="N46" i="84"/>
  <c r="M46" i="84"/>
  <c r="K46" i="84"/>
  <c r="I46" i="84"/>
  <c r="N45" i="84"/>
  <c r="M45" i="84"/>
  <c r="K45" i="84"/>
  <c r="I45" i="84"/>
  <c r="N44" i="84"/>
  <c r="M44" i="84"/>
  <c r="K44" i="84"/>
  <c r="I44" i="84"/>
  <c r="N43" i="84"/>
  <c r="M43" i="84"/>
  <c r="K43" i="84"/>
  <c r="I43" i="84"/>
  <c r="N42" i="84"/>
  <c r="M42" i="84"/>
  <c r="K42" i="84"/>
  <c r="I42" i="84"/>
  <c r="N41" i="84"/>
  <c r="M41" i="84"/>
  <c r="K41" i="84"/>
  <c r="I41" i="84"/>
  <c r="N40" i="84"/>
  <c r="M40" i="84"/>
  <c r="K40" i="84"/>
  <c r="I40" i="84"/>
  <c r="N39" i="84"/>
  <c r="M39" i="84"/>
  <c r="K39" i="84"/>
  <c r="I39" i="84"/>
  <c r="N38" i="84"/>
  <c r="M38" i="84"/>
  <c r="K38" i="84"/>
  <c r="I38" i="84"/>
  <c r="N37" i="84"/>
  <c r="M37" i="84"/>
  <c r="K37" i="84"/>
  <c r="I37" i="84"/>
  <c r="N36" i="84"/>
  <c r="M36" i="84"/>
  <c r="K36" i="84"/>
  <c r="I36" i="84"/>
  <c r="N35" i="84"/>
  <c r="M35" i="84"/>
  <c r="K35" i="84"/>
  <c r="I35" i="84"/>
  <c r="N34" i="84"/>
  <c r="M34" i="84"/>
  <c r="K34" i="84"/>
  <c r="I34" i="84"/>
  <c r="N33" i="84"/>
  <c r="M33" i="84"/>
  <c r="K33" i="84"/>
  <c r="I33" i="84"/>
  <c r="N32" i="84"/>
  <c r="M32" i="84"/>
  <c r="K32" i="84"/>
  <c r="I32" i="84"/>
  <c r="N31" i="84"/>
  <c r="M31" i="84"/>
  <c r="K31" i="84"/>
  <c r="I31" i="84"/>
  <c r="N30" i="84"/>
  <c r="M30" i="84"/>
  <c r="K30" i="84"/>
  <c r="I30" i="84"/>
  <c r="N29" i="84"/>
  <c r="M29" i="84"/>
  <c r="K29" i="84"/>
  <c r="I29" i="84"/>
  <c r="N28" i="84"/>
  <c r="M28" i="84"/>
  <c r="K28" i="84"/>
  <c r="I28" i="84"/>
  <c r="N27" i="84"/>
  <c r="M27" i="84"/>
  <c r="K27" i="84"/>
  <c r="I27" i="84"/>
  <c r="N26" i="84"/>
  <c r="M26" i="84"/>
  <c r="K26" i="84"/>
  <c r="I26" i="84"/>
  <c r="N25" i="84"/>
  <c r="M25" i="84"/>
  <c r="K25" i="84"/>
  <c r="I25" i="84"/>
  <c r="N24" i="84"/>
  <c r="M24" i="84"/>
  <c r="K24" i="84"/>
  <c r="I24" i="84"/>
  <c r="N23" i="84"/>
  <c r="M23" i="84"/>
  <c r="K23" i="84"/>
  <c r="I23" i="84"/>
  <c r="N22" i="84"/>
  <c r="M22" i="84"/>
  <c r="K22" i="84"/>
  <c r="I22" i="84"/>
  <c r="N21" i="84"/>
  <c r="M21" i="84"/>
  <c r="K21" i="84"/>
  <c r="I21" i="84"/>
  <c r="N20" i="84"/>
  <c r="M20" i="84"/>
  <c r="K20" i="84"/>
  <c r="I20" i="84"/>
  <c r="N19" i="84"/>
  <c r="M19" i="84"/>
  <c r="K19" i="84"/>
  <c r="I19" i="84"/>
  <c r="N18" i="84"/>
  <c r="M18" i="84"/>
  <c r="K18" i="84"/>
  <c r="I18" i="84"/>
  <c r="N17" i="84"/>
  <c r="M17" i="84"/>
  <c r="K17" i="84"/>
  <c r="I17" i="84"/>
  <c r="N16" i="84"/>
  <c r="M16" i="84"/>
  <c r="K16" i="84"/>
  <c r="I16" i="84"/>
  <c r="N15" i="84"/>
  <c r="M15" i="84"/>
  <c r="K15" i="84"/>
  <c r="I15" i="84"/>
  <c r="N14" i="84"/>
  <c r="M14" i="84"/>
  <c r="K14" i="84"/>
  <c r="I14" i="84"/>
  <c r="N13" i="84"/>
  <c r="M13" i="84"/>
  <c r="K13" i="84"/>
  <c r="I13" i="84"/>
  <c r="N12" i="84"/>
  <c r="M12" i="84"/>
  <c r="K12" i="84"/>
  <c r="I12" i="84"/>
  <c r="N11" i="84"/>
  <c r="M11" i="84"/>
  <c r="K11" i="84"/>
  <c r="I11" i="84"/>
  <c r="N10" i="84"/>
  <c r="M10" i="84"/>
  <c r="K10" i="84"/>
  <c r="I10" i="84"/>
  <c r="N9" i="84"/>
  <c r="M9" i="84"/>
  <c r="K9" i="84"/>
  <c r="I9" i="84"/>
  <c r="N8" i="84"/>
  <c r="M8" i="84"/>
  <c r="K8" i="84"/>
  <c r="I8" i="84"/>
  <c r="N7" i="84"/>
  <c r="M7" i="84"/>
  <c r="K7" i="84"/>
  <c r="I7" i="84"/>
  <c r="N6" i="84"/>
  <c r="M6" i="84"/>
  <c r="K6" i="84"/>
  <c r="I6" i="84"/>
  <c r="N5" i="84"/>
  <c r="M5" i="84"/>
  <c r="K5" i="84"/>
  <c r="I5" i="84"/>
  <c r="M4" i="84"/>
  <c r="M3" i="84"/>
  <c r="N2" i="84"/>
  <c r="N3" i="84" s="1"/>
  <c r="N4" i="84" s="1"/>
  <c r="M2" i="84"/>
  <c r="K2" i="84"/>
  <c r="K3" i="84" s="1"/>
  <c r="K4" i="84" s="1"/>
  <c r="I2" i="84"/>
  <c r="I3" i="84" s="1"/>
  <c r="I4" i="84" s="1"/>
  <c r="N83" i="85"/>
  <c r="M83" i="85"/>
  <c r="K83" i="85"/>
  <c r="I83" i="85"/>
  <c r="N82" i="85"/>
  <c r="M82" i="85"/>
  <c r="K82" i="85"/>
  <c r="I82" i="85"/>
  <c r="N81" i="85"/>
  <c r="M81" i="85"/>
  <c r="K81" i="85"/>
  <c r="I81" i="85"/>
  <c r="N80" i="85"/>
  <c r="M80" i="85"/>
  <c r="K80" i="85"/>
  <c r="I80" i="85"/>
  <c r="N79" i="85"/>
  <c r="M79" i="85"/>
  <c r="K79" i="85"/>
  <c r="I79" i="85"/>
  <c r="N78" i="85"/>
  <c r="M78" i="85"/>
  <c r="K78" i="85"/>
  <c r="I78" i="85"/>
  <c r="N77" i="85"/>
  <c r="M77" i="85"/>
  <c r="K77" i="85"/>
  <c r="I77" i="85"/>
  <c r="N76" i="85"/>
  <c r="M76" i="85"/>
  <c r="K76" i="85"/>
  <c r="I76" i="85"/>
  <c r="N75" i="85"/>
  <c r="M75" i="85"/>
  <c r="K75" i="85"/>
  <c r="I75" i="85"/>
  <c r="N74" i="85"/>
  <c r="M74" i="85"/>
  <c r="K74" i="85"/>
  <c r="I74" i="85"/>
  <c r="N73" i="85"/>
  <c r="M73" i="85"/>
  <c r="K73" i="85"/>
  <c r="I73" i="85"/>
  <c r="N72" i="85"/>
  <c r="M72" i="85"/>
  <c r="K72" i="85"/>
  <c r="I72" i="85"/>
  <c r="N71" i="85"/>
  <c r="M71" i="85"/>
  <c r="K71" i="85"/>
  <c r="I71" i="85"/>
  <c r="N70" i="85"/>
  <c r="M70" i="85"/>
  <c r="K70" i="85"/>
  <c r="I70" i="85"/>
  <c r="N69" i="85"/>
  <c r="M69" i="85"/>
  <c r="K69" i="85"/>
  <c r="I69" i="85"/>
  <c r="N68" i="85"/>
  <c r="M68" i="85"/>
  <c r="K68" i="85"/>
  <c r="I68" i="85"/>
  <c r="N67" i="85"/>
  <c r="M67" i="85"/>
  <c r="K67" i="85"/>
  <c r="I67" i="85"/>
  <c r="N66" i="85"/>
  <c r="M66" i="85"/>
  <c r="K66" i="85"/>
  <c r="I66" i="85"/>
  <c r="N65" i="85"/>
  <c r="M65" i="85"/>
  <c r="K65" i="85"/>
  <c r="I65" i="85"/>
  <c r="N64" i="85"/>
  <c r="M64" i="85"/>
  <c r="K64" i="85"/>
  <c r="I64" i="85"/>
  <c r="N63" i="85"/>
  <c r="M63" i="85"/>
  <c r="K63" i="85"/>
  <c r="I63" i="85"/>
  <c r="N62" i="85"/>
  <c r="M62" i="85"/>
  <c r="K62" i="85"/>
  <c r="I62" i="85"/>
  <c r="N61" i="85"/>
  <c r="M61" i="85"/>
  <c r="K61" i="85"/>
  <c r="I61" i="85"/>
  <c r="N60" i="85"/>
  <c r="M60" i="85"/>
  <c r="K60" i="85"/>
  <c r="I60" i="85"/>
  <c r="N59" i="85"/>
  <c r="M59" i="85"/>
  <c r="K59" i="85"/>
  <c r="I59" i="85"/>
  <c r="N58" i="85"/>
  <c r="M58" i="85"/>
  <c r="K58" i="85"/>
  <c r="I58" i="85"/>
  <c r="N57" i="85"/>
  <c r="M57" i="85"/>
  <c r="K57" i="85"/>
  <c r="I57" i="85"/>
  <c r="N56" i="85"/>
  <c r="M56" i="85"/>
  <c r="K56" i="85"/>
  <c r="I56" i="85"/>
  <c r="N55" i="85"/>
  <c r="M55" i="85"/>
  <c r="K55" i="85"/>
  <c r="I55" i="85"/>
  <c r="N54" i="85"/>
  <c r="M54" i="85"/>
  <c r="K54" i="85"/>
  <c r="I54" i="85"/>
  <c r="N53" i="85"/>
  <c r="M53" i="85"/>
  <c r="K53" i="85"/>
  <c r="I53" i="85"/>
  <c r="N52" i="85"/>
  <c r="M52" i="85"/>
  <c r="K52" i="85"/>
  <c r="I52" i="85"/>
  <c r="N51" i="85"/>
  <c r="M51" i="85"/>
  <c r="K51" i="85"/>
  <c r="I51" i="85"/>
  <c r="N50" i="85"/>
  <c r="M50" i="85"/>
  <c r="K50" i="85"/>
  <c r="I50" i="85"/>
  <c r="N49" i="85"/>
  <c r="M49" i="85"/>
  <c r="K49" i="85"/>
  <c r="I49" i="85"/>
  <c r="N48" i="85"/>
  <c r="M48" i="85"/>
  <c r="K48" i="85"/>
  <c r="I48" i="85"/>
  <c r="N47" i="85"/>
  <c r="M47" i="85"/>
  <c r="K47" i="85"/>
  <c r="I47" i="85"/>
  <c r="N46" i="85"/>
  <c r="M46" i="85"/>
  <c r="K46" i="85"/>
  <c r="I46" i="85"/>
  <c r="N45" i="85"/>
  <c r="M45" i="85"/>
  <c r="K45" i="85"/>
  <c r="I45" i="85"/>
  <c r="N44" i="85"/>
  <c r="M44" i="85"/>
  <c r="K44" i="85"/>
  <c r="I44" i="85"/>
  <c r="N43" i="85"/>
  <c r="M43" i="85"/>
  <c r="K43" i="85"/>
  <c r="I43" i="85"/>
  <c r="N42" i="85"/>
  <c r="M42" i="85"/>
  <c r="K42" i="85"/>
  <c r="I42" i="85"/>
  <c r="N41" i="85"/>
  <c r="M41" i="85"/>
  <c r="K41" i="85"/>
  <c r="I41" i="85"/>
  <c r="N40" i="85"/>
  <c r="M40" i="85"/>
  <c r="K40" i="85"/>
  <c r="I40" i="85"/>
  <c r="N39" i="85"/>
  <c r="M39" i="85"/>
  <c r="K39" i="85"/>
  <c r="I39" i="85"/>
  <c r="N38" i="85"/>
  <c r="M38" i="85"/>
  <c r="K38" i="85"/>
  <c r="I38" i="85"/>
  <c r="N37" i="85"/>
  <c r="M37" i="85"/>
  <c r="K37" i="85"/>
  <c r="I37" i="85"/>
  <c r="N36" i="85"/>
  <c r="M36" i="85"/>
  <c r="K36" i="85"/>
  <c r="I36" i="85"/>
  <c r="N35" i="85"/>
  <c r="M35" i="85"/>
  <c r="K35" i="85"/>
  <c r="I35" i="85"/>
  <c r="N34" i="85"/>
  <c r="M34" i="85"/>
  <c r="K34" i="85"/>
  <c r="I34" i="85"/>
  <c r="N33" i="85"/>
  <c r="M33" i="85"/>
  <c r="K33" i="85"/>
  <c r="I33" i="85"/>
  <c r="N32" i="85"/>
  <c r="M32" i="85"/>
  <c r="K32" i="85"/>
  <c r="I32" i="85"/>
  <c r="N31" i="85"/>
  <c r="M31" i="85"/>
  <c r="K31" i="85"/>
  <c r="I31" i="85"/>
  <c r="N30" i="85"/>
  <c r="M30" i="85"/>
  <c r="K30" i="85"/>
  <c r="I30" i="85"/>
  <c r="N29" i="85"/>
  <c r="M29" i="85"/>
  <c r="K29" i="85"/>
  <c r="I29" i="85"/>
  <c r="N28" i="85"/>
  <c r="M28" i="85"/>
  <c r="K28" i="85"/>
  <c r="I28" i="85"/>
  <c r="N27" i="85"/>
  <c r="M27" i="85"/>
  <c r="K27" i="85"/>
  <c r="I27" i="85"/>
  <c r="N26" i="85"/>
  <c r="M26" i="85"/>
  <c r="K26" i="85"/>
  <c r="I26" i="85"/>
  <c r="N25" i="85"/>
  <c r="M25" i="85"/>
  <c r="K25" i="85"/>
  <c r="I25" i="85"/>
  <c r="N24" i="85"/>
  <c r="M24" i="85"/>
  <c r="K24" i="85"/>
  <c r="I24" i="85"/>
  <c r="N23" i="85"/>
  <c r="M23" i="85"/>
  <c r="K23" i="85"/>
  <c r="I23" i="85"/>
  <c r="N22" i="85"/>
  <c r="M22" i="85"/>
  <c r="K22" i="85"/>
  <c r="I22" i="85"/>
  <c r="N21" i="85"/>
  <c r="M21" i="85"/>
  <c r="K21" i="85"/>
  <c r="I21" i="85"/>
  <c r="N20" i="85"/>
  <c r="M20" i="85"/>
  <c r="K20" i="85"/>
  <c r="I20" i="85"/>
  <c r="N19" i="85"/>
  <c r="M19" i="85"/>
  <c r="K19" i="85"/>
  <c r="I19" i="85"/>
  <c r="N18" i="85"/>
  <c r="M18" i="85"/>
  <c r="K18" i="85"/>
  <c r="I18" i="85"/>
  <c r="N17" i="85"/>
  <c r="M17" i="85"/>
  <c r="K17" i="85"/>
  <c r="I17" i="85"/>
  <c r="N16" i="85"/>
  <c r="M16" i="85"/>
  <c r="K16" i="85"/>
  <c r="I16" i="85"/>
  <c r="N15" i="85"/>
  <c r="M15" i="85"/>
  <c r="K15" i="85"/>
  <c r="I15" i="85"/>
  <c r="N14" i="85"/>
  <c r="M14" i="85"/>
  <c r="K14" i="85"/>
  <c r="I14" i="85"/>
  <c r="N13" i="85"/>
  <c r="M13" i="85"/>
  <c r="K13" i="85"/>
  <c r="I13" i="85"/>
  <c r="I6" i="85"/>
  <c r="I7" i="85" s="1"/>
  <c r="I8" i="85" s="1"/>
  <c r="I9" i="85" s="1"/>
  <c r="I10" i="85" s="1"/>
  <c r="I11" i="85" s="1"/>
  <c r="I12" i="85" s="1"/>
  <c r="N5" i="85"/>
  <c r="N6" i="85" s="1"/>
  <c r="N7" i="85" s="1"/>
  <c r="N8" i="85" s="1"/>
  <c r="N9" i="85" s="1"/>
  <c r="N10" i="85" s="1"/>
  <c r="N11" i="85" s="1"/>
  <c r="N12" i="85" s="1"/>
  <c r="M5" i="85"/>
  <c r="M6" i="85" s="1"/>
  <c r="M7" i="85" s="1"/>
  <c r="M8" i="85" s="1"/>
  <c r="M9" i="85" s="1"/>
  <c r="M10" i="85" s="1"/>
  <c r="M11" i="85" s="1"/>
  <c r="M12" i="85" s="1"/>
  <c r="K5" i="85"/>
  <c r="K6" i="85" s="1"/>
  <c r="K7" i="85" s="1"/>
  <c r="K8" i="85" s="1"/>
  <c r="K9" i="85" s="1"/>
  <c r="K10" i="85" s="1"/>
  <c r="K11" i="85" s="1"/>
  <c r="K12" i="85" s="1"/>
  <c r="I5" i="85"/>
  <c r="N2" i="85"/>
  <c r="N3" i="85" s="1"/>
  <c r="N4" i="85" s="1"/>
  <c r="M2" i="85"/>
  <c r="M3" i="85" s="1"/>
  <c r="M4" i="85" s="1"/>
  <c r="K2" i="85"/>
  <c r="K3" i="85" s="1"/>
  <c r="K4" i="85" s="1"/>
  <c r="I2" i="85"/>
  <c r="I3" i="85" s="1"/>
  <c r="I4" i="85" s="1"/>
  <c r="N83" i="86"/>
  <c r="M83" i="86"/>
  <c r="K83" i="86"/>
  <c r="I83" i="86"/>
  <c r="N82" i="86"/>
  <c r="M82" i="86"/>
  <c r="K82" i="86"/>
  <c r="I82" i="86"/>
  <c r="N81" i="86"/>
  <c r="M81" i="86"/>
  <c r="K81" i="86"/>
  <c r="I81" i="86"/>
  <c r="N80" i="86"/>
  <c r="M80" i="86"/>
  <c r="K80" i="86"/>
  <c r="I80" i="86"/>
  <c r="N79" i="86"/>
  <c r="M79" i="86"/>
  <c r="K79" i="86"/>
  <c r="I79" i="86"/>
  <c r="N78" i="86"/>
  <c r="M78" i="86"/>
  <c r="K78" i="86"/>
  <c r="I78" i="86"/>
  <c r="N77" i="86"/>
  <c r="M77" i="86"/>
  <c r="K77" i="86"/>
  <c r="I77" i="86"/>
  <c r="N76" i="86"/>
  <c r="M76" i="86"/>
  <c r="K76" i="86"/>
  <c r="I76" i="86"/>
  <c r="N75" i="86"/>
  <c r="M75" i="86"/>
  <c r="K75" i="86"/>
  <c r="I75" i="86"/>
  <c r="N74" i="86"/>
  <c r="M74" i="86"/>
  <c r="K74" i="86"/>
  <c r="I74" i="86"/>
  <c r="N73" i="86"/>
  <c r="M73" i="86"/>
  <c r="K73" i="86"/>
  <c r="I73" i="86"/>
  <c r="N72" i="86"/>
  <c r="M72" i="86"/>
  <c r="K72" i="86"/>
  <c r="I72" i="86"/>
  <c r="N71" i="86"/>
  <c r="M71" i="86"/>
  <c r="K71" i="86"/>
  <c r="I71" i="86"/>
  <c r="N70" i="86"/>
  <c r="M70" i="86"/>
  <c r="K70" i="86"/>
  <c r="I70" i="86"/>
  <c r="N69" i="86"/>
  <c r="M69" i="86"/>
  <c r="K69" i="86"/>
  <c r="I69" i="86"/>
  <c r="N68" i="86"/>
  <c r="M68" i="86"/>
  <c r="K68" i="86"/>
  <c r="I68" i="86"/>
  <c r="N67" i="86"/>
  <c r="M67" i="86"/>
  <c r="K67" i="86"/>
  <c r="I67" i="86"/>
  <c r="N66" i="86"/>
  <c r="M66" i="86"/>
  <c r="K66" i="86"/>
  <c r="I66" i="86"/>
  <c r="N65" i="86"/>
  <c r="M65" i="86"/>
  <c r="K65" i="86"/>
  <c r="I65" i="86"/>
  <c r="N64" i="86"/>
  <c r="M64" i="86"/>
  <c r="K64" i="86"/>
  <c r="I64" i="86"/>
  <c r="N63" i="86"/>
  <c r="M63" i="86"/>
  <c r="K63" i="86"/>
  <c r="I63" i="86"/>
  <c r="N62" i="86"/>
  <c r="M62" i="86"/>
  <c r="K62" i="86"/>
  <c r="I62" i="86"/>
  <c r="N61" i="86"/>
  <c r="M61" i="86"/>
  <c r="K61" i="86"/>
  <c r="I61" i="86"/>
  <c r="N60" i="86"/>
  <c r="M60" i="86"/>
  <c r="K60" i="86"/>
  <c r="I60" i="86"/>
  <c r="N59" i="86"/>
  <c r="M59" i="86"/>
  <c r="K59" i="86"/>
  <c r="I59" i="86"/>
  <c r="N58" i="86"/>
  <c r="M58" i="86"/>
  <c r="K58" i="86"/>
  <c r="I58" i="86"/>
  <c r="N57" i="86"/>
  <c r="M57" i="86"/>
  <c r="K57" i="86"/>
  <c r="I57" i="86"/>
  <c r="N56" i="86"/>
  <c r="M56" i="86"/>
  <c r="K56" i="86"/>
  <c r="I56" i="86"/>
  <c r="N55" i="86"/>
  <c r="M55" i="86"/>
  <c r="K55" i="86"/>
  <c r="I55" i="86"/>
  <c r="N54" i="86"/>
  <c r="M54" i="86"/>
  <c r="K54" i="86"/>
  <c r="I54" i="86"/>
  <c r="N53" i="86"/>
  <c r="M53" i="86"/>
  <c r="K53" i="86"/>
  <c r="I53" i="86"/>
  <c r="N52" i="86"/>
  <c r="M52" i="86"/>
  <c r="K52" i="86"/>
  <c r="I52" i="86"/>
  <c r="N51" i="86"/>
  <c r="M51" i="86"/>
  <c r="K51" i="86"/>
  <c r="I51" i="86"/>
  <c r="N50" i="86"/>
  <c r="M50" i="86"/>
  <c r="K50" i="86"/>
  <c r="I50" i="86"/>
  <c r="N49" i="86"/>
  <c r="M49" i="86"/>
  <c r="K49" i="86"/>
  <c r="I49" i="86"/>
  <c r="N48" i="86"/>
  <c r="M48" i="86"/>
  <c r="K48" i="86"/>
  <c r="I48" i="86"/>
  <c r="N47" i="86"/>
  <c r="M47" i="86"/>
  <c r="K47" i="86"/>
  <c r="I47" i="86"/>
  <c r="N46" i="86"/>
  <c r="M46" i="86"/>
  <c r="K46" i="86"/>
  <c r="I46" i="86"/>
  <c r="N45" i="86"/>
  <c r="M45" i="86"/>
  <c r="K45" i="86"/>
  <c r="I45" i="86"/>
  <c r="N44" i="86"/>
  <c r="M44" i="86"/>
  <c r="K44" i="86"/>
  <c r="I44" i="86"/>
  <c r="N43" i="86"/>
  <c r="M43" i="86"/>
  <c r="K43" i="86"/>
  <c r="I43" i="86"/>
  <c r="N42" i="86"/>
  <c r="M42" i="86"/>
  <c r="K42" i="86"/>
  <c r="I42" i="86"/>
  <c r="N41" i="86"/>
  <c r="M41" i="86"/>
  <c r="K41" i="86"/>
  <c r="I41" i="86"/>
  <c r="N40" i="86"/>
  <c r="M40" i="86"/>
  <c r="K40" i="86"/>
  <c r="I40" i="86"/>
  <c r="N39" i="86"/>
  <c r="M39" i="86"/>
  <c r="K39" i="86"/>
  <c r="I39" i="86"/>
  <c r="N38" i="86"/>
  <c r="M38" i="86"/>
  <c r="K38" i="86"/>
  <c r="I38" i="86"/>
  <c r="N37" i="86"/>
  <c r="M37" i="86"/>
  <c r="K37" i="86"/>
  <c r="I37" i="86"/>
  <c r="N36" i="86"/>
  <c r="M36" i="86"/>
  <c r="K36" i="86"/>
  <c r="I36" i="86"/>
  <c r="N35" i="86"/>
  <c r="M35" i="86"/>
  <c r="K35" i="86"/>
  <c r="I35" i="86"/>
  <c r="N34" i="86"/>
  <c r="M34" i="86"/>
  <c r="K34" i="86"/>
  <c r="I34" i="86"/>
  <c r="N33" i="86"/>
  <c r="M33" i="86"/>
  <c r="K33" i="86"/>
  <c r="I33" i="86"/>
  <c r="N32" i="86"/>
  <c r="M32" i="86"/>
  <c r="K32" i="86"/>
  <c r="I32" i="86"/>
  <c r="N31" i="86"/>
  <c r="M31" i="86"/>
  <c r="K31" i="86"/>
  <c r="I31" i="86"/>
  <c r="N30" i="86"/>
  <c r="M30" i="86"/>
  <c r="K30" i="86"/>
  <c r="I30" i="86"/>
  <c r="N29" i="86"/>
  <c r="M29" i="86"/>
  <c r="K29" i="86"/>
  <c r="I29" i="86"/>
  <c r="N28" i="86"/>
  <c r="M28" i="86"/>
  <c r="K28" i="86"/>
  <c r="I28" i="86"/>
  <c r="N27" i="86"/>
  <c r="M27" i="86"/>
  <c r="K27" i="86"/>
  <c r="I27" i="86"/>
  <c r="N26" i="86"/>
  <c r="M26" i="86"/>
  <c r="K26" i="86"/>
  <c r="I26" i="86"/>
  <c r="N25" i="86"/>
  <c r="M25" i="86"/>
  <c r="K25" i="86"/>
  <c r="I25" i="86"/>
  <c r="N24" i="86"/>
  <c r="M24" i="86"/>
  <c r="K24" i="86"/>
  <c r="I24" i="86"/>
  <c r="N23" i="86"/>
  <c r="M23" i="86"/>
  <c r="K23" i="86"/>
  <c r="I23" i="86"/>
  <c r="N22" i="86"/>
  <c r="M22" i="86"/>
  <c r="K22" i="86"/>
  <c r="I22" i="86"/>
  <c r="N21" i="86"/>
  <c r="M21" i="86"/>
  <c r="K21" i="86"/>
  <c r="I21" i="86"/>
  <c r="N20" i="86"/>
  <c r="M20" i="86"/>
  <c r="K20" i="86"/>
  <c r="I20" i="86"/>
  <c r="N19" i="86"/>
  <c r="M19" i="86"/>
  <c r="K19" i="86"/>
  <c r="I19" i="86"/>
  <c r="N18" i="86"/>
  <c r="M18" i="86"/>
  <c r="K18" i="86"/>
  <c r="I18" i="86"/>
  <c r="N17" i="86"/>
  <c r="M17" i="86"/>
  <c r="K17" i="86"/>
  <c r="I17" i="86"/>
  <c r="N16" i="86"/>
  <c r="M16" i="86"/>
  <c r="K16" i="86"/>
  <c r="I16" i="86"/>
  <c r="N15" i="86"/>
  <c r="M15" i="86"/>
  <c r="K15" i="86"/>
  <c r="I15" i="86"/>
  <c r="N14" i="86"/>
  <c r="M14" i="86"/>
  <c r="K14" i="86"/>
  <c r="I14" i="86"/>
  <c r="N13" i="86"/>
  <c r="M13" i="86"/>
  <c r="K13" i="86"/>
  <c r="I13" i="86"/>
  <c r="N12" i="86"/>
  <c r="M12" i="86"/>
  <c r="K12" i="86"/>
  <c r="I12" i="86"/>
  <c r="N11" i="86"/>
  <c r="M11" i="86"/>
  <c r="K11" i="86"/>
  <c r="I11" i="86"/>
  <c r="N10" i="86"/>
  <c r="M10" i="86"/>
  <c r="K10" i="86"/>
  <c r="I10" i="86"/>
  <c r="N9" i="86"/>
  <c r="M9" i="86"/>
  <c r="K9" i="86"/>
  <c r="I9" i="86"/>
  <c r="N8" i="86"/>
  <c r="M8" i="86"/>
  <c r="K8" i="86"/>
  <c r="I8" i="86"/>
  <c r="N7" i="86"/>
  <c r="M7" i="86"/>
  <c r="K7" i="86"/>
  <c r="I7" i="86"/>
  <c r="N6" i="86"/>
  <c r="M6" i="86"/>
  <c r="K6" i="86"/>
  <c r="I6" i="86"/>
  <c r="N3" i="86"/>
  <c r="N4" i="86" s="1"/>
  <c r="N5" i="86" s="1"/>
  <c r="M3" i="86"/>
  <c r="M4" i="86" s="1"/>
  <c r="M5" i="86" s="1"/>
  <c r="K3" i="86"/>
  <c r="K4" i="86" s="1"/>
  <c r="K5" i="86" s="1"/>
  <c r="N2" i="86"/>
  <c r="M2" i="86"/>
  <c r="K2" i="86"/>
  <c r="I2" i="86"/>
  <c r="I3" i="86" s="1"/>
  <c r="I4" i="86" s="1"/>
  <c r="I5" i="86" s="1"/>
  <c r="N83" i="87"/>
  <c r="M83" i="87"/>
  <c r="K83" i="87"/>
  <c r="I83" i="87"/>
  <c r="N82" i="87"/>
  <c r="M82" i="87"/>
  <c r="K82" i="87"/>
  <c r="I82" i="87"/>
  <c r="N81" i="87"/>
  <c r="M81" i="87"/>
  <c r="K81" i="87"/>
  <c r="I81" i="87"/>
  <c r="N80" i="87"/>
  <c r="M80" i="87"/>
  <c r="K80" i="87"/>
  <c r="I80" i="87"/>
  <c r="N79" i="87"/>
  <c r="M79" i="87"/>
  <c r="K79" i="87"/>
  <c r="I79" i="87"/>
  <c r="N78" i="87"/>
  <c r="M78" i="87"/>
  <c r="K78" i="87"/>
  <c r="I78" i="87"/>
  <c r="N77" i="87"/>
  <c r="M77" i="87"/>
  <c r="K77" i="87"/>
  <c r="I77" i="87"/>
  <c r="N76" i="87"/>
  <c r="M76" i="87"/>
  <c r="K76" i="87"/>
  <c r="I76" i="87"/>
  <c r="N75" i="87"/>
  <c r="M75" i="87"/>
  <c r="K75" i="87"/>
  <c r="I75" i="87"/>
  <c r="N74" i="87"/>
  <c r="M74" i="87"/>
  <c r="K74" i="87"/>
  <c r="I74" i="87"/>
  <c r="N73" i="87"/>
  <c r="M73" i="87"/>
  <c r="K73" i="87"/>
  <c r="I73" i="87"/>
  <c r="N72" i="87"/>
  <c r="M72" i="87"/>
  <c r="K72" i="87"/>
  <c r="I72" i="87"/>
  <c r="N71" i="87"/>
  <c r="M71" i="87"/>
  <c r="K71" i="87"/>
  <c r="I71" i="87"/>
  <c r="N70" i="87"/>
  <c r="M70" i="87"/>
  <c r="K70" i="87"/>
  <c r="I70" i="87"/>
  <c r="N69" i="87"/>
  <c r="M69" i="87"/>
  <c r="K69" i="87"/>
  <c r="I69" i="87"/>
  <c r="N68" i="87"/>
  <c r="M68" i="87"/>
  <c r="K68" i="87"/>
  <c r="I68" i="87"/>
  <c r="N67" i="87"/>
  <c r="M67" i="87"/>
  <c r="K67" i="87"/>
  <c r="I67" i="87"/>
  <c r="N66" i="87"/>
  <c r="M66" i="87"/>
  <c r="K66" i="87"/>
  <c r="I66" i="87"/>
  <c r="N65" i="87"/>
  <c r="M65" i="87"/>
  <c r="K65" i="87"/>
  <c r="I65" i="87"/>
  <c r="N64" i="87"/>
  <c r="M64" i="87"/>
  <c r="K64" i="87"/>
  <c r="I64" i="87"/>
  <c r="N63" i="87"/>
  <c r="M63" i="87"/>
  <c r="K63" i="87"/>
  <c r="I63" i="87"/>
  <c r="N62" i="87"/>
  <c r="M62" i="87"/>
  <c r="K62" i="87"/>
  <c r="I62" i="87"/>
  <c r="N61" i="87"/>
  <c r="M61" i="87"/>
  <c r="K61" i="87"/>
  <c r="I61" i="87"/>
  <c r="N60" i="87"/>
  <c r="M60" i="87"/>
  <c r="K60" i="87"/>
  <c r="I60" i="87"/>
  <c r="N59" i="87"/>
  <c r="M59" i="87"/>
  <c r="K59" i="87"/>
  <c r="I59" i="87"/>
  <c r="N58" i="87"/>
  <c r="M58" i="87"/>
  <c r="K58" i="87"/>
  <c r="I58" i="87"/>
  <c r="N57" i="87"/>
  <c r="M57" i="87"/>
  <c r="K57" i="87"/>
  <c r="I57" i="87"/>
  <c r="N56" i="87"/>
  <c r="M56" i="87"/>
  <c r="K56" i="87"/>
  <c r="I56" i="87"/>
  <c r="N55" i="87"/>
  <c r="M55" i="87"/>
  <c r="K55" i="87"/>
  <c r="I55" i="87"/>
  <c r="N54" i="87"/>
  <c r="M54" i="87"/>
  <c r="K54" i="87"/>
  <c r="I54" i="87"/>
  <c r="N53" i="87"/>
  <c r="M53" i="87"/>
  <c r="K53" i="87"/>
  <c r="I53" i="87"/>
  <c r="N52" i="87"/>
  <c r="M52" i="87"/>
  <c r="K52" i="87"/>
  <c r="I52" i="87"/>
  <c r="N51" i="87"/>
  <c r="M51" i="87"/>
  <c r="K51" i="87"/>
  <c r="I51" i="87"/>
  <c r="N50" i="87"/>
  <c r="M50" i="87"/>
  <c r="K50" i="87"/>
  <c r="I50" i="87"/>
  <c r="N49" i="87"/>
  <c r="M49" i="87"/>
  <c r="K49" i="87"/>
  <c r="I49" i="87"/>
  <c r="N48" i="87"/>
  <c r="M48" i="87"/>
  <c r="K48" i="87"/>
  <c r="I48" i="87"/>
  <c r="N47" i="87"/>
  <c r="M47" i="87"/>
  <c r="K47" i="87"/>
  <c r="I47" i="87"/>
  <c r="N46" i="87"/>
  <c r="M46" i="87"/>
  <c r="K46" i="87"/>
  <c r="I46" i="87"/>
  <c r="N45" i="87"/>
  <c r="M45" i="87"/>
  <c r="K45" i="87"/>
  <c r="I45" i="87"/>
  <c r="N44" i="87"/>
  <c r="M44" i="87"/>
  <c r="K44" i="87"/>
  <c r="I44" i="87"/>
  <c r="N43" i="87"/>
  <c r="M43" i="87"/>
  <c r="K43" i="87"/>
  <c r="I43" i="87"/>
  <c r="N42" i="87"/>
  <c r="M42" i="87"/>
  <c r="K42" i="87"/>
  <c r="I42" i="87"/>
  <c r="N41" i="87"/>
  <c r="M41" i="87"/>
  <c r="K41" i="87"/>
  <c r="I41" i="87"/>
  <c r="N40" i="87"/>
  <c r="M40" i="87"/>
  <c r="K40" i="87"/>
  <c r="I40" i="87"/>
  <c r="N39" i="87"/>
  <c r="M39" i="87"/>
  <c r="K39" i="87"/>
  <c r="I39" i="87"/>
  <c r="N38" i="87"/>
  <c r="M38" i="87"/>
  <c r="K38" i="87"/>
  <c r="I38" i="87"/>
  <c r="N37" i="87"/>
  <c r="M37" i="87"/>
  <c r="K37" i="87"/>
  <c r="I37" i="87"/>
  <c r="N36" i="87"/>
  <c r="M36" i="87"/>
  <c r="K36" i="87"/>
  <c r="I36" i="87"/>
  <c r="N35" i="87"/>
  <c r="M35" i="87"/>
  <c r="K35" i="87"/>
  <c r="I35" i="87"/>
  <c r="N34" i="87"/>
  <c r="M34" i="87"/>
  <c r="K34" i="87"/>
  <c r="I34" i="87"/>
  <c r="N33" i="87"/>
  <c r="M33" i="87"/>
  <c r="K33" i="87"/>
  <c r="I33" i="87"/>
  <c r="N32" i="87"/>
  <c r="M32" i="87"/>
  <c r="K32" i="87"/>
  <c r="I32" i="87"/>
  <c r="N31" i="87"/>
  <c r="M31" i="87"/>
  <c r="K31" i="87"/>
  <c r="I31" i="87"/>
  <c r="N30" i="87"/>
  <c r="M30" i="87"/>
  <c r="K30" i="87"/>
  <c r="I30" i="87"/>
  <c r="N29" i="87"/>
  <c r="M29" i="87"/>
  <c r="K29" i="87"/>
  <c r="I29" i="87"/>
  <c r="N28" i="87"/>
  <c r="M28" i="87"/>
  <c r="K28" i="87"/>
  <c r="I28" i="87"/>
  <c r="N27" i="87"/>
  <c r="M27" i="87"/>
  <c r="K27" i="87"/>
  <c r="I27" i="87"/>
  <c r="N26" i="87"/>
  <c r="M26" i="87"/>
  <c r="K26" i="87"/>
  <c r="I26" i="87"/>
  <c r="N25" i="87"/>
  <c r="M25" i="87"/>
  <c r="K25" i="87"/>
  <c r="I25" i="87"/>
  <c r="N24" i="87"/>
  <c r="M24" i="87"/>
  <c r="K24" i="87"/>
  <c r="I24" i="87"/>
  <c r="N23" i="87"/>
  <c r="M23" i="87"/>
  <c r="K23" i="87"/>
  <c r="I23" i="87"/>
  <c r="N22" i="87"/>
  <c r="M22" i="87"/>
  <c r="K22" i="87"/>
  <c r="I22" i="87"/>
  <c r="N21" i="87"/>
  <c r="M21" i="87"/>
  <c r="K21" i="87"/>
  <c r="I21" i="87"/>
  <c r="N20" i="87"/>
  <c r="M20" i="87"/>
  <c r="K20" i="87"/>
  <c r="I20" i="87"/>
  <c r="N19" i="87"/>
  <c r="M19" i="87"/>
  <c r="K19" i="87"/>
  <c r="I19" i="87"/>
  <c r="N18" i="87"/>
  <c r="M18" i="87"/>
  <c r="K18" i="87"/>
  <c r="I18" i="87"/>
  <c r="N17" i="87"/>
  <c r="M17" i="87"/>
  <c r="K17" i="87"/>
  <c r="I17" i="87"/>
  <c r="N16" i="87"/>
  <c r="M16" i="87"/>
  <c r="K16" i="87"/>
  <c r="I16" i="87"/>
  <c r="N15" i="87"/>
  <c r="M15" i="87"/>
  <c r="K15" i="87"/>
  <c r="I15" i="87"/>
  <c r="N14" i="87"/>
  <c r="M14" i="87"/>
  <c r="K14" i="87"/>
  <c r="I14" i="87"/>
  <c r="N13" i="87"/>
  <c r="M13" i="87"/>
  <c r="K13" i="87"/>
  <c r="I13" i="87"/>
  <c r="N12" i="87"/>
  <c r="M12" i="87"/>
  <c r="K12" i="87"/>
  <c r="I12" i="87"/>
  <c r="N11" i="87"/>
  <c r="M11" i="87"/>
  <c r="K11" i="87"/>
  <c r="I11" i="87"/>
  <c r="N10" i="87"/>
  <c r="M10" i="87"/>
  <c r="K10" i="87"/>
  <c r="I10" i="87"/>
  <c r="N9" i="87"/>
  <c r="M9" i="87"/>
  <c r="K9" i="87"/>
  <c r="I9" i="87"/>
  <c r="N8" i="87"/>
  <c r="M8" i="87"/>
  <c r="K8" i="87"/>
  <c r="I8" i="87"/>
  <c r="N7" i="87"/>
  <c r="M7" i="87"/>
  <c r="K7" i="87"/>
  <c r="I7" i="87"/>
  <c r="N6" i="87"/>
  <c r="M6" i="87"/>
  <c r="K6" i="87"/>
  <c r="I6" i="87"/>
  <c r="N5" i="87"/>
  <c r="M5" i="87"/>
  <c r="K5" i="87"/>
  <c r="I5" i="87"/>
  <c r="N2" i="87"/>
  <c r="N3" i="87" s="1"/>
  <c r="N4" i="87" s="1"/>
  <c r="M2" i="87"/>
  <c r="M3" i="87" s="1"/>
  <c r="M4" i="87" s="1"/>
  <c r="K2" i="87"/>
  <c r="K3" i="87" s="1"/>
  <c r="K4" i="87" s="1"/>
  <c r="I2" i="87"/>
  <c r="N83" i="88"/>
  <c r="M83" i="88"/>
  <c r="K83" i="88"/>
  <c r="I83" i="88"/>
  <c r="N82" i="88"/>
  <c r="M82" i="88"/>
  <c r="K82" i="88"/>
  <c r="I82" i="88"/>
  <c r="N81" i="88"/>
  <c r="M81" i="88"/>
  <c r="K81" i="88"/>
  <c r="I81" i="88"/>
  <c r="N80" i="88"/>
  <c r="M80" i="88"/>
  <c r="K80" i="88"/>
  <c r="I80" i="88"/>
  <c r="N79" i="88"/>
  <c r="M79" i="88"/>
  <c r="K79" i="88"/>
  <c r="I79" i="88"/>
  <c r="N78" i="88"/>
  <c r="M78" i="88"/>
  <c r="K78" i="88"/>
  <c r="I78" i="88"/>
  <c r="N77" i="88"/>
  <c r="M77" i="88"/>
  <c r="K77" i="88"/>
  <c r="I77" i="88"/>
  <c r="N76" i="88"/>
  <c r="M76" i="88"/>
  <c r="K76" i="88"/>
  <c r="I76" i="88"/>
  <c r="N75" i="88"/>
  <c r="M75" i="88"/>
  <c r="K75" i="88"/>
  <c r="I75" i="88"/>
  <c r="N74" i="88"/>
  <c r="M74" i="88"/>
  <c r="K74" i="88"/>
  <c r="I74" i="88"/>
  <c r="N73" i="88"/>
  <c r="M73" i="88"/>
  <c r="K73" i="88"/>
  <c r="I73" i="88"/>
  <c r="N72" i="88"/>
  <c r="M72" i="88"/>
  <c r="K72" i="88"/>
  <c r="I72" i="88"/>
  <c r="N71" i="88"/>
  <c r="M71" i="88"/>
  <c r="K71" i="88"/>
  <c r="I71" i="88"/>
  <c r="N70" i="88"/>
  <c r="M70" i="88"/>
  <c r="K70" i="88"/>
  <c r="I70" i="88"/>
  <c r="N69" i="88"/>
  <c r="M69" i="88"/>
  <c r="K69" i="88"/>
  <c r="I69" i="88"/>
  <c r="N68" i="88"/>
  <c r="M68" i="88"/>
  <c r="K68" i="88"/>
  <c r="I68" i="88"/>
  <c r="N67" i="88"/>
  <c r="M67" i="88"/>
  <c r="K67" i="88"/>
  <c r="I67" i="88"/>
  <c r="N66" i="88"/>
  <c r="M66" i="88"/>
  <c r="K66" i="88"/>
  <c r="I66" i="88"/>
  <c r="N65" i="88"/>
  <c r="M65" i="88"/>
  <c r="K65" i="88"/>
  <c r="I65" i="88"/>
  <c r="N64" i="88"/>
  <c r="M64" i="88"/>
  <c r="K64" i="88"/>
  <c r="I64" i="88"/>
  <c r="N63" i="88"/>
  <c r="M63" i="88"/>
  <c r="K63" i="88"/>
  <c r="I63" i="88"/>
  <c r="N62" i="88"/>
  <c r="M62" i="88"/>
  <c r="K62" i="88"/>
  <c r="I62" i="88"/>
  <c r="N61" i="88"/>
  <c r="M61" i="88"/>
  <c r="K61" i="88"/>
  <c r="I61" i="88"/>
  <c r="N60" i="88"/>
  <c r="M60" i="88"/>
  <c r="K60" i="88"/>
  <c r="I60" i="88"/>
  <c r="N59" i="88"/>
  <c r="M59" i="88"/>
  <c r="K59" i="88"/>
  <c r="I59" i="88"/>
  <c r="N58" i="88"/>
  <c r="M58" i="88"/>
  <c r="K58" i="88"/>
  <c r="I58" i="88"/>
  <c r="N57" i="88"/>
  <c r="M57" i="88"/>
  <c r="K57" i="88"/>
  <c r="I57" i="88"/>
  <c r="N56" i="88"/>
  <c r="M56" i="88"/>
  <c r="K56" i="88"/>
  <c r="I56" i="88"/>
  <c r="N55" i="88"/>
  <c r="M55" i="88"/>
  <c r="K55" i="88"/>
  <c r="I55" i="88"/>
  <c r="N54" i="88"/>
  <c r="M54" i="88"/>
  <c r="K54" i="88"/>
  <c r="I54" i="88"/>
  <c r="N53" i="88"/>
  <c r="M53" i="88"/>
  <c r="K53" i="88"/>
  <c r="I53" i="88"/>
  <c r="N52" i="88"/>
  <c r="M52" i="88"/>
  <c r="K52" i="88"/>
  <c r="I52" i="88"/>
  <c r="N51" i="88"/>
  <c r="M51" i="88"/>
  <c r="K51" i="88"/>
  <c r="I51" i="88"/>
  <c r="N50" i="88"/>
  <c r="M50" i="88"/>
  <c r="K50" i="88"/>
  <c r="I50" i="88"/>
  <c r="N49" i="88"/>
  <c r="M49" i="88"/>
  <c r="K49" i="88"/>
  <c r="I49" i="88"/>
  <c r="N48" i="88"/>
  <c r="M48" i="88"/>
  <c r="K48" i="88"/>
  <c r="I48" i="88"/>
  <c r="N47" i="88"/>
  <c r="M47" i="88"/>
  <c r="K47" i="88"/>
  <c r="I47" i="88"/>
  <c r="N46" i="88"/>
  <c r="M46" i="88"/>
  <c r="K46" i="88"/>
  <c r="I46" i="88"/>
  <c r="N45" i="88"/>
  <c r="M45" i="88"/>
  <c r="K45" i="88"/>
  <c r="I45" i="88"/>
  <c r="N44" i="88"/>
  <c r="M44" i="88"/>
  <c r="K44" i="88"/>
  <c r="I44" i="88"/>
  <c r="N43" i="88"/>
  <c r="M43" i="88"/>
  <c r="K43" i="88"/>
  <c r="I43" i="88"/>
  <c r="N42" i="88"/>
  <c r="M42" i="88"/>
  <c r="K42" i="88"/>
  <c r="I42" i="88"/>
  <c r="N41" i="88"/>
  <c r="M41" i="88"/>
  <c r="K41" i="88"/>
  <c r="I41" i="88"/>
  <c r="N40" i="88"/>
  <c r="M40" i="88"/>
  <c r="K40" i="88"/>
  <c r="I40" i="88"/>
  <c r="N39" i="88"/>
  <c r="M39" i="88"/>
  <c r="K39" i="88"/>
  <c r="I39" i="88"/>
  <c r="N38" i="88"/>
  <c r="M38" i="88"/>
  <c r="K38" i="88"/>
  <c r="I38" i="88"/>
  <c r="N37" i="88"/>
  <c r="M37" i="88"/>
  <c r="K37" i="88"/>
  <c r="I37" i="88"/>
  <c r="N36" i="88"/>
  <c r="M36" i="88"/>
  <c r="K36" i="88"/>
  <c r="I36" i="88"/>
  <c r="N35" i="88"/>
  <c r="M35" i="88"/>
  <c r="K35" i="88"/>
  <c r="I35" i="88"/>
  <c r="N34" i="88"/>
  <c r="M34" i="88"/>
  <c r="K34" i="88"/>
  <c r="I34" i="88"/>
  <c r="N33" i="88"/>
  <c r="M33" i="88"/>
  <c r="K33" i="88"/>
  <c r="I33" i="88"/>
  <c r="N32" i="88"/>
  <c r="M32" i="88"/>
  <c r="K32" i="88"/>
  <c r="I32" i="88"/>
  <c r="N31" i="88"/>
  <c r="M31" i="88"/>
  <c r="K31" i="88"/>
  <c r="I31" i="88"/>
  <c r="N30" i="88"/>
  <c r="M30" i="88"/>
  <c r="K30" i="88"/>
  <c r="I30" i="88"/>
  <c r="N29" i="88"/>
  <c r="M29" i="88"/>
  <c r="K29" i="88"/>
  <c r="I29" i="88"/>
  <c r="N28" i="88"/>
  <c r="M28" i="88"/>
  <c r="K28" i="88"/>
  <c r="I28" i="88"/>
  <c r="N27" i="88"/>
  <c r="M27" i="88"/>
  <c r="K27" i="88"/>
  <c r="I27" i="88"/>
  <c r="N26" i="88"/>
  <c r="M26" i="88"/>
  <c r="K26" i="88"/>
  <c r="I26" i="88"/>
  <c r="N25" i="88"/>
  <c r="M25" i="88"/>
  <c r="K25" i="88"/>
  <c r="I25" i="88"/>
  <c r="N24" i="88"/>
  <c r="M24" i="88"/>
  <c r="K24" i="88"/>
  <c r="I24" i="88"/>
  <c r="N23" i="88"/>
  <c r="M23" i="88"/>
  <c r="K23" i="88"/>
  <c r="I23" i="88"/>
  <c r="N22" i="88"/>
  <c r="M22" i="88"/>
  <c r="K22" i="88"/>
  <c r="I22" i="88"/>
  <c r="N21" i="88"/>
  <c r="M21" i="88"/>
  <c r="K21" i="88"/>
  <c r="I21" i="88"/>
  <c r="N20" i="88"/>
  <c r="M20" i="88"/>
  <c r="K20" i="88"/>
  <c r="I20" i="88"/>
  <c r="N19" i="88"/>
  <c r="M19" i="88"/>
  <c r="K19" i="88"/>
  <c r="I19" i="88"/>
  <c r="N18" i="88"/>
  <c r="M18" i="88"/>
  <c r="K18" i="88"/>
  <c r="I18" i="88"/>
  <c r="N17" i="88"/>
  <c r="M17" i="88"/>
  <c r="K17" i="88"/>
  <c r="I17" i="88"/>
  <c r="N16" i="88"/>
  <c r="M16" i="88"/>
  <c r="K16" i="88"/>
  <c r="I16" i="88"/>
  <c r="N15" i="88"/>
  <c r="M15" i="88"/>
  <c r="K15" i="88"/>
  <c r="I15" i="88"/>
  <c r="N14" i="88"/>
  <c r="M14" i="88"/>
  <c r="K14" i="88"/>
  <c r="I14" i="88"/>
  <c r="N13" i="88"/>
  <c r="M13" i="88"/>
  <c r="K13" i="88"/>
  <c r="I13" i="88"/>
  <c r="N12" i="88"/>
  <c r="M12" i="88"/>
  <c r="K12" i="88"/>
  <c r="I12" i="88"/>
  <c r="N11" i="88"/>
  <c r="M11" i="88"/>
  <c r="K11" i="88"/>
  <c r="I11" i="88"/>
  <c r="N10" i="88"/>
  <c r="M10" i="88"/>
  <c r="K10" i="88"/>
  <c r="I10" i="88"/>
  <c r="N9" i="88"/>
  <c r="M9" i="88"/>
  <c r="K9" i="88"/>
  <c r="I9" i="88"/>
  <c r="N8" i="88"/>
  <c r="M8" i="88"/>
  <c r="K8" i="88"/>
  <c r="I8" i="88"/>
  <c r="N7" i="88"/>
  <c r="M7" i="88"/>
  <c r="K7" i="88"/>
  <c r="I7" i="88"/>
  <c r="N6" i="88"/>
  <c r="M6" i="88"/>
  <c r="K6" i="88"/>
  <c r="I6" i="88"/>
  <c r="N5" i="88"/>
  <c r="M5" i="88"/>
  <c r="K5" i="88"/>
  <c r="I5" i="88"/>
  <c r="N4" i="88"/>
  <c r="M4" i="88"/>
  <c r="K4" i="88"/>
  <c r="I4" i="88"/>
  <c r="M3" i="88"/>
  <c r="K3" i="88"/>
  <c r="I3" i="88"/>
  <c r="N2" i="88"/>
  <c r="N3" i="88" s="1"/>
  <c r="M2" i="88"/>
  <c r="L84" i="88"/>
  <c r="E17" i="3" s="1"/>
  <c r="K2" i="88"/>
  <c r="I2" i="88"/>
  <c r="N83" i="89"/>
  <c r="M83" i="89"/>
  <c r="K83" i="89"/>
  <c r="I83" i="89"/>
  <c r="N82" i="89"/>
  <c r="M82" i="89"/>
  <c r="K82" i="89"/>
  <c r="I82" i="89"/>
  <c r="N81" i="89"/>
  <c r="M81" i="89"/>
  <c r="K81" i="89"/>
  <c r="I81" i="89"/>
  <c r="N80" i="89"/>
  <c r="M80" i="89"/>
  <c r="K80" i="89"/>
  <c r="I80" i="89"/>
  <c r="N79" i="89"/>
  <c r="M79" i="89"/>
  <c r="K79" i="89"/>
  <c r="I79" i="89"/>
  <c r="N78" i="89"/>
  <c r="M78" i="89"/>
  <c r="K78" i="89"/>
  <c r="I78" i="89"/>
  <c r="N77" i="89"/>
  <c r="M77" i="89"/>
  <c r="K77" i="89"/>
  <c r="I77" i="89"/>
  <c r="N76" i="89"/>
  <c r="M76" i="89"/>
  <c r="K76" i="89"/>
  <c r="I76" i="89"/>
  <c r="N75" i="89"/>
  <c r="M75" i="89"/>
  <c r="K75" i="89"/>
  <c r="I75" i="89"/>
  <c r="N74" i="89"/>
  <c r="M74" i="89"/>
  <c r="K74" i="89"/>
  <c r="I74" i="89"/>
  <c r="N73" i="89"/>
  <c r="M73" i="89"/>
  <c r="K73" i="89"/>
  <c r="I73" i="89"/>
  <c r="N72" i="89"/>
  <c r="M72" i="89"/>
  <c r="K72" i="89"/>
  <c r="I72" i="89"/>
  <c r="N71" i="89"/>
  <c r="M71" i="89"/>
  <c r="K71" i="89"/>
  <c r="I71" i="89"/>
  <c r="N70" i="89"/>
  <c r="M70" i="89"/>
  <c r="K70" i="89"/>
  <c r="I70" i="89"/>
  <c r="N69" i="89"/>
  <c r="M69" i="89"/>
  <c r="K69" i="89"/>
  <c r="I69" i="89"/>
  <c r="N68" i="89"/>
  <c r="M68" i="89"/>
  <c r="K68" i="89"/>
  <c r="I68" i="89"/>
  <c r="N67" i="89"/>
  <c r="M67" i="89"/>
  <c r="K67" i="89"/>
  <c r="I67" i="89"/>
  <c r="N66" i="89"/>
  <c r="M66" i="89"/>
  <c r="K66" i="89"/>
  <c r="I66" i="89"/>
  <c r="N65" i="89"/>
  <c r="M65" i="89"/>
  <c r="K65" i="89"/>
  <c r="I65" i="89"/>
  <c r="N64" i="89"/>
  <c r="M64" i="89"/>
  <c r="K64" i="89"/>
  <c r="I64" i="89"/>
  <c r="N63" i="89"/>
  <c r="M63" i="89"/>
  <c r="K63" i="89"/>
  <c r="I63" i="89"/>
  <c r="N62" i="89"/>
  <c r="M62" i="89"/>
  <c r="K62" i="89"/>
  <c r="I62" i="89"/>
  <c r="N61" i="89"/>
  <c r="M61" i="89"/>
  <c r="K61" i="89"/>
  <c r="I61" i="89"/>
  <c r="N60" i="89"/>
  <c r="M60" i="89"/>
  <c r="K60" i="89"/>
  <c r="I60" i="89"/>
  <c r="N59" i="89"/>
  <c r="M59" i="89"/>
  <c r="K59" i="89"/>
  <c r="I59" i="89"/>
  <c r="N58" i="89"/>
  <c r="M58" i="89"/>
  <c r="K58" i="89"/>
  <c r="I58" i="89"/>
  <c r="N57" i="89"/>
  <c r="M57" i="89"/>
  <c r="K57" i="89"/>
  <c r="I57" i="89"/>
  <c r="N56" i="89"/>
  <c r="M56" i="89"/>
  <c r="K56" i="89"/>
  <c r="I56" i="89"/>
  <c r="N55" i="89"/>
  <c r="M55" i="89"/>
  <c r="K55" i="89"/>
  <c r="I55" i="89"/>
  <c r="N54" i="89"/>
  <c r="M54" i="89"/>
  <c r="K54" i="89"/>
  <c r="I54" i="89"/>
  <c r="N53" i="89"/>
  <c r="M53" i="89"/>
  <c r="K53" i="89"/>
  <c r="I53" i="89"/>
  <c r="N52" i="89"/>
  <c r="M52" i="89"/>
  <c r="K52" i="89"/>
  <c r="I52" i="89"/>
  <c r="N51" i="89"/>
  <c r="M51" i="89"/>
  <c r="K51" i="89"/>
  <c r="I51" i="89"/>
  <c r="N50" i="89"/>
  <c r="M50" i="89"/>
  <c r="K50" i="89"/>
  <c r="I50" i="89"/>
  <c r="N49" i="89"/>
  <c r="M49" i="89"/>
  <c r="K49" i="89"/>
  <c r="I49" i="89"/>
  <c r="N48" i="89"/>
  <c r="M48" i="89"/>
  <c r="K48" i="89"/>
  <c r="I48" i="89"/>
  <c r="N47" i="89"/>
  <c r="M47" i="89"/>
  <c r="K47" i="89"/>
  <c r="I47" i="89"/>
  <c r="N46" i="89"/>
  <c r="M46" i="89"/>
  <c r="K46" i="89"/>
  <c r="I46" i="89"/>
  <c r="N45" i="89"/>
  <c r="M45" i="89"/>
  <c r="K45" i="89"/>
  <c r="I45" i="89"/>
  <c r="N44" i="89"/>
  <c r="M44" i="89"/>
  <c r="K44" i="89"/>
  <c r="I44" i="89"/>
  <c r="N43" i="89"/>
  <c r="M43" i="89"/>
  <c r="K43" i="89"/>
  <c r="I43" i="89"/>
  <c r="N42" i="89"/>
  <c r="M42" i="89"/>
  <c r="K42" i="89"/>
  <c r="I42" i="89"/>
  <c r="N41" i="89"/>
  <c r="M41" i="89"/>
  <c r="K41" i="89"/>
  <c r="I41" i="89"/>
  <c r="N40" i="89"/>
  <c r="M40" i="89"/>
  <c r="K40" i="89"/>
  <c r="I40" i="89"/>
  <c r="N39" i="89"/>
  <c r="M39" i="89"/>
  <c r="K39" i="89"/>
  <c r="I39" i="89"/>
  <c r="N38" i="89"/>
  <c r="M38" i="89"/>
  <c r="K38" i="89"/>
  <c r="I38" i="89"/>
  <c r="N37" i="89"/>
  <c r="M37" i="89"/>
  <c r="K37" i="89"/>
  <c r="I37" i="89"/>
  <c r="N36" i="89"/>
  <c r="M36" i="89"/>
  <c r="K36" i="89"/>
  <c r="I36" i="89"/>
  <c r="N35" i="89"/>
  <c r="M35" i="89"/>
  <c r="K35" i="89"/>
  <c r="I35" i="89"/>
  <c r="N34" i="89"/>
  <c r="M34" i="89"/>
  <c r="K34" i="89"/>
  <c r="I34" i="89"/>
  <c r="N33" i="89"/>
  <c r="M33" i="89"/>
  <c r="K33" i="89"/>
  <c r="I33" i="89"/>
  <c r="N32" i="89"/>
  <c r="M32" i="89"/>
  <c r="K32" i="89"/>
  <c r="I32" i="89"/>
  <c r="N31" i="89"/>
  <c r="M31" i="89"/>
  <c r="K31" i="89"/>
  <c r="I31" i="89"/>
  <c r="N30" i="89"/>
  <c r="M30" i="89"/>
  <c r="K30" i="89"/>
  <c r="I30" i="89"/>
  <c r="N29" i="89"/>
  <c r="M29" i="89"/>
  <c r="K29" i="89"/>
  <c r="I29" i="89"/>
  <c r="N28" i="89"/>
  <c r="M28" i="89"/>
  <c r="K28" i="89"/>
  <c r="I28" i="89"/>
  <c r="N27" i="89"/>
  <c r="M27" i="89"/>
  <c r="K27" i="89"/>
  <c r="I27" i="89"/>
  <c r="N26" i="89"/>
  <c r="M26" i="89"/>
  <c r="K26" i="89"/>
  <c r="I26" i="89"/>
  <c r="N25" i="89"/>
  <c r="M25" i="89"/>
  <c r="K25" i="89"/>
  <c r="I25" i="89"/>
  <c r="N24" i="89"/>
  <c r="M24" i="89"/>
  <c r="K24" i="89"/>
  <c r="I24" i="89"/>
  <c r="N23" i="89"/>
  <c r="M23" i="89"/>
  <c r="K23" i="89"/>
  <c r="I23" i="89"/>
  <c r="N22" i="89"/>
  <c r="M22" i="89"/>
  <c r="K22" i="89"/>
  <c r="I22" i="89"/>
  <c r="N21" i="89"/>
  <c r="M21" i="89"/>
  <c r="K21" i="89"/>
  <c r="I21" i="89"/>
  <c r="N20" i="89"/>
  <c r="M20" i="89"/>
  <c r="K20" i="89"/>
  <c r="I20" i="89"/>
  <c r="N19" i="89"/>
  <c r="M19" i="89"/>
  <c r="K19" i="89"/>
  <c r="I19" i="89"/>
  <c r="N18" i="89"/>
  <c r="M18" i="89"/>
  <c r="K18" i="89"/>
  <c r="I18" i="89"/>
  <c r="N17" i="89"/>
  <c r="M17" i="89"/>
  <c r="K17" i="89"/>
  <c r="I17" i="89"/>
  <c r="N16" i="89"/>
  <c r="M16" i="89"/>
  <c r="K16" i="89"/>
  <c r="I16" i="89"/>
  <c r="N15" i="89"/>
  <c r="M15" i="89"/>
  <c r="K15" i="89"/>
  <c r="I15" i="89"/>
  <c r="N14" i="89"/>
  <c r="M14" i="89"/>
  <c r="K14" i="89"/>
  <c r="I14" i="89"/>
  <c r="N13" i="89"/>
  <c r="M13" i="89"/>
  <c r="K13" i="89"/>
  <c r="I13" i="89"/>
  <c r="N12" i="89"/>
  <c r="M12" i="89"/>
  <c r="K12" i="89"/>
  <c r="I12" i="89"/>
  <c r="N11" i="89"/>
  <c r="M11" i="89"/>
  <c r="K11" i="89"/>
  <c r="I11" i="89"/>
  <c r="N10" i="89"/>
  <c r="M10" i="89"/>
  <c r="K10" i="89"/>
  <c r="I10" i="89"/>
  <c r="N9" i="89"/>
  <c r="M9" i="89"/>
  <c r="K9" i="89"/>
  <c r="I9" i="89"/>
  <c r="N8" i="89"/>
  <c r="M8" i="89"/>
  <c r="K8" i="89"/>
  <c r="I8" i="89"/>
  <c r="N7" i="89"/>
  <c r="M7" i="89"/>
  <c r="K7" i="89"/>
  <c r="I7" i="89"/>
  <c r="N6" i="89"/>
  <c r="M6" i="89"/>
  <c r="K6" i="89"/>
  <c r="I6" i="89"/>
  <c r="N5" i="89"/>
  <c r="M5" i="89"/>
  <c r="K5" i="89"/>
  <c r="I5" i="89"/>
  <c r="N4" i="89"/>
  <c r="N3" i="89"/>
  <c r="M3" i="89"/>
  <c r="M4" i="89" s="1"/>
  <c r="N2" i="89"/>
  <c r="M2" i="89"/>
  <c r="K2" i="89"/>
  <c r="K3" i="89" s="1"/>
  <c r="K4" i="89" s="1"/>
  <c r="I2" i="89"/>
  <c r="I3" i="89" s="1"/>
  <c r="I4" i="89" s="1"/>
  <c r="N83" i="90"/>
  <c r="M83" i="90"/>
  <c r="K83" i="90"/>
  <c r="I83" i="90"/>
  <c r="N82" i="90"/>
  <c r="M82" i="90"/>
  <c r="K82" i="90"/>
  <c r="I82" i="90"/>
  <c r="N81" i="90"/>
  <c r="M81" i="90"/>
  <c r="K81" i="90"/>
  <c r="I81" i="90"/>
  <c r="N80" i="90"/>
  <c r="M80" i="90"/>
  <c r="K80" i="90"/>
  <c r="I80" i="90"/>
  <c r="N79" i="90"/>
  <c r="M79" i="90"/>
  <c r="K79" i="90"/>
  <c r="I79" i="90"/>
  <c r="N78" i="90"/>
  <c r="M78" i="90"/>
  <c r="K78" i="90"/>
  <c r="I78" i="90"/>
  <c r="N77" i="90"/>
  <c r="M77" i="90"/>
  <c r="K77" i="90"/>
  <c r="I77" i="90"/>
  <c r="N76" i="90"/>
  <c r="M76" i="90"/>
  <c r="K76" i="90"/>
  <c r="I76" i="90"/>
  <c r="N75" i="90"/>
  <c r="M75" i="90"/>
  <c r="K75" i="90"/>
  <c r="I75" i="90"/>
  <c r="N74" i="90"/>
  <c r="M74" i="90"/>
  <c r="K74" i="90"/>
  <c r="I74" i="90"/>
  <c r="N73" i="90"/>
  <c r="M73" i="90"/>
  <c r="K73" i="90"/>
  <c r="I73" i="90"/>
  <c r="N72" i="90"/>
  <c r="M72" i="90"/>
  <c r="K72" i="90"/>
  <c r="I72" i="90"/>
  <c r="N71" i="90"/>
  <c r="M71" i="90"/>
  <c r="K71" i="90"/>
  <c r="I71" i="90"/>
  <c r="N70" i="90"/>
  <c r="M70" i="90"/>
  <c r="K70" i="90"/>
  <c r="I70" i="90"/>
  <c r="N69" i="90"/>
  <c r="M69" i="90"/>
  <c r="K69" i="90"/>
  <c r="I69" i="90"/>
  <c r="N68" i="90"/>
  <c r="M68" i="90"/>
  <c r="K68" i="90"/>
  <c r="I68" i="90"/>
  <c r="N67" i="90"/>
  <c r="M67" i="90"/>
  <c r="K67" i="90"/>
  <c r="I67" i="90"/>
  <c r="N66" i="90"/>
  <c r="M66" i="90"/>
  <c r="K66" i="90"/>
  <c r="I66" i="90"/>
  <c r="N65" i="90"/>
  <c r="M65" i="90"/>
  <c r="K65" i="90"/>
  <c r="I65" i="90"/>
  <c r="N64" i="90"/>
  <c r="M64" i="90"/>
  <c r="K64" i="90"/>
  <c r="I64" i="90"/>
  <c r="N63" i="90"/>
  <c r="M63" i="90"/>
  <c r="K63" i="90"/>
  <c r="I63" i="90"/>
  <c r="N62" i="90"/>
  <c r="M62" i="90"/>
  <c r="K62" i="90"/>
  <c r="I62" i="90"/>
  <c r="N61" i="90"/>
  <c r="M61" i="90"/>
  <c r="K61" i="90"/>
  <c r="I61" i="90"/>
  <c r="N60" i="90"/>
  <c r="M60" i="90"/>
  <c r="K60" i="90"/>
  <c r="I60" i="90"/>
  <c r="N59" i="90"/>
  <c r="M59" i="90"/>
  <c r="K59" i="90"/>
  <c r="I59" i="90"/>
  <c r="N58" i="90"/>
  <c r="M58" i="90"/>
  <c r="K58" i="90"/>
  <c r="I58" i="90"/>
  <c r="N57" i="90"/>
  <c r="M57" i="90"/>
  <c r="K57" i="90"/>
  <c r="I57" i="90"/>
  <c r="N56" i="90"/>
  <c r="M56" i="90"/>
  <c r="K56" i="90"/>
  <c r="I56" i="90"/>
  <c r="N55" i="90"/>
  <c r="M55" i="90"/>
  <c r="K55" i="90"/>
  <c r="I55" i="90"/>
  <c r="N54" i="90"/>
  <c r="M54" i="90"/>
  <c r="K54" i="90"/>
  <c r="I54" i="90"/>
  <c r="N53" i="90"/>
  <c r="M53" i="90"/>
  <c r="K53" i="90"/>
  <c r="I53" i="90"/>
  <c r="N52" i="90"/>
  <c r="M52" i="90"/>
  <c r="K52" i="90"/>
  <c r="I52" i="90"/>
  <c r="N51" i="90"/>
  <c r="M51" i="90"/>
  <c r="K51" i="90"/>
  <c r="I51" i="90"/>
  <c r="N50" i="90"/>
  <c r="M50" i="90"/>
  <c r="K50" i="90"/>
  <c r="I50" i="90"/>
  <c r="N49" i="90"/>
  <c r="M49" i="90"/>
  <c r="K49" i="90"/>
  <c r="I49" i="90"/>
  <c r="N48" i="90"/>
  <c r="M48" i="90"/>
  <c r="K48" i="90"/>
  <c r="I48" i="90"/>
  <c r="N47" i="90"/>
  <c r="M47" i="90"/>
  <c r="K47" i="90"/>
  <c r="I47" i="90"/>
  <c r="N46" i="90"/>
  <c r="M46" i="90"/>
  <c r="K46" i="90"/>
  <c r="I46" i="90"/>
  <c r="N45" i="90"/>
  <c r="M45" i="90"/>
  <c r="K45" i="90"/>
  <c r="I45" i="90"/>
  <c r="N44" i="90"/>
  <c r="M44" i="90"/>
  <c r="K44" i="90"/>
  <c r="I44" i="90"/>
  <c r="N43" i="90"/>
  <c r="M43" i="90"/>
  <c r="K43" i="90"/>
  <c r="I43" i="90"/>
  <c r="N42" i="90"/>
  <c r="M42" i="90"/>
  <c r="K42" i="90"/>
  <c r="I42" i="90"/>
  <c r="N41" i="90"/>
  <c r="M41" i="90"/>
  <c r="K41" i="90"/>
  <c r="I41" i="90"/>
  <c r="N40" i="90"/>
  <c r="M40" i="90"/>
  <c r="K40" i="90"/>
  <c r="I40" i="90"/>
  <c r="N39" i="90"/>
  <c r="M39" i="90"/>
  <c r="K39" i="90"/>
  <c r="I39" i="90"/>
  <c r="N38" i="90"/>
  <c r="M38" i="90"/>
  <c r="K38" i="90"/>
  <c r="I38" i="90"/>
  <c r="N37" i="90"/>
  <c r="M37" i="90"/>
  <c r="K37" i="90"/>
  <c r="I37" i="90"/>
  <c r="N36" i="90"/>
  <c r="M36" i="90"/>
  <c r="K36" i="90"/>
  <c r="I36" i="90"/>
  <c r="N35" i="90"/>
  <c r="M35" i="90"/>
  <c r="K35" i="90"/>
  <c r="I35" i="90"/>
  <c r="N34" i="90"/>
  <c r="M34" i="90"/>
  <c r="K34" i="90"/>
  <c r="I34" i="90"/>
  <c r="N33" i="90"/>
  <c r="M33" i="90"/>
  <c r="K33" i="90"/>
  <c r="I33" i="90"/>
  <c r="N32" i="90"/>
  <c r="M32" i="90"/>
  <c r="K32" i="90"/>
  <c r="I32" i="90"/>
  <c r="N31" i="90"/>
  <c r="M31" i="90"/>
  <c r="K31" i="90"/>
  <c r="I31" i="90"/>
  <c r="N30" i="90"/>
  <c r="M30" i="90"/>
  <c r="K30" i="90"/>
  <c r="I30" i="90"/>
  <c r="N29" i="90"/>
  <c r="M29" i="90"/>
  <c r="K29" i="90"/>
  <c r="I29" i="90"/>
  <c r="N28" i="90"/>
  <c r="M28" i="90"/>
  <c r="K28" i="90"/>
  <c r="I28" i="90"/>
  <c r="N27" i="90"/>
  <c r="M27" i="90"/>
  <c r="K27" i="90"/>
  <c r="I27" i="90"/>
  <c r="N26" i="90"/>
  <c r="M26" i="90"/>
  <c r="K26" i="90"/>
  <c r="I26" i="90"/>
  <c r="N25" i="90"/>
  <c r="M25" i="90"/>
  <c r="K25" i="90"/>
  <c r="I25" i="90"/>
  <c r="N24" i="90"/>
  <c r="M24" i="90"/>
  <c r="K24" i="90"/>
  <c r="I24" i="90"/>
  <c r="N23" i="90"/>
  <c r="M23" i="90"/>
  <c r="K23" i="90"/>
  <c r="I23" i="90"/>
  <c r="N22" i="90"/>
  <c r="M22" i="90"/>
  <c r="K22" i="90"/>
  <c r="I22" i="90"/>
  <c r="N21" i="90"/>
  <c r="M21" i="90"/>
  <c r="K21" i="90"/>
  <c r="I21" i="90"/>
  <c r="N20" i="90"/>
  <c r="M20" i="90"/>
  <c r="K20" i="90"/>
  <c r="I20" i="90"/>
  <c r="N19" i="90"/>
  <c r="M19" i="90"/>
  <c r="K19" i="90"/>
  <c r="I19" i="90"/>
  <c r="N18" i="90"/>
  <c r="M18" i="90"/>
  <c r="K18" i="90"/>
  <c r="I18" i="90"/>
  <c r="N17" i="90"/>
  <c r="M17" i="90"/>
  <c r="K17" i="90"/>
  <c r="I17" i="90"/>
  <c r="N16" i="90"/>
  <c r="M16" i="90"/>
  <c r="K16" i="90"/>
  <c r="I16" i="90"/>
  <c r="N15" i="90"/>
  <c r="M15" i="90"/>
  <c r="K15" i="90"/>
  <c r="I15" i="90"/>
  <c r="N14" i="90"/>
  <c r="M14" i="90"/>
  <c r="K14" i="90"/>
  <c r="I14" i="90"/>
  <c r="N13" i="90"/>
  <c r="M13" i="90"/>
  <c r="K13" i="90"/>
  <c r="I13" i="90"/>
  <c r="N12" i="90"/>
  <c r="M12" i="90"/>
  <c r="K12" i="90"/>
  <c r="I12" i="90"/>
  <c r="N11" i="90"/>
  <c r="M11" i="90"/>
  <c r="K11" i="90"/>
  <c r="I11" i="90"/>
  <c r="N10" i="90"/>
  <c r="M10" i="90"/>
  <c r="K10" i="90"/>
  <c r="I10" i="90"/>
  <c r="N9" i="90"/>
  <c r="M9" i="90"/>
  <c r="K9" i="90"/>
  <c r="I9" i="90"/>
  <c r="N8" i="90"/>
  <c r="M8" i="90"/>
  <c r="K8" i="90"/>
  <c r="I8" i="90"/>
  <c r="N7" i="90"/>
  <c r="M7" i="90"/>
  <c r="K7" i="90"/>
  <c r="I7" i="90"/>
  <c r="N6" i="90"/>
  <c r="M6" i="90"/>
  <c r="K6" i="90"/>
  <c r="I6" i="90"/>
  <c r="N5" i="90"/>
  <c r="M5" i="90"/>
  <c r="K5" i="90"/>
  <c r="I5" i="90"/>
  <c r="N2" i="90"/>
  <c r="N3" i="90" s="1"/>
  <c r="N4" i="90" s="1"/>
  <c r="M2" i="90"/>
  <c r="M3" i="90" s="1"/>
  <c r="M4" i="90" s="1"/>
  <c r="K2" i="90"/>
  <c r="K3" i="90" s="1"/>
  <c r="K4" i="90" s="1"/>
  <c r="I2" i="90"/>
  <c r="I3" i="90" s="1"/>
  <c r="I4" i="90" s="1"/>
  <c r="N83" i="91"/>
  <c r="M83" i="91"/>
  <c r="K83" i="91"/>
  <c r="I83" i="91"/>
  <c r="N82" i="91"/>
  <c r="M82" i="91"/>
  <c r="K82" i="91"/>
  <c r="I82" i="91"/>
  <c r="N81" i="91"/>
  <c r="M81" i="91"/>
  <c r="K81" i="91"/>
  <c r="I81" i="91"/>
  <c r="N80" i="91"/>
  <c r="M80" i="91"/>
  <c r="K80" i="91"/>
  <c r="I80" i="91"/>
  <c r="N79" i="91"/>
  <c r="M79" i="91"/>
  <c r="K79" i="91"/>
  <c r="I79" i="91"/>
  <c r="N78" i="91"/>
  <c r="M78" i="91"/>
  <c r="K78" i="91"/>
  <c r="I78" i="91"/>
  <c r="N77" i="91"/>
  <c r="M77" i="91"/>
  <c r="K77" i="91"/>
  <c r="I77" i="91"/>
  <c r="N76" i="91"/>
  <c r="M76" i="91"/>
  <c r="K76" i="91"/>
  <c r="I76" i="91"/>
  <c r="N75" i="91"/>
  <c r="M75" i="91"/>
  <c r="K75" i="91"/>
  <c r="I75" i="91"/>
  <c r="N74" i="91"/>
  <c r="M74" i="91"/>
  <c r="K74" i="91"/>
  <c r="I74" i="91"/>
  <c r="N73" i="91"/>
  <c r="M73" i="91"/>
  <c r="K73" i="91"/>
  <c r="I73" i="91"/>
  <c r="N72" i="91"/>
  <c r="M72" i="91"/>
  <c r="K72" i="91"/>
  <c r="I72" i="91"/>
  <c r="N71" i="91"/>
  <c r="M71" i="91"/>
  <c r="K71" i="91"/>
  <c r="I71" i="91"/>
  <c r="N70" i="91"/>
  <c r="M70" i="91"/>
  <c r="K70" i="91"/>
  <c r="I70" i="91"/>
  <c r="N69" i="91"/>
  <c r="M69" i="91"/>
  <c r="K69" i="91"/>
  <c r="I69" i="91"/>
  <c r="N68" i="91"/>
  <c r="M68" i="91"/>
  <c r="K68" i="91"/>
  <c r="I68" i="91"/>
  <c r="N67" i="91"/>
  <c r="M67" i="91"/>
  <c r="K67" i="91"/>
  <c r="I67" i="91"/>
  <c r="N66" i="91"/>
  <c r="M66" i="91"/>
  <c r="K66" i="91"/>
  <c r="I66" i="91"/>
  <c r="N65" i="91"/>
  <c r="M65" i="91"/>
  <c r="K65" i="91"/>
  <c r="I65" i="91"/>
  <c r="N64" i="91"/>
  <c r="M64" i="91"/>
  <c r="K64" i="91"/>
  <c r="I64" i="91"/>
  <c r="N63" i="91"/>
  <c r="M63" i="91"/>
  <c r="K63" i="91"/>
  <c r="I63" i="91"/>
  <c r="N62" i="91"/>
  <c r="M62" i="91"/>
  <c r="K62" i="91"/>
  <c r="I62" i="91"/>
  <c r="N61" i="91"/>
  <c r="M61" i="91"/>
  <c r="K61" i="91"/>
  <c r="I61" i="91"/>
  <c r="N60" i="91"/>
  <c r="M60" i="91"/>
  <c r="K60" i="91"/>
  <c r="I60" i="91"/>
  <c r="N59" i="91"/>
  <c r="M59" i="91"/>
  <c r="K59" i="91"/>
  <c r="I59" i="91"/>
  <c r="N58" i="91"/>
  <c r="M58" i="91"/>
  <c r="K58" i="91"/>
  <c r="I58" i="91"/>
  <c r="N57" i="91"/>
  <c r="M57" i="91"/>
  <c r="K57" i="91"/>
  <c r="I57" i="91"/>
  <c r="N56" i="91"/>
  <c r="M56" i="91"/>
  <c r="K56" i="91"/>
  <c r="I56" i="91"/>
  <c r="N55" i="91"/>
  <c r="M55" i="91"/>
  <c r="K55" i="91"/>
  <c r="I55" i="91"/>
  <c r="N54" i="91"/>
  <c r="M54" i="91"/>
  <c r="K54" i="91"/>
  <c r="I54" i="91"/>
  <c r="N53" i="91"/>
  <c r="M53" i="91"/>
  <c r="K53" i="91"/>
  <c r="I53" i="91"/>
  <c r="N52" i="91"/>
  <c r="M52" i="91"/>
  <c r="K52" i="91"/>
  <c r="I52" i="91"/>
  <c r="N51" i="91"/>
  <c r="M51" i="91"/>
  <c r="K51" i="91"/>
  <c r="I51" i="91"/>
  <c r="N50" i="91"/>
  <c r="M50" i="91"/>
  <c r="K50" i="91"/>
  <c r="I50" i="91"/>
  <c r="N49" i="91"/>
  <c r="M49" i="91"/>
  <c r="K49" i="91"/>
  <c r="I49" i="91"/>
  <c r="N48" i="91"/>
  <c r="M48" i="91"/>
  <c r="K48" i="91"/>
  <c r="I48" i="91"/>
  <c r="N47" i="91"/>
  <c r="M47" i="91"/>
  <c r="K47" i="91"/>
  <c r="I47" i="91"/>
  <c r="N46" i="91"/>
  <c r="M46" i="91"/>
  <c r="K46" i="91"/>
  <c r="I46" i="91"/>
  <c r="N45" i="91"/>
  <c r="M45" i="91"/>
  <c r="K45" i="91"/>
  <c r="I45" i="91"/>
  <c r="N44" i="91"/>
  <c r="M44" i="91"/>
  <c r="K44" i="91"/>
  <c r="I44" i="91"/>
  <c r="N43" i="91"/>
  <c r="M43" i="91"/>
  <c r="K43" i="91"/>
  <c r="I43" i="91"/>
  <c r="N42" i="91"/>
  <c r="M42" i="91"/>
  <c r="K42" i="91"/>
  <c r="I42" i="91"/>
  <c r="N41" i="91"/>
  <c r="M41" i="91"/>
  <c r="K41" i="91"/>
  <c r="I41" i="91"/>
  <c r="N40" i="91"/>
  <c r="M40" i="91"/>
  <c r="K40" i="91"/>
  <c r="I40" i="91"/>
  <c r="N39" i="91"/>
  <c r="M39" i="91"/>
  <c r="K39" i="91"/>
  <c r="I39" i="91"/>
  <c r="N38" i="91"/>
  <c r="M38" i="91"/>
  <c r="K38" i="91"/>
  <c r="I38" i="91"/>
  <c r="N37" i="91"/>
  <c r="M37" i="91"/>
  <c r="K37" i="91"/>
  <c r="I37" i="91"/>
  <c r="N36" i="91"/>
  <c r="M36" i="91"/>
  <c r="K36" i="91"/>
  <c r="I36" i="91"/>
  <c r="N35" i="91"/>
  <c r="M35" i="91"/>
  <c r="K35" i="91"/>
  <c r="I35" i="91"/>
  <c r="N34" i="91"/>
  <c r="M34" i="91"/>
  <c r="K34" i="91"/>
  <c r="I34" i="91"/>
  <c r="N33" i="91"/>
  <c r="M33" i="91"/>
  <c r="K33" i="91"/>
  <c r="I33" i="91"/>
  <c r="N32" i="91"/>
  <c r="M32" i="91"/>
  <c r="K32" i="91"/>
  <c r="I32" i="91"/>
  <c r="N31" i="91"/>
  <c r="M31" i="91"/>
  <c r="K31" i="91"/>
  <c r="I31" i="91"/>
  <c r="N30" i="91"/>
  <c r="M30" i="91"/>
  <c r="K30" i="91"/>
  <c r="I30" i="91"/>
  <c r="N29" i="91"/>
  <c r="M29" i="91"/>
  <c r="K29" i="91"/>
  <c r="I29" i="91"/>
  <c r="N28" i="91"/>
  <c r="M28" i="91"/>
  <c r="K28" i="91"/>
  <c r="I28" i="91"/>
  <c r="N27" i="91"/>
  <c r="M27" i="91"/>
  <c r="K27" i="91"/>
  <c r="I27" i="91"/>
  <c r="N26" i="91"/>
  <c r="M26" i="91"/>
  <c r="K26" i="91"/>
  <c r="I26" i="91"/>
  <c r="N25" i="91"/>
  <c r="M25" i="91"/>
  <c r="K25" i="91"/>
  <c r="I25" i="91"/>
  <c r="N24" i="91"/>
  <c r="M24" i="91"/>
  <c r="K24" i="91"/>
  <c r="I24" i="91"/>
  <c r="N23" i="91"/>
  <c r="M23" i="91"/>
  <c r="K23" i="91"/>
  <c r="I23" i="91"/>
  <c r="N22" i="91"/>
  <c r="M22" i="91"/>
  <c r="K22" i="91"/>
  <c r="I22" i="91"/>
  <c r="N21" i="91"/>
  <c r="M21" i="91"/>
  <c r="K21" i="91"/>
  <c r="I21" i="91"/>
  <c r="N20" i="91"/>
  <c r="M20" i="91"/>
  <c r="K20" i="91"/>
  <c r="I20" i="91"/>
  <c r="N19" i="91"/>
  <c r="M19" i="91"/>
  <c r="K19" i="91"/>
  <c r="I19" i="91"/>
  <c r="N18" i="91"/>
  <c r="M18" i="91"/>
  <c r="K18" i="91"/>
  <c r="I18" i="91"/>
  <c r="N17" i="91"/>
  <c r="M17" i="91"/>
  <c r="K17" i="91"/>
  <c r="I17" i="91"/>
  <c r="N16" i="91"/>
  <c r="M16" i="91"/>
  <c r="K16" i="91"/>
  <c r="I16" i="91"/>
  <c r="N15" i="91"/>
  <c r="M15" i="91"/>
  <c r="K15" i="91"/>
  <c r="I15" i="91"/>
  <c r="N14" i="91"/>
  <c r="M14" i="91"/>
  <c r="K14" i="91"/>
  <c r="I14" i="91"/>
  <c r="N13" i="91"/>
  <c r="M13" i="91"/>
  <c r="K13" i="91"/>
  <c r="I13" i="91"/>
  <c r="N12" i="91"/>
  <c r="M12" i="91"/>
  <c r="K12" i="91"/>
  <c r="I12" i="91"/>
  <c r="N11" i="91"/>
  <c r="M11" i="91"/>
  <c r="K11" i="91"/>
  <c r="I11" i="91"/>
  <c r="N10" i="91"/>
  <c r="M10" i="91"/>
  <c r="K10" i="91"/>
  <c r="I10" i="91"/>
  <c r="N9" i="91"/>
  <c r="M9" i="91"/>
  <c r="K9" i="91"/>
  <c r="I9" i="91"/>
  <c r="N8" i="91"/>
  <c r="M8" i="91"/>
  <c r="K8" i="91"/>
  <c r="I8" i="91"/>
  <c r="N7" i="91"/>
  <c r="M7" i="91"/>
  <c r="K7" i="91"/>
  <c r="I7" i="91"/>
  <c r="N6" i="91"/>
  <c r="M6" i="91"/>
  <c r="K6" i="91"/>
  <c r="I6" i="91"/>
  <c r="N5" i="91"/>
  <c r="M5" i="91"/>
  <c r="K5" i="91"/>
  <c r="I5" i="91"/>
  <c r="N3" i="91"/>
  <c r="N4" i="91" s="1"/>
  <c r="K3" i="91"/>
  <c r="K4" i="91" s="1"/>
  <c r="I3" i="91"/>
  <c r="I4" i="91" s="1"/>
  <c r="N2" i="91"/>
  <c r="M2" i="91"/>
  <c r="M3" i="91" s="1"/>
  <c r="M4" i="91" s="1"/>
  <c r="K2" i="91"/>
  <c r="I2" i="91"/>
  <c r="N83" i="92"/>
  <c r="M83" i="92"/>
  <c r="K83" i="92"/>
  <c r="I83" i="92"/>
  <c r="N82" i="92"/>
  <c r="M82" i="92"/>
  <c r="K82" i="92"/>
  <c r="I82" i="92"/>
  <c r="N81" i="92"/>
  <c r="M81" i="92"/>
  <c r="K81" i="92"/>
  <c r="I81" i="92"/>
  <c r="N80" i="92"/>
  <c r="M80" i="92"/>
  <c r="K80" i="92"/>
  <c r="I80" i="92"/>
  <c r="N79" i="92"/>
  <c r="M79" i="92"/>
  <c r="K79" i="92"/>
  <c r="I79" i="92"/>
  <c r="N78" i="92"/>
  <c r="M78" i="92"/>
  <c r="K78" i="92"/>
  <c r="I78" i="92"/>
  <c r="N77" i="92"/>
  <c r="M77" i="92"/>
  <c r="K77" i="92"/>
  <c r="I77" i="92"/>
  <c r="N76" i="92"/>
  <c r="M76" i="92"/>
  <c r="K76" i="92"/>
  <c r="I76" i="92"/>
  <c r="N75" i="92"/>
  <c r="M75" i="92"/>
  <c r="K75" i="92"/>
  <c r="I75" i="92"/>
  <c r="N74" i="92"/>
  <c r="M74" i="92"/>
  <c r="K74" i="92"/>
  <c r="I74" i="92"/>
  <c r="N73" i="92"/>
  <c r="M73" i="92"/>
  <c r="K73" i="92"/>
  <c r="I73" i="92"/>
  <c r="N72" i="92"/>
  <c r="M72" i="92"/>
  <c r="K72" i="92"/>
  <c r="I72" i="92"/>
  <c r="N71" i="92"/>
  <c r="M71" i="92"/>
  <c r="K71" i="92"/>
  <c r="I71" i="92"/>
  <c r="N70" i="92"/>
  <c r="M70" i="92"/>
  <c r="K70" i="92"/>
  <c r="I70" i="92"/>
  <c r="N69" i="92"/>
  <c r="M69" i="92"/>
  <c r="K69" i="92"/>
  <c r="I69" i="92"/>
  <c r="N68" i="92"/>
  <c r="M68" i="92"/>
  <c r="K68" i="92"/>
  <c r="I68" i="92"/>
  <c r="N67" i="92"/>
  <c r="M67" i="92"/>
  <c r="K67" i="92"/>
  <c r="I67" i="92"/>
  <c r="N66" i="92"/>
  <c r="M66" i="92"/>
  <c r="K66" i="92"/>
  <c r="I66" i="92"/>
  <c r="N65" i="92"/>
  <c r="M65" i="92"/>
  <c r="K65" i="92"/>
  <c r="I65" i="92"/>
  <c r="N64" i="92"/>
  <c r="M64" i="92"/>
  <c r="K64" i="92"/>
  <c r="I64" i="92"/>
  <c r="N63" i="92"/>
  <c r="M63" i="92"/>
  <c r="K63" i="92"/>
  <c r="I63" i="92"/>
  <c r="N62" i="92"/>
  <c r="M62" i="92"/>
  <c r="K62" i="92"/>
  <c r="I62" i="92"/>
  <c r="N61" i="92"/>
  <c r="M61" i="92"/>
  <c r="K61" i="92"/>
  <c r="I61" i="92"/>
  <c r="N60" i="92"/>
  <c r="M60" i="92"/>
  <c r="K60" i="92"/>
  <c r="I60" i="92"/>
  <c r="N59" i="92"/>
  <c r="M59" i="92"/>
  <c r="K59" i="92"/>
  <c r="I59" i="92"/>
  <c r="N58" i="92"/>
  <c r="M58" i="92"/>
  <c r="K58" i="92"/>
  <c r="I58" i="92"/>
  <c r="N57" i="92"/>
  <c r="M57" i="92"/>
  <c r="K57" i="92"/>
  <c r="I57" i="92"/>
  <c r="N56" i="92"/>
  <c r="M56" i="92"/>
  <c r="K56" i="92"/>
  <c r="I56" i="92"/>
  <c r="N55" i="92"/>
  <c r="M55" i="92"/>
  <c r="K55" i="92"/>
  <c r="I55" i="92"/>
  <c r="N54" i="92"/>
  <c r="M54" i="92"/>
  <c r="K54" i="92"/>
  <c r="I54" i="92"/>
  <c r="N53" i="92"/>
  <c r="M53" i="92"/>
  <c r="K53" i="92"/>
  <c r="I53" i="92"/>
  <c r="N52" i="92"/>
  <c r="M52" i="92"/>
  <c r="K52" i="92"/>
  <c r="I52" i="92"/>
  <c r="N51" i="92"/>
  <c r="M51" i="92"/>
  <c r="K51" i="92"/>
  <c r="I51" i="92"/>
  <c r="N50" i="92"/>
  <c r="M50" i="92"/>
  <c r="K50" i="92"/>
  <c r="I50" i="92"/>
  <c r="N49" i="92"/>
  <c r="M49" i="92"/>
  <c r="K49" i="92"/>
  <c r="I49" i="92"/>
  <c r="N48" i="92"/>
  <c r="M48" i="92"/>
  <c r="K48" i="92"/>
  <c r="I48" i="92"/>
  <c r="N47" i="92"/>
  <c r="M47" i="92"/>
  <c r="K47" i="92"/>
  <c r="I47" i="92"/>
  <c r="N46" i="92"/>
  <c r="M46" i="92"/>
  <c r="K46" i="92"/>
  <c r="I46" i="92"/>
  <c r="N45" i="92"/>
  <c r="M45" i="92"/>
  <c r="K45" i="92"/>
  <c r="I45" i="92"/>
  <c r="N44" i="92"/>
  <c r="M44" i="92"/>
  <c r="K44" i="92"/>
  <c r="I44" i="92"/>
  <c r="N43" i="92"/>
  <c r="M43" i="92"/>
  <c r="K43" i="92"/>
  <c r="I43" i="92"/>
  <c r="N42" i="92"/>
  <c r="M42" i="92"/>
  <c r="K42" i="92"/>
  <c r="I42" i="92"/>
  <c r="N41" i="92"/>
  <c r="M41" i="92"/>
  <c r="K41" i="92"/>
  <c r="I41" i="92"/>
  <c r="N40" i="92"/>
  <c r="M40" i="92"/>
  <c r="K40" i="92"/>
  <c r="I40" i="92"/>
  <c r="N39" i="92"/>
  <c r="M39" i="92"/>
  <c r="K39" i="92"/>
  <c r="I39" i="92"/>
  <c r="N38" i="92"/>
  <c r="M38" i="92"/>
  <c r="K38" i="92"/>
  <c r="I38" i="92"/>
  <c r="N37" i="92"/>
  <c r="M37" i="92"/>
  <c r="K37" i="92"/>
  <c r="I37" i="92"/>
  <c r="N36" i="92"/>
  <c r="M36" i="92"/>
  <c r="K36" i="92"/>
  <c r="I36" i="92"/>
  <c r="N35" i="92"/>
  <c r="M35" i="92"/>
  <c r="K35" i="92"/>
  <c r="I35" i="92"/>
  <c r="N34" i="92"/>
  <c r="M34" i="92"/>
  <c r="K34" i="92"/>
  <c r="I34" i="92"/>
  <c r="N33" i="92"/>
  <c r="M33" i="92"/>
  <c r="K33" i="92"/>
  <c r="I33" i="92"/>
  <c r="N32" i="92"/>
  <c r="M32" i="92"/>
  <c r="K32" i="92"/>
  <c r="I32" i="92"/>
  <c r="N31" i="92"/>
  <c r="M31" i="92"/>
  <c r="K31" i="92"/>
  <c r="I31" i="92"/>
  <c r="N30" i="92"/>
  <c r="M30" i="92"/>
  <c r="K30" i="92"/>
  <c r="I30" i="92"/>
  <c r="N29" i="92"/>
  <c r="M29" i="92"/>
  <c r="K29" i="92"/>
  <c r="I29" i="92"/>
  <c r="N28" i="92"/>
  <c r="M28" i="92"/>
  <c r="K28" i="92"/>
  <c r="I28" i="92"/>
  <c r="N27" i="92"/>
  <c r="M27" i="92"/>
  <c r="K27" i="92"/>
  <c r="I27" i="92"/>
  <c r="N26" i="92"/>
  <c r="M26" i="92"/>
  <c r="K26" i="92"/>
  <c r="I26" i="92"/>
  <c r="N25" i="92"/>
  <c r="M25" i="92"/>
  <c r="K25" i="92"/>
  <c r="I25" i="92"/>
  <c r="N24" i="92"/>
  <c r="M24" i="92"/>
  <c r="K24" i="92"/>
  <c r="I24" i="92"/>
  <c r="N23" i="92"/>
  <c r="M23" i="92"/>
  <c r="K23" i="92"/>
  <c r="I23" i="92"/>
  <c r="N22" i="92"/>
  <c r="M22" i="92"/>
  <c r="K22" i="92"/>
  <c r="I22" i="92"/>
  <c r="N21" i="92"/>
  <c r="M21" i="92"/>
  <c r="K21" i="92"/>
  <c r="I21" i="92"/>
  <c r="N20" i="92"/>
  <c r="M20" i="92"/>
  <c r="K20" i="92"/>
  <c r="I20" i="92"/>
  <c r="N19" i="92"/>
  <c r="M19" i="92"/>
  <c r="K19" i="92"/>
  <c r="I19" i="92"/>
  <c r="N18" i="92"/>
  <c r="M18" i="92"/>
  <c r="K18" i="92"/>
  <c r="I18" i="92"/>
  <c r="N17" i="92"/>
  <c r="M17" i="92"/>
  <c r="K17" i="92"/>
  <c r="I17" i="92"/>
  <c r="N16" i="92"/>
  <c r="M16" i="92"/>
  <c r="K16" i="92"/>
  <c r="I16" i="92"/>
  <c r="N15" i="92"/>
  <c r="M15" i="92"/>
  <c r="K15" i="92"/>
  <c r="I15" i="92"/>
  <c r="N14" i="92"/>
  <c r="M14" i="92"/>
  <c r="K14" i="92"/>
  <c r="I14" i="92"/>
  <c r="N13" i="92"/>
  <c r="M13" i="92"/>
  <c r="K13" i="92"/>
  <c r="I13" i="92"/>
  <c r="N12" i="92"/>
  <c r="M12" i="92"/>
  <c r="K12" i="92"/>
  <c r="I12" i="92"/>
  <c r="N11" i="92"/>
  <c r="M11" i="92"/>
  <c r="K11" i="92"/>
  <c r="I11" i="92"/>
  <c r="N10" i="92"/>
  <c r="M10" i="92"/>
  <c r="K10" i="92"/>
  <c r="I10" i="92"/>
  <c r="N9" i="92"/>
  <c r="M9" i="92"/>
  <c r="K9" i="92"/>
  <c r="I9" i="92"/>
  <c r="N8" i="92"/>
  <c r="M8" i="92"/>
  <c r="K8" i="92"/>
  <c r="I8" i="92"/>
  <c r="N7" i="92"/>
  <c r="M7" i="92"/>
  <c r="K7" i="92"/>
  <c r="I7" i="92"/>
  <c r="N6" i="92"/>
  <c r="M6" i="92"/>
  <c r="K6" i="92"/>
  <c r="I6" i="92"/>
  <c r="N5" i="92"/>
  <c r="M5" i="92"/>
  <c r="K5" i="92"/>
  <c r="I5" i="92"/>
  <c r="N4" i="92"/>
  <c r="N3" i="92"/>
  <c r="M3" i="92"/>
  <c r="M4" i="92" s="1"/>
  <c r="N2" i="92"/>
  <c r="M2" i="92"/>
  <c r="K2" i="92"/>
  <c r="K3" i="92" s="1"/>
  <c r="K4" i="92" s="1"/>
  <c r="J84" i="92"/>
  <c r="I2" i="92"/>
  <c r="I3" i="92" s="1"/>
  <c r="I4" i="92" s="1"/>
  <c r="N83" i="93"/>
  <c r="M83" i="93"/>
  <c r="K83" i="93"/>
  <c r="I83" i="93"/>
  <c r="N82" i="93"/>
  <c r="M82" i="93"/>
  <c r="K82" i="93"/>
  <c r="I82" i="93"/>
  <c r="N81" i="93"/>
  <c r="M81" i="93"/>
  <c r="K81" i="93"/>
  <c r="I81" i="93"/>
  <c r="N80" i="93"/>
  <c r="M80" i="93"/>
  <c r="K80" i="93"/>
  <c r="I80" i="93"/>
  <c r="N79" i="93"/>
  <c r="M79" i="93"/>
  <c r="K79" i="93"/>
  <c r="I79" i="93"/>
  <c r="N78" i="93"/>
  <c r="M78" i="93"/>
  <c r="K78" i="93"/>
  <c r="I78" i="93"/>
  <c r="N77" i="93"/>
  <c r="M77" i="93"/>
  <c r="K77" i="93"/>
  <c r="I77" i="93"/>
  <c r="N76" i="93"/>
  <c r="M76" i="93"/>
  <c r="K76" i="93"/>
  <c r="I76" i="93"/>
  <c r="N75" i="93"/>
  <c r="M75" i="93"/>
  <c r="K75" i="93"/>
  <c r="I75" i="93"/>
  <c r="N74" i="93"/>
  <c r="M74" i="93"/>
  <c r="K74" i="93"/>
  <c r="I74" i="93"/>
  <c r="N73" i="93"/>
  <c r="M73" i="93"/>
  <c r="K73" i="93"/>
  <c r="I73" i="93"/>
  <c r="N72" i="93"/>
  <c r="M72" i="93"/>
  <c r="K72" i="93"/>
  <c r="I72" i="93"/>
  <c r="N71" i="93"/>
  <c r="M71" i="93"/>
  <c r="K71" i="93"/>
  <c r="I71" i="93"/>
  <c r="N70" i="93"/>
  <c r="M70" i="93"/>
  <c r="K70" i="93"/>
  <c r="I70" i="93"/>
  <c r="N69" i="93"/>
  <c r="M69" i="93"/>
  <c r="K69" i="93"/>
  <c r="I69" i="93"/>
  <c r="N68" i="93"/>
  <c r="M68" i="93"/>
  <c r="K68" i="93"/>
  <c r="I68" i="93"/>
  <c r="N67" i="93"/>
  <c r="M67" i="93"/>
  <c r="K67" i="93"/>
  <c r="I67" i="93"/>
  <c r="N66" i="93"/>
  <c r="M66" i="93"/>
  <c r="K66" i="93"/>
  <c r="I66" i="93"/>
  <c r="N65" i="93"/>
  <c r="M65" i="93"/>
  <c r="K65" i="93"/>
  <c r="I65" i="93"/>
  <c r="N64" i="93"/>
  <c r="M64" i="93"/>
  <c r="K64" i="93"/>
  <c r="I64" i="93"/>
  <c r="N63" i="93"/>
  <c r="M63" i="93"/>
  <c r="K63" i="93"/>
  <c r="I63" i="93"/>
  <c r="N62" i="93"/>
  <c r="M62" i="93"/>
  <c r="K62" i="93"/>
  <c r="I62" i="93"/>
  <c r="N61" i="93"/>
  <c r="M61" i="93"/>
  <c r="K61" i="93"/>
  <c r="I61" i="93"/>
  <c r="N60" i="93"/>
  <c r="M60" i="93"/>
  <c r="K60" i="93"/>
  <c r="I60" i="93"/>
  <c r="N59" i="93"/>
  <c r="M59" i="93"/>
  <c r="K59" i="93"/>
  <c r="I59" i="93"/>
  <c r="N58" i="93"/>
  <c r="M58" i="93"/>
  <c r="K58" i="93"/>
  <c r="I58" i="93"/>
  <c r="N57" i="93"/>
  <c r="M57" i="93"/>
  <c r="K57" i="93"/>
  <c r="I57" i="93"/>
  <c r="N56" i="93"/>
  <c r="M56" i="93"/>
  <c r="K56" i="93"/>
  <c r="I56" i="93"/>
  <c r="N55" i="93"/>
  <c r="M55" i="93"/>
  <c r="K55" i="93"/>
  <c r="I55" i="93"/>
  <c r="N54" i="93"/>
  <c r="M54" i="93"/>
  <c r="K54" i="93"/>
  <c r="I54" i="93"/>
  <c r="N53" i="93"/>
  <c r="M53" i="93"/>
  <c r="K53" i="93"/>
  <c r="I53" i="93"/>
  <c r="N52" i="93"/>
  <c r="M52" i="93"/>
  <c r="K52" i="93"/>
  <c r="I52" i="93"/>
  <c r="N51" i="93"/>
  <c r="M51" i="93"/>
  <c r="K51" i="93"/>
  <c r="I51" i="93"/>
  <c r="N50" i="93"/>
  <c r="M50" i="93"/>
  <c r="K50" i="93"/>
  <c r="I50" i="93"/>
  <c r="N49" i="93"/>
  <c r="M49" i="93"/>
  <c r="K49" i="93"/>
  <c r="I49" i="93"/>
  <c r="N48" i="93"/>
  <c r="M48" i="93"/>
  <c r="K48" i="93"/>
  <c r="I48" i="93"/>
  <c r="N47" i="93"/>
  <c r="M47" i="93"/>
  <c r="K47" i="93"/>
  <c r="I47" i="93"/>
  <c r="N46" i="93"/>
  <c r="M46" i="93"/>
  <c r="K46" i="93"/>
  <c r="I46" i="93"/>
  <c r="N45" i="93"/>
  <c r="M45" i="93"/>
  <c r="K45" i="93"/>
  <c r="I45" i="93"/>
  <c r="N44" i="93"/>
  <c r="M44" i="93"/>
  <c r="K44" i="93"/>
  <c r="I44" i="93"/>
  <c r="N43" i="93"/>
  <c r="M43" i="93"/>
  <c r="K43" i="93"/>
  <c r="I43" i="93"/>
  <c r="N42" i="93"/>
  <c r="M42" i="93"/>
  <c r="K42" i="93"/>
  <c r="I42" i="93"/>
  <c r="N41" i="93"/>
  <c r="M41" i="93"/>
  <c r="K41" i="93"/>
  <c r="I41" i="93"/>
  <c r="N40" i="93"/>
  <c r="M40" i="93"/>
  <c r="K40" i="93"/>
  <c r="I40" i="93"/>
  <c r="N39" i="93"/>
  <c r="M39" i="93"/>
  <c r="K39" i="93"/>
  <c r="I39" i="93"/>
  <c r="N38" i="93"/>
  <c r="M38" i="93"/>
  <c r="K38" i="93"/>
  <c r="I38" i="93"/>
  <c r="N37" i="93"/>
  <c r="M37" i="93"/>
  <c r="K37" i="93"/>
  <c r="I37" i="93"/>
  <c r="N36" i="93"/>
  <c r="M36" i="93"/>
  <c r="K36" i="93"/>
  <c r="I36" i="93"/>
  <c r="N35" i="93"/>
  <c r="M35" i="93"/>
  <c r="K35" i="93"/>
  <c r="I35" i="93"/>
  <c r="N34" i="93"/>
  <c r="M34" i="93"/>
  <c r="K34" i="93"/>
  <c r="I34" i="93"/>
  <c r="N33" i="93"/>
  <c r="M33" i="93"/>
  <c r="K33" i="93"/>
  <c r="I33" i="93"/>
  <c r="N32" i="93"/>
  <c r="M32" i="93"/>
  <c r="K32" i="93"/>
  <c r="I32" i="93"/>
  <c r="N31" i="93"/>
  <c r="M31" i="93"/>
  <c r="K31" i="93"/>
  <c r="I31" i="93"/>
  <c r="N30" i="93"/>
  <c r="M30" i="93"/>
  <c r="K30" i="93"/>
  <c r="I30" i="93"/>
  <c r="N29" i="93"/>
  <c r="M29" i="93"/>
  <c r="K29" i="93"/>
  <c r="I29" i="93"/>
  <c r="N28" i="93"/>
  <c r="M28" i="93"/>
  <c r="K28" i="93"/>
  <c r="I28" i="93"/>
  <c r="N27" i="93"/>
  <c r="M27" i="93"/>
  <c r="K27" i="93"/>
  <c r="I27" i="93"/>
  <c r="N26" i="93"/>
  <c r="M26" i="93"/>
  <c r="K26" i="93"/>
  <c r="I26" i="93"/>
  <c r="N25" i="93"/>
  <c r="M25" i="93"/>
  <c r="K25" i="93"/>
  <c r="I25" i="93"/>
  <c r="N24" i="93"/>
  <c r="M24" i="93"/>
  <c r="K24" i="93"/>
  <c r="I24" i="93"/>
  <c r="N23" i="93"/>
  <c r="M23" i="93"/>
  <c r="K23" i="93"/>
  <c r="I23" i="93"/>
  <c r="N22" i="93"/>
  <c r="M22" i="93"/>
  <c r="K22" i="93"/>
  <c r="I22" i="93"/>
  <c r="N21" i="93"/>
  <c r="M21" i="93"/>
  <c r="K21" i="93"/>
  <c r="I21" i="93"/>
  <c r="N20" i="93"/>
  <c r="M20" i="93"/>
  <c r="K20" i="93"/>
  <c r="I20" i="93"/>
  <c r="N19" i="93"/>
  <c r="M19" i="93"/>
  <c r="K19" i="93"/>
  <c r="I19" i="93"/>
  <c r="N18" i="93"/>
  <c r="M18" i="93"/>
  <c r="K18" i="93"/>
  <c r="I18" i="93"/>
  <c r="N17" i="93"/>
  <c r="M17" i="93"/>
  <c r="K17" i="93"/>
  <c r="I17" i="93"/>
  <c r="N16" i="93"/>
  <c r="M16" i="93"/>
  <c r="K16" i="93"/>
  <c r="I16" i="93"/>
  <c r="N15" i="93"/>
  <c r="M15" i="93"/>
  <c r="K15" i="93"/>
  <c r="I15" i="93"/>
  <c r="N14" i="93"/>
  <c r="M14" i="93"/>
  <c r="K14" i="93"/>
  <c r="I14" i="93"/>
  <c r="N13" i="93"/>
  <c r="M13" i="93"/>
  <c r="K13" i="93"/>
  <c r="I13" i="93"/>
  <c r="N12" i="93"/>
  <c r="M12" i="93"/>
  <c r="K12" i="93"/>
  <c r="I12" i="93"/>
  <c r="N11" i="93"/>
  <c r="M11" i="93"/>
  <c r="K11" i="93"/>
  <c r="I11" i="93"/>
  <c r="N10" i="93"/>
  <c r="M10" i="93"/>
  <c r="K10" i="93"/>
  <c r="I10" i="93"/>
  <c r="N9" i="93"/>
  <c r="M9" i="93"/>
  <c r="K9" i="93"/>
  <c r="I9" i="93"/>
  <c r="N8" i="93"/>
  <c r="M8" i="93"/>
  <c r="K8" i="93"/>
  <c r="I8" i="93"/>
  <c r="N7" i="93"/>
  <c r="M7" i="93"/>
  <c r="K7" i="93"/>
  <c r="I7" i="93"/>
  <c r="N6" i="93"/>
  <c r="M6" i="93"/>
  <c r="K6" i="93"/>
  <c r="I6" i="93"/>
  <c r="N5" i="93"/>
  <c r="M5" i="93"/>
  <c r="K5" i="93"/>
  <c r="I5" i="93"/>
  <c r="N4" i="93"/>
  <c r="N3" i="93"/>
  <c r="I3" i="93"/>
  <c r="I4" i="93" s="1"/>
  <c r="N2" i="93"/>
  <c r="M2" i="93"/>
  <c r="M3" i="93" s="1"/>
  <c r="M4" i="93" s="1"/>
  <c r="K2" i="93"/>
  <c r="K3" i="93" s="1"/>
  <c r="K4" i="93" s="1"/>
  <c r="I2" i="93"/>
  <c r="N83" i="94"/>
  <c r="M83" i="94"/>
  <c r="K83" i="94"/>
  <c r="I83" i="94"/>
  <c r="N82" i="94"/>
  <c r="M82" i="94"/>
  <c r="K82" i="94"/>
  <c r="I82" i="94"/>
  <c r="N81" i="94"/>
  <c r="M81" i="94"/>
  <c r="K81" i="94"/>
  <c r="I81" i="94"/>
  <c r="N80" i="94"/>
  <c r="M80" i="94"/>
  <c r="K80" i="94"/>
  <c r="I80" i="94"/>
  <c r="N79" i="94"/>
  <c r="M79" i="94"/>
  <c r="K79" i="94"/>
  <c r="I79" i="94"/>
  <c r="N78" i="94"/>
  <c r="M78" i="94"/>
  <c r="K78" i="94"/>
  <c r="I78" i="94"/>
  <c r="N77" i="94"/>
  <c r="M77" i="94"/>
  <c r="K77" i="94"/>
  <c r="I77" i="94"/>
  <c r="N76" i="94"/>
  <c r="M76" i="94"/>
  <c r="K76" i="94"/>
  <c r="I76" i="94"/>
  <c r="N75" i="94"/>
  <c r="M75" i="94"/>
  <c r="K75" i="94"/>
  <c r="I75" i="94"/>
  <c r="N74" i="94"/>
  <c r="M74" i="94"/>
  <c r="K74" i="94"/>
  <c r="I74" i="94"/>
  <c r="N73" i="94"/>
  <c r="M73" i="94"/>
  <c r="K73" i="94"/>
  <c r="I73" i="94"/>
  <c r="N72" i="94"/>
  <c r="M72" i="94"/>
  <c r="K72" i="94"/>
  <c r="I72" i="94"/>
  <c r="N71" i="94"/>
  <c r="M71" i="94"/>
  <c r="K71" i="94"/>
  <c r="I71" i="94"/>
  <c r="N70" i="94"/>
  <c r="M70" i="94"/>
  <c r="K70" i="94"/>
  <c r="I70" i="94"/>
  <c r="N69" i="94"/>
  <c r="M69" i="94"/>
  <c r="K69" i="94"/>
  <c r="I69" i="94"/>
  <c r="N68" i="94"/>
  <c r="M68" i="94"/>
  <c r="K68" i="94"/>
  <c r="I68" i="94"/>
  <c r="N67" i="94"/>
  <c r="M67" i="94"/>
  <c r="K67" i="94"/>
  <c r="I67" i="94"/>
  <c r="N66" i="94"/>
  <c r="M66" i="94"/>
  <c r="K66" i="94"/>
  <c r="I66" i="94"/>
  <c r="N65" i="94"/>
  <c r="M65" i="94"/>
  <c r="K65" i="94"/>
  <c r="I65" i="94"/>
  <c r="N64" i="94"/>
  <c r="M64" i="94"/>
  <c r="K64" i="94"/>
  <c r="I64" i="94"/>
  <c r="N63" i="94"/>
  <c r="M63" i="94"/>
  <c r="K63" i="94"/>
  <c r="I63" i="94"/>
  <c r="N62" i="94"/>
  <c r="M62" i="94"/>
  <c r="K62" i="94"/>
  <c r="I62" i="94"/>
  <c r="N61" i="94"/>
  <c r="M61" i="94"/>
  <c r="K61" i="94"/>
  <c r="I61" i="94"/>
  <c r="N60" i="94"/>
  <c r="M60" i="94"/>
  <c r="K60" i="94"/>
  <c r="I60" i="94"/>
  <c r="N59" i="94"/>
  <c r="M59" i="94"/>
  <c r="K59" i="94"/>
  <c r="I59" i="94"/>
  <c r="N58" i="94"/>
  <c r="M58" i="94"/>
  <c r="K58" i="94"/>
  <c r="I58" i="94"/>
  <c r="N57" i="94"/>
  <c r="M57" i="94"/>
  <c r="K57" i="94"/>
  <c r="I57" i="94"/>
  <c r="N56" i="94"/>
  <c r="M56" i="94"/>
  <c r="K56" i="94"/>
  <c r="I56" i="94"/>
  <c r="N55" i="94"/>
  <c r="M55" i="94"/>
  <c r="K55" i="94"/>
  <c r="I55" i="94"/>
  <c r="N54" i="94"/>
  <c r="M54" i="94"/>
  <c r="K54" i="94"/>
  <c r="I54" i="94"/>
  <c r="N53" i="94"/>
  <c r="M53" i="94"/>
  <c r="K53" i="94"/>
  <c r="I53" i="94"/>
  <c r="N52" i="94"/>
  <c r="M52" i="94"/>
  <c r="K52" i="94"/>
  <c r="I52" i="94"/>
  <c r="N51" i="94"/>
  <c r="M51" i="94"/>
  <c r="K51" i="94"/>
  <c r="I51" i="94"/>
  <c r="N50" i="94"/>
  <c r="M50" i="94"/>
  <c r="K50" i="94"/>
  <c r="I50" i="94"/>
  <c r="N49" i="94"/>
  <c r="M49" i="94"/>
  <c r="K49" i="94"/>
  <c r="I49" i="94"/>
  <c r="N48" i="94"/>
  <c r="M48" i="94"/>
  <c r="K48" i="94"/>
  <c r="I48" i="94"/>
  <c r="N47" i="94"/>
  <c r="M47" i="94"/>
  <c r="K47" i="94"/>
  <c r="I47" i="94"/>
  <c r="N46" i="94"/>
  <c r="M46" i="94"/>
  <c r="K46" i="94"/>
  <c r="I46" i="94"/>
  <c r="N45" i="94"/>
  <c r="M45" i="94"/>
  <c r="K45" i="94"/>
  <c r="I45" i="94"/>
  <c r="N44" i="94"/>
  <c r="M44" i="94"/>
  <c r="K44" i="94"/>
  <c r="I44" i="94"/>
  <c r="N43" i="94"/>
  <c r="M43" i="94"/>
  <c r="K43" i="94"/>
  <c r="I43" i="94"/>
  <c r="N42" i="94"/>
  <c r="M42" i="94"/>
  <c r="K42" i="94"/>
  <c r="I42" i="94"/>
  <c r="N41" i="94"/>
  <c r="M41" i="94"/>
  <c r="K41" i="94"/>
  <c r="I41" i="94"/>
  <c r="N40" i="94"/>
  <c r="M40" i="94"/>
  <c r="K40" i="94"/>
  <c r="I40" i="94"/>
  <c r="N39" i="94"/>
  <c r="M39" i="94"/>
  <c r="K39" i="94"/>
  <c r="I39" i="94"/>
  <c r="N38" i="94"/>
  <c r="M38" i="94"/>
  <c r="K38" i="94"/>
  <c r="I38" i="94"/>
  <c r="N37" i="94"/>
  <c r="M37" i="94"/>
  <c r="K37" i="94"/>
  <c r="I37" i="94"/>
  <c r="N36" i="94"/>
  <c r="M36" i="94"/>
  <c r="K36" i="94"/>
  <c r="I36" i="94"/>
  <c r="N35" i="94"/>
  <c r="M35" i="94"/>
  <c r="K35" i="94"/>
  <c r="I35" i="94"/>
  <c r="N34" i="94"/>
  <c r="M34" i="94"/>
  <c r="K34" i="94"/>
  <c r="I34" i="94"/>
  <c r="N33" i="94"/>
  <c r="M33" i="94"/>
  <c r="K33" i="94"/>
  <c r="I33" i="94"/>
  <c r="N32" i="94"/>
  <c r="M32" i="94"/>
  <c r="K32" i="94"/>
  <c r="I32" i="94"/>
  <c r="N31" i="94"/>
  <c r="M31" i="94"/>
  <c r="K31" i="94"/>
  <c r="I31" i="94"/>
  <c r="N30" i="94"/>
  <c r="M30" i="94"/>
  <c r="K30" i="94"/>
  <c r="I30" i="94"/>
  <c r="N29" i="94"/>
  <c r="M29" i="94"/>
  <c r="K29" i="94"/>
  <c r="I29" i="94"/>
  <c r="N28" i="94"/>
  <c r="M28" i="94"/>
  <c r="K28" i="94"/>
  <c r="I28" i="94"/>
  <c r="N27" i="94"/>
  <c r="M27" i="94"/>
  <c r="K27" i="94"/>
  <c r="I27" i="94"/>
  <c r="N26" i="94"/>
  <c r="M26" i="94"/>
  <c r="K26" i="94"/>
  <c r="I26" i="94"/>
  <c r="N25" i="94"/>
  <c r="M25" i="94"/>
  <c r="K25" i="94"/>
  <c r="I25" i="94"/>
  <c r="N24" i="94"/>
  <c r="M24" i="94"/>
  <c r="K24" i="94"/>
  <c r="I24" i="94"/>
  <c r="N23" i="94"/>
  <c r="M23" i="94"/>
  <c r="K23" i="94"/>
  <c r="I23" i="94"/>
  <c r="N22" i="94"/>
  <c r="M22" i="94"/>
  <c r="K22" i="94"/>
  <c r="I22" i="94"/>
  <c r="N21" i="94"/>
  <c r="M21" i="94"/>
  <c r="K21" i="94"/>
  <c r="I21" i="94"/>
  <c r="N20" i="94"/>
  <c r="M20" i="94"/>
  <c r="K20" i="94"/>
  <c r="I20" i="94"/>
  <c r="N19" i="94"/>
  <c r="M19" i="94"/>
  <c r="K19" i="94"/>
  <c r="I19" i="94"/>
  <c r="N18" i="94"/>
  <c r="M18" i="94"/>
  <c r="K18" i="94"/>
  <c r="I18" i="94"/>
  <c r="N17" i="94"/>
  <c r="M17" i="94"/>
  <c r="K17" i="94"/>
  <c r="I17" i="94"/>
  <c r="N16" i="94"/>
  <c r="M16" i="94"/>
  <c r="K16" i="94"/>
  <c r="I16" i="94"/>
  <c r="N15" i="94"/>
  <c r="M15" i="94"/>
  <c r="K15" i="94"/>
  <c r="I15" i="94"/>
  <c r="N14" i="94"/>
  <c r="M14" i="94"/>
  <c r="K14" i="94"/>
  <c r="I14" i="94"/>
  <c r="N13" i="94"/>
  <c r="M13" i="94"/>
  <c r="K13" i="94"/>
  <c r="I13" i="94"/>
  <c r="N12" i="94"/>
  <c r="M12" i="94"/>
  <c r="K12" i="94"/>
  <c r="I12" i="94"/>
  <c r="N11" i="94"/>
  <c r="M11" i="94"/>
  <c r="K11" i="94"/>
  <c r="I11" i="94"/>
  <c r="N10" i="94"/>
  <c r="M10" i="94"/>
  <c r="K10" i="94"/>
  <c r="I10" i="94"/>
  <c r="N9" i="94"/>
  <c r="M9" i="94"/>
  <c r="K9" i="94"/>
  <c r="I9" i="94"/>
  <c r="N8" i="94"/>
  <c r="M8" i="94"/>
  <c r="K8" i="94"/>
  <c r="I8" i="94"/>
  <c r="N7" i="94"/>
  <c r="M7" i="94"/>
  <c r="K7" i="94"/>
  <c r="I7" i="94"/>
  <c r="N6" i="94"/>
  <c r="M6" i="94"/>
  <c r="K6" i="94"/>
  <c r="I6" i="94"/>
  <c r="M3" i="94"/>
  <c r="M4" i="94" s="1"/>
  <c r="M5" i="94" s="1"/>
  <c r="K3" i="94"/>
  <c r="K4" i="94" s="1"/>
  <c r="K5" i="94" s="1"/>
  <c r="I3" i="94"/>
  <c r="I4" i="94" s="1"/>
  <c r="I5" i="94" s="1"/>
  <c r="N2" i="94"/>
  <c r="N3" i="94" s="1"/>
  <c r="N4" i="94" s="1"/>
  <c r="N5" i="94" s="1"/>
  <c r="M2" i="94"/>
  <c r="K2" i="94"/>
  <c r="I2" i="94"/>
  <c r="N83" i="95"/>
  <c r="M83" i="95"/>
  <c r="K83" i="95"/>
  <c r="I83" i="95"/>
  <c r="N82" i="95"/>
  <c r="M82" i="95"/>
  <c r="K82" i="95"/>
  <c r="I82" i="95"/>
  <c r="N81" i="95"/>
  <c r="M81" i="95"/>
  <c r="K81" i="95"/>
  <c r="I81" i="95"/>
  <c r="N80" i="95"/>
  <c r="M80" i="95"/>
  <c r="K80" i="95"/>
  <c r="I80" i="95"/>
  <c r="N79" i="95"/>
  <c r="M79" i="95"/>
  <c r="K79" i="95"/>
  <c r="I79" i="95"/>
  <c r="N78" i="95"/>
  <c r="M78" i="95"/>
  <c r="K78" i="95"/>
  <c r="I78" i="95"/>
  <c r="N77" i="95"/>
  <c r="M77" i="95"/>
  <c r="K77" i="95"/>
  <c r="I77" i="95"/>
  <c r="N76" i="95"/>
  <c r="M76" i="95"/>
  <c r="K76" i="95"/>
  <c r="I76" i="95"/>
  <c r="N75" i="95"/>
  <c r="M75" i="95"/>
  <c r="K75" i="95"/>
  <c r="I75" i="95"/>
  <c r="N74" i="95"/>
  <c r="M74" i="95"/>
  <c r="K74" i="95"/>
  <c r="I74" i="95"/>
  <c r="N73" i="95"/>
  <c r="M73" i="95"/>
  <c r="K73" i="95"/>
  <c r="I73" i="95"/>
  <c r="N72" i="95"/>
  <c r="M72" i="95"/>
  <c r="K72" i="95"/>
  <c r="I72" i="95"/>
  <c r="N71" i="95"/>
  <c r="M71" i="95"/>
  <c r="K71" i="95"/>
  <c r="I71" i="95"/>
  <c r="N70" i="95"/>
  <c r="M70" i="95"/>
  <c r="K70" i="95"/>
  <c r="I70" i="95"/>
  <c r="N69" i="95"/>
  <c r="M69" i="95"/>
  <c r="K69" i="95"/>
  <c r="I69" i="95"/>
  <c r="N68" i="95"/>
  <c r="M68" i="95"/>
  <c r="K68" i="95"/>
  <c r="I68" i="95"/>
  <c r="N67" i="95"/>
  <c r="M67" i="95"/>
  <c r="K67" i="95"/>
  <c r="I67" i="95"/>
  <c r="N66" i="95"/>
  <c r="M66" i="95"/>
  <c r="K66" i="95"/>
  <c r="I66" i="95"/>
  <c r="N65" i="95"/>
  <c r="M65" i="95"/>
  <c r="K65" i="95"/>
  <c r="I65" i="95"/>
  <c r="N64" i="95"/>
  <c r="M64" i="95"/>
  <c r="K64" i="95"/>
  <c r="I64" i="95"/>
  <c r="N63" i="95"/>
  <c r="M63" i="95"/>
  <c r="K63" i="95"/>
  <c r="I63" i="95"/>
  <c r="N62" i="95"/>
  <c r="M62" i="95"/>
  <c r="K62" i="95"/>
  <c r="I62" i="95"/>
  <c r="N61" i="95"/>
  <c r="M61" i="95"/>
  <c r="K61" i="95"/>
  <c r="I61" i="95"/>
  <c r="N60" i="95"/>
  <c r="M60" i="95"/>
  <c r="K60" i="95"/>
  <c r="I60" i="95"/>
  <c r="N59" i="95"/>
  <c r="M59" i="95"/>
  <c r="K59" i="95"/>
  <c r="I59" i="95"/>
  <c r="N58" i="95"/>
  <c r="M58" i="95"/>
  <c r="K58" i="95"/>
  <c r="I58" i="95"/>
  <c r="N57" i="95"/>
  <c r="M57" i="95"/>
  <c r="K57" i="95"/>
  <c r="I57" i="95"/>
  <c r="N56" i="95"/>
  <c r="M56" i="95"/>
  <c r="K56" i="95"/>
  <c r="I56" i="95"/>
  <c r="N55" i="95"/>
  <c r="M55" i="95"/>
  <c r="K55" i="95"/>
  <c r="I55" i="95"/>
  <c r="N54" i="95"/>
  <c r="M54" i="95"/>
  <c r="K54" i="95"/>
  <c r="I54" i="95"/>
  <c r="N53" i="95"/>
  <c r="M53" i="95"/>
  <c r="K53" i="95"/>
  <c r="I53" i="95"/>
  <c r="N52" i="95"/>
  <c r="M52" i="95"/>
  <c r="K52" i="95"/>
  <c r="I52" i="95"/>
  <c r="N51" i="95"/>
  <c r="M51" i="95"/>
  <c r="K51" i="95"/>
  <c r="I51" i="95"/>
  <c r="N50" i="95"/>
  <c r="M50" i="95"/>
  <c r="K50" i="95"/>
  <c r="I50" i="95"/>
  <c r="N49" i="95"/>
  <c r="M49" i="95"/>
  <c r="K49" i="95"/>
  <c r="I49" i="95"/>
  <c r="N48" i="95"/>
  <c r="M48" i="95"/>
  <c r="K48" i="95"/>
  <c r="I48" i="95"/>
  <c r="N47" i="95"/>
  <c r="M47" i="95"/>
  <c r="K47" i="95"/>
  <c r="I47" i="95"/>
  <c r="N46" i="95"/>
  <c r="M46" i="95"/>
  <c r="K46" i="95"/>
  <c r="I46" i="95"/>
  <c r="N45" i="95"/>
  <c r="M45" i="95"/>
  <c r="K45" i="95"/>
  <c r="I45" i="95"/>
  <c r="N44" i="95"/>
  <c r="M44" i="95"/>
  <c r="K44" i="95"/>
  <c r="I44" i="95"/>
  <c r="N43" i="95"/>
  <c r="M43" i="95"/>
  <c r="K43" i="95"/>
  <c r="I43" i="95"/>
  <c r="N42" i="95"/>
  <c r="M42" i="95"/>
  <c r="K42" i="95"/>
  <c r="I42" i="95"/>
  <c r="N41" i="95"/>
  <c r="M41" i="95"/>
  <c r="K41" i="95"/>
  <c r="I41" i="95"/>
  <c r="N40" i="95"/>
  <c r="M40" i="95"/>
  <c r="K40" i="95"/>
  <c r="I40" i="95"/>
  <c r="N39" i="95"/>
  <c r="M39" i="95"/>
  <c r="K39" i="95"/>
  <c r="I39" i="95"/>
  <c r="N38" i="95"/>
  <c r="M38" i="95"/>
  <c r="K38" i="95"/>
  <c r="I38" i="95"/>
  <c r="N37" i="95"/>
  <c r="M37" i="95"/>
  <c r="K37" i="95"/>
  <c r="I37" i="95"/>
  <c r="N36" i="95"/>
  <c r="M36" i="95"/>
  <c r="K36" i="95"/>
  <c r="I36" i="95"/>
  <c r="N35" i="95"/>
  <c r="M35" i="95"/>
  <c r="K35" i="95"/>
  <c r="I35" i="95"/>
  <c r="N34" i="95"/>
  <c r="M34" i="95"/>
  <c r="K34" i="95"/>
  <c r="I34" i="95"/>
  <c r="N33" i="95"/>
  <c r="M33" i="95"/>
  <c r="K33" i="95"/>
  <c r="I33" i="95"/>
  <c r="N32" i="95"/>
  <c r="M32" i="95"/>
  <c r="K32" i="95"/>
  <c r="I32" i="95"/>
  <c r="N31" i="95"/>
  <c r="M31" i="95"/>
  <c r="K31" i="95"/>
  <c r="I31" i="95"/>
  <c r="N30" i="95"/>
  <c r="M30" i="95"/>
  <c r="K30" i="95"/>
  <c r="I30" i="95"/>
  <c r="N29" i="95"/>
  <c r="M29" i="95"/>
  <c r="K29" i="95"/>
  <c r="I29" i="95"/>
  <c r="N28" i="95"/>
  <c r="M28" i="95"/>
  <c r="K28" i="95"/>
  <c r="I28" i="95"/>
  <c r="N27" i="95"/>
  <c r="M27" i="95"/>
  <c r="K27" i="95"/>
  <c r="I27" i="95"/>
  <c r="N26" i="95"/>
  <c r="M26" i="95"/>
  <c r="K26" i="95"/>
  <c r="I26" i="95"/>
  <c r="N25" i="95"/>
  <c r="M25" i="95"/>
  <c r="K25" i="95"/>
  <c r="I25" i="95"/>
  <c r="N24" i="95"/>
  <c r="M24" i="95"/>
  <c r="K24" i="95"/>
  <c r="I24" i="95"/>
  <c r="N23" i="95"/>
  <c r="M23" i="95"/>
  <c r="K23" i="95"/>
  <c r="I23" i="95"/>
  <c r="N22" i="95"/>
  <c r="M22" i="95"/>
  <c r="K22" i="95"/>
  <c r="I22" i="95"/>
  <c r="N21" i="95"/>
  <c r="M21" i="95"/>
  <c r="K21" i="95"/>
  <c r="I21" i="95"/>
  <c r="N20" i="95"/>
  <c r="M20" i="95"/>
  <c r="K20" i="95"/>
  <c r="I20" i="95"/>
  <c r="N19" i="95"/>
  <c r="M19" i="95"/>
  <c r="K19" i="95"/>
  <c r="I19" i="95"/>
  <c r="N18" i="95"/>
  <c r="M18" i="95"/>
  <c r="K18" i="95"/>
  <c r="I18" i="95"/>
  <c r="N17" i="95"/>
  <c r="M17" i="95"/>
  <c r="K17" i="95"/>
  <c r="I17" i="95"/>
  <c r="N16" i="95"/>
  <c r="M16" i="95"/>
  <c r="K16" i="95"/>
  <c r="I16" i="95"/>
  <c r="N15" i="95"/>
  <c r="M15" i="95"/>
  <c r="K15" i="95"/>
  <c r="I15" i="95"/>
  <c r="N14" i="95"/>
  <c r="M14" i="95"/>
  <c r="K14" i="95"/>
  <c r="I14" i="95"/>
  <c r="N13" i="95"/>
  <c r="M13" i="95"/>
  <c r="K13" i="95"/>
  <c r="I13" i="95"/>
  <c r="N12" i="95"/>
  <c r="M12" i="95"/>
  <c r="K12" i="95"/>
  <c r="I12" i="95"/>
  <c r="N11" i="95"/>
  <c r="M11" i="95"/>
  <c r="K11" i="95"/>
  <c r="I11" i="95"/>
  <c r="N10" i="95"/>
  <c r="M10" i="95"/>
  <c r="K10" i="95"/>
  <c r="I10" i="95"/>
  <c r="N9" i="95"/>
  <c r="M9" i="95"/>
  <c r="K9" i="95"/>
  <c r="I9" i="95"/>
  <c r="N8" i="95"/>
  <c r="M8" i="95"/>
  <c r="K8" i="95"/>
  <c r="I8" i="95"/>
  <c r="N7" i="95"/>
  <c r="M7" i="95"/>
  <c r="K7" i="95"/>
  <c r="I7" i="95"/>
  <c r="N6" i="95"/>
  <c r="M6" i="95"/>
  <c r="K6" i="95"/>
  <c r="I6" i="95"/>
  <c r="N5" i="95"/>
  <c r="M5" i="95"/>
  <c r="K5" i="95"/>
  <c r="I5" i="95"/>
  <c r="N4" i="95"/>
  <c r="M4" i="95"/>
  <c r="K4" i="95"/>
  <c r="I4" i="95"/>
  <c r="N3" i="95"/>
  <c r="N2" i="95"/>
  <c r="M2" i="95"/>
  <c r="M3" i="95" s="1"/>
  <c r="L84" i="95"/>
  <c r="E31" i="3" s="1"/>
  <c r="K2" i="95"/>
  <c r="K3" i="95" s="1"/>
  <c r="J84" i="95"/>
  <c r="I2" i="95"/>
  <c r="N83" i="96"/>
  <c r="M83" i="96"/>
  <c r="K83" i="96"/>
  <c r="I83" i="96"/>
  <c r="N82" i="96"/>
  <c r="M82" i="96"/>
  <c r="K82" i="96"/>
  <c r="I82" i="96"/>
  <c r="N81" i="96"/>
  <c r="M81" i="96"/>
  <c r="K81" i="96"/>
  <c r="I81" i="96"/>
  <c r="N80" i="96"/>
  <c r="M80" i="96"/>
  <c r="K80" i="96"/>
  <c r="I80" i="96"/>
  <c r="N79" i="96"/>
  <c r="M79" i="96"/>
  <c r="K79" i="96"/>
  <c r="I79" i="96"/>
  <c r="N78" i="96"/>
  <c r="M78" i="96"/>
  <c r="K78" i="96"/>
  <c r="I78" i="96"/>
  <c r="N77" i="96"/>
  <c r="M77" i="96"/>
  <c r="K77" i="96"/>
  <c r="I77" i="96"/>
  <c r="N76" i="96"/>
  <c r="M76" i="96"/>
  <c r="K76" i="96"/>
  <c r="I76" i="96"/>
  <c r="N75" i="96"/>
  <c r="M75" i="96"/>
  <c r="K75" i="96"/>
  <c r="I75" i="96"/>
  <c r="N74" i="96"/>
  <c r="M74" i="96"/>
  <c r="K74" i="96"/>
  <c r="I74" i="96"/>
  <c r="N73" i="96"/>
  <c r="M73" i="96"/>
  <c r="K73" i="96"/>
  <c r="I73" i="96"/>
  <c r="N72" i="96"/>
  <c r="M72" i="96"/>
  <c r="K72" i="96"/>
  <c r="I72" i="96"/>
  <c r="N71" i="96"/>
  <c r="M71" i="96"/>
  <c r="K71" i="96"/>
  <c r="I71" i="96"/>
  <c r="N70" i="96"/>
  <c r="M70" i="96"/>
  <c r="K70" i="96"/>
  <c r="I70" i="96"/>
  <c r="N69" i="96"/>
  <c r="M69" i="96"/>
  <c r="K69" i="96"/>
  <c r="I69" i="96"/>
  <c r="N68" i="96"/>
  <c r="M68" i="96"/>
  <c r="K68" i="96"/>
  <c r="I68" i="96"/>
  <c r="N67" i="96"/>
  <c r="M67" i="96"/>
  <c r="K67" i="96"/>
  <c r="I67" i="96"/>
  <c r="N66" i="96"/>
  <c r="M66" i="96"/>
  <c r="K66" i="96"/>
  <c r="I66" i="96"/>
  <c r="N65" i="96"/>
  <c r="M65" i="96"/>
  <c r="K65" i="96"/>
  <c r="I65" i="96"/>
  <c r="N64" i="96"/>
  <c r="M64" i="96"/>
  <c r="K64" i="96"/>
  <c r="I64" i="96"/>
  <c r="N63" i="96"/>
  <c r="M63" i="96"/>
  <c r="K63" i="96"/>
  <c r="I63" i="96"/>
  <c r="N62" i="96"/>
  <c r="M62" i="96"/>
  <c r="K62" i="96"/>
  <c r="I62" i="96"/>
  <c r="N61" i="96"/>
  <c r="M61" i="96"/>
  <c r="K61" i="96"/>
  <c r="I61" i="96"/>
  <c r="N60" i="96"/>
  <c r="M60" i="96"/>
  <c r="K60" i="96"/>
  <c r="I60" i="96"/>
  <c r="N59" i="96"/>
  <c r="M59" i="96"/>
  <c r="K59" i="96"/>
  <c r="I59" i="96"/>
  <c r="N58" i="96"/>
  <c r="M58" i="96"/>
  <c r="K58" i="96"/>
  <c r="I58" i="96"/>
  <c r="N57" i="96"/>
  <c r="M57" i="96"/>
  <c r="K57" i="96"/>
  <c r="I57" i="96"/>
  <c r="N56" i="96"/>
  <c r="M56" i="96"/>
  <c r="K56" i="96"/>
  <c r="I56" i="96"/>
  <c r="N55" i="96"/>
  <c r="M55" i="96"/>
  <c r="K55" i="96"/>
  <c r="I55" i="96"/>
  <c r="N54" i="96"/>
  <c r="M54" i="96"/>
  <c r="K54" i="96"/>
  <c r="I54" i="96"/>
  <c r="N53" i="96"/>
  <c r="M53" i="96"/>
  <c r="K53" i="96"/>
  <c r="I53" i="96"/>
  <c r="N52" i="96"/>
  <c r="M52" i="96"/>
  <c r="K52" i="96"/>
  <c r="I52" i="96"/>
  <c r="N51" i="96"/>
  <c r="M51" i="96"/>
  <c r="K51" i="96"/>
  <c r="I51" i="96"/>
  <c r="N50" i="96"/>
  <c r="M50" i="96"/>
  <c r="K50" i="96"/>
  <c r="I50" i="96"/>
  <c r="N49" i="96"/>
  <c r="M49" i="96"/>
  <c r="K49" i="96"/>
  <c r="I49" i="96"/>
  <c r="N48" i="96"/>
  <c r="M48" i="96"/>
  <c r="K48" i="96"/>
  <c r="I48" i="96"/>
  <c r="N47" i="96"/>
  <c r="M47" i="96"/>
  <c r="K47" i="96"/>
  <c r="I47" i="96"/>
  <c r="N46" i="96"/>
  <c r="M46" i="96"/>
  <c r="K46" i="96"/>
  <c r="I46" i="96"/>
  <c r="N45" i="96"/>
  <c r="M45" i="96"/>
  <c r="K45" i="96"/>
  <c r="I45" i="96"/>
  <c r="N44" i="96"/>
  <c r="M44" i="96"/>
  <c r="K44" i="96"/>
  <c r="I44" i="96"/>
  <c r="N43" i="96"/>
  <c r="M43" i="96"/>
  <c r="K43" i="96"/>
  <c r="I43" i="96"/>
  <c r="N42" i="96"/>
  <c r="M42" i="96"/>
  <c r="K42" i="96"/>
  <c r="I42" i="96"/>
  <c r="N41" i="96"/>
  <c r="M41" i="96"/>
  <c r="K41" i="96"/>
  <c r="I41" i="96"/>
  <c r="N40" i="96"/>
  <c r="M40" i="96"/>
  <c r="K40" i="96"/>
  <c r="I40" i="96"/>
  <c r="N39" i="96"/>
  <c r="M39" i="96"/>
  <c r="K39" i="96"/>
  <c r="I39" i="96"/>
  <c r="N38" i="96"/>
  <c r="M38" i="96"/>
  <c r="K38" i="96"/>
  <c r="I38" i="96"/>
  <c r="N37" i="96"/>
  <c r="M37" i="96"/>
  <c r="K37" i="96"/>
  <c r="I37" i="96"/>
  <c r="N36" i="96"/>
  <c r="M36" i="96"/>
  <c r="K36" i="96"/>
  <c r="I36" i="96"/>
  <c r="N35" i="96"/>
  <c r="M35" i="96"/>
  <c r="K35" i="96"/>
  <c r="I35" i="96"/>
  <c r="N34" i="96"/>
  <c r="M34" i="96"/>
  <c r="K34" i="96"/>
  <c r="I34" i="96"/>
  <c r="N33" i="96"/>
  <c r="M33" i="96"/>
  <c r="K33" i="96"/>
  <c r="I33" i="96"/>
  <c r="N32" i="96"/>
  <c r="M32" i="96"/>
  <c r="K32" i="96"/>
  <c r="I32" i="96"/>
  <c r="N31" i="96"/>
  <c r="M31" i="96"/>
  <c r="K31" i="96"/>
  <c r="I31" i="96"/>
  <c r="N30" i="96"/>
  <c r="M30" i="96"/>
  <c r="K30" i="96"/>
  <c r="I30" i="96"/>
  <c r="N29" i="96"/>
  <c r="M29" i="96"/>
  <c r="K29" i="96"/>
  <c r="I29" i="96"/>
  <c r="N28" i="96"/>
  <c r="M28" i="96"/>
  <c r="K28" i="96"/>
  <c r="I28" i="96"/>
  <c r="N27" i="96"/>
  <c r="M27" i="96"/>
  <c r="K27" i="96"/>
  <c r="I27" i="96"/>
  <c r="N26" i="96"/>
  <c r="M26" i="96"/>
  <c r="K26" i="96"/>
  <c r="I26" i="96"/>
  <c r="N25" i="96"/>
  <c r="M25" i="96"/>
  <c r="K25" i="96"/>
  <c r="I25" i="96"/>
  <c r="N24" i="96"/>
  <c r="M24" i="96"/>
  <c r="K24" i="96"/>
  <c r="I24" i="96"/>
  <c r="N23" i="96"/>
  <c r="M23" i="96"/>
  <c r="K23" i="96"/>
  <c r="I23" i="96"/>
  <c r="N22" i="96"/>
  <c r="M22" i="96"/>
  <c r="K22" i="96"/>
  <c r="I22" i="96"/>
  <c r="N21" i="96"/>
  <c r="M21" i="96"/>
  <c r="K21" i="96"/>
  <c r="I21" i="96"/>
  <c r="N20" i="96"/>
  <c r="M20" i="96"/>
  <c r="K20" i="96"/>
  <c r="I20" i="96"/>
  <c r="N19" i="96"/>
  <c r="M19" i="96"/>
  <c r="K19" i="96"/>
  <c r="I19" i="96"/>
  <c r="N18" i="96"/>
  <c r="M18" i="96"/>
  <c r="K18" i="96"/>
  <c r="I18" i="96"/>
  <c r="N17" i="96"/>
  <c r="M17" i="96"/>
  <c r="K17" i="96"/>
  <c r="I17" i="96"/>
  <c r="N16" i="96"/>
  <c r="M16" i="96"/>
  <c r="K16" i="96"/>
  <c r="I16" i="96"/>
  <c r="N15" i="96"/>
  <c r="M15" i="96"/>
  <c r="K15" i="96"/>
  <c r="I15" i="96"/>
  <c r="N14" i="96"/>
  <c r="M14" i="96"/>
  <c r="K14" i="96"/>
  <c r="I14" i="96"/>
  <c r="N13" i="96"/>
  <c r="M13" i="96"/>
  <c r="K13" i="96"/>
  <c r="I13" i="96"/>
  <c r="N12" i="96"/>
  <c r="M12" i="96"/>
  <c r="K12" i="96"/>
  <c r="I12" i="96"/>
  <c r="N11" i="96"/>
  <c r="M11" i="96"/>
  <c r="K11" i="96"/>
  <c r="I11" i="96"/>
  <c r="N10" i="96"/>
  <c r="M10" i="96"/>
  <c r="K10" i="96"/>
  <c r="I10" i="96"/>
  <c r="N9" i="96"/>
  <c r="M9" i="96"/>
  <c r="K9" i="96"/>
  <c r="I9" i="96"/>
  <c r="N8" i="96"/>
  <c r="M8" i="96"/>
  <c r="K8" i="96"/>
  <c r="I8" i="96"/>
  <c r="N7" i="96"/>
  <c r="M7" i="96"/>
  <c r="K7" i="96"/>
  <c r="I7" i="96"/>
  <c r="N6" i="96"/>
  <c r="M6" i="96"/>
  <c r="K6" i="96"/>
  <c r="I6" i="96"/>
  <c r="I3" i="96"/>
  <c r="I4" i="96" s="1"/>
  <c r="I5" i="96" s="1"/>
  <c r="N2" i="96"/>
  <c r="N3" i="96" s="1"/>
  <c r="N4" i="96" s="1"/>
  <c r="N5" i="96" s="1"/>
  <c r="M2" i="96"/>
  <c r="M3" i="96" s="1"/>
  <c r="M4" i="96" s="1"/>
  <c r="M5" i="96" s="1"/>
  <c r="K2" i="96"/>
  <c r="K3" i="96" s="1"/>
  <c r="K4" i="96" s="1"/>
  <c r="K5" i="96" s="1"/>
  <c r="I2" i="96"/>
  <c r="N83" i="97"/>
  <c r="M83" i="97"/>
  <c r="K83" i="97"/>
  <c r="I83" i="97"/>
  <c r="N82" i="97"/>
  <c r="M82" i="97"/>
  <c r="K82" i="97"/>
  <c r="I82" i="97"/>
  <c r="N81" i="97"/>
  <c r="M81" i="97"/>
  <c r="K81" i="97"/>
  <c r="I81" i="97"/>
  <c r="N80" i="97"/>
  <c r="M80" i="97"/>
  <c r="K80" i="97"/>
  <c r="I80" i="97"/>
  <c r="N79" i="97"/>
  <c r="M79" i="97"/>
  <c r="K79" i="97"/>
  <c r="I79" i="97"/>
  <c r="N78" i="97"/>
  <c r="M78" i="97"/>
  <c r="K78" i="97"/>
  <c r="I78" i="97"/>
  <c r="N77" i="97"/>
  <c r="M77" i="97"/>
  <c r="K77" i="97"/>
  <c r="I77" i="97"/>
  <c r="N76" i="97"/>
  <c r="M76" i="97"/>
  <c r="K76" i="97"/>
  <c r="I76" i="97"/>
  <c r="N75" i="97"/>
  <c r="M75" i="97"/>
  <c r="K75" i="97"/>
  <c r="I75" i="97"/>
  <c r="N74" i="97"/>
  <c r="M74" i="97"/>
  <c r="K74" i="97"/>
  <c r="I74" i="97"/>
  <c r="N73" i="97"/>
  <c r="M73" i="97"/>
  <c r="K73" i="97"/>
  <c r="I73" i="97"/>
  <c r="N72" i="97"/>
  <c r="M72" i="97"/>
  <c r="K72" i="97"/>
  <c r="I72" i="97"/>
  <c r="N71" i="97"/>
  <c r="M71" i="97"/>
  <c r="K71" i="97"/>
  <c r="I71" i="97"/>
  <c r="N70" i="97"/>
  <c r="M70" i="97"/>
  <c r="K70" i="97"/>
  <c r="I70" i="97"/>
  <c r="N69" i="97"/>
  <c r="M69" i="97"/>
  <c r="K69" i="97"/>
  <c r="I69" i="97"/>
  <c r="N68" i="97"/>
  <c r="M68" i="97"/>
  <c r="K68" i="97"/>
  <c r="I68" i="97"/>
  <c r="N67" i="97"/>
  <c r="M67" i="97"/>
  <c r="K67" i="97"/>
  <c r="I67" i="97"/>
  <c r="N66" i="97"/>
  <c r="M66" i="97"/>
  <c r="K66" i="97"/>
  <c r="I66" i="97"/>
  <c r="N65" i="97"/>
  <c r="M65" i="97"/>
  <c r="K65" i="97"/>
  <c r="I65" i="97"/>
  <c r="N64" i="97"/>
  <c r="M64" i="97"/>
  <c r="K64" i="97"/>
  <c r="I64" i="97"/>
  <c r="N63" i="97"/>
  <c r="M63" i="97"/>
  <c r="K63" i="97"/>
  <c r="I63" i="97"/>
  <c r="N62" i="97"/>
  <c r="M62" i="97"/>
  <c r="K62" i="97"/>
  <c r="I62" i="97"/>
  <c r="N61" i="97"/>
  <c r="M61" i="97"/>
  <c r="K61" i="97"/>
  <c r="I61" i="97"/>
  <c r="N60" i="97"/>
  <c r="M60" i="97"/>
  <c r="K60" i="97"/>
  <c r="I60" i="97"/>
  <c r="N59" i="97"/>
  <c r="M59" i="97"/>
  <c r="K59" i="97"/>
  <c r="I59" i="97"/>
  <c r="N58" i="97"/>
  <c r="M58" i="97"/>
  <c r="K58" i="97"/>
  <c r="I58" i="97"/>
  <c r="N57" i="97"/>
  <c r="M57" i="97"/>
  <c r="K57" i="97"/>
  <c r="I57" i="97"/>
  <c r="N56" i="97"/>
  <c r="M56" i="97"/>
  <c r="K56" i="97"/>
  <c r="I56" i="97"/>
  <c r="N55" i="97"/>
  <c r="M55" i="97"/>
  <c r="K55" i="97"/>
  <c r="I55" i="97"/>
  <c r="N54" i="97"/>
  <c r="M54" i="97"/>
  <c r="K54" i="97"/>
  <c r="I54" i="97"/>
  <c r="N53" i="97"/>
  <c r="M53" i="97"/>
  <c r="K53" i="97"/>
  <c r="I53" i="97"/>
  <c r="N52" i="97"/>
  <c r="M52" i="97"/>
  <c r="K52" i="97"/>
  <c r="I52" i="97"/>
  <c r="N51" i="97"/>
  <c r="M51" i="97"/>
  <c r="K51" i="97"/>
  <c r="I51" i="97"/>
  <c r="N50" i="97"/>
  <c r="M50" i="97"/>
  <c r="K50" i="97"/>
  <c r="I50" i="97"/>
  <c r="N49" i="97"/>
  <c r="M49" i="97"/>
  <c r="K49" i="97"/>
  <c r="I49" i="97"/>
  <c r="N48" i="97"/>
  <c r="M48" i="97"/>
  <c r="K48" i="97"/>
  <c r="I48" i="97"/>
  <c r="N47" i="97"/>
  <c r="M47" i="97"/>
  <c r="K47" i="97"/>
  <c r="I47" i="97"/>
  <c r="N46" i="97"/>
  <c r="M46" i="97"/>
  <c r="K46" i="97"/>
  <c r="I46" i="97"/>
  <c r="N45" i="97"/>
  <c r="M45" i="97"/>
  <c r="K45" i="97"/>
  <c r="I45" i="97"/>
  <c r="N44" i="97"/>
  <c r="M44" i="97"/>
  <c r="K44" i="97"/>
  <c r="I44" i="97"/>
  <c r="N43" i="97"/>
  <c r="M43" i="97"/>
  <c r="K43" i="97"/>
  <c r="I43" i="97"/>
  <c r="N42" i="97"/>
  <c r="M42" i="97"/>
  <c r="K42" i="97"/>
  <c r="I42" i="97"/>
  <c r="N41" i="97"/>
  <c r="M41" i="97"/>
  <c r="K41" i="97"/>
  <c r="I41" i="97"/>
  <c r="N40" i="97"/>
  <c r="M40" i="97"/>
  <c r="K40" i="97"/>
  <c r="I40" i="97"/>
  <c r="N39" i="97"/>
  <c r="M39" i="97"/>
  <c r="K39" i="97"/>
  <c r="I39" i="97"/>
  <c r="N38" i="97"/>
  <c r="M38" i="97"/>
  <c r="K38" i="97"/>
  <c r="I38" i="97"/>
  <c r="N37" i="97"/>
  <c r="M37" i="97"/>
  <c r="K37" i="97"/>
  <c r="I37" i="97"/>
  <c r="N36" i="97"/>
  <c r="M36" i="97"/>
  <c r="K36" i="97"/>
  <c r="I36" i="97"/>
  <c r="N35" i="97"/>
  <c r="M35" i="97"/>
  <c r="K35" i="97"/>
  <c r="I35" i="97"/>
  <c r="N34" i="97"/>
  <c r="M34" i="97"/>
  <c r="K34" i="97"/>
  <c r="I34" i="97"/>
  <c r="N33" i="97"/>
  <c r="M33" i="97"/>
  <c r="K33" i="97"/>
  <c r="I33" i="97"/>
  <c r="N32" i="97"/>
  <c r="M32" i="97"/>
  <c r="K32" i="97"/>
  <c r="I32" i="97"/>
  <c r="N31" i="97"/>
  <c r="M31" i="97"/>
  <c r="K31" i="97"/>
  <c r="I31" i="97"/>
  <c r="N30" i="97"/>
  <c r="M30" i="97"/>
  <c r="K30" i="97"/>
  <c r="I30" i="97"/>
  <c r="N29" i="97"/>
  <c r="M29" i="97"/>
  <c r="K29" i="97"/>
  <c r="I29" i="97"/>
  <c r="N28" i="97"/>
  <c r="M28" i="97"/>
  <c r="K28" i="97"/>
  <c r="I28" i="97"/>
  <c r="N27" i="97"/>
  <c r="M27" i="97"/>
  <c r="K27" i="97"/>
  <c r="I27" i="97"/>
  <c r="N26" i="97"/>
  <c r="M26" i="97"/>
  <c r="K26" i="97"/>
  <c r="I26" i="97"/>
  <c r="N25" i="97"/>
  <c r="M25" i="97"/>
  <c r="K25" i="97"/>
  <c r="I25" i="97"/>
  <c r="N24" i="97"/>
  <c r="M24" i="97"/>
  <c r="K24" i="97"/>
  <c r="I24" i="97"/>
  <c r="N23" i="97"/>
  <c r="M23" i="97"/>
  <c r="K23" i="97"/>
  <c r="I23" i="97"/>
  <c r="N22" i="97"/>
  <c r="M22" i="97"/>
  <c r="K22" i="97"/>
  <c r="I22" i="97"/>
  <c r="N21" i="97"/>
  <c r="M21" i="97"/>
  <c r="K21" i="97"/>
  <c r="I21" i="97"/>
  <c r="N20" i="97"/>
  <c r="M20" i="97"/>
  <c r="K20" i="97"/>
  <c r="I20" i="97"/>
  <c r="N19" i="97"/>
  <c r="M19" i="97"/>
  <c r="K19" i="97"/>
  <c r="I19" i="97"/>
  <c r="N18" i="97"/>
  <c r="M18" i="97"/>
  <c r="K18" i="97"/>
  <c r="I18" i="97"/>
  <c r="N17" i="97"/>
  <c r="M17" i="97"/>
  <c r="K17" i="97"/>
  <c r="I17" i="97"/>
  <c r="N16" i="97"/>
  <c r="M16" i="97"/>
  <c r="K16" i="97"/>
  <c r="I16" i="97"/>
  <c r="N15" i="97"/>
  <c r="M15" i="97"/>
  <c r="K15" i="97"/>
  <c r="I15" i="97"/>
  <c r="N14" i="97"/>
  <c r="M14" i="97"/>
  <c r="K14" i="97"/>
  <c r="I14" i="97"/>
  <c r="N13" i="97"/>
  <c r="M13" i="97"/>
  <c r="K13" i="97"/>
  <c r="I13" i="97"/>
  <c r="N12" i="97"/>
  <c r="M12" i="97"/>
  <c r="K12" i="97"/>
  <c r="I12" i="97"/>
  <c r="N11" i="97"/>
  <c r="M11" i="97"/>
  <c r="K11" i="97"/>
  <c r="I11" i="97"/>
  <c r="N10" i="97"/>
  <c r="M10" i="97"/>
  <c r="K10" i="97"/>
  <c r="I10" i="97"/>
  <c r="N9" i="97"/>
  <c r="M9" i="97"/>
  <c r="K9" i="97"/>
  <c r="I9" i="97"/>
  <c r="N8" i="97"/>
  <c r="M8" i="97"/>
  <c r="K8" i="97"/>
  <c r="I8" i="97"/>
  <c r="N7" i="97"/>
  <c r="M7" i="97"/>
  <c r="K7" i="97"/>
  <c r="I7" i="97"/>
  <c r="N6" i="97"/>
  <c r="M6" i="97"/>
  <c r="K6" i="97"/>
  <c r="I6" i="97"/>
  <c r="N5" i="97"/>
  <c r="M5" i="97"/>
  <c r="K5" i="97"/>
  <c r="I5" i="97"/>
  <c r="N3" i="97"/>
  <c r="N4" i="97" s="1"/>
  <c r="M3" i="97"/>
  <c r="M4" i="97" s="1"/>
  <c r="K3" i="97"/>
  <c r="K4" i="97" s="1"/>
  <c r="N2" i="97"/>
  <c r="M2" i="97"/>
  <c r="K2" i="97"/>
  <c r="I2" i="97"/>
  <c r="I3" i="97" s="1"/>
  <c r="I4" i="97" s="1"/>
  <c r="N83" i="98"/>
  <c r="M83" i="98"/>
  <c r="K83" i="98"/>
  <c r="I83" i="98"/>
  <c r="N82" i="98"/>
  <c r="M82" i="98"/>
  <c r="K82" i="98"/>
  <c r="I82" i="98"/>
  <c r="N81" i="98"/>
  <c r="M81" i="98"/>
  <c r="K81" i="98"/>
  <c r="I81" i="98"/>
  <c r="N80" i="98"/>
  <c r="M80" i="98"/>
  <c r="K80" i="98"/>
  <c r="I80" i="98"/>
  <c r="N79" i="98"/>
  <c r="M79" i="98"/>
  <c r="K79" i="98"/>
  <c r="I79" i="98"/>
  <c r="N78" i="98"/>
  <c r="M78" i="98"/>
  <c r="K78" i="98"/>
  <c r="I78" i="98"/>
  <c r="N77" i="98"/>
  <c r="M77" i="98"/>
  <c r="K77" i="98"/>
  <c r="I77" i="98"/>
  <c r="N76" i="98"/>
  <c r="M76" i="98"/>
  <c r="K76" i="98"/>
  <c r="I76" i="98"/>
  <c r="N75" i="98"/>
  <c r="M75" i="98"/>
  <c r="K75" i="98"/>
  <c r="I75" i="98"/>
  <c r="N74" i="98"/>
  <c r="M74" i="98"/>
  <c r="K74" i="98"/>
  <c r="I74" i="98"/>
  <c r="N73" i="98"/>
  <c r="M73" i="98"/>
  <c r="K73" i="98"/>
  <c r="I73" i="98"/>
  <c r="N72" i="98"/>
  <c r="M72" i="98"/>
  <c r="K72" i="98"/>
  <c r="I72" i="98"/>
  <c r="N71" i="98"/>
  <c r="M71" i="98"/>
  <c r="K71" i="98"/>
  <c r="I71" i="98"/>
  <c r="N70" i="98"/>
  <c r="M70" i="98"/>
  <c r="K70" i="98"/>
  <c r="I70" i="98"/>
  <c r="N69" i="98"/>
  <c r="M69" i="98"/>
  <c r="K69" i="98"/>
  <c r="I69" i="98"/>
  <c r="N68" i="98"/>
  <c r="M68" i="98"/>
  <c r="K68" i="98"/>
  <c r="I68" i="98"/>
  <c r="N67" i="98"/>
  <c r="M67" i="98"/>
  <c r="K67" i="98"/>
  <c r="I67" i="98"/>
  <c r="N66" i="98"/>
  <c r="M66" i="98"/>
  <c r="K66" i="98"/>
  <c r="I66" i="98"/>
  <c r="N65" i="98"/>
  <c r="M65" i="98"/>
  <c r="K65" i="98"/>
  <c r="I65" i="98"/>
  <c r="N64" i="98"/>
  <c r="M64" i="98"/>
  <c r="K64" i="98"/>
  <c r="I64" i="98"/>
  <c r="N63" i="98"/>
  <c r="M63" i="98"/>
  <c r="K63" i="98"/>
  <c r="I63" i="98"/>
  <c r="N62" i="98"/>
  <c r="M62" i="98"/>
  <c r="K62" i="98"/>
  <c r="I62" i="98"/>
  <c r="N61" i="98"/>
  <c r="M61" i="98"/>
  <c r="K61" i="98"/>
  <c r="I61" i="98"/>
  <c r="N60" i="98"/>
  <c r="M60" i="98"/>
  <c r="K60" i="98"/>
  <c r="I60" i="98"/>
  <c r="N59" i="98"/>
  <c r="M59" i="98"/>
  <c r="K59" i="98"/>
  <c r="I59" i="98"/>
  <c r="N58" i="98"/>
  <c r="M58" i="98"/>
  <c r="K58" i="98"/>
  <c r="I58" i="98"/>
  <c r="N57" i="98"/>
  <c r="M57" i="98"/>
  <c r="K57" i="98"/>
  <c r="I57" i="98"/>
  <c r="N56" i="98"/>
  <c r="M56" i="98"/>
  <c r="K56" i="98"/>
  <c r="I56" i="98"/>
  <c r="N55" i="98"/>
  <c r="M55" i="98"/>
  <c r="K55" i="98"/>
  <c r="I55" i="98"/>
  <c r="N54" i="98"/>
  <c r="M54" i="98"/>
  <c r="K54" i="98"/>
  <c r="I54" i="98"/>
  <c r="N53" i="98"/>
  <c r="M53" i="98"/>
  <c r="K53" i="98"/>
  <c r="I53" i="98"/>
  <c r="N52" i="98"/>
  <c r="M52" i="98"/>
  <c r="K52" i="98"/>
  <c r="I52" i="98"/>
  <c r="N51" i="98"/>
  <c r="M51" i="98"/>
  <c r="K51" i="98"/>
  <c r="I51" i="98"/>
  <c r="N50" i="98"/>
  <c r="M50" i="98"/>
  <c r="K50" i="98"/>
  <c r="I50" i="98"/>
  <c r="N49" i="98"/>
  <c r="M49" i="98"/>
  <c r="K49" i="98"/>
  <c r="I49" i="98"/>
  <c r="N48" i="98"/>
  <c r="M48" i="98"/>
  <c r="K48" i="98"/>
  <c r="I48" i="98"/>
  <c r="N47" i="98"/>
  <c r="M47" i="98"/>
  <c r="K47" i="98"/>
  <c r="I47" i="98"/>
  <c r="N46" i="98"/>
  <c r="M46" i="98"/>
  <c r="K46" i="98"/>
  <c r="I46" i="98"/>
  <c r="N45" i="98"/>
  <c r="M45" i="98"/>
  <c r="K45" i="98"/>
  <c r="I45" i="98"/>
  <c r="N44" i="98"/>
  <c r="M44" i="98"/>
  <c r="K44" i="98"/>
  <c r="I44" i="98"/>
  <c r="N43" i="98"/>
  <c r="M43" i="98"/>
  <c r="K43" i="98"/>
  <c r="I43" i="98"/>
  <c r="N42" i="98"/>
  <c r="M42" i="98"/>
  <c r="K42" i="98"/>
  <c r="I42" i="98"/>
  <c r="N41" i="98"/>
  <c r="M41" i="98"/>
  <c r="K41" i="98"/>
  <c r="I41" i="98"/>
  <c r="N40" i="98"/>
  <c r="M40" i="98"/>
  <c r="K40" i="98"/>
  <c r="I40" i="98"/>
  <c r="N39" i="98"/>
  <c r="M39" i="98"/>
  <c r="K39" i="98"/>
  <c r="I39" i="98"/>
  <c r="N38" i="98"/>
  <c r="M38" i="98"/>
  <c r="K38" i="98"/>
  <c r="I38" i="98"/>
  <c r="N37" i="98"/>
  <c r="M37" i="98"/>
  <c r="K37" i="98"/>
  <c r="I37" i="98"/>
  <c r="N36" i="98"/>
  <c r="M36" i="98"/>
  <c r="K36" i="98"/>
  <c r="I36" i="98"/>
  <c r="N35" i="98"/>
  <c r="M35" i="98"/>
  <c r="K35" i="98"/>
  <c r="I35" i="98"/>
  <c r="N34" i="98"/>
  <c r="M34" i="98"/>
  <c r="K34" i="98"/>
  <c r="I34" i="98"/>
  <c r="N33" i="98"/>
  <c r="M33" i="98"/>
  <c r="K33" i="98"/>
  <c r="I33" i="98"/>
  <c r="N32" i="98"/>
  <c r="M32" i="98"/>
  <c r="K32" i="98"/>
  <c r="I32" i="98"/>
  <c r="N31" i="98"/>
  <c r="M31" i="98"/>
  <c r="K31" i="98"/>
  <c r="I31" i="98"/>
  <c r="N30" i="98"/>
  <c r="M30" i="98"/>
  <c r="K30" i="98"/>
  <c r="I30" i="98"/>
  <c r="N29" i="98"/>
  <c r="M29" i="98"/>
  <c r="K29" i="98"/>
  <c r="I29" i="98"/>
  <c r="N28" i="98"/>
  <c r="M28" i="98"/>
  <c r="K28" i="98"/>
  <c r="I28" i="98"/>
  <c r="N27" i="98"/>
  <c r="M27" i="98"/>
  <c r="K27" i="98"/>
  <c r="I27" i="98"/>
  <c r="N26" i="98"/>
  <c r="M26" i="98"/>
  <c r="K26" i="98"/>
  <c r="I26" i="98"/>
  <c r="N25" i="98"/>
  <c r="M25" i="98"/>
  <c r="K25" i="98"/>
  <c r="I25" i="98"/>
  <c r="N24" i="98"/>
  <c r="M24" i="98"/>
  <c r="K24" i="98"/>
  <c r="I24" i="98"/>
  <c r="N23" i="98"/>
  <c r="M23" i="98"/>
  <c r="K23" i="98"/>
  <c r="I23" i="98"/>
  <c r="N22" i="98"/>
  <c r="M22" i="98"/>
  <c r="K22" i="98"/>
  <c r="I22" i="98"/>
  <c r="N21" i="98"/>
  <c r="M21" i="98"/>
  <c r="K21" i="98"/>
  <c r="I21" i="98"/>
  <c r="N20" i="98"/>
  <c r="M20" i="98"/>
  <c r="K20" i="98"/>
  <c r="I20" i="98"/>
  <c r="N19" i="98"/>
  <c r="M19" i="98"/>
  <c r="K19" i="98"/>
  <c r="I19" i="98"/>
  <c r="N18" i="98"/>
  <c r="M18" i="98"/>
  <c r="K18" i="98"/>
  <c r="I18" i="98"/>
  <c r="N17" i="98"/>
  <c r="M17" i="98"/>
  <c r="K17" i="98"/>
  <c r="I17" i="98"/>
  <c r="N16" i="98"/>
  <c r="M16" i="98"/>
  <c r="K16" i="98"/>
  <c r="I16" i="98"/>
  <c r="N15" i="98"/>
  <c r="M15" i="98"/>
  <c r="K15" i="98"/>
  <c r="I15" i="98"/>
  <c r="N14" i="98"/>
  <c r="M14" i="98"/>
  <c r="K14" i="98"/>
  <c r="I14" i="98"/>
  <c r="N13" i="98"/>
  <c r="M13" i="98"/>
  <c r="K13" i="98"/>
  <c r="I13" i="98"/>
  <c r="N12" i="98"/>
  <c r="M12" i="98"/>
  <c r="K12" i="98"/>
  <c r="I12" i="98"/>
  <c r="N11" i="98"/>
  <c r="M11" i="98"/>
  <c r="K11" i="98"/>
  <c r="I11" i="98"/>
  <c r="N10" i="98"/>
  <c r="M10" i="98"/>
  <c r="K10" i="98"/>
  <c r="I10" i="98"/>
  <c r="N9" i="98"/>
  <c r="M9" i="98"/>
  <c r="K9" i="98"/>
  <c r="I9" i="98"/>
  <c r="N8" i="98"/>
  <c r="M8" i="98"/>
  <c r="K8" i="98"/>
  <c r="I8" i="98"/>
  <c r="N7" i="98"/>
  <c r="M7" i="98"/>
  <c r="K7" i="98"/>
  <c r="I7" i="98"/>
  <c r="N6" i="98"/>
  <c r="M6" i="98"/>
  <c r="K6" i="98"/>
  <c r="I6" i="98"/>
  <c r="N5" i="98"/>
  <c r="M5" i="98"/>
  <c r="K5" i="98"/>
  <c r="I5" i="98"/>
  <c r="K4" i="98"/>
  <c r="K3" i="98"/>
  <c r="N2" i="98"/>
  <c r="N3" i="98" s="1"/>
  <c r="N4" i="98" s="1"/>
  <c r="M2" i="98"/>
  <c r="M3" i="98" s="1"/>
  <c r="M4" i="98" s="1"/>
  <c r="K2" i="98"/>
  <c r="I2" i="98"/>
  <c r="I3" i="98" s="1"/>
  <c r="I4" i="98" s="1"/>
  <c r="N83" i="99"/>
  <c r="M83" i="99"/>
  <c r="K83" i="99"/>
  <c r="I83" i="99"/>
  <c r="N82" i="99"/>
  <c r="M82" i="99"/>
  <c r="K82" i="99"/>
  <c r="I82" i="99"/>
  <c r="N81" i="99"/>
  <c r="M81" i="99"/>
  <c r="K81" i="99"/>
  <c r="I81" i="99"/>
  <c r="N80" i="99"/>
  <c r="M80" i="99"/>
  <c r="K80" i="99"/>
  <c r="I80" i="99"/>
  <c r="N79" i="99"/>
  <c r="M79" i="99"/>
  <c r="K79" i="99"/>
  <c r="I79" i="99"/>
  <c r="N78" i="99"/>
  <c r="M78" i="99"/>
  <c r="K78" i="99"/>
  <c r="I78" i="99"/>
  <c r="N77" i="99"/>
  <c r="M77" i="99"/>
  <c r="K77" i="99"/>
  <c r="I77" i="99"/>
  <c r="N76" i="99"/>
  <c r="M76" i="99"/>
  <c r="K76" i="99"/>
  <c r="I76" i="99"/>
  <c r="N75" i="99"/>
  <c r="M75" i="99"/>
  <c r="K75" i="99"/>
  <c r="I75" i="99"/>
  <c r="N74" i="99"/>
  <c r="M74" i="99"/>
  <c r="K74" i="99"/>
  <c r="I74" i="99"/>
  <c r="N73" i="99"/>
  <c r="M73" i="99"/>
  <c r="K73" i="99"/>
  <c r="I73" i="99"/>
  <c r="N72" i="99"/>
  <c r="M72" i="99"/>
  <c r="K72" i="99"/>
  <c r="I72" i="99"/>
  <c r="N71" i="99"/>
  <c r="M71" i="99"/>
  <c r="K71" i="99"/>
  <c r="I71" i="99"/>
  <c r="N70" i="99"/>
  <c r="M70" i="99"/>
  <c r="K70" i="99"/>
  <c r="I70" i="99"/>
  <c r="N69" i="99"/>
  <c r="M69" i="99"/>
  <c r="K69" i="99"/>
  <c r="I69" i="99"/>
  <c r="N68" i="99"/>
  <c r="M68" i="99"/>
  <c r="K68" i="99"/>
  <c r="I68" i="99"/>
  <c r="N67" i="99"/>
  <c r="M67" i="99"/>
  <c r="K67" i="99"/>
  <c r="I67" i="99"/>
  <c r="N66" i="99"/>
  <c r="M66" i="99"/>
  <c r="K66" i="99"/>
  <c r="I66" i="99"/>
  <c r="N65" i="99"/>
  <c r="M65" i="99"/>
  <c r="K65" i="99"/>
  <c r="I65" i="99"/>
  <c r="N64" i="99"/>
  <c r="M64" i="99"/>
  <c r="K64" i="99"/>
  <c r="I64" i="99"/>
  <c r="N63" i="99"/>
  <c r="M63" i="99"/>
  <c r="K63" i="99"/>
  <c r="I63" i="99"/>
  <c r="N62" i="99"/>
  <c r="M62" i="99"/>
  <c r="K62" i="99"/>
  <c r="I62" i="99"/>
  <c r="N61" i="99"/>
  <c r="M61" i="99"/>
  <c r="K61" i="99"/>
  <c r="I61" i="99"/>
  <c r="N60" i="99"/>
  <c r="M60" i="99"/>
  <c r="K60" i="99"/>
  <c r="I60" i="99"/>
  <c r="N59" i="99"/>
  <c r="M59" i="99"/>
  <c r="K59" i="99"/>
  <c r="I59" i="99"/>
  <c r="N58" i="99"/>
  <c r="M58" i="99"/>
  <c r="K58" i="99"/>
  <c r="I58" i="99"/>
  <c r="N57" i="99"/>
  <c r="M57" i="99"/>
  <c r="K57" i="99"/>
  <c r="I57" i="99"/>
  <c r="N56" i="99"/>
  <c r="M56" i="99"/>
  <c r="K56" i="99"/>
  <c r="I56" i="99"/>
  <c r="N55" i="99"/>
  <c r="M55" i="99"/>
  <c r="K55" i="99"/>
  <c r="I55" i="99"/>
  <c r="N54" i="99"/>
  <c r="M54" i="99"/>
  <c r="K54" i="99"/>
  <c r="I54" i="99"/>
  <c r="N53" i="99"/>
  <c r="M53" i="99"/>
  <c r="K53" i="99"/>
  <c r="I53" i="99"/>
  <c r="N52" i="99"/>
  <c r="M52" i="99"/>
  <c r="K52" i="99"/>
  <c r="I52" i="99"/>
  <c r="N51" i="99"/>
  <c r="M51" i="99"/>
  <c r="K51" i="99"/>
  <c r="I51" i="99"/>
  <c r="N50" i="99"/>
  <c r="M50" i="99"/>
  <c r="K50" i="99"/>
  <c r="I50" i="99"/>
  <c r="N49" i="99"/>
  <c r="M49" i="99"/>
  <c r="K49" i="99"/>
  <c r="I49" i="99"/>
  <c r="N48" i="99"/>
  <c r="M48" i="99"/>
  <c r="K48" i="99"/>
  <c r="I48" i="99"/>
  <c r="N47" i="99"/>
  <c r="M47" i="99"/>
  <c r="K47" i="99"/>
  <c r="I47" i="99"/>
  <c r="N46" i="99"/>
  <c r="M46" i="99"/>
  <c r="K46" i="99"/>
  <c r="I46" i="99"/>
  <c r="N45" i="99"/>
  <c r="M45" i="99"/>
  <c r="K45" i="99"/>
  <c r="I45" i="99"/>
  <c r="N44" i="99"/>
  <c r="M44" i="99"/>
  <c r="K44" i="99"/>
  <c r="I44" i="99"/>
  <c r="N43" i="99"/>
  <c r="M43" i="99"/>
  <c r="K43" i="99"/>
  <c r="I43" i="99"/>
  <c r="N42" i="99"/>
  <c r="M42" i="99"/>
  <c r="K42" i="99"/>
  <c r="I42" i="99"/>
  <c r="N41" i="99"/>
  <c r="M41" i="99"/>
  <c r="K41" i="99"/>
  <c r="I41" i="99"/>
  <c r="N40" i="99"/>
  <c r="M40" i="99"/>
  <c r="K40" i="99"/>
  <c r="I40" i="99"/>
  <c r="N39" i="99"/>
  <c r="M39" i="99"/>
  <c r="K39" i="99"/>
  <c r="I39" i="99"/>
  <c r="N38" i="99"/>
  <c r="M38" i="99"/>
  <c r="K38" i="99"/>
  <c r="I38" i="99"/>
  <c r="N37" i="99"/>
  <c r="M37" i="99"/>
  <c r="K37" i="99"/>
  <c r="I37" i="99"/>
  <c r="N36" i="99"/>
  <c r="M36" i="99"/>
  <c r="K36" i="99"/>
  <c r="I36" i="99"/>
  <c r="N35" i="99"/>
  <c r="M35" i="99"/>
  <c r="K35" i="99"/>
  <c r="I35" i="99"/>
  <c r="N34" i="99"/>
  <c r="M34" i="99"/>
  <c r="K34" i="99"/>
  <c r="I34" i="99"/>
  <c r="N33" i="99"/>
  <c r="M33" i="99"/>
  <c r="K33" i="99"/>
  <c r="I33" i="99"/>
  <c r="N32" i="99"/>
  <c r="M32" i="99"/>
  <c r="K32" i="99"/>
  <c r="I32" i="99"/>
  <c r="N31" i="99"/>
  <c r="M31" i="99"/>
  <c r="K31" i="99"/>
  <c r="I31" i="99"/>
  <c r="N30" i="99"/>
  <c r="M30" i="99"/>
  <c r="K30" i="99"/>
  <c r="I30" i="99"/>
  <c r="N29" i="99"/>
  <c r="M29" i="99"/>
  <c r="K29" i="99"/>
  <c r="I29" i="99"/>
  <c r="N28" i="99"/>
  <c r="M28" i="99"/>
  <c r="K28" i="99"/>
  <c r="I28" i="99"/>
  <c r="N27" i="99"/>
  <c r="M27" i="99"/>
  <c r="K27" i="99"/>
  <c r="I27" i="99"/>
  <c r="N26" i="99"/>
  <c r="M26" i="99"/>
  <c r="K26" i="99"/>
  <c r="I26" i="99"/>
  <c r="N25" i="99"/>
  <c r="M25" i="99"/>
  <c r="K25" i="99"/>
  <c r="I25" i="99"/>
  <c r="N24" i="99"/>
  <c r="M24" i="99"/>
  <c r="K24" i="99"/>
  <c r="I24" i="99"/>
  <c r="N23" i="99"/>
  <c r="M23" i="99"/>
  <c r="K23" i="99"/>
  <c r="I23" i="99"/>
  <c r="N22" i="99"/>
  <c r="M22" i="99"/>
  <c r="K22" i="99"/>
  <c r="I22" i="99"/>
  <c r="N21" i="99"/>
  <c r="M21" i="99"/>
  <c r="K21" i="99"/>
  <c r="I21" i="99"/>
  <c r="N20" i="99"/>
  <c r="M20" i="99"/>
  <c r="K20" i="99"/>
  <c r="I20" i="99"/>
  <c r="N19" i="99"/>
  <c r="M19" i="99"/>
  <c r="K19" i="99"/>
  <c r="I19" i="99"/>
  <c r="N18" i="99"/>
  <c r="M18" i="99"/>
  <c r="K18" i="99"/>
  <c r="I18" i="99"/>
  <c r="N17" i="99"/>
  <c r="M17" i="99"/>
  <c r="K17" i="99"/>
  <c r="I17" i="99"/>
  <c r="N16" i="99"/>
  <c r="M16" i="99"/>
  <c r="K16" i="99"/>
  <c r="I16" i="99"/>
  <c r="N15" i="99"/>
  <c r="M15" i="99"/>
  <c r="K15" i="99"/>
  <c r="I15" i="99"/>
  <c r="N14" i="99"/>
  <c r="M14" i="99"/>
  <c r="K14" i="99"/>
  <c r="I14" i="99"/>
  <c r="N13" i="99"/>
  <c r="M13" i="99"/>
  <c r="K13" i="99"/>
  <c r="I13" i="99"/>
  <c r="N12" i="99"/>
  <c r="M12" i="99"/>
  <c r="K12" i="99"/>
  <c r="I12" i="99"/>
  <c r="N11" i="99"/>
  <c r="M11" i="99"/>
  <c r="K11" i="99"/>
  <c r="I11" i="99"/>
  <c r="N10" i="99"/>
  <c r="M10" i="99"/>
  <c r="K10" i="99"/>
  <c r="I10" i="99"/>
  <c r="N9" i="99"/>
  <c r="M9" i="99"/>
  <c r="K9" i="99"/>
  <c r="I9" i="99"/>
  <c r="N8" i="99"/>
  <c r="M8" i="99"/>
  <c r="K8" i="99"/>
  <c r="I8" i="99"/>
  <c r="N7" i="99"/>
  <c r="M7" i="99"/>
  <c r="K7" i="99"/>
  <c r="I7" i="99"/>
  <c r="N6" i="99"/>
  <c r="M6" i="99"/>
  <c r="K6" i="99"/>
  <c r="I6" i="99"/>
  <c r="I4" i="99"/>
  <c r="I5" i="99" s="1"/>
  <c r="M3" i="99"/>
  <c r="M4" i="99" s="1"/>
  <c r="M5" i="99" s="1"/>
  <c r="I3" i="99"/>
  <c r="N2" i="99"/>
  <c r="N3" i="99" s="1"/>
  <c r="N4" i="99" s="1"/>
  <c r="N5" i="99" s="1"/>
  <c r="M2" i="99"/>
  <c r="K2" i="99"/>
  <c r="K3" i="99" s="1"/>
  <c r="K4" i="99" s="1"/>
  <c r="K5" i="99" s="1"/>
  <c r="I2" i="99"/>
  <c r="N83" i="100"/>
  <c r="M83" i="100"/>
  <c r="K83" i="100"/>
  <c r="I83" i="100"/>
  <c r="N82" i="100"/>
  <c r="M82" i="100"/>
  <c r="K82" i="100"/>
  <c r="I82" i="100"/>
  <c r="N81" i="100"/>
  <c r="M81" i="100"/>
  <c r="K81" i="100"/>
  <c r="I81" i="100"/>
  <c r="N80" i="100"/>
  <c r="M80" i="100"/>
  <c r="K80" i="100"/>
  <c r="I80" i="100"/>
  <c r="N79" i="100"/>
  <c r="M79" i="100"/>
  <c r="K79" i="100"/>
  <c r="I79" i="100"/>
  <c r="N78" i="100"/>
  <c r="M78" i="100"/>
  <c r="K78" i="100"/>
  <c r="I78" i="100"/>
  <c r="N77" i="100"/>
  <c r="M77" i="100"/>
  <c r="K77" i="100"/>
  <c r="I77" i="100"/>
  <c r="N76" i="100"/>
  <c r="M76" i="100"/>
  <c r="K76" i="100"/>
  <c r="I76" i="100"/>
  <c r="N75" i="100"/>
  <c r="M75" i="100"/>
  <c r="K75" i="100"/>
  <c r="I75" i="100"/>
  <c r="N74" i="100"/>
  <c r="M74" i="100"/>
  <c r="K74" i="100"/>
  <c r="I74" i="100"/>
  <c r="N73" i="100"/>
  <c r="M73" i="100"/>
  <c r="K73" i="100"/>
  <c r="I73" i="100"/>
  <c r="N72" i="100"/>
  <c r="M72" i="100"/>
  <c r="K72" i="100"/>
  <c r="I72" i="100"/>
  <c r="N71" i="100"/>
  <c r="M71" i="100"/>
  <c r="K71" i="100"/>
  <c r="I71" i="100"/>
  <c r="N70" i="100"/>
  <c r="M70" i="100"/>
  <c r="K70" i="100"/>
  <c r="I70" i="100"/>
  <c r="N69" i="100"/>
  <c r="M69" i="100"/>
  <c r="K69" i="100"/>
  <c r="I69" i="100"/>
  <c r="N68" i="100"/>
  <c r="M68" i="100"/>
  <c r="K68" i="100"/>
  <c r="I68" i="100"/>
  <c r="N67" i="100"/>
  <c r="M67" i="100"/>
  <c r="K67" i="100"/>
  <c r="I67" i="100"/>
  <c r="N66" i="100"/>
  <c r="M66" i="100"/>
  <c r="K66" i="100"/>
  <c r="I66" i="100"/>
  <c r="N65" i="100"/>
  <c r="M65" i="100"/>
  <c r="K65" i="100"/>
  <c r="I65" i="100"/>
  <c r="N64" i="100"/>
  <c r="M64" i="100"/>
  <c r="K64" i="100"/>
  <c r="I64" i="100"/>
  <c r="N63" i="100"/>
  <c r="M63" i="100"/>
  <c r="K63" i="100"/>
  <c r="I63" i="100"/>
  <c r="N62" i="100"/>
  <c r="M62" i="100"/>
  <c r="K62" i="100"/>
  <c r="I62" i="100"/>
  <c r="N61" i="100"/>
  <c r="M61" i="100"/>
  <c r="K61" i="100"/>
  <c r="I61" i="100"/>
  <c r="N60" i="100"/>
  <c r="M60" i="100"/>
  <c r="K60" i="100"/>
  <c r="I60" i="100"/>
  <c r="N59" i="100"/>
  <c r="M59" i="100"/>
  <c r="K59" i="100"/>
  <c r="I59" i="100"/>
  <c r="N58" i="100"/>
  <c r="M58" i="100"/>
  <c r="K58" i="100"/>
  <c r="I58" i="100"/>
  <c r="N57" i="100"/>
  <c r="M57" i="100"/>
  <c r="K57" i="100"/>
  <c r="I57" i="100"/>
  <c r="N56" i="100"/>
  <c r="M56" i="100"/>
  <c r="K56" i="100"/>
  <c r="I56" i="100"/>
  <c r="N55" i="100"/>
  <c r="M55" i="100"/>
  <c r="K55" i="100"/>
  <c r="I55" i="100"/>
  <c r="N54" i="100"/>
  <c r="M54" i="100"/>
  <c r="K54" i="100"/>
  <c r="I54" i="100"/>
  <c r="N53" i="100"/>
  <c r="M53" i="100"/>
  <c r="K53" i="100"/>
  <c r="I53" i="100"/>
  <c r="N52" i="100"/>
  <c r="M52" i="100"/>
  <c r="K52" i="100"/>
  <c r="I52" i="100"/>
  <c r="N51" i="100"/>
  <c r="M51" i="100"/>
  <c r="K51" i="100"/>
  <c r="I51" i="100"/>
  <c r="N50" i="100"/>
  <c r="M50" i="100"/>
  <c r="K50" i="100"/>
  <c r="I50" i="100"/>
  <c r="N49" i="100"/>
  <c r="M49" i="100"/>
  <c r="K49" i="100"/>
  <c r="I49" i="100"/>
  <c r="N48" i="100"/>
  <c r="M48" i="100"/>
  <c r="K48" i="100"/>
  <c r="I48" i="100"/>
  <c r="N47" i="100"/>
  <c r="M47" i="100"/>
  <c r="K47" i="100"/>
  <c r="I47" i="100"/>
  <c r="N46" i="100"/>
  <c r="M46" i="100"/>
  <c r="K46" i="100"/>
  <c r="I46" i="100"/>
  <c r="N45" i="100"/>
  <c r="M45" i="100"/>
  <c r="K45" i="100"/>
  <c r="I45" i="100"/>
  <c r="N44" i="100"/>
  <c r="M44" i="100"/>
  <c r="K44" i="100"/>
  <c r="I44" i="100"/>
  <c r="N43" i="100"/>
  <c r="M43" i="100"/>
  <c r="K43" i="100"/>
  <c r="I43" i="100"/>
  <c r="N42" i="100"/>
  <c r="M42" i="100"/>
  <c r="K42" i="100"/>
  <c r="I42" i="100"/>
  <c r="N41" i="100"/>
  <c r="M41" i="100"/>
  <c r="K41" i="100"/>
  <c r="I41" i="100"/>
  <c r="N40" i="100"/>
  <c r="M40" i="100"/>
  <c r="K40" i="100"/>
  <c r="I40" i="100"/>
  <c r="N39" i="100"/>
  <c r="M39" i="100"/>
  <c r="K39" i="100"/>
  <c r="I39" i="100"/>
  <c r="N38" i="100"/>
  <c r="M38" i="100"/>
  <c r="K38" i="100"/>
  <c r="I38" i="100"/>
  <c r="N37" i="100"/>
  <c r="M37" i="100"/>
  <c r="K37" i="100"/>
  <c r="I37" i="100"/>
  <c r="N36" i="100"/>
  <c r="M36" i="100"/>
  <c r="K36" i="100"/>
  <c r="I36" i="100"/>
  <c r="N35" i="100"/>
  <c r="M35" i="100"/>
  <c r="K35" i="100"/>
  <c r="I35" i="100"/>
  <c r="N34" i="100"/>
  <c r="M34" i="100"/>
  <c r="K34" i="100"/>
  <c r="I34" i="100"/>
  <c r="N33" i="100"/>
  <c r="M33" i="100"/>
  <c r="K33" i="100"/>
  <c r="I33" i="100"/>
  <c r="N32" i="100"/>
  <c r="M32" i="100"/>
  <c r="K32" i="100"/>
  <c r="I32" i="100"/>
  <c r="N31" i="100"/>
  <c r="M31" i="100"/>
  <c r="K31" i="100"/>
  <c r="I31" i="100"/>
  <c r="N30" i="100"/>
  <c r="M30" i="100"/>
  <c r="K30" i="100"/>
  <c r="I30" i="100"/>
  <c r="N29" i="100"/>
  <c r="M29" i="100"/>
  <c r="K29" i="100"/>
  <c r="I29" i="100"/>
  <c r="N28" i="100"/>
  <c r="M28" i="100"/>
  <c r="K28" i="100"/>
  <c r="I28" i="100"/>
  <c r="N27" i="100"/>
  <c r="M27" i="100"/>
  <c r="K27" i="100"/>
  <c r="I27" i="100"/>
  <c r="N26" i="100"/>
  <c r="M26" i="100"/>
  <c r="K26" i="100"/>
  <c r="I26" i="100"/>
  <c r="N25" i="100"/>
  <c r="M25" i="100"/>
  <c r="K25" i="100"/>
  <c r="I25" i="100"/>
  <c r="N24" i="100"/>
  <c r="M24" i="100"/>
  <c r="K24" i="100"/>
  <c r="I24" i="100"/>
  <c r="N23" i="100"/>
  <c r="M23" i="100"/>
  <c r="K23" i="100"/>
  <c r="I23" i="100"/>
  <c r="N22" i="100"/>
  <c r="M22" i="100"/>
  <c r="K22" i="100"/>
  <c r="I22" i="100"/>
  <c r="N21" i="100"/>
  <c r="M21" i="100"/>
  <c r="K21" i="100"/>
  <c r="I21" i="100"/>
  <c r="N20" i="100"/>
  <c r="M20" i="100"/>
  <c r="K20" i="100"/>
  <c r="I20" i="100"/>
  <c r="N19" i="100"/>
  <c r="M19" i="100"/>
  <c r="K19" i="100"/>
  <c r="I19" i="100"/>
  <c r="N18" i="100"/>
  <c r="M18" i="100"/>
  <c r="K18" i="100"/>
  <c r="I18" i="100"/>
  <c r="N17" i="100"/>
  <c r="M17" i="100"/>
  <c r="K17" i="100"/>
  <c r="I17" i="100"/>
  <c r="N16" i="100"/>
  <c r="M16" i="100"/>
  <c r="K16" i="100"/>
  <c r="I16" i="100"/>
  <c r="N15" i="100"/>
  <c r="M15" i="100"/>
  <c r="K15" i="100"/>
  <c r="I15" i="100"/>
  <c r="N14" i="100"/>
  <c r="M14" i="100"/>
  <c r="K14" i="100"/>
  <c r="I14" i="100"/>
  <c r="N13" i="100"/>
  <c r="M13" i="100"/>
  <c r="K13" i="100"/>
  <c r="I13" i="100"/>
  <c r="N12" i="100"/>
  <c r="M12" i="100"/>
  <c r="K12" i="100"/>
  <c r="I12" i="100"/>
  <c r="N11" i="100"/>
  <c r="M11" i="100"/>
  <c r="K11" i="100"/>
  <c r="I11" i="100"/>
  <c r="N10" i="100"/>
  <c r="M10" i="100"/>
  <c r="K10" i="100"/>
  <c r="I10" i="100"/>
  <c r="N9" i="100"/>
  <c r="M9" i="100"/>
  <c r="K9" i="100"/>
  <c r="I9" i="100"/>
  <c r="N8" i="100"/>
  <c r="M8" i="100"/>
  <c r="K8" i="100"/>
  <c r="I8" i="100"/>
  <c r="N7" i="100"/>
  <c r="M7" i="100"/>
  <c r="K7" i="100"/>
  <c r="I7" i="100"/>
  <c r="N6" i="100"/>
  <c r="M6" i="100"/>
  <c r="K6" i="100"/>
  <c r="I6" i="100"/>
  <c r="N5" i="100"/>
  <c r="M5" i="100"/>
  <c r="K5" i="100"/>
  <c r="I5" i="100"/>
  <c r="N4" i="100"/>
  <c r="M4" i="100"/>
  <c r="K4" i="100"/>
  <c r="I4" i="100"/>
  <c r="N3" i="100"/>
  <c r="M3" i="100"/>
  <c r="K3" i="100"/>
  <c r="N2" i="100"/>
  <c r="M2" i="100"/>
  <c r="K2" i="100"/>
  <c r="I2" i="100"/>
  <c r="I3" i="100" s="1"/>
  <c r="N83" i="101"/>
  <c r="M83" i="101"/>
  <c r="K83" i="101"/>
  <c r="I83" i="101"/>
  <c r="N82" i="101"/>
  <c r="M82" i="101"/>
  <c r="K82" i="101"/>
  <c r="I82" i="101"/>
  <c r="N81" i="101"/>
  <c r="M81" i="101"/>
  <c r="K81" i="101"/>
  <c r="I81" i="101"/>
  <c r="N80" i="101"/>
  <c r="M80" i="101"/>
  <c r="K80" i="101"/>
  <c r="I80" i="101"/>
  <c r="N79" i="101"/>
  <c r="M79" i="101"/>
  <c r="K79" i="101"/>
  <c r="I79" i="101"/>
  <c r="N78" i="101"/>
  <c r="M78" i="101"/>
  <c r="K78" i="101"/>
  <c r="I78" i="101"/>
  <c r="N77" i="101"/>
  <c r="M77" i="101"/>
  <c r="K77" i="101"/>
  <c r="I77" i="101"/>
  <c r="N76" i="101"/>
  <c r="M76" i="101"/>
  <c r="K76" i="101"/>
  <c r="I76" i="101"/>
  <c r="N75" i="101"/>
  <c r="M75" i="101"/>
  <c r="K75" i="101"/>
  <c r="I75" i="101"/>
  <c r="N74" i="101"/>
  <c r="M74" i="101"/>
  <c r="K74" i="101"/>
  <c r="I74" i="101"/>
  <c r="N73" i="101"/>
  <c r="M73" i="101"/>
  <c r="K73" i="101"/>
  <c r="I73" i="101"/>
  <c r="N72" i="101"/>
  <c r="M72" i="101"/>
  <c r="K72" i="101"/>
  <c r="I72" i="101"/>
  <c r="N71" i="101"/>
  <c r="M71" i="101"/>
  <c r="K71" i="101"/>
  <c r="I71" i="101"/>
  <c r="N70" i="101"/>
  <c r="M70" i="101"/>
  <c r="K70" i="101"/>
  <c r="I70" i="101"/>
  <c r="N69" i="101"/>
  <c r="M69" i="101"/>
  <c r="K69" i="101"/>
  <c r="I69" i="101"/>
  <c r="N68" i="101"/>
  <c r="M68" i="101"/>
  <c r="K68" i="101"/>
  <c r="I68" i="101"/>
  <c r="N67" i="101"/>
  <c r="M67" i="101"/>
  <c r="K67" i="101"/>
  <c r="I67" i="101"/>
  <c r="N66" i="101"/>
  <c r="M66" i="101"/>
  <c r="K66" i="101"/>
  <c r="I66" i="101"/>
  <c r="N65" i="101"/>
  <c r="M65" i="101"/>
  <c r="K65" i="101"/>
  <c r="I65" i="101"/>
  <c r="N64" i="101"/>
  <c r="M64" i="101"/>
  <c r="K64" i="101"/>
  <c r="I64" i="101"/>
  <c r="N63" i="101"/>
  <c r="M63" i="101"/>
  <c r="K63" i="101"/>
  <c r="I63" i="101"/>
  <c r="N62" i="101"/>
  <c r="M62" i="101"/>
  <c r="K62" i="101"/>
  <c r="I62" i="101"/>
  <c r="N61" i="101"/>
  <c r="M61" i="101"/>
  <c r="K61" i="101"/>
  <c r="I61" i="101"/>
  <c r="N60" i="101"/>
  <c r="M60" i="101"/>
  <c r="K60" i="101"/>
  <c r="I60" i="101"/>
  <c r="N59" i="101"/>
  <c r="M59" i="101"/>
  <c r="K59" i="101"/>
  <c r="I59" i="101"/>
  <c r="N58" i="101"/>
  <c r="M58" i="101"/>
  <c r="K58" i="101"/>
  <c r="I58" i="101"/>
  <c r="N57" i="101"/>
  <c r="M57" i="101"/>
  <c r="K57" i="101"/>
  <c r="I57" i="101"/>
  <c r="N56" i="101"/>
  <c r="M56" i="101"/>
  <c r="K56" i="101"/>
  <c r="I56" i="101"/>
  <c r="N55" i="101"/>
  <c r="M55" i="101"/>
  <c r="K55" i="101"/>
  <c r="I55" i="101"/>
  <c r="N54" i="101"/>
  <c r="M54" i="101"/>
  <c r="K54" i="101"/>
  <c r="I54" i="101"/>
  <c r="N53" i="101"/>
  <c r="M53" i="101"/>
  <c r="K53" i="101"/>
  <c r="I53" i="101"/>
  <c r="N52" i="101"/>
  <c r="M52" i="101"/>
  <c r="K52" i="101"/>
  <c r="I52" i="101"/>
  <c r="N51" i="101"/>
  <c r="M51" i="101"/>
  <c r="K51" i="101"/>
  <c r="I51" i="101"/>
  <c r="N50" i="101"/>
  <c r="M50" i="101"/>
  <c r="K50" i="101"/>
  <c r="I50" i="101"/>
  <c r="N49" i="101"/>
  <c r="M49" i="101"/>
  <c r="K49" i="101"/>
  <c r="I49" i="101"/>
  <c r="N48" i="101"/>
  <c r="M48" i="101"/>
  <c r="K48" i="101"/>
  <c r="I48" i="101"/>
  <c r="N47" i="101"/>
  <c r="M47" i="101"/>
  <c r="K47" i="101"/>
  <c r="I47" i="101"/>
  <c r="N46" i="101"/>
  <c r="M46" i="101"/>
  <c r="K46" i="101"/>
  <c r="I46" i="101"/>
  <c r="N45" i="101"/>
  <c r="M45" i="101"/>
  <c r="K45" i="101"/>
  <c r="I45" i="101"/>
  <c r="N44" i="101"/>
  <c r="M44" i="101"/>
  <c r="K44" i="101"/>
  <c r="I44" i="101"/>
  <c r="N43" i="101"/>
  <c r="M43" i="101"/>
  <c r="K43" i="101"/>
  <c r="I43" i="101"/>
  <c r="N42" i="101"/>
  <c r="M42" i="101"/>
  <c r="K42" i="101"/>
  <c r="I42" i="101"/>
  <c r="N41" i="101"/>
  <c r="M41" i="101"/>
  <c r="K41" i="101"/>
  <c r="I41" i="101"/>
  <c r="N40" i="101"/>
  <c r="M40" i="101"/>
  <c r="K40" i="101"/>
  <c r="I40" i="101"/>
  <c r="N39" i="101"/>
  <c r="M39" i="101"/>
  <c r="K39" i="101"/>
  <c r="I39" i="101"/>
  <c r="N38" i="101"/>
  <c r="M38" i="101"/>
  <c r="K38" i="101"/>
  <c r="I38" i="101"/>
  <c r="N37" i="101"/>
  <c r="M37" i="101"/>
  <c r="K37" i="101"/>
  <c r="I37" i="101"/>
  <c r="N36" i="101"/>
  <c r="M36" i="101"/>
  <c r="K36" i="101"/>
  <c r="I36" i="101"/>
  <c r="N35" i="101"/>
  <c r="M35" i="101"/>
  <c r="K35" i="101"/>
  <c r="I35" i="101"/>
  <c r="N34" i="101"/>
  <c r="M34" i="101"/>
  <c r="K34" i="101"/>
  <c r="I34" i="101"/>
  <c r="N33" i="101"/>
  <c r="M33" i="101"/>
  <c r="K33" i="101"/>
  <c r="I33" i="101"/>
  <c r="N32" i="101"/>
  <c r="M32" i="101"/>
  <c r="K32" i="101"/>
  <c r="I32" i="101"/>
  <c r="N31" i="101"/>
  <c r="M31" i="101"/>
  <c r="K31" i="101"/>
  <c r="I31" i="101"/>
  <c r="N30" i="101"/>
  <c r="M30" i="101"/>
  <c r="K30" i="101"/>
  <c r="I30" i="101"/>
  <c r="N29" i="101"/>
  <c r="M29" i="101"/>
  <c r="K29" i="101"/>
  <c r="I29" i="101"/>
  <c r="N28" i="101"/>
  <c r="M28" i="101"/>
  <c r="K28" i="101"/>
  <c r="I28" i="101"/>
  <c r="N27" i="101"/>
  <c r="M27" i="101"/>
  <c r="K27" i="101"/>
  <c r="I27" i="101"/>
  <c r="N26" i="101"/>
  <c r="M26" i="101"/>
  <c r="K26" i="101"/>
  <c r="I26" i="101"/>
  <c r="N25" i="101"/>
  <c r="M25" i="101"/>
  <c r="K25" i="101"/>
  <c r="I25" i="101"/>
  <c r="N24" i="101"/>
  <c r="M24" i="101"/>
  <c r="K24" i="101"/>
  <c r="I24" i="101"/>
  <c r="N23" i="101"/>
  <c r="M23" i="101"/>
  <c r="K23" i="101"/>
  <c r="I23" i="101"/>
  <c r="N22" i="101"/>
  <c r="M22" i="101"/>
  <c r="K22" i="101"/>
  <c r="I22" i="101"/>
  <c r="N21" i="101"/>
  <c r="M21" i="101"/>
  <c r="K21" i="101"/>
  <c r="I21" i="101"/>
  <c r="N20" i="101"/>
  <c r="M20" i="101"/>
  <c r="K20" i="101"/>
  <c r="I20" i="101"/>
  <c r="N19" i="101"/>
  <c r="M19" i="101"/>
  <c r="K19" i="101"/>
  <c r="I19" i="101"/>
  <c r="N18" i="101"/>
  <c r="M18" i="101"/>
  <c r="K18" i="101"/>
  <c r="I18" i="101"/>
  <c r="N17" i="101"/>
  <c r="M17" i="101"/>
  <c r="K17" i="101"/>
  <c r="I17" i="101"/>
  <c r="N16" i="101"/>
  <c r="M16" i="101"/>
  <c r="K16" i="101"/>
  <c r="I16" i="101"/>
  <c r="N15" i="101"/>
  <c r="M15" i="101"/>
  <c r="K15" i="101"/>
  <c r="I15" i="101"/>
  <c r="N14" i="101"/>
  <c r="M14" i="101"/>
  <c r="K14" i="101"/>
  <c r="I14" i="101"/>
  <c r="N13" i="101"/>
  <c r="M13" i="101"/>
  <c r="K13" i="101"/>
  <c r="I13" i="101"/>
  <c r="N12" i="101"/>
  <c r="M12" i="101"/>
  <c r="K12" i="101"/>
  <c r="I12" i="101"/>
  <c r="N11" i="101"/>
  <c r="M11" i="101"/>
  <c r="K11" i="101"/>
  <c r="I11" i="101"/>
  <c r="N10" i="101"/>
  <c r="M10" i="101"/>
  <c r="K10" i="101"/>
  <c r="I10" i="101"/>
  <c r="N9" i="101"/>
  <c r="M9" i="101"/>
  <c r="K9" i="101"/>
  <c r="I9" i="101"/>
  <c r="N8" i="101"/>
  <c r="M8" i="101"/>
  <c r="K8" i="101"/>
  <c r="I8" i="101"/>
  <c r="N7" i="101"/>
  <c r="M7" i="101"/>
  <c r="K7" i="101"/>
  <c r="I7" i="101"/>
  <c r="N6" i="101"/>
  <c r="M6" i="101"/>
  <c r="K6" i="101"/>
  <c r="I6" i="101"/>
  <c r="N5" i="101"/>
  <c r="M5" i="101"/>
  <c r="K5" i="101"/>
  <c r="I5" i="101"/>
  <c r="K4" i="101"/>
  <c r="K3" i="101"/>
  <c r="N2" i="101"/>
  <c r="N3" i="101" s="1"/>
  <c r="N4" i="101" s="1"/>
  <c r="M2" i="101"/>
  <c r="M3" i="101" s="1"/>
  <c r="M4" i="101" s="1"/>
  <c r="K2" i="101"/>
  <c r="I2" i="101"/>
  <c r="I3" i="101" s="1"/>
  <c r="I4" i="101" s="1"/>
  <c r="N83" i="71"/>
  <c r="M83" i="71"/>
  <c r="K83" i="71"/>
  <c r="I83" i="71"/>
  <c r="N82" i="71"/>
  <c r="M82" i="71"/>
  <c r="K82" i="71"/>
  <c r="I82" i="71"/>
  <c r="N81" i="71"/>
  <c r="M81" i="71"/>
  <c r="K81" i="71"/>
  <c r="I81" i="71"/>
  <c r="N80" i="71"/>
  <c r="M80" i="71"/>
  <c r="K80" i="71"/>
  <c r="I80" i="71"/>
  <c r="N79" i="71"/>
  <c r="M79" i="71"/>
  <c r="K79" i="71"/>
  <c r="I79" i="71"/>
  <c r="N78" i="71"/>
  <c r="M78" i="71"/>
  <c r="K78" i="71"/>
  <c r="I78" i="71"/>
  <c r="N77" i="71"/>
  <c r="M77" i="71"/>
  <c r="K77" i="71"/>
  <c r="I77" i="71"/>
  <c r="N76" i="71"/>
  <c r="M76" i="71"/>
  <c r="K76" i="71"/>
  <c r="I76" i="71"/>
  <c r="N75" i="71"/>
  <c r="M75" i="71"/>
  <c r="K75" i="71"/>
  <c r="I75" i="71"/>
  <c r="N74" i="71"/>
  <c r="M74" i="71"/>
  <c r="K74" i="71"/>
  <c r="I74" i="71"/>
  <c r="N73" i="71"/>
  <c r="M73" i="71"/>
  <c r="K73" i="71"/>
  <c r="I73" i="71"/>
  <c r="N72" i="71"/>
  <c r="M72" i="71"/>
  <c r="K72" i="71"/>
  <c r="I72" i="71"/>
  <c r="N71" i="71"/>
  <c r="M71" i="71"/>
  <c r="K71" i="71"/>
  <c r="I71" i="71"/>
  <c r="N70" i="71"/>
  <c r="M70" i="71"/>
  <c r="K70" i="71"/>
  <c r="I70" i="71"/>
  <c r="N69" i="71"/>
  <c r="M69" i="71"/>
  <c r="K69" i="71"/>
  <c r="I69" i="71"/>
  <c r="N68" i="71"/>
  <c r="M68" i="71"/>
  <c r="K68" i="71"/>
  <c r="I68" i="71"/>
  <c r="N67" i="71"/>
  <c r="M67" i="71"/>
  <c r="K67" i="71"/>
  <c r="I67" i="71"/>
  <c r="N66" i="71"/>
  <c r="M66" i="71"/>
  <c r="K66" i="71"/>
  <c r="I66" i="71"/>
  <c r="N65" i="71"/>
  <c r="M65" i="71"/>
  <c r="K65" i="71"/>
  <c r="I65" i="71"/>
  <c r="N64" i="71"/>
  <c r="M64" i="71"/>
  <c r="K64" i="71"/>
  <c r="I64" i="71"/>
  <c r="N63" i="71"/>
  <c r="M63" i="71"/>
  <c r="K63" i="71"/>
  <c r="I63" i="71"/>
  <c r="N62" i="71"/>
  <c r="M62" i="71"/>
  <c r="K62" i="71"/>
  <c r="I62" i="71"/>
  <c r="N61" i="71"/>
  <c r="M61" i="71"/>
  <c r="K61" i="71"/>
  <c r="I61" i="71"/>
  <c r="N60" i="71"/>
  <c r="M60" i="71"/>
  <c r="K60" i="71"/>
  <c r="I60" i="71"/>
  <c r="N59" i="71"/>
  <c r="M59" i="71"/>
  <c r="K59" i="71"/>
  <c r="I59" i="71"/>
  <c r="N58" i="71"/>
  <c r="M58" i="71"/>
  <c r="K58" i="71"/>
  <c r="I58" i="71"/>
  <c r="N57" i="71"/>
  <c r="M57" i="71"/>
  <c r="K57" i="71"/>
  <c r="I57" i="71"/>
  <c r="N56" i="71"/>
  <c r="M56" i="71"/>
  <c r="K56" i="71"/>
  <c r="I56" i="71"/>
  <c r="N55" i="71"/>
  <c r="M55" i="71"/>
  <c r="K55" i="71"/>
  <c r="I55" i="71"/>
  <c r="N54" i="71"/>
  <c r="M54" i="71"/>
  <c r="K54" i="71"/>
  <c r="I54" i="71"/>
  <c r="N53" i="71"/>
  <c r="M53" i="71"/>
  <c r="K53" i="71"/>
  <c r="I53" i="71"/>
  <c r="N52" i="71"/>
  <c r="M52" i="71"/>
  <c r="K52" i="71"/>
  <c r="I52" i="71"/>
  <c r="N51" i="71"/>
  <c r="M51" i="71"/>
  <c r="K51" i="71"/>
  <c r="I51" i="71"/>
  <c r="N50" i="71"/>
  <c r="M50" i="71"/>
  <c r="K50" i="71"/>
  <c r="I50" i="71"/>
  <c r="N49" i="71"/>
  <c r="M49" i="71"/>
  <c r="K49" i="71"/>
  <c r="I49" i="71"/>
  <c r="N48" i="71"/>
  <c r="M48" i="71"/>
  <c r="K48" i="71"/>
  <c r="I48" i="71"/>
  <c r="N47" i="71"/>
  <c r="M47" i="71"/>
  <c r="K47" i="71"/>
  <c r="I47" i="71"/>
  <c r="N46" i="71"/>
  <c r="M46" i="71"/>
  <c r="K46" i="71"/>
  <c r="I46" i="71"/>
  <c r="N45" i="71"/>
  <c r="M45" i="71"/>
  <c r="K45" i="71"/>
  <c r="I45" i="71"/>
  <c r="N44" i="71"/>
  <c r="M44" i="71"/>
  <c r="K44" i="71"/>
  <c r="I44" i="71"/>
  <c r="N43" i="71"/>
  <c r="M43" i="71"/>
  <c r="K43" i="71"/>
  <c r="I43" i="71"/>
  <c r="N42" i="71"/>
  <c r="M42" i="71"/>
  <c r="K42" i="71"/>
  <c r="I42" i="71"/>
  <c r="N41" i="71"/>
  <c r="M41" i="71"/>
  <c r="K41" i="71"/>
  <c r="I41" i="71"/>
  <c r="N40" i="71"/>
  <c r="M40" i="71"/>
  <c r="K40" i="71"/>
  <c r="I40" i="71"/>
  <c r="N39" i="71"/>
  <c r="M39" i="71"/>
  <c r="K39" i="71"/>
  <c r="I39" i="71"/>
  <c r="N38" i="71"/>
  <c r="M38" i="71"/>
  <c r="K38" i="71"/>
  <c r="I38" i="71"/>
  <c r="N37" i="71"/>
  <c r="M37" i="71"/>
  <c r="K37" i="71"/>
  <c r="I37" i="71"/>
  <c r="N36" i="71"/>
  <c r="M36" i="71"/>
  <c r="K36" i="71"/>
  <c r="I36" i="71"/>
  <c r="N35" i="71"/>
  <c r="M35" i="71"/>
  <c r="K35" i="71"/>
  <c r="I35" i="71"/>
  <c r="N34" i="71"/>
  <c r="M34" i="71"/>
  <c r="K34" i="71"/>
  <c r="I34" i="71"/>
  <c r="N33" i="71"/>
  <c r="M33" i="71"/>
  <c r="K33" i="71"/>
  <c r="I33" i="71"/>
  <c r="N32" i="71"/>
  <c r="M32" i="71"/>
  <c r="K32" i="71"/>
  <c r="I32" i="71"/>
  <c r="N31" i="71"/>
  <c r="M31" i="71"/>
  <c r="K31" i="71"/>
  <c r="I31" i="71"/>
  <c r="N30" i="71"/>
  <c r="M30" i="71"/>
  <c r="K30" i="71"/>
  <c r="I30" i="71"/>
  <c r="N29" i="71"/>
  <c r="M29" i="71"/>
  <c r="K29" i="71"/>
  <c r="I29" i="71"/>
  <c r="N28" i="71"/>
  <c r="M28" i="71"/>
  <c r="K28" i="71"/>
  <c r="I28" i="71"/>
  <c r="N27" i="71"/>
  <c r="M27" i="71"/>
  <c r="K27" i="71"/>
  <c r="I27" i="71"/>
  <c r="N26" i="71"/>
  <c r="M26" i="71"/>
  <c r="K26" i="71"/>
  <c r="I26" i="71"/>
  <c r="N25" i="71"/>
  <c r="M25" i="71"/>
  <c r="K25" i="71"/>
  <c r="I25" i="71"/>
  <c r="N24" i="71"/>
  <c r="M24" i="71"/>
  <c r="K24" i="71"/>
  <c r="I24" i="71"/>
  <c r="N23" i="71"/>
  <c r="M23" i="71"/>
  <c r="K23" i="71"/>
  <c r="I23" i="71"/>
  <c r="N22" i="71"/>
  <c r="M22" i="71"/>
  <c r="K22" i="71"/>
  <c r="I22" i="71"/>
  <c r="N21" i="71"/>
  <c r="M21" i="71"/>
  <c r="K21" i="71"/>
  <c r="I21" i="71"/>
  <c r="N20" i="71"/>
  <c r="M20" i="71"/>
  <c r="K20" i="71"/>
  <c r="I20" i="71"/>
  <c r="N19" i="71"/>
  <c r="M19" i="71"/>
  <c r="K19" i="71"/>
  <c r="I19" i="71"/>
  <c r="N18" i="71"/>
  <c r="M18" i="71"/>
  <c r="K18" i="71"/>
  <c r="I18" i="71"/>
  <c r="N17" i="71"/>
  <c r="M17" i="71"/>
  <c r="K17" i="71"/>
  <c r="I17" i="71"/>
  <c r="N16" i="71"/>
  <c r="M16" i="71"/>
  <c r="K16" i="71"/>
  <c r="I16" i="71"/>
  <c r="N15" i="71"/>
  <c r="M15" i="71"/>
  <c r="K15" i="71"/>
  <c r="I15" i="71"/>
  <c r="N14" i="71"/>
  <c r="M14" i="71"/>
  <c r="K14" i="71"/>
  <c r="I14" i="71"/>
  <c r="N13" i="71"/>
  <c r="M13" i="71"/>
  <c r="K13" i="71"/>
  <c r="I13" i="71"/>
  <c r="N12" i="71"/>
  <c r="M12" i="71"/>
  <c r="K12" i="71"/>
  <c r="I12" i="71"/>
  <c r="N11" i="71"/>
  <c r="M11" i="71"/>
  <c r="K11" i="71"/>
  <c r="I11" i="71"/>
  <c r="N10" i="71"/>
  <c r="M10" i="71"/>
  <c r="K10" i="71"/>
  <c r="I10" i="71"/>
  <c r="N9" i="71"/>
  <c r="M9" i="71"/>
  <c r="K9" i="71"/>
  <c r="I9" i="71"/>
  <c r="N8" i="71"/>
  <c r="M8" i="71"/>
  <c r="K8" i="71"/>
  <c r="I8" i="71"/>
  <c r="N7" i="71"/>
  <c r="M7" i="71"/>
  <c r="K7" i="71"/>
  <c r="I7" i="71"/>
  <c r="N6" i="71"/>
  <c r="M6" i="71"/>
  <c r="K6" i="71"/>
  <c r="I6" i="71"/>
  <c r="N5" i="71"/>
  <c r="M5" i="71"/>
  <c r="K5" i="71"/>
  <c r="I5" i="71"/>
  <c r="M3" i="71"/>
  <c r="M4" i="71" s="1"/>
  <c r="I3" i="71"/>
  <c r="I4" i="71" s="1"/>
  <c r="N2" i="71"/>
  <c r="N3" i="71" s="1"/>
  <c r="N4" i="71" s="1"/>
  <c r="M2" i="71"/>
  <c r="K2" i="71"/>
  <c r="K3" i="71" s="1"/>
  <c r="K4" i="71" s="1"/>
  <c r="I2" i="71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N2" i="5"/>
  <c r="N3" i="5" s="1"/>
  <c r="N4" i="5" s="1"/>
  <c r="M2" i="5"/>
  <c r="M3" i="5" s="1"/>
  <c r="M4" i="5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2" i="5"/>
  <c r="K3" i="5" s="1"/>
  <c r="K4" i="5" s="1"/>
  <c r="F85" i="101"/>
  <c r="P32" i="3" s="1"/>
  <c r="E85" i="101"/>
  <c r="O32" i="3" s="1"/>
  <c r="C85" i="101"/>
  <c r="C84" i="101"/>
  <c r="AA83" i="101"/>
  <c r="AA82" i="101"/>
  <c r="AA81" i="101"/>
  <c r="AA80" i="101"/>
  <c r="AA79" i="101"/>
  <c r="AA78" i="101"/>
  <c r="AA77" i="101"/>
  <c r="AA76" i="101"/>
  <c r="AA75" i="101"/>
  <c r="AA74" i="101"/>
  <c r="AB73" i="101"/>
  <c r="AA73" i="101"/>
  <c r="AA72" i="101"/>
  <c r="AA71" i="101"/>
  <c r="AA70" i="101"/>
  <c r="AB69" i="101"/>
  <c r="AA69" i="101"/>
  <c r="AA68" i="101"/>
  <c r="AA67" i="101"/>
  <c r="AA66" i="101"/>
  <c r="AA65" i="101"/>
  <c r="AA64" i="101"/>
  <c r="AA63" i="101"/>
  <c r="AA62" i="101"/>
  <c r="AA61" i="101"/>
  <c r="AA60" i="101"/>
  <c r="AA59" i="101"/>
  <c r="AA58" i="101"/>
  <c r="AA57" i="101"/>
  <c r="AA56" i="101"/>
  <c r="AA55" i="101"/>
  <c r="AA54" i="101"/>
  <c r="AA53" i="101"/>
  <c r="AA52" i="101"/>
  <c r="AA51" i="101"/>
  <c r="AA50" i="101"/>
  <c r="AA49" i="101"/>
  <c r="AA48" i="101"/>
  <c r="AA47" i="101"/>
  <c r="AA46" i="101"/>
  <c r="AA45" i="101"/>
  <c r="AA44" i="101"/>
  <c r="AB43" i="101"/>
  <c r="AA43" i="101"/>
  <c r="AA42" i="101"/>
  <c r="AA41" i="101"/>
  <c r="AA40" i="101"/>
  <c r="AA39" i="101"/>
  <c r="AA38" i="101"/>
  <c r="AA37" i="101"/>
  <c r="AB36" i="101"/>
  <c r="AA36" i="101"/>
  <c r="AA35" i="101"/>
  <c r="AA34" i="101"/>
  <c r="AA33" i="101"/>
  <c r="AA32" i="101"/>
  <c r="AA31" i="101"/>
  <c r="AB30" i="101"/>
  <c r="AA30" i="101"/>
  <c r="AA29" i="101"/>
  <c r="AA28" i="101"/>
  <c r="AA27" i="101"/>
  <c r="AA26" i="101"/>
  <c r="AA25" i="101"/>
  <c r="AA24" i="101"/>
  <c r="AA23" i="101"/>
  <c r="AA22" i="101"/>
  <c r="AA21" i="101"/>
  <c r="AA20" i="101"/>
  <c r="AB19" i="101"/>
  <c r="AA19" i="101"/>
  <c r="AA18" i="101"/>
  <c r="AA17" i="101"/>
  <c r="AA16" i="101"/>
  <c r="AA15" i="101"/>
  <c r="AA14" i="101"/>
  <c r="AA13" i="101"/>
  <c r="AA12" i="101"/>
  <c r="AA11" i="101"/>
  <c r="AA10" i="101"/>
  <c r="AA9" i="101"/>
  <c r="AA8" i="101"/>
  <c r="AA7" i="101"/>
  <c r="AA6" i="101"/>
  <c r="AA5" i="101"/>
  <c r="AA4" i="101"/>
  <c r="AA3" i="101"/>
  <c r="AA2" i="101"/>
  <c r="F85" i="100"/>
  <c r="P21" i="3" s="1"/>
  <c r="E85" i="100"/>
  <c r="O21" i="3" s="1"/>
  <c r="C85" i="100"/>
  <c r="C84" i="100"/>
  <c r="AA83" i="100"/>
  <c r="AA82" i="100"/>
  <c r="AA81" i="100"/>
  <c r="AA80" i="100"/>
  <c r="AA79" i="100"/>
  <c r="AA78" i="100"/>
  <c r="AA77" i="100"/>
  <c r="AA76" i="100"/>
  <c r="AA75" i="100"/>
  <c r="AA74" i="100"/>
  <c r="AA73" i="100"/>
  <c r="AA72" i="100"/>
  <c r="AA71" i="100"/>
  <c r="AB70" i="100"/>
  <c r="AA70" i="100"/>
  <c r="AA69" i="100"/>
  <c r="AA68" i="100"/>
  <c r="AA67" i="100"/>
  <c r="AA66" i="100"/>
  <c r="AA65" i="100"/>
  <c r="AB64" i="100"/>
  <c r="AA64" i="100"/>
  <c r="AA63" i="100"/>
  <c r="AA62" i="100"/>
  <c r="AA61" i="100"/>
  <c r="AA60" i="100"/>
  <c r="AA59" i="100"/>
  <c r="AB59" i="100" s="1"/>
  <c r="AA58" i="100"/>
  <c r="AB58" i="100" s="1"/>
  <c r="AA57" i="100"/>
  <c r="AA56" i="100"/>
  <c r="AA55" i="100"/>
  <c r="AA54" i="100"/>
  <c r="AA53" i="100"/>
  <c r="AA52" i="100"/>
  <c r="AA51" i="100"/>
  <c r="AA50" i="100"/>
  <c r="AB49" i="100"/>
  <c r="AA49" i="100"/>
  <c r="AA48" i="100"/>
  <c r="AA47" i="100"/>
  <c r="AA46" i="100"/>
  <c r="AA45" i="100"/>
  <c r="AA44" i="100"/>
  <c r="AA43" i="100"/>
  <c r="AA42" i="100"/>
  <c r="AA41" i="100"/>
  <c r="AA40" i="100"/>
  <c r="AA39" i="100"/>
  <c r="AA38" i="100"/>
  <c r="AA37" i="100"/>
  <c r="AA36" i="100"/>
  <c r="AB35" i="100"/>
  <c r="AA35" i="100"/>
  <c r="AA34" i="100"/>
  <c r="AA33" i="100"/>
  <c r="AA32" i="100"/>
  <c r="AA31" i="100"/>
  <c r="AA30" i="100"/>
  <c r="AA29" i="100"/>
  <c r="AA28" i="100"/>
  <c r="AA27" i="100"/>
  <c r="AA26" i="100"/>
  <c r="AA25" i="100"/>
  <c r="AA24" i="100"/>
  <c r="AA23" i="100"/>
  <c r="AA22" i="100"/>
  <c r="AA21" i="100"/>
  <c r="AA20" i="100"/>
  <c r="AA19" i="100"/>
  <c r="AA18" i="100"/>
  <c r="AA17" i="100"/>
  <c r="AB17" i="100" s="1"/>
  <c r="AA16" i="100"/>
  <c r="AA15" i="100"/>
  <c r="AA14" i="100"/>
  <c r="AA13" i="100"/>
  <c r="AA12" i="100"/>
  <c r="AA11" i="100"/>
  <c r="AA10" i="100"/>
  <c r="AA9" i="100"/>
  <c r="AA8" i="100"/>
  <c r="AA7" i="100"/>
  <c r="AA6" i="100"/>
  <c r="AA5" i="100"/>
  <c r="AA4" i="100"/>
  <c r="AA3" i="100"/>
  <c r="AA2" i="100"/>
  <c r="F85" i="99"/>
  <c r="P42" i="3" s="1"/>
  <c r="E85" i="99"/>
  <c r="O42" i="3" s="1"/>
  <c r="C85" i="99"/>
  <c r="C84" i="99"/>
  <c r="AA83" i="99"/>
  <c r="AA82" i="99"/>
  <c r="AA81" i="99"/>
  <c r="AA80" i="99"/>
  <c r="AA79" i="99"/>
  <c r="AA78" i="99"/>
  <c r="AA77" i="99"/>
  <c r="AA76" i="99"/>
  <c r="AA75" i="99"/>
  <c r="AA74" i="99"/>
  <c r="AA73" i="99"/>
  <c r="AA72" i="99"/>
  <c r="AA71" i="99"/>
  <c r="AA70" i="99"/>
  <c r="AA69" i="99"/>
  <c r="AA68" i="99"/>
  <c r="AA67" i="99"/>
  <c r="AA66" i="99"/>
  <c r="AA65" i="99"/>
  <c r="AA64" i="99"/>
  <c r="AA63" i="99"/>
  <c r="AA62" i="99"/>
  <c r="AA61" i="99"/>
  <c r="AA60" i="99"/>
  <c r="AA59" i="99"/>
  <c r="AA58" i="99"/>
  <c r="AA57" i="99"/>
  <c r="AA56" i="99"/>
  <c r="AB55" i="99"/>
  <c r="AA55" i="99"/>
  <c r="AA54" i="99"/>
  <c r="AA53" i="99"/>
  <c r="AA52" i="99"/>
  <c r="AA51" i="99"/>
  <c r="AA50" i="99"/>
  <c r="AA49" i="99"/>
  <c r="AA48" i="99"/>
  <c r="AA47" i="99"/>
  <c r="AA46" i="99"/>
  <c r="AB46" i="99" s="1"/>
  <c r="AA45" i="99"/>
  <c r="AA44" i="99"/>
  <c r="AA43" i="99"/>
  <c r="AA42" i="99"/>
  <c r="AA41" i="99"/>
  <c r="AA40" i="99"/>
  <c r="AA39" i="99"/>
  <c r="AA38" i="99"/>
  <c r="AA37" i="99"/>
  <c r="AA36" i="99"/>
  <c r="AA35" i="99"/>
  <c r="AB34" i="99"/>
  <c r="AA34" i="99"/>
  <c r="AA33" i="99"/>
  <c r="AA32" i="99"/>
  <c r="AA31" i="99"/>
  <c r="AB30" i="99"/>
  <c r="AA30" i="99"/>
  <c r="AA29" i="99"/>
  <c r="AA28" i="99"/>
  <c r="AA27" i="99"/>
  <c r="AA26" i="99"/>
  <c r="AA25" i="99"/>
  <c r="AA24" i="99"/>
  <c r="AA23" i="99"/>
  <c r="AA22" i="99"/>
  <c r="AA21" i="99"/>
  <c r="AA20" i="99"/>
  <c r="AA19" i="99"/>
  <c r="AA18" i="99"/>
  <c r="AA17" i="99"/>
  <c r="AA16" i="99"/>
  <c r="AA15" i="99"/>
  <c r="AA14" i="99"/>
  <c r="AA13" i="99"/>
  <c r="AA12" i="99"/>
  <c r="AA11" i="99"/>
  <c r="AA10" i="99"/>
  <c r="AA9" i="99"/>
  <c r="AA8" i="99"/>
  <c r="AA7" i="99"/>
  <c r="AA6" i="99"/>
  <c r="AA5" i="99"/>
  <c r="AA4" i="99"/>
  <c r="AA3" i="99"/>
  <c r="AA2" i="99"/>
  <c r="F85" i="98"/>
  <c r="P41" i="3" s="1"/>
  <c r="E85" i="98"/>
  <c r="O41" i="3" s="1"/>
  <c r="C85" i="98"/>
  <c r="C84" i="98"/>
  <c r="AA83" i="98"/>
  <c r="AA82" i="98"/>
  <c r="AA81" i="98"/>
  <c r="AA80" i="98"/>
  <c r="AA79" i="98"/>
  <c r="AA78" i="98"/>
  <c r="AA77" i="98"/>
  <c r="AA76" i="98"/>
  <c r="AA75" i="98"/>
  <c r="AA74" i="98"/>
  <c r="AA73" i="98"/>
  <c r="AA72" i="98"/>
  <c r="AA71" i="98"/>
  <c r="AA70" i="98"/>
  <c r="AA69" i="98"/>
  <c r="AA68" i="98"/>
  <c r="AA67" i="98"/>
  <c r="AA66" i="98"/>
  <c r="AA65" i="98"/>
  <c r="AA64" i="98"/>
  <c r="AA63" i="98"/>
  <c r="AA62" i="98"/>
  <c r="AA61" i="98"/>
  <c r="AA60" i="98"/>
  <c r="AA59" i="98"/>
  <c r="AA58" i="98"/>
  <c r="AA57" i="98"/>
  <c r="AA56" i="98"/>
  <c r="AA55" i="98"/>
  <c r="AA54" i="98"/>
  <c r="AA53" i="98"/>
  <c r="AA52" i="98"/>
  <c r="AA51" i="98"/>
  <c r="AA50" i="98"/>
  <c r="AA49" i="98"/>
  <c r="AA48" i="98"/>
  <c r="AA47" i="98"/>
  <c r="AA46" i="98"/>
  <c r="AA45" i="98"/>
  <c r="AA44" i="98"/>
  <c r="AA43" i="98"/>
  <c r="AA42" i="98"/>
  <c r="AB41" i="98"/>
  <c r="AA41" i="98"/>
  <c r="AA40" i="98"/>
  <c r="AA39" i="98"/>
  <c r="AB38" i="98"/>
  <c r="AA38" i="98"/>
  <c r="AB37" i="98"/>
  <c r="AA37" i="98"/>
  <c r="AA36" i="98"/>
  <c r="AB35" i="98"/>
  <c r="AA35" i="98"/>
  <c r="AA34" i="98"/>
  <c r="AA33" i="98"/>
  <c r="AA32" i="98"/>
  <c r="AB31" i="98"/>
  <c r="AA31" i="98"/>
  <c r="AA30" i="98"/>
  <c r="AA29" i="98"/>
  <c r="AA28" i="98"/>
  <c r="AA27" i="98"/>
  <c r="AA26" i="98"/>
  <c r="AA25" i="98"/>
  <c r="AA24" i="98"/>
  <c r="AA23" i="98"/>
  <c r="AA22" i="98"/>
  <c r="AA21" i="98"/>
  <c r="AA20" i="98"/>
  <c r="AA19" i="98"/>
  <c r="AA18" i="98"/>
  <c r="AA17" i="98"/>
  <c r="AA16" i="98"/>
  <c r="AA15" i="98"/>
  <c r="AA14" i="98"/>
  <c r="AA13" i="98"/>
  <c r="AA12" i="98"/>
  <c r="AA11" i="98"/>
  <c r="AA10" i="98"/>
  <c r="AA9" i="98"/>
  <c r="AA8" i="98"/>
  <c r="AA7" i="98"/>
  <c r="AA6" i="98"/>
  <c r="AA5" i="98"/>
  <c r="AA4" i="98"/>
  <c r="AA3" i="98"/>
  <c r="AA2" i="98"/>
  <c r="F85" i="97"/>
  <c r="P11" i="3" s="1"/>
  <c r="E85" i="97"/>
  <c r="O11" i="3" s="1"/>
  <c r="C85" i="97"/>
  <c r="C84" i="97"/>
  <c r="AA83" i="97"/>
  <c r="AA82" i="97"/>
  <c r="AA81" i="97"/>
  <c r="AA80" i="97"/>
  <c r="AA79" i="97"/>
  <c r="AA78" i="97"/>
  <c r="AA77" i="97"/>
  <c r="AA76" i="97"/>
  <c r="AA75" i="97"/>
  <c r="AA74" i="97"/>
  <c r="AA73" i="97"/>
  <c r="AA72" i="97"/>
  <c r="AA71" i="97"/>
  <c r="AA70" i="97"/>
  <c r="AA69" i="97"/>
  <c r="AA68" i="97"/>
  <c r="AA67" i="97"/>
  <c r="AA66" i="97"/>
  <c r="AA65" i="97"/>
  <c r="AA64" i="97"/>
  <c r="AA63" i="97"/>
  <c r="AB62" i="97"/>
  <c r="AA62" i="97"/>
  <c r="AA61" i="97"/>
  <c r="AA60" i="97"/>
  <c r="AA59" i="97"/>
  <c r="AA58" i="97"/>
  <c r="AA57" i="97"/>
  <c r="AA56" i="97"/>
  <c r="AA55" i="97"/>
  <c r="AA54" i="97"/>
  <c r="AA53" i="97"/>
  <c r="AA52" i="97"/>
  <c r="AA51" i="97"/>
  <c r="AA50" i="97"/>
  <c r="AA49" i="97"/>
  <c r="AA48" i="97"/>
  <c r="AA47" i="97"/>
  <c r="AA46" i="97"/>
  <c r="AA45" i="97"/>
  <c r="AB44" i="97"/>
  <c r="AA44" i="97"/>
  <c r="AB43" i="97"/>
  <c r="AA43" i="97"/>
  <c r="AA42" i="97"/>
  <c r="AA41" i="97"/>
  <c r="AA40" i="97"/>
  <c r="AA39" i="97"/>
  <c r="AA38" i="97"/>
  <c r="AA37" i="97"/>
  <c r="AA36" i="97"/>
  <c r="AA35" i="97"/>
  <c r="AA34" i="97"/>
  <c r="AA33" i="97"/>
  <c r="AA32" i="97"/>
  <c r="AA31" i="97"/>
  <c r="AA30" i="97"/>
  <c r="AA29" i="97"/>
  <c r="AA28" i="97"/>
  <c r="AA27" i="97"/>
  <c r="AB26" i="97"/>
  <c r="AA26" i="97"/>
  <c r="AA25" i="97"/>
  <c r="AA24" i="97"/>
  <c r="AA23" i="97"/>
  <c r="AA22" i="97"/>
  <c r="AA21" i="97"/>
  <c r="AA20" i="97"/>
  <c r="AA19" i="97"/>
  <c r="AA18" i="97"/>
  <c r="AA17" i="97"/>
  <c r="AA16" i="97"/>
  <c r="AA15" i="97"/>
  <c r="AA14" i="97"/>
  <c r="AA13" i="97"/>
  <c r="AA12" i="97"/>
  <c r="AA11" i="97"/>
  <c r="AA10" i="97"/>
  <c r="AA9" i="97"/>
  <c r="AB9" i="97" s="1"/>
  <c r="AA8" i="97"/>
  <c r="AA7" i="97"/>
  <c r="AA6" i="97"/>
  <c r="AA5" i="97"/>
  <c r="AA4" i="97"/>
  <c r="AA3" i="97"/>
  <c r="AA2" i="97"/>
  <c r="F85" i="96"/>
  <c r="P10" i="3" s="1"/>
  <c r="E85" i="96"/>
  <c r="O10" i="3" s="1"/>
  <c r="C85" i="96"/>
  <c r="C84" i="96"/>
  <c r="AA83" i="96"/>
  <c r="AA82" i="96"/>
  <c r="AA81" i="96"/>
  <c r="AA80" i="96"/>
  <c r="AA79" i="96"/>
  <c r="AA78" i="96"/>
  <c r="AA77" i="96"/>
  <c r="AA76" i="96"/>
  <c r="AA75" i="96"/>
  <c r="AA74" i="96"/>
  <c r="AA73" i="96"/>
  <c r="AB72" i="96"/>
  <c r="AA72" i="96"/>
  <c r="AA71" i="96"/>
  <c r="AA70" i="96"/>
  <c r="AA69" i="96"/>
  <c r="AA68" i="96"/>
  <c r="AA67" i="96"/>
  <c r="AA66" i="96"/>
  <c r="AA65" i="96"/>
  <c r="AA64" i="96"/>
  <c r="AB63" i="96"/>
  <c r="AA63" i="96"/>
  <c r="AA62" i="96"/>
  <c r="AA61" i="96"/>
  <c r="AA60" i="96"/>
  <c r="AA59" i="96"/>
  <c r="AA58" i="96"/>
  <c r="AA57" i="96"/>
  <c r="AA56" i="96"/>
  <c r="AA55" i="96"/>
  <c r="AA54" i="96"/>
  <c r="AA53" i="96"/>
  <c r="AA52" i="96"/>
  <c r="AA51" i="96"/>
  <c r="AA50" i="96"/>
  <c r="AA49" i="96"/>
  <c r="AA48" i="96"/>
  <c r="AA47" i="96"/>
  <c r="AB46" i="96"/>
  <c r="AA46" i="96"/>
  <c r="AA45" i="96"/>
  <c r="AA44" i="96"/>
  <c r="AA43" i="96"/>
  <c r="AA42" i="96"/>
  <c r="AB41" i="96"/>
  <c r="AA41" i="96"/>
  <c r="AA40" i="96"/>
  <c r="AA39" i="96"/>
  <c r="AA38" i="96"/>
  <c r="AA37" i="96"/>
  <c r="AA36" i="96"/>
  <c r="AA35" i="96"/>
  <c r="AA34" i="96"/>
  <c r="AA33" i="96"/>
  <c r="AA32" i="96"/>
  <c r="AA31" i="96"/>
  <c r="AB30" i="96"/>
  <c r="AA30" i="96"/>
  <c r="AA29" i="96"/>
  <c r="AA28" i="96"/>
  <c r="AA27" i="96"/>
  <c r="AA26" i="96"/>
  <c r="AA25" i="96"/>
  <c r="AA24" i="96"/>
  <c r="AA23" i="96"/>
  <c r="AB22" i="96"/>
  <c r="AA22" i="96"/>
  <c r="AA21" i="96"/>
  <c r="AA20" i="96"/>
  <c r="AA19" i="96"/>
  <c r="AA18" i="96"/>
  <c r="AA17" i="96"/>
  <c r="AA16" i="96"/>
  <c r="AA15" i="96"/>
  <c r="AA14" i="96"/>
  <c r="AA13" i="96"/>
  <c r="AA12" i="96"/>
  <c r="AA11" i="96"/>
  <c r="AB11" i="96" s="1"/>
  <c r="AA10" i="96"/>
  <c r="AA9" i="96"/>
  <c r="AA8" i="96"/>
  <c r="AA7" i="96"/>
  <c r="AA6" i="96"/>
  <c r="AA5" i="96"/>
  <c r="AA4" i="96"/>
  <c r="AA3" i="96"/>
  <c r="AA2" i="96"/>
  <c r="F85" i="95"/>
  <c r="P31" i="3" s="1"/>
  <c r="E85" i="95"/>
  <c r="O31" i="3" s="1"/>
  <c r="C85" i="95"/>
  <c r="C84" i="95"/>
  <c r="AA83" i="95"/>
  <c r="AA82" i="95"/>
  <c r="AA81" i="95"/>
  <c r="AA80" i="95"/>
  <c r="AA79" i="95"/>
  <c r="AB78" i="95"/>
  <c r="AA78" i="95"/>
  <c r="AB77" i="95"/>
  <c r="AA77" i="95"/>
  <c r="AA76" i="95"/>
  <c r="AA75" i="95"/>
  <c r="AA74" i="95"/>
  <c r="AA73" i="95"/>
  <c r="AA72" i="95"/>
  <c r="AB71" i="95"/>
  <c r="AA71" i="95"/>
  <c r="AA70" i="95"/>
  <c r="AA69" i="95"/>
  <c r="AA68" i="95"/>
  <c r="AA67" i="95"/>
  <c r="AA66" i="95"/>
  <c r="AA65" i="95"/>
  <c r="AA64" i="95"/>
  <c r="AB63" i="95"/>
  <c r="AA63" i="95"/>
  <c r="AA62" i="95"/>
  <c r="AA61" i="95"/>
  <c r="AA60" i="95"/>
  <c r="AA59" i="95"/>
  <c r="AA58" i="95"/>
  <c r="AA57" i="95"/>
  <c r="AA56" i="95"/>
  <c r="AA55" i="95"/>
  <c r="AA54" i="95"/>
  <c r="AA53" i="95"/>
  <c r="AA52" i="95"/>
  <c r="AA51" i="95"/>
  <c r="AA50" i="95"/>
  <c r="AA49" i="95"/>
  <c r="AA48" i="95"/>
  <c r="AA47" i="95"/>
  <c r="AA46" i="95"/>
  <c r="AB45" i="95"/>
  <c r="AA45" i="95"/>
  <c r="AA44" i="95"/>
  <c r="AB43" i="95"/>
  <c r="AA43" i="95"/>
  <c r="AA42" i="95"/>
  <c r="AA41" i="95"/>
  <c r="AA40" i="95"/>
  <c r="AA39" i="95"/>
  <c r="AA38" i="95"/>
  <c r="AA37" i="95"/>
  <c r="AA36" i="95"/>
  <c r="AA35" i="95"/>
  <c r="AA34" i="95"/>
  <c r="AA33" i="95"/>
  <c r="AA32" i="95"/>
  <c r="AA31" i="95"/>
  <c r="AA30" i="95"/>
  <c r="AA29" i="95"/>
  <c r="AA28" i="95"/>
  <c r="AA27" i="95"/>
  <c r="AA26" i="95"/>
  <c r="AA25" i="95"/>
  <c r="AA24" i="95"/>
  <c r="AA23" i="95"/>
  <c r="AA22" i="95"/>
  <c r="AA21" i="95"/>
  <c r="AA20" i="95"/>
  <c r="AA19" i="95"/>
  <c r="AA18" i="95"/>
  <c r="AA17" i="95"/>
  <c r="AA16" i="95"/>
  <c r="AA15" i="95"/>
  <c r="AA14" i="95"/>
  <c r="AA13" i="95"/>
  <c r="AA12" i="95"/>
  <c r="AA11" i="95"/>
  <c r="AA10" i="95"/>
  <c r="AA9" i="95"/>
  <c r="AB9" i="95" s="1"/>
  <c r="AA8" i="95"/>
  <c r="AA7" i="95"/>
  <c r="AB7" i="95" s="1"/>
  <c r="AA6" i="95"/>
  <c r="AB6" i="95" s="1"/>
  <c r="AA5" i="95"/>
  <c r="AA4" i="95"/>
  <c r="AA3" i="95"/>
  <c r="AA2" i="95"/>
  <c r="F85" i="94"/>
  <c r="P40" i="3" s="1"/>
  <c r="E85" i="94"/>
  <c r="O40" i="3" s="1"/>
  <c r="C85" i="94"/>
  <c r="C84" i="94"/>
  <c r="AA83" i="94"/>
  <c r="AA82" i="94"/>
  <c r="AA81" i="94"/>
  <c r="AA80" i="94"/>
  <c r="AA79" i="94"/>
  <c r="AB78" i="94"/>
  <c r="AA78" i="94"/>
  <c r="AA77" i="94"/>
  <c r="AA76" i="94"/>
  <c r="AA75" i="94"/>
  <c r="AA74" i="94"/>
  <c r="AA73" i="94"/>
  <c r="AA72" i="94"/>
  <c r="AA71" i="94"/>
  <c r="AA70" i="94"/>
  <c r="AA69" i="94"/>
  <c r="AA68" i="94"/>
  <c r="AA67" i="94"/>
  <c r="AA66" i="94"/>
  <c r="AA65" i="94"/>
  <c r="AA64" i="94"/>
  <c r="AA63" i="94"/>
  <c r="AA62" i="94"/>
  <c r="AA61" i="94"/>
  <c r="AA60" i="94"/>
  <c r="AA59" i="94"/>
  <c r="AA58" i="94"/>
  <c r="AA57" i="94"/>
  <c r="AA56" i="94"/>
  <c r="AA55" i="94"/>
  <c r="AA54" i="94"/>
  <c r="AA53" i="94"/>
  <c r="AA52" i="94"/>
  <c r="AA51" i="94"/>
  <c r="AA50" i="94"/>
  <c r="AA49" i="94"/>
  <c r="AA48" i="94"/>
  <c r="AA47" i="94"/>
  <c r="AA46" i="94"/>
  <c r="AA45" i="94"/>
  <c r="AA44" i="94"/>
  <c r="AA43" i="94"/>
  <c r="AA42" i="94"/>
  <c r="AA41" i="94"/>
  <c r="AA40" i="94"/>
  <c r="AA39" i="94"/>
  <c r="AA38" i="94"/>
  <c r="AA37" i="94"/>
  <c r="AA36" i="94"/>
  <c r="AA35" i="94"/>
  <c r="AA34" i="94"/>
  <c r="AA33" i="94"/>
  <c r="AA32" i="94"/>
  <c r="AA31" i="94"/>
  <c r="AA30" i="94"/>
  <c r="AB30" i="94" s="1"/>
  <c r="AA29" i="94"/>
  <c r="AA28" i="94"/>
  <c r="AA27" i="94"/>
  <c r="AA26" i="94"/>
  <c r="AA25" i="94"/>
  <c r="AA24" i="94"/>
  <c r="AA23" i="94"/>
  <c r="AA22" i="94"/>
  <c r="AA21" i="94"/>
  <c r="AA20" i="94"/>
  <c r="AA19" i="94"/>
  <c r="AA18" i="94"/>
  <c r="AA17" i="94"/>
  <c r="AA16" i="94"/>
  <c r="AA15" i="94"/>
  <c r="AA14" i="94"/>
  <c r="AA13" i="94"/>
  <c r="AA12" i="94"/>
  <c r="AB11" i="94"/>
  <c r="AA11" i="94"/>
  <c r="AA10" i="94"/>
  <c r="AA9" i="94"/>
  <c r="AA8" i="94"/>
  <c r="AA7" i="94"/>
  <c r="AA6" i="94"/>
  <c r="AA5" i="94"/>
  <c r="AA4" i="94"/>
  <c r="AA3" i="94"/>
  <c r="AA2" i="94"/>
  <c r="F85" i="93"/>
  <c r="P39" i="3" s="1"/>
  <c r="E85" i="93"/>
  <c r="O39" i="3" s="1"/>
  <c r="C85" i="93"/>
  <c r="C84" i="93"/>
  <c r="AA83" i="93"/>
  <c r="AA82" i="93"/>
  <c r="AA81" i="93"/>
  <c r="AA80" i="93"/>
  <c r="AA79" i="93"/>
  <c r="AA78" i="93"/>
  <c r="AA77" i="93"/>
  <c r="AA76" i="93"/>
  <c r="AA75" i="93"/>
  <c r="AA74" i="93"/>
  <c r="AA73" i="93"/>
  <c r="AA72" i="93"/>
  <c r="AA71" i="93"/>
  <c r="AA70" i="93"/>
  <c r="AA69" i="93"/>
  <c r="AA68" i="93"/>
  <c r="AA67" i="93"/>
  <c r="AA66" i="93"/>
  <c r="AA65" i="93"/>
  <c r="AA64" i="93"/>
  <c r="AA63" i="93"/>
  <c r="AA62" i="93"/>
  <c r="AB61" i="93"/>
  <c r="AA61" i="93"/>
  <c r="AB60" i="93"/>
  <c r="AA60" i="93"/>
  <c r="AA59" i="93"/>
  <c r="AA58" i="93"/>
  <c r="AB57" i="93"/>
  <c r="AA57" i="93"/>
  <c r="AA56" i="93"/>
  <c r="AA55" i="93"/>
  <c r="AB54" i="93"/>
  <c r="AA54" i="93"/>
  <c r="AA53" i="93"/>
  <c r="AA52" i="93"/>
  <c r="AA51" i="93"/>
  <c r="AA50" i="93"/>
  <c r="AA49" i="93"/>
  <c r="AA48" i="93"/>
  <c r="AA47" i="93"/>
  <c r="AB46" i="93"/>
  <c r="AA46" i="93"/>
  <c r="AA45" i="93"/>
  <c r="AA44" i="93"/>
  <c r="AA43" i="93"/>
  <c r="AA42" i="93"/>
  <c r="AA41" i="93"/>
  <c r="AA40" i="93"/>
  <c r="AA39" i="93"/>
  <c r="AA38" i="93"/>
  <c r="AA37" i="93"/>
  <c r="AA36" i="93"/>
  <c r="AA35" i="93"/>
  <c r="AA34" i="93"/>
  <c r="AB34" i="93" s="1"/>
  <c r="AA33" i="93"/>
  <c r="AA32" i="93"/>
  <c r="AA31" i="93"/>
  <c r="AB30" i="93"/>
  <c r="AA30" i="93"/>
  <c r="AA29" i="93"/>
  <c r="AA28" i="93"/>
  <c r="AA27" i="93"/>
  <c r="AA26" i="93"/>
  <c r="AA25" i="93"/>
  <c r="AB24" i="93"/>
  <c r="AA24" i="93"/>
  <c r="AA23" i="93"/>
  <c r="AA22" i="93"/>
  <c r="AA21" i="93"/>
  <c r="AA20" i="93"/>
  <c r="AA19" i="93"/>
  <c r="AB18" i="93"/>
  <c r="AA18" i="93"/>
  <c r="AA17" i="93"/>
  <c r="AA16" i="93"/>
  <c r="AA15" i="93"/>
  <c r="AA14" i="93"/>
  <c r="AA13" i="93"/>
  <c r="AA12" i="93"/>
  <c r="AB12" i="93" s="1"/>
  <c r="AA11" i="93"/>
  <c r="AB10" i="93"/>
  <c r="AA10" i="93"/>
  <c r="AA9" i="93"/>
  <c r="AA8" i="93"/>
  <c r="AA7" i="93"/>
  <c r="AB7" i="93" s="1"/>
  <c r="AA6" i="93"/>
  <c r="AB6" i="93" s="1"/>
  <c r="AA5" i="93"/>
  <c r="AA4" i="93"/>
  <c r="AA3" i="93"/>
  <c r="AA2" i="93"/>
  <c r="F85" i="92"/>
  <c r="P20" i="3" s="1"/>
  <c r="E85" i="92"/>
  <c r="O20" i="3" s="1"/>
  <c r="C85" i="92"/>
  <c r="C84" i="92"/>
  <c r="AA83" i="92"/>
  <c r="AA82" i="92"/>
  <c r="AA81" i="92"/>
  <c r="AA80" i="92"/>
  <c r="AA79" i="92"/>
  <c r="AA78" i="92"/>
  <c r="AA77" i="92"/>
  <c r="AA76" i="92"/>
  <c r="AA75" i="92"/>
  <c r="AA74" i="92"/>
  <c r="AA73" i="92"/>
  <c r="AA72" i="92"/>
  <c r="AA71" i="92"/>
  <c r="AA70" i="92"/>
  <c r="AA69" i="92"/>
  <c r="AA68" i="92"/>
  <c r="AA67" i="92"/>
  <c r="AB66" i="92"/>
  <c r="AA66" i="92"/>
  <c r="AA65" i="92"/>
  <c r="AA64" i="92"/>
  <c r="AA63" i="92"/>
  <c r="AA62" i="92"/>
  <c r="AA61" i="92"/>
  <c r="AB60" i="92"/>
  <c r="AA60" i="92"/>
  <c r="AA59" i="92"/>
  <c r="AA58" i="92"/>
  <c r="AA57" i="92"/>
  <c r="AA56" i="92"/>
  <c r="AA55" i="92"/>
  <c r="AA54" i="92"/>
  <c r="AA53" i="92"/>
  <c r="AA52" i="92"/>
  <c r="AA51" i="92"/>
  <c r="AA50" i="92"/>
  <c r="AA49" i="92"/>
  <c r="AA48" i="92"/>
  <c r="AA47" i="92"/>
  <c r="AA46" i="92"/>
  <c r="AA45" i="92"/>
  <c r="AA44" i="92"/>
  <c r="AA43" i="92"/>
  <c r="AA42" i="92"/>
  <c r="AA41" i="92"/>
  <c r="AA40" i="92"/>
  <c r="AA39" i="92"/>
  <c r="AA38" i="92"/>
  <c r="AA37" i="92"/>
  <c r="AA36" i="92"/>
  <c r="AA35" i="92"/>
  <c r="AA34" i="92"/>
  <c r="AA33" i="92"/>
  <c r="AA32" i="92"/>
  <c r="AA31" i="92"/>
  <c r="AA30" i="92"/>
  <c r="AA29" i="92"/>
  <c r="AA28" i="92"/>
  <c r="AA27" i="92"/>
  <c r="AA26" i="92"/>
  <c r="AA25" i="92"/>
  <c r="AA24" i="92"/>
  <c r="AA23" i="92"/>
  <c r="AA22" i="92"/>
  <c r="AA21" i="92"/>
  <c r="AA20" i="92"/>
  <c r="AA19" i="92"/>
  <c r="AB18" i="92"/>
  <c r="AA18" i="92"/>
  <c r="AA17" i="92"/>
  <c r="AA16" i="92"/>
  <c r="AB15" i="92"/>
  <c r="AA15" i="92"/>
  <c r="AA14" i="92"/>
  <c r="AB13" i="92"/>
  <c r="AA13" i="92"/>
  <c r="AA12" i="92"/>
  <c r="AA11" i="92"/>
  <c r="AA10" i="92"/>
  <c r="AA9" i="92"/>
  <c r="AA8" i="92"/>
  <c r="AA7" i="92"/>
  <c r="AA6" i="92"/>
  <c r="AA5" i="92"/>
  <c r="AA4" i="92"/>
  <c r="AA3" i="92"/>
  <c r="AA2" i="92"/>
  <c r="F85" i="91"/>
  <c r="P19" i="3" s="1"/>
  <c r="E85" i="91"/>
  <c r="O19" i="3" s="1"/>
  <c r="C85" i="91"/>
  <c r="C84" i="91"/>
  <c r="AA83" i="91"/>
  <c r="AA82" i="91"/>
  <c r="AA81" i="91"/>
  <c r="AA80" i="91"/>
  <c r="AB79" i="91"/>
  <c r="AA79" i="91"/>
  <c r="AA78" i="91"/>
  <c r="AA77" i="91"/>
  <c r="AA76" i="91"/>
  <c r="AA75" i="91"/>
  <c r="AA74" i="91"/>
  <c r="AA73" i="91"/>
  <c r="AA72" i="91"/>
  <c r="AB72" i="91" s="1"/>
  <c r="AA71" i="91"/>
  <c r="AA70" i="91"/>
  <c r="AA69" i="91"/>
  <c r="AA68" i="91"/>
  <c r="AA67" i="91"/>
  <c r="AA66" i="91"/>
  <c r="AA65" i="91"/>
  <c r="AA64" i="91"/>
  <c r="AA63" i="91"/>
  <c r="AA62" i="91"/>
  <c r="AA61" i="91"/>
  <c r="AA60" i="91"/>
  <c r="AA59" i="91"/>
  <c r="AA58" i="91"/>
  <c r="AA57" i="91"/>
  <c r="AA56" i="91"/>
  <c r="AA55" i="91"/>
  <c r="AA54" i="91"/>
  <c r="AA53" i="91"/>
  <c r="AA52" i="91"/>
  <c r="AA51" i="91"/>
  <c r="AA50" i="91"/>
  <c r="AA49" i="91"/>
  <c r="AA48" i="91"/>
  <c r="AA47" i="91"/>
  <c r="AA46" i="91"/>
  <c r="AA45" i="91"/>
  <c r="AA44" i="91"/>
  <c r="AA43" i="91"/>
  <c r="AA42" i="91"/>
  <c r="AA41" i="91"/>
  <c r="AA40" i="91"/>
  <c r="AA39" i="91"/>
  <c r="AA38" i="91"/>
  <c r="AA37" i="91"/>
  <c r="AA36" i="91"/>
  <c r="AA35" i="91"/>
  <c r="AA34" i="91"/>
  <c r="AA33" i="91"/>
  <c r="AA32" i="91"/>
  <c r="AA31" i="91"/>
  <c r="AA30" i="91"/>
  <c r="AA29" i="91"/>
  <c r="AA28" i="91"/>
  <c r="AA27" i="91"/>
  <c r="AA26" i="91"/>
  <c r="AA25" i="91"/>
  <c r="AA24" i="91"/>
  <c r="AA23" i="91"/>
  <c r="AA22" i="91"/>
  <c r="AA21" i="91"/>
  <c r="AA20" i="91"/>
  <c r="AA19" i="91"/>
  <c r="AA18" i="91"/>
  <c r="AA17" i="91"/>
  <c r="AA16" i="91"/>
  <c r="AA15" i="91"/>
  <c r="AA14" i="91"/>
  <c r="AA13" i="91"/>
  <c r="AB13" i="91" s="1"/>
  <c r="AA12" i="91"/>
  <c r="AA11" i="91"/>
  <c r="AA10" i="91"/>
  <c r="AA9" i="91"/>
  <c r="AA8" i="91"/>
  <c r="AA7" i="91"/>
  <c r="AA6" i="91"/>
  <c r="AA5" i="91"/>
  <c r="AA4" i="91"/>
  <c r="AA3" i="91"/>
  <c r="AA2" i="91"/>
  <c r="F85" i="90"/>
  <c r="P9" i="3" s="1"/>
  <c r="E85" i="90"/>
  <c r="O9" i="3" s="1"/>
  <c r="C85" i="90"/>
  <c r="C84" i="90"/>
  <c r="AB83" i="90"/>
  <c r="AA83" i="90"/>
  <c r="AA82" i="90"/>
  <c r="AA81" i="90"/>
  <c r="AA80" i="90"/>
  <c r="AA79" i="90"/>
  <c r="AA78" i="90"/>
  <c r="AA77" i="90"/>
  <c r="AA76" i="90"/>
  <c r="AA75" i="90"/>
  <c r="AA74" i="90"/>
  <c r="AA73" i="90"/>
  <c r="AB73" i="90" s="1"/>
  <c r="AA72" i="90"/>
  <c r="AA71" i="90"/>
  <c r="AA70" i="90"/>
  <c r="AA69" i="90"/>
  <c r="AA68" i="90"/>
  <c r="AA67" i="90"/>
  <c r="AA66" i="90"/>
  <c r="AA65" i="90"/>
  <c r="AA64" i="90"/>
  <c r="AA63" i="90"/>
  <c r="AA62" i="90"/>
  <c r="AA61" i="90"/>
  <c r="AA60" i="90"/>
  <c r="AA59" i="90"/>
  <c r="AA58" i="90"/>
  <c r="AA57" i="90"/>
  <c r="AA56" i="90"/>
  <c r="AA55" i="90"/>
  <c r="AA54" i="90"/>
  <c r="AA53" i="90"/>
  <c r="AA52" i="90"/>
  <c r="AA51" i="90"/>
  <c r="AA50" i="90"/>
  <c r="AB49" i="90"/>
  <c r="AA49" i="90"/>
  <c r="AA48" i="90"/>
  <c r="AA47" i="90"/>
  <c r="AA46" i="90"/>
  <c r="AA45" i="90"/>
  <c r="AA44" i="90"/>
  <c r="AB43" i="90"/>
  <c r="AA43" i="90"/>
  <c r="AA42" i="90"/>
  <c r="AA41" i="90"/>
  <c r="AA40" i="90"/>
  <c r="AA39" i="90"/>
  <c r="AA38" i="90"/>
  <c r="AA37" i="90"/>
  <c r="AA36" i="90"/>
  <c r="AA35" i="90"/>
  <c r="AA34" i="90"/>
  <c r="AA33" i="90"/>
  <c r="AA32" i="90"/>
  <c r="AA31" i="90"/>
  <c r="AA30" i="90"/>
  <c r="AA29" i="90"/>
  <c r="AA28" i="90"/>
  <c r="AA27" i="90"/>
  <c r="AA26" i="90"/>
  <c r="AA25" i="90"/>
  <c r="AA24" i="90"/>
  <c r="AA23" i="90"/>
  <c r="AA22" i="90"/>
  <c r="AA21" i="90"/>
  <c r="AA20" i="90"/>
  <c r="AA19" i="90"/>
  <c r="AB19" i="90" s="1"/>
  <c r="AA18" i="90"/>
  <c r="AB17" i="90"/>
  <c r="AA17" i="90"/>
  <c r="AA16" i="90"/>
  <c r="AA15" i="90"/>
  <c r="AA14" i="90"/>
  <c r="AA13" i="90"/>
  <c r="AA12" i="90"/>
  <c r="AA11" i="90"/>
  <c r="AA10" i="90"/>
  <c r="AA9" i="90"/>
  <c r="AA8" i="90"/>
  <c r="AA7" i="90"/>
  <c r="AA6" i="90"/>
  <c r="AA5" i="90"/>
  <c r="AA4" i="90"/>
  <c r="AA3" i="90"/>
  <c r="AA2" i="90"/>
  <c r="F85" i="89"/>
  <c r="P18" i="3" s="1"/>
  <c r="E85" i="89"/>
  <c r="O18" i="3" s="1"/>
  <c r="C85" i="89"/>
  <c r="C84" i="89"/>
  <c r="AA83" i="89"/>
  <c r="AA82" i="89"/>
  <c r="AA81" i="89"/>
  <c r="AA80" i="89"/>
  <c r="AA79" i="89"/>
  <c r="AA78" i="89"/>
  <c r="AA77" i="89"/>
  <c r="AA76" i="89"/>
  <c r="AA75" i="89"/>
  <c r="AA74" i="89"/>
  <c r="AA73" i="89"/>
  <c r="AA72" i="89"/>
  <c r="AA71" i="89"/>
  <c r="AA70" i="89"/>
  <c r="AA69" i="89"/>
  <c r="AA68" i="89"/>
  <c r="AA67" i="89"/>
  <c r="AA66" i="89"/>
  <c r="AA65" i="89"/>
  <c r="AA64" i="89"/>
  <c r="AA63" i="89"/>
  <c r="AA62" i="89"/>
  <c r="AA61" i="89"/>
  <c r="AB60" i="89"/>
  <c r="AA60" i="89"/>
  <c r="AA59" i="89"/>
  <c r="AA58" i="89"/>
  <c r="AA57" i="89"/>
  <c r="AA56" i="89"/>
  <c r="AA55" i="89"/>
  <c r="AA54" i="89"/>
  <c r="AA53" i="89"/>
  <c r="AA52" i="89"/>
  <c r="AA51" i="89"/>
  <c r="AA50" i="89"/>
  <c r="AA49" i="89"/>
  <c r="AA48" i="89"/>
  <c r="AA47" i="89"/>
  <c r="AA46" i="89"/>
  <c r="AA45" i="89"/>
  <c r="AA44" i="89"/>
  <c r="AA43" i="89"/>
  <c r="AA42" i="89"/>
  <c r="AA41" i="89"/>
  <c r="AA40" i="89"/>
  <c r="AA39" i="89"/>
  <c r="AA38" i="89"/>
  <c r="AA37" i="89"/>
  <c r="AA36" i="89"/>
  <c r="AA35" i="89"/>
  <c r="AA34" i="89"/>
  <c r="AA33" i="89"/>
  <c r="AA32" i="89"/>
  <c r="AA31" i="89"/>
  <c r="AA30" i="89"/>
  <c r="AA29" i="89"/>
  <c r="AB28" i="89"/>
  <c r="AA28" i="89"/>
  <c r="AA27" i="89"/>
  <c r="AA26" i="89"/>
  <c r="AA25" i="89"/>
  <c r="AA24" i="89"/>
  <c r="AA23" i="89"/>
  <c r="AA22" i="89"/>
  <c r="AA21" i="89"/>
  <c r="AA20" i="89"/>
  <c r="AA19" i="89"/>
  <c r="AA18" i="89"/>
  <c r="AA17" i="89"/>
  <c r="AA16" i="89"/>
  <c r="AA15" i="89"/>
  <c r="AA14" i="89"/>
  <c r="AA13" i="89"/>
  <c r="AA12" i="89"/>
  <c r="AA11" i="89"/>
  <c r="AA10" i="89"/>
  <c r="AA9" i="89"/>
  <c r="AA8" i="89"/>
  <c r="AA7" i="89"/>
  <c r="AA6" i="89"/>
  <c r="AA5" i="89"/>
  <c r="AA4" i="89"/>
  <c r="AA3" i="89"/>
  <c r="AA2" i="89"/>
  <c r="F85" i="88"/>
  <c r="P17" i="3" s="1"/>
  <c r="E85" i="88"/>
  <c r="O17" i="3" s="1"/>
  <c r="C85" i="88"/>
  <c r="C84" i="88"/>
  <c r="AA83" i="88"/>
  <c r="AA82" i="88"/>
  <c r="AA81" i="88"/>
  <c r="AA80" i="88"/>
  <c r="AA79" i="88"/>
  <c r="AA78" i="88"/>
  <c r="AA77" i="88"/>
  <c r="AA76" i="88"/>
  <c r="AA75" i="88"/>
  <c r="AA74" i="88"/>
  <c r="AA73" i="88"/>
  <c r="AA72" i="88"/>
  <c r="AA71" i="88"/>
  <c r="AA70" i="88"/>
  <c r="AA69" i="88"/>
  <c r="AA68" i="88"/>
  <c r="AA67" i="88"/>
  <c r="AA66" i="88"/>
  <c r="AA65" i="88"/>
  <c r="AA64" i="88"/>
  <c r="AA63" i="88"/>
  <c r="AA62" i="88"/>
  <c r="AA61" i="88"/>
  <c r="AA60" i="88"/>
  <c r="AA59" i="88"/>
  <c r="AA58" i="88"/>
  <c r="AA57" i="88"/>
  <c r="AA56" i="88"/>
  <c r="AA55" i="88"/>
  <c r="AA54" i="88"/>
  <c r="AB53" i="88"/>
  <c r="AA53" i="88"/>
  <c r="AA52" i="88"/>
  <c r="AA51" i="88"/>
  <c r="AA50" i="88"/>
  <c r="AA49" i="88"/>
  <c r="AA48" i="88"/>
  <c r="AA47" i="88"/>
  <c r="AA46" i="88"/>
  <c r="AA45" i="88"/>
  <c r="AB45" i="88" s="1"/>
  <c r="AA44" i="88"/>
  <c r="AA43" i="88"/>
  <c r="AA42" i="88"/>
  <c r="AA41" i="88"/>
  <c r="AA40" i="88"/>
  <c r="AA39" i="88"/>
  <c r="AA38" i="88"/>
  <c r="AA37" i="88"/>
  <c r="AA36" i="88"/>
  <c r="AA35" i="88"/>
  <c r="AA34" i="88"/>
  <c r="AA33" i="88"/>
  <c r="AA32" i="88"/>
  <c r="AA31" i="88"/>
  <c r="AA30" i="88"/>
  <c r="AA29" i="88"/>
  <c r="AA28" i="88"/>
  <c r="AA27" i="88"/>
  <c r="AA26" i="88"/>
  <c r="AA25" i="88"/>
  <c r="AA24" i="88"/>
  <c r="AA23" i="88"/>
  <c r="AA22" i="88"/>
  <c r="AA21" i="88"/>
  <c r="AA20" i="88"/>
  <c r="AA19" i="88"/>
  <c r="AA18" i="88"/>
  <c r="AA17" i="88"/>
  <c r="AA16" i="88"/>
  <c r="AA15" i="88"/>
  <c r="AA14" i="88"/>
  <c r="AA13" i="88"/>
  <c r="AA12" i="88"/>
  <c r="AA11" i="88"/>
  <c r="AA10" i="88"/>
  <c r="AA9" i="88"/>
  <c r="AA8" i="88"/>
  <c r="AA7" i="88"/>
  <c r="AA6" i="88"/>
  <c r="AA5" i="88"/>
  <c r="AA4" i="88"/>
  <c r="AA3" i="88"/>
  <c r="AA2" i="88"/>
  <c r="F85" i="87"/>
  <c r="P16" i="3" s="1"/>
  <c r="E85" i="87"/>
  <c r="O16" i="3" s="1"/>
  <c r="C85" i="87"/>
  <c r="C84" i="87"/>
  <c r="AA83" i="87"/>
  <c r="AA82" i="87"/>
  <c r="AA81" i="87"/>
  <c r="AA80" i="87"/>
  <c r="AA79" i="87"/>
  <c r="AA78" i="87"/>
  <c r="AA77" i="87"/>
  <c r="AA76" i="87"/>
  <c r="AA75" i="87"/>
  <c r="AA74" i="87"/>
  <c r="AA73" i="87"/>
  <c r="AA72" i="87"/>
  <c r="AA71" i="87"/>
  <c r="AA70" i="87"/>
  <c r="AA69" i="87"/>
  <c r="AA68" i="87"/>
  <c r="AA67" i="87"/>
  <c r="AB66" i="87"/>
  <c r="AA66" i="87"/>
  <c r="AA65" i="87"/>
  <c r="AA64" i="87"/>
  <c r="AA63" i="87"/>
  <c r="AB63" i="87" s="1"/>
  <c r="AA62" i="87"/>
  <c r="AB61" i="87"/>
  <c r="AA61" i="87"/>
  <c r="AA60" i="87"/>
  <c r="AA59" i="87"/>
  <c r="AA58" i="87"/>
  <c r="AA57" i="87"/>
  <c r="AA56" i="87"/>
  <c r="AA55" i="87"/>
  <c r="AA54" i="87"/>
  <c r="AA53" i="87"/>
  <c r="AA52" i="87"/>
  <c r="AA51" i="87"/>
  <c r="AA50" i="87"/>
  <c r="AA49" i="87"/>
  <c r="AA48" i="87"/>
  <c r="AA47" i="87"/>
  <c r="AA46" i="87"/>
  <c r="AB45" i="87"/>
  <c r="AA45" i="87"/>
  <c r="AA44" i="87"/>
  <c r="AA43" i="87"/>
  <c r="AA42" i="87"/>
  <c r="AA41" i="87"/>
  <c r="AA40" i="87"/>
  <c r="AA39" i="87"/>
  <c r="AA38" i="87"/>
  <c r="AB37" i="87"/>
  <c r="AA37" i="87"/>
  <c r="AA36" i="87"/>
  <c r="AA35" i="87"/>
  <c r="AA34" i="87"/>
  <c r="AA33" i="87"/>
  <c r="AA32" i="87"/>
  <c r="AA31" i="87"/>
  <c r="AA30" i="87"/>
  <c r="AA29" i="87"/>
  <c r="AA28" i="87"/>
  <c r="AA27" i="87"/>
  <c r="AA26" i="87"/>
  <c r="AA25" i="87"/>
  <c r="AA24" i="87"/>
  <c r="AA23" i="87"/>
  <c r="AA22" i="87"/>
  <c r="AB21" i="87"/>
  <c r="AA21" i="87"/>
  <c r="AA20" i="87"/>
  <c r="AA19" i="87"/>
  <c r="AA18" i="87"/>
  <c r="AA17" i="87"/>
  <c r="AA16" i="87"/>
  <c r="AA15" i="87"/>
  <c r="AA14" i="87"/>
  <c r="AA13" i="87"/>
  <c r="AB13" i="87" s="1"/>
  <c r="AA12" i="87"/>
  <c r="AA11" i="87"/>
  <c r="AA10" i="87"/>
  <c r="AA9" i="87"/>
  <c r="AA8" i="87"/>
  <c r="AA7" i="87"/>
  <c r="AA6" i="87"/>
  <c r="AA5" i="87"/>
  <c r="AA4" i="87"/>
  <c r="AA3" i="87"/>
  <c r="AA2" i="87"/>
  <c r="F85" i="86"/>
  <c r="P30" i="3" s="1"/>
  <c r="E85" i="86"/>
  <c r="O30" i="3" s="1"/>
  <c r="C85" i="86"/>
  <c r="C84" i="86"/>
  <c r="AA83" i="86"/>
  <c r="AA82" i="86"/>
  <c r="AA81" i="86"/>
  <c r="AA80" i="86"/>
  <c r="AA79" i="86"/>
  <c r="AB78" i="86"/>
  <c r="AA78" i="86"/>
  <c r="AA77" i="86"/>
  <c r="AA76" i="86"/>
  <c r="AA75" i="86"/>
  <c r="AA74" i="86"/>
  <c r="AA73" i="86"/>
  <c r="AB72" i="86"/>
  <c r="AA72" i="86"/>
  <c r="AA71" i="86"/>
  <c r="AA70" i="86"/>
  <c r="AA69" i="86"/>
  <c r="AA68" i="86"/>
  <c r="AA67" i="86"/>
  <c r="AA66" i="86"/>
  <c r="AB66" i="86" s="1"/>
  <c r="AA65" i="86"/>
  <c r="AA64" i="86"/>
  <c r="AA63" i="86"/>
  <c r="AA62" i="86"/>
  <c r="AA61" i="86"/>
  <c r="AA60" i="86"/>
  <c r="AA59" i="86"/>
  <c r="AA58" i="86"/>
  <c r="AA57" i="86"/>
  <c r="AA56" i="86"/>
  <c r="AA55" i="86"/>
  <c r="AA54" i="86"/>
  <c r="AA53" i="86"/>
  <c r="AB53" i="86" s="1"/>
  <c r="AA52" i="86"/>
  <c r="AA51" i="86"/>
  <c r="AA50" i="86"/>
  <c r="AA49" i="86"/>
  <c r="AA48" i="86"/>
  <c r="AA47" i="86"/>
  <c r="AA46" i="86"/>
  <c r="AA45" i="86"/>
  <c r="AA44" i="86"/>
  <c r="AA43" i="86"/>
  <c r="AB43" i="86" s="1"/>
  <c r="AA42" i="86"/>
  <c r="AB41" i="86"/>
  <c r="AA41" i="86"/>
  <c r="AA40" i="86"/>
  <c r="AA39" i="86"/>
  <c r="AA38" i="86"/>
  <c r="AA37" i="86"/>
  <c r="AA36" i="86"/>
  <c r="AA35" i="86"/>
  <c r="AB35" i="86" s="1"/>
  <c r="AA34" i="86"/>
  <c r="AA33" i="86"/>
  <c r="AA32" i="86"/>
  <c r="AA31" i="86"/>
  <c r="AA30" i="86"/>
  <c r="AA29" i="86"/>
  <c r="AA28" i="86"/>
  <c r="AA27" i="86"/>
  <c r="AA26" i="86"/>
  <c r="AA25" i="86"/>
  <c r="AA24" i="86"/>
  <c r="AA23" i="86"/>
  <c r="AA22" i="86"/>
  <c r="AA21" i="86"/>
  <c r="AA20" i="86"/>
  <c r="AA19" i="86"/>
  <c r="AA18" i="86"/>
  <c r="AA17" i="86"/>
  <c r="AA16" i="86"/>
  <c r="AA15" i="86"/>
  <c r="AA14" i="86"/>
  <c r="AA13" i="86"/>
  <c r="AA12" i="86"/>
  <c r="AB11" i="86"/>
  <c r="AA11" i="86"/>
  <c r="AA10" i="86"/>
  <c r="AA9" i="86"/>
  <c r="AA8" i="86"/>
  <c r="AA7" i="86"/>
  <c r="AA6" i="86"/>
  <c r="AA5" i="86"/>
  <c r="AA4" i="86"/>
  <c r="AA3" i="86"/>
  <c r="AA2" i="86"/>
  <c r="F85" i="85"/>
  <c r="P8" i="3" s="1"/>
  <c r="E85" i="85"/>
  <c r="O8" i="3" s="1"/>
  <c r="C85" i="85"/>
  <c r="C84" i="85"/>
  <c r="F85" i="84"/>
  <c r="P29" i="3" s="1"/>
  <c r="E85" i="84"/>
  <c r="O29" i="3" s="1"/>
  <c r="C85" i="84"/>
  <c r="C84" i="84"/>
  <c r="AB83" i="84"/>
  <c r="AA83" i="84"/>
  <c r="AA82" i="84"/>
  <c r="AA81" i="84"/>
  <c r="AA80" i="84"/>
  <c r="AA79" i="84"/>
  <c r="AA78" i="84"/>
  <c r="AA77" i="84"/>
  <c r="AA76" i="84"/>
  <c r="AA75" i="84"/>
  <c r="AA74" i="84"/>
  <c r="AA73" i="84"/>
  <c r="AA72" i="84"/>
  <c r="AA71" i="84"/>
  <c r="AA70" i="84"/>
  <c r="AA69" i="84"/>
  <c r="AA68" i="84"/>
  <c r="AA67" i="84"/>
  <c r="AA66" i="84"/>
  <c r="AA65" i="84"/>
  <c r="AB65" i="84" s="1"/>
  <c r="AA64" i="84"/>
  <c r="AA63" i="84"/>
  <c r="AA62" i="84"/>
  <c r="AA61" i="84"/>
  <c r="AA60" i="84"/>
  <c r="AA59" i="84"/>
  <c r="AA58" i="84"/>
  <c r="AA57" i="84"/>
  <c r="AA56" i="84"/>
  <c r="AA55" i="84"/>
  <c r="AA54" i="84"/>
  <c r="AA53" i="84"/>
  <c r="AA52" i="84"/>
  <c r="AA51" i="84"/>
  <c r="AA50" i="84"/>
  <c r="AA49" i="84"/>
  <c r="AA48" i="84"/>
  <c r="AB47" i="84"/>
  <c r="AA47" i="84"/>
  <c r="AA46" i="84"/>
  <c r="AA45" i="84"/>
  <c r="AA44" i="84"/>
  <c r="AA43" i="84"/>
  <c r="AA42" i="84"/>
  <c r="AA41" i="84"/>
  <c r="AA40" i="84"/>
  <c r="AA39" i="84"/>
  <c r="AA38" i="84"/>
  <c r="AA37" i="84"/>
  <c r="AA36" i="84"/>
  <c r="AA35" i="84"/>
  <c r="AA34" i="84"/>
  <c r="AA33" i="84"/>
  <c r="AA32" i="84"/>
  <c r="AA31" i="84"/>
  <c r="AA30" i="84"/>
  <c r="AB30" i="84" s="1"/>
  <c r="AA29" i="84"/>
  <c r="AA28" i="84"/>
  <c r="AA27" i="84"/>
  <c r="AA26" i="84"/>
  <c r="AA25" i="84"/>
  <c r="AA24" i="84"/>
  <c r="AA23" i="84"/>
  <c r="AA22" i="84"/>
  <c r="AA21" i="84"/>
  <c r="AA20" i="84"/>
  <c r="AA19" i="84"/>
  <c r="AA18" i="84"/>
  <c r="AA17" i="84"/>
  <c r="AA16" i="84"/>
  <c r="AA15" i="84"/>
  <c r="AA14" i="84"/>
  <c r="AA13" i="84"/>
  <c r="AA12" i="84"/>
  <c r="AA11" i="84"/>
  <c r="AA10" i="84"/>
  <c r="AA9" i="84"/>
  <c r="AA8" i="84"/>
  <c r="AA7" i="84"/>
  <c r="AA6" i="84"/>
  <c r="AA5" i="84"/>
  <c r="AA4" i="84"/>
  <c r="AA3" i="84"/>
  <c r="AA2" i="84"/>
  <c r="F85" i="83"/>
  <c r="P38" i="3" s="1"/>
  <c r="E85" i="83"/>
  <c r="O38" i="3" s="1"/>
  <c r="C85" i="83"/>
  <c r="C84" i="83"/>
  <c r="AA83" i="83"/>
  <c r="R83" i="83"/>
  <c r="O83" i="83"/>
  <c r="AB82" i="83"/>
  <c r="AA82" i="83"/>
  <c r="R82" i="83"/>
  <c r="O82" i="83"/>
  <c r="AA81" i="83"/>
  <c r="R81" i="83"/>
  <c r="O81" i="83"/>
  <c r="AA80" i="83"/>
  <c r="R80" i="83"/>
  <c r="O80" i="83"/>
  <c r="AA79" i="83"/>
  <c r="R79" i="83"/>
  <c r="O79" i="83"/>
  <c r="AA78" i="83"/>
  <c r="AB78" i="83" s="1"/>
  <c r="R78" i="83"/>
  <c r="O78" i="83"/>
  <c r="AB77" i="83"/>
  <c r="AA77" i="83"/>
  <c r="R77" i="83"/>
  <c r="O77" i="83"/>
  <c r="AA76" i="83"/>
  <c r="R76" i="83"/>
  <c r="O76" i="83"/>
  <c r="AA75" i="83"/>
  <c r="R75" i="83"/>
  <c r="O75" i="83"/>
  <c r="AA74" i="83"/>
  <c r="R74" i="83"/>
  <c r="O74" i="83"/>
  <c r="AA73" i="83"/>
  <c r="R73" i="83"/>
  <c r="O73" i="83"/>
  <c r="AA72" i="83"/>
  <c r="R72" i="83"/>
  <c r="O72" i="83"/>
  <c r="AA71" i="83"/>
  <c r="R71" i="83"/>
  <c r="O71" i="83"/>
  <c r="AA70" i="83"/>
  <c r="R70" i="83"/>
  <c r="O70" i="83"/>
  <c r="AB69" i="83"/>
  <c r="AA69" i="83"/>
  <c r="R69" i="83"/>
  <c r="O69" i="83"/>
  <c r="AA68" i="83"/>
  <c r="R68" i="83"/>
  <c r="O68" i="83"/>
  <c r="AA67" i="83"/>
  <c r="R67" i="83"/>
  <c r="O67" i="83"/>
  <c r="AA66" i="83"/>
  <c r="R66" i="83"/>
  <c r="O66" i="83"/>
  <c r="AA65" i="83"/>
  <c r="R65" i="83"/>
  <c r="O65" i="83"/>
  <c r="AB64" i="83"/>
  <c r="AA64" i="83"/>
  <c r="R64" i="83"/>
  <c r="O64" i="83"/>
  <c r="AA63" i="83"/>
  <c r="R63" i="83"/>
  <c r="O63" i="83"/>
  <c r="AA62" i="83"/>
  <c r="R62" i="83"/>
  <c r="O62" i="83"/>
  <c r="AA61" i="83"/>
  <c r="R61" i="83"/>
  <c r="O61" i="83"/>
  <c r="AA60" i="83"/>
  <c r="R60" i="83"/>
  <c r="O60" i="83"/>
  <c r="AA59" i="83"/>
  <c r="R59" i="83"/>
  <c r="O59" i="83"/>
  <c r="AA58" i="83"/>
  <c r="R58" i="83"/>
  <c r="O58" i="83"/>
  <c r="AB57" i="83"/>
  <c r="AA57" i="83"/>
  <c r="R57" i="83"/>
  <c r="O57" i="83"/>
  <c r="AA56" i="83"/>
  <c r="R56" i="83"/>
  <c r="O56" i="83"/>
  <c r="AA55" i="83"/>
  <c r="R55" i="83"/>
  <c r="O55" i="83"/>
  <c r="AA54" i="83"/>
  <c r="R54" i="83"/>
  <c r="O54" i="83"/>
  <c r="AA53" i="83"/>
  <c r="AB53" i="83" s="1"/>
  <c r="R53" i="83"/>
  <c r="O53" i="83"/>
  <c r="AA52" i="83"/>
  <c r="R52" i="83"/>
  <c r="O52" i="83"/>
  <c r="AA51" i="83"/>
  <c r="R51" i="83"/>
  <c r="O51" i="83"/>
  <c r="AA50" i="83"/>
  <c r="R50" i="83"/>
  <c r="O50" i="83"/>
  <c r="AA49" i="83"/>
  <c r="R49" i="83"/>
  <c r="O49" i="83"/>
  <c r="AA48" i="83"/>
  <c r="R48" i="83"/>
  <c r="O48" i="83"/>
  <c r="AA47" i="83"/>
  <c r="R47" i="83"/>
  <c r="O47" i="83"/>
  <c r="AA46" i="83"/>
  <c r="R46" i="83"/>
  <c r="O46" i="83"/>
  <c r="AA45" i="83"/>
  <c r="R45" i="83"/>
  <c r="O45" i="83"/>
  <c r="AA44" i="83"/>
  <c r="R44" i="83"/>
  <c r="O44" i="83"/>
  <c r="AA43" i="83"/>
  <c r="R43" i="83"/>
  <c r="O43" i="83"/>
  <c r="AA42" i="83"/>
  <c r="R42" i="83"/>
  <c r="O42" i="83"/>
  <c r="AA41" i="83"/>
  <c r="R41" i="83"/>
  <c r="O41" i="83"/>
  <c r="AA40" i="83"/>
  <c r="R40" i="83"/>
  <c r="O40" i="83"/>
  <c r="AA39" i="83"/>
  <c r="R39" i="83"/>
  <c r="O39" i="83"/>
  <c r="AA38" i="83"/>
  <c r="R38" i="83"/>
  <c r="O38" i="83"/>
  <c r="AA37" i="83"/>
  <c r="R37" i="83"/>
  <c r="O37" i="83"/>
  <c r="AB36" i="83"/>
  <c r="AA36" i="83"/>
  <c r="R36" i="83"/>
  <c r="O36" i="83"/>
  <c r="AA35" i="83"/>
  <c r="R35" i="83"/>
  <c r="O35" i="83"/>
  <c r="AA34" i="83"/>
  <c r="R34" i="83"/>
  <c r="O34" i="83"/>
  <c r="AA33" i="83"/>
  <c r="R33" i="83"/>
  <c r="O33" i="83"/>
  <c r="AA32" i="83"/>
  <c r="R32" i="83"/>
  <c r="O32" i="83"/>
  <c r="AA31" i="83"/>
  <c r="R31" i="83"/>
  <c r="O31" i="83"/>
  <c r="AA30" i="83"/>
  <c r="R30" i="83"/>
  <c r="O30" i="83"/>
  <c r="AA29" i="83"/>
  <c r="R29" i="83"/>
  <c r="O29" i="83"/>
  <c r="AA28" i="83"/>
  <c r="R28" i="83"/>
  <c r="O28" i="83"/>
  <c r="AA27" i="83"/>
  <c r="R27" i="83"/>
  <c r="O27" i="83"/>
  <c r="AA26" i="83"/>
  <c r="R26" i="83"/>
  <c r="O26" i="83"/>
  <c r="AA25" i="83"/>
  <c r="R25" i="83"/>
  <c r="O25" i="83"/>
  <c r="AA24" i="83"/>
  <c r="R24" i="83"/>
  <c r="O24" i="83"/>
  <c r="AA23" i="83"/>
  <c r="R23" i="83"/>
  <c r="O23" i="83"/>
  <c r="AA22" i="83"/>
  <c r="R22" i="83"/>
  <c r="O22" i="83"/>
  <c r="AA21" i="83"/>
  <c r="R21" i="83"/>
  <c r="O21" i="83"/>
  <c r="AA20" i="83"/>
  <c r="R20" i="83"/>
  <c r="O20" i="83"/>
  <c r="AA19" i="83"/>
  <c r="R19" i="83"/>
  <c r="O19" i="83"/>
  <c r="AA18" i="83"/>
  <c r="R18" i="83"/>
  <c r="O18" i="83"/>
  <c r="AA17" i="83"/>
  <c r="R17" i="83"/>
  <c r="O17" i="83"/>
  <c r="AA16" i="83"/>
  <c r="R16" i="83"/>
  <c r="O16" i="83"/>
  <c r="AA15" i="83"/>
  <c r="R15" i="83"/>
  <c r="O15" i="83"/>
  <c r="AA14" i="83"/>
  <c r="R14" i="83"/>
  <c r="O14" i="83"/>
  <c r="AA13" i="83"/>
  <c r="R13" i="83"/>
  <c r="O13" i="83"/>
  <c r="AA12" i="83"/>
  <c r="R12" i="83"/>
  <c r="O12" i="83"/>
  <c r="AA11" i="83"/>
  <c r="R11" i="83"/>
  <c r="O11" i="83"/>
  <c r="AA10" i="83"/>
  <c r="R10" i="83"/>
  <c r="O10" i="83"/>
  <c r="AA9" i="83"/>
  <c r="R9" i="83"/>
  <c r="O9" i="83"/>
  <c r="AA8" i="83"/>
  <c r="R8" i="83"/>
  <c r="O8" i="83"/>
  <c r="AA7" i="83"/>
  <c r="R7" i="83"/>
  <c r="O7" i="83"/>
  <c r="AA6" i="83"/>
  <c r="AB6" i="83" s="1"/>
  <c r="R6" i="83"/>
  <c r="O6" i="83"/>
  <c r="AA5" i="83"/>
  <c r="R5" i="83"/>
  <c r="O5" i="83"/>
  <c r="AA4" i="83"/>
  <c r="AA3" i="83"/>
  <c r="AA2" i="83"/>
  <c r="U2" i="83"/>
  <c r="R2" i="83"/>
  <c r="R3" i="83" s="1"/>
  <c r="R4" i="83" s="1"/>
  <c r="O2" i="83"/>
  <c r="O3" i="83" s="1"/>
  <c r="O4" i="83" s="1"/>
  <c r="F85" i="82"/>
  <c r="P7" i="3" s="1"/>
  <c r="E85" i="82"/>
  <c r="O7" i="3" s="1"/>
  <c r="C85" i="82"/>
  <c r="C84" i="82"/>
  <c r="AA83" i="82"/>
  <c r="AA82" i="82"/>
  <c r="AA81" i="82"/>
  <c r="AB81" i="82" s="1"/>
  <c r="AA80" i="82"/>
  <c r="AA79" i="82"/>
  <c r="AA78" i="82"/>
  <c r="AA77" i="82"/>
  <c r="AA76" i="82"/>
  <c r="AA75" i="82"/>
  <c r="AA74" i="82"/>
  <c r="AA73" i="82"/>
  <c r="AA72" i="82"/>
  <c r="AA71" i="82"/>
  <c r="AA70" i="82"/>
  <c r="AB69" i="82"/>
  <c r="AA69" i="82"/>
  <c r="AA68" i="82"/>
  <c r="AA67" i="82"/>
  <c r="AA66" i="82"/>
  <c r="AA65" i="82"/>
  <c r="AA64" i="82"/>
  <c r="AA63" i="82"/>
  <c r="AA62" i="82"/>
  <c r="AA61" i="82"/>
  <c r="AB60" i="82"/>
  <c r="AA60" i="82"/>
  <c r="AA59" i="82"/>
  <c r="AA58" i="82"/>
  <c r="AA57" i="82"/>
  <c r="AA56" i="82"/>
  <c r="AA55" i="82"/>
  <c r="AA54" i="82"/>
  <c r="AA53" i="82"/>
  <c r="AA52" i="82"/>
  <c r="AA51" i="82"/>
  <c r="AA50" i="82"/>
  <c r="AA49" i="82"/>
  <c r="AB48" i="82"/>
  <c r="AA48" i="82"/>
  <c r="AA47" i="82"/>
  <c r="AA46" i="82"/>
  <c r="AA45" i="82"/>
  <c r="AA44" i="82"/>
  <c r="AA43" i="82"/>
  <c r="AA42" i="82"/>
  <c r="AA41" i="82"/>
  <c r="AA40" i="82"/>
  <c r="AA39" i="82"/>
  <c r="AA38" i="82"/>
  <c r="AA37" i="82"/>
  <c r="AB36" i="82"/>
  <c r="AA36" i="82"/>
  <c r="AA35" i="82"/>
  <c r="AA34" i="82"/>
  <c r="AA33" i="82"/>
  <c r="AA32" i="82"/>
  <c r="AA31" i="82"/>
  <c r="AA30" i="82"/>
  <c r="AA29" i="82"/>
  <c r="AA28" i="82"/>
  <c r="AA27" i="82"/>
  <c r="AA26" i="82"/>
  <c r="AA25" i="82"/>
  <c r="AA24" i="82"/>
  <c r="AA23" i="82"/>
  <c r="AA22" i="82"/>
  <c r="AA21" i="82"/>
  <c r="AA20" i="82"/>
  <c r="AA19" i="82"/>
  <c r="AA18" i="82"/>
  <c r="AA17" i="82"/>
  <c r="AA16" i="82"/>
  <c r="AA15" i="82"/>
  <c r="AA14" i="82"/>
  <c r="AA13" i="82"/>
  <c r="AA12" i="82"/>
  <c r="AA11" i="82"/>
  <c r="AA10" i="82"/>
  <c r="AA9" i="82"/>
  <c r="AA8" i="82"/>
  <c r="AA7" i="82"/>
  <c r="AA6" i="82"/>
  <c r="AA5" i="82"/>
  <c r="AA4" i="82"/>
  <c r="AA3" i="82"/>
  <c r="AA2" i="82"/>
  <c r="F85" i="81"/>
  <c r="P37" i="3" s="1"/>
  <c r="E85" i="81"/>
  <c r="O37" i="3" s="1"/>
  <c r="C85" i="81"/>
  <c r="C84" i="81"/>
  <c r="AA83" i="81"/>
  <c r="AA82" i="81"/>
  <c r="AA81" i="81"/>
  <c r="AB80" i="81"/>
  <c r="AA80" i="81"/>
  <c r="AA79" i="81"/>
  <c r="AA78" i="81"/>
  <c r="AA77" i="81"/>
  <c r="AA76" i="81"/>
  <c r="AA75" i="81"/>
  <c r="AA74" i="81"/>
  <c r="AA73" i="81"/>
  <c r="AB72" i="81"/>
  <c r="AA72" i="81"/>
  <c r="AA71" i="81"/>
  <c r="AA70" i="81"/>
  <c r="AA69" i="81"/>
  <c r="AB68" i="81"/>
  <c r="AA68" i="81"/>
  <c r="AB67" i="81"/>
  <c r="AA67" i="81"/>
  <c r="AA66" i="81"/>
  <c r="AA65" i="81"/>
  <c r="AA64" i="81"/>
  <c r="AA63" i="81"/>
  <c r="AA62" i="81"/>
  <c r="AA61" i="81"/>
  <c r="AA60" i="81"/>
  <c r="AA59" i="81"/>
  <c r="AA58" i="81"/>
  <c r="AA57" i="81"/>
  <c r="AB56" i="81"/>
  <c r="AA56" i="81"/>
  <c r="AA55" i="81"/>
  <c r="AB55" i="81" s="1"/>
  <c r="AA54" i="81"/>
  <c r="AA53" i="81"/>
  <c r="AA52" i="81"/>
  <c r="AA51" i="81"/>
  <c r="AA50" i="81"/>
  <c r="AA49" i="81"/>
  <c r="AB48" i="81"/>
  <c r="AA48" i="81"/>
  <c r="AA47" i="81"/>
  <c r="AA46" i="81"/>
  <c r="AA45" i="81"/>
  <c r="AB44" i="81"/>
  <c r="AA44" i="81"/>
  <c r="AB43" i="81"/>
  <c r="AA43" i="81"/>
  <c r="AA42" i="81"/>
  <c r="AA41" i="81"/>
  <c r="AA40" i="81"/>
  <c r="AA39" i="81"/>
  <c r="AA38" i="81"/>
  <c r="AA37" i="81"/>
  <c r="AA36" i="81"/>
  <c r="AA35" i="81"/>
  <c r="AA34" i="81"/>
  <c r="AA33" i="81"/>
  <c r="AA32" i="81"/>
  <c r="AA31" i="81"/>
  <c r="AA30" i="81"/>
  <c r="AA29" i="81"/>
  <c r="AA28" i="81"/>
  <c r="AA27" i="81"/>
  <c r="AA26" i="81"/>
  <c r="AA25" i="81"/>
  <c r="AA24" i="81"/>
  <c r="AA23" i="81"/>
  <c r="AA22" i="81"/>
  <c r="AA21" i="81"/>
  <c r="AA20" i="81"/>
  <c r="AA19" i="81"/>
  <c r="AA18" i="81"/>
  <c r="AA17" i="81"/>
  <c r="AA16" i="81"/>
  <c r="AA15" i="81"/>
  <c r="AA14" i="81"/>
  <c r="AA13" i="81"/>
  <c r="AA12" i="81"/>
  <c r="AA11" i="81"/>
  <c r="AA10" i="81"/>
  <c r="AA9" i="81"/>
  <c r="AA8" i="81"/>
  <c r="AA7" i="81"/>
  <c r="AA6" i="81"/>
  <c r="AA5" i="81"/>
  <c r="AA4" i="81"/>
  <c r="AA3" i="81"/>
  <c r="AA2" i="81"/>
  <c r="F85" i="80"/>
  <c r="P6" i="3" s="1"/>
  <c r="E85" i="80"/>
  <c r="O6" i="3" s="1"/>
  <c r="C85" i="80"/>
  <c r="C84" i="80"/>
  <c r="AA83" i="80"/>
  <c r="AA82" i="80"/>
  <c r="AA81" i="80"/>
  <c r="AA80" i="80"/>
  <c r="AA79" i="80"/>
  <c r="AA78" i="80"/>
  <c r="AA77" i="80"/>
  <c r="AA76" i="80"/>
  <c r="AA75" i="80"/>
  <c r="AA74" i="80"/>
  <c r="AA73" i="80"/>
  <c r="AA72" i="80"/>
  <c r="AA71" i="80"/>
  <c r="AA70" i="80"/>
  <c r="AA69" i="80"/>
  <c r="AA68" i="80"/>
  <c r="AA67" i="80"/>
  <c r="AA66" i="80"/>
  <c r="AA65" i="80"/>
  <c r="AA64" i="80"/>
  <c r="AA63" i="80"/>
  <c r="AA62" i="80"/>
  <c r="AA61" i="80"/>
  <c r="AA60" i="80"/>
  <c r="AA59" i="80"/>
  <c r="AA58" i="80"/>
  <c r="AA57" i="80"/>
  <c r="AA56" i="80"/>
  <c r="AB55" i="80"/>
  <c r="AA55" i="80"/>
  <c r="AA54" i="80"/>
  <c r="AA53" i="80"/>
  <c r="AA52" i="80"/>
  <c r="AA51" i="80"/>
  <c r="AA50" i="80"/>
  <c r="AA49" i="80"/>
  <c r="AA48" i="80"/>
  <c r="AA47" i="80"/>
  <c r="AA46" i="80"/>
  <c r="AA45" i="80"/>
  <c r="AA44" i="80"/>
  <c r="AA43" i="80"/>
  <c r="AA42" i="80"/>
  <c r="AA41" i="80"/>
  <c r="AA40" i="80"/>
  <c r="AA39" i="80"/>
  <c r="AA38" i="80"/>
  <c r="AA37" i="80"/>
  <c r="AB37" i="80" s="1"/>
  <c r="AA36" i="80"/>
  <c r="AA35" i="80"/>
  <c r="AA34" i="80"/>
  <c r="AA33" i="80"/>
  <c r="AA32" i="80"/>
  <c r="AA31" i="80"/>
  <c r="AA30" i="80"/>
  <c r="AA29" i="80"/>
  <c r="AB29" i="80" s="1"/>
  <c r="AA28" i="80"/>
  <c r="AA27" i="80"/>
  <c r="AA26" i="80"/>
  <c r="AB25" i="80"/>
  <c r="AA25" i="80"/>
  <c r="AA24" i="80"/>
  <c r="AA23" i="80"/>
  <c r="AA22" i="80"/>
  <c r="AA21" i="80"/>
  <c r="AA20" i="80"/>
  <c r="AA19" i="80"/>
  <c r="AA18" i="80"/>
  <c r="AA17" i="80"/>
  <c r="AA16" i="80"/>
  <c r="AA15" i="80"/>
  <c r="AA14" i="80"/>
  <c r="AA13" i="80"/>
  <c r="AA12" i="80"/>
  <c r="AA11" i="80"/>
  <c r="AA10" i="80"/>
  <c r="AA9" i="80"/>
  <c r="AA8" i="80"/>
  <c r="AA7" i="80"/>
  <c r="AA6" i="80"/>
  <c r="AA5" i="80"/>
  <c r="AA4" i="80"/>
  <c r="AA3" i="80"/>
  <c r="AA2" i="80"/>
  <c r="F85" i="79"/>
  <c r="P28" i="3" s="1"/>
  <c r="E85" i="79"/>
  <c r="O28" i="3" s="1"/>
  <c r="C85" i="79"/>
  <c r="C84" i="79"/>
  <c r="AA83" i="79"/>
  <c r="AA82" i="79"/>
  <c r="AA81" i="79"/>
  <c r="AA80" i="79"/>
  <c r="AA79" i="79"/>
  <c r="AA78" i="79"/>
  <c r="AA77" i="79"/>
  <c r="AA76" i="79"/>
  <c r="AA75" i="79"/>
  <c r="AA74" i="79"/>
  <c r="AA73" i="79"/>
  <c r="AA72" i="79"/>
  <c r="AA71" i="79"/>
  <c r="AB71" i="79" s="1"/>
  <c r="AA70" i="79"/>
  <c r="AA69" i="79"/>
  <c r="AA68" i="79"/>
  <c r="AA67" i="79"/>
  <c r="AA66" i="79"/>
  <c r="AA65" i="79"/>
  <c r="AA64" i="79"/>
  <c r="AA63" i="79"/>
  <c r="AA62" i="79"/>
  <c r="AA61" i="79"/>
  <c r="AB60" i="79"/>
  <c r="AA60" i="79"/>
  <c r="AB59" i="79"/>
  <c r="AA59" i="79"/>
  <c r="AA58" i="79"/>
  <c r="AA57" i="79"/>
  <c r="AA56" i="79"/>
  <c r="AB55" i="79"/>
  <c r="AA55" i="79"/>
  <c r="AA54" i="79"/>
  <c r="AA53" i="79"/>
  <c r="AA52" i="79"/>
  <c r="AA51" i="79"/>
  <c r="AA50" i="79"/>
  <c r="AB49" i="79"/>
  <c r="AA49" i="79"/>
  <c r="AA48" i="79"/>
  <c r="AA47" i="79"/>
  <c r="AA46" i="79"/>
  <c r="AA45" i="79"/>
  <c r="AA44" i="79"/>
  <c r="AA43" i="79"/>
  <c r="AA42" i="79"/>
  <c r="AA41" i="79"/>
  <c r="AA40" i="79"/>
  <c r="AA39" i="79"/>
  <c r="AA38" i="79"/>
  <c r="AA37" i="79"/>
  <c r="AB36" i="79"/>
  <c r="AA36" i="79"/>
  <c r="AA35" i="79"/>
  <c r="AA34" i="79"/>
  <c r="AA33" i="79"/>
  <c r="AA32" i="79"/>
  <c r="AA31" i="79"/>
  <c r="AA30" i="79"/>
  <c r="AA29" i="79"/>
  <c r="AA28" i="79"/>
  <c r="AA27" i="79"/>
  <c r="AA26" i="79"/>
  <c r="AA25" i="79"/>
  <c r="AB24" i="79"/>
  <c r="AA24" i="79"/>
  <c r="AA23" i="79"/>
  <c r="AA22" i="79"/>
  <c r="AA21" i="79"/>
  <c r="AA20" i="79"/>
  <c r="AA19" i="79"/>
  <c r="AA18" i="79"/>
  <c r="AA17" i="79"/>
  <c r="AA16" i="79"/>
  <c r="AA15" i="79"/>
  <c r="AA14" i="79"/>
  <c r="AA13" i="79"/>
  <c r="AA12" i="79"/>
  <c r="AA11" i="79"/>
  <c r="AA10" i="79"/>
  <c r="AA9" i="79"/>
  <c r="AA8" i="79"/>
  <c r="AA7" i="79"/>
  <c r="AA6" i="79"/>
  <c r="AA5" i="79"/>
  <c r="AA4" i="79"/>
  <c r="AA3" i="79"/>
  <c r="AA2" i="79"/>
  <c r="F85" i="78"/>
  <c r="P15" i="3" s="1"/>
  <c r="E85" i="78"/>
  <c r="O15" i="3" s="1"/>
  <c r="C85" i="78"/>
  <c r="C84" i="78"/>
  <c r="AA83" i="78"/>
  <c r="AA82" i="78"/>
  <c r="AA81" i="78"/>
  <c r="AA80" i="78"/>
  <c r="AA79" i="78"/>
  <c r="AA78" i="78"/>
  <c r="AA77" i="78"/>
  <c r="AA76" i="78"/>
  <c r="AA75" i="78"/>
  <c r="AA74" i="78"/>
  <c r="AA73" i="78"/>
  <c r="AA72" i="78"/>
  <c r="AA71" i="78"/>
  <c r="AA70" i="78"/>
  <c r="AA69" i="78"/>
  <c r="AA68" i="78"/>
  <c r="AA67" i="78"/>
  <c r="AA66" i="78"/>
  <c r="AA65" i="78"/>
  <c r="AA64" i="78"/>
  <c r="AA63" i="78"/>
  <c r="AA62" i="78"/>
  <c r="AA61" i="78"/>
  <c r="AA60" i="78"/>
  <c r="AA59" i="78"/>
  <c r="AA58" i="78"/>
  <c r="AA57" i="78"/>
  <c r="AA56" i="78"/>
  <c r="AA55" i="78"/>
  <c r="AA54" i="78"/>
  <c r="AA53" i="78"/>
  <c r="AA52" i="78"/>
  <c r="AA51" i="78"/>
  <c r="AA50" i="78"/>
  <c r="AA49" i="78"/>
  <c r="AA48" i="78"/>
  <c r="AA47" i="78"/>
  <c r="AA46" i="78"/>
  <c r="AA45" i="78"/>
  <c r="AA44" i="78"/>
  <c r="AA43" i="78"/>
  <c r="AA42" i="78"/>
  <c r="AA41" i="78"/>
  <c r="AA40" i="78"/>
  <c r="AA39" i="78"/>
  <c r="AA38" i="78"/>
  <c r="AA37" i="78"/>
  <c r="AA36" i="78"/>
  <c r="AA35" i="78"/>
  <c r="AA34" i="78"/>
  <c r="AA33" i="78"/>
  <c r="AA32" i="78"/>
  <c r="AA31" i="78"/>
  <c r="AA30" i="78"/>
  <c r="AA29" i="78"/>
  <c r="AA28" i="78"/>
  <c r="AA27" i="78"/>
  <c r="AA26" i="78"/>
  <c r="AA25" i="78"/>
  <c r="AA24" i="78"/>
  <c r="AA23" i="78"/>
  <c r="AA22" i="78"/>
  <c r="AA21" i="78"/>
  <c r="AA20" i="78"/>
  <c r="AA19" i="78"/>
  <c r="AA18" i="78"/>
  <c r="AA17" i="78"/>
  <c r="AA16" i="78"/>
  <c r="AA15" i="78"/>
  <c r="AA14" i="78"/>
  <c r="AA13" i="78"/>
  <c r="AA12" i="78"/>
  <c r="AA11" i="78"/>
  <c r="AA10" i="78"/>
  <c r="AA9" i="78"/>
  <c r="AA8" i="78"/>
  <c r="AA7" i="78"/>
  <c r="AA6" i="78"/>
  <c r="AA5" i="78"/>
  <c r="AA4" i="78"/>
  <c r="AA3" i="78"/>
  <c r="AA2" i="78"/>
  <c r="F85" i="77"/>
  <c r="P27" i="3" s="1"/>
  <c r="E85" i="77"/>
  <c r="O27" i="3" s="1"/>
  <c r="C85" i="77"/>
  <c r="C84" i="77"/>
  <c r="AA83" i="77"/>
  <c r="AA82" i="77"/>
  <c r="AA81" i="77"/>
  <c r="AA80" i="77"/>
  <c r="AA79" i="77"/>
  <c r="AA78" i="77"/>
  <c r="AA77" i="77"/>
  <c r="AA76" i="77"/>
  <c r="AA75" i="77"/>
  <c r="AA74" i="77"/>
  <c r="AA73" i="77"/>
  <c r="AA72" i="77"/>
  <c r="AA71" i="77"/>
  <c r="AA70" i="77"/>
  <c r="AA69" i="77"/>
  <c r="AA68" i="77"/>
  <c r="AA67" i="77"/>
  <c r="AA66" i="77"/>
  <c r="AA65" i="77"/>
  <c r="AA64" i="77"/>
  <c r="AA63" i="77"/>
  <c r="AA62" i="77"/>
  <c r="AA61" i="77"/>
  <c r="AB61" i="77" s="1"/>
  <c r="AA60" i="77"/>
  <c r="AA59" i="77"/>
  <c r="AA58" i="77"/>
  <c r="AA57" i="77"/>
  <c r="AA56" i="77"/>
  <c r="AA55" i="77"/>
  <c r="AA54" i="77"/>
  <c r="AA53" i="77"/>
  <c r="AA52" i="77"/>
  <c r="AA51" i="77"/>
  <c r="AA50" i="77"/>
  <c r="AA49" i="77"/>
  <c r="AA48" i="77"/>
  <c r="AA47" i="77"/>
  <c r="AA46" i="77"/>
  <c r="AA45" i="77"/>
  <c r="AA44" i="77"/>
  <c r="AA43" i="77"/>
  <c r="AB42" i="77"/>
  <c r="AA42" i="77"/>
  <c r="AA41" i="77"/>
  <c r="AA40" i="77"/>
  <c r="AA39" i="77"/>
  <c r="AA38" i="77"/>
  <c r="AA37" i="77"/>
  <c r="AA36" i="77"/>
  <c r="AA35" i="77"/>
  <c r="AA34" i="77"/>
  <c r="AA33" i="77"/>
  <c r="AA32" i="77"/>
  <c r="AB31" i="77"/>
  <c r="AA31" i="77"/>
  <c r="AA30" i="77"/>
  <c r="AA29" i="77"/>
  <c r="AA28" i="77"/>
  <c r="AA27" i="77"/>
  <c r="AA26" i="77"/>
  <c r="AA25" i="77"/>
  <c r="AA24" i="77"/>
  <c r="AA23" i="77"/>
  <c r="AA22" i="77"/>
  <c r="AA21" i="77"/>
  <c r="AA20" i="77"/>
  <c r="AA19" i="77"/>
  <c r="AB18" i="77"/>
  <c r="AA18" i="77"/>
  <c r="AA17" i="77"/>
  <c r="AA16" i="77"/>
  <c r="AA15" i="77"/>
  <c r="AA14" i="77"/>
  <c r="AA13" i="77"/>
  <c r="AA12" i="77"/>
  <c r="AA11" i="77"/>
  <c r="AA10" i="77"/>
  <c r="AA9" i="77"/>
  <c r="AA8" i="77"/>
  <c r="AA7" i="77"/>
  <c r="AA6" i="77"/>
  <c r="AA5" i="77"/>
  <c r="AA4" i="77"/>
  <c r="AA3" i="77"/>
  <c r="AA2" i="77"/>
  <c r="F85" i="76"/>
  <c r="P26" i="3" s="1"/>
  <c r="E85" i="76"/>
  <c r="O26" i="3" s="1"/>
  <c r="C85" i="76"/>
  <c r="C84" i="76"/>
  <c r="AA83" i="76"/>
  <c r="AA82" i="76"/>
  <c r="AA81" i="76"/>
  <c r="AA80" i="76"/>
  <c r="AA79" i="76"/>
  <c r="AA78" i="76"/>
  <c r="AA77" i="76"/>
  <c r="AA76" i="76"/>
  <c r="AA75" i="76"/>
  <c r="AA74" i="76"/>
  <c r="AA73" i="76"/>
  <c r="AA72" i="76"/>
  <c r="AA71" i="76"/>
  <c r="AA70" i="76"/>
  <c r="AA69" i="76"/>
  <c r="AA68" i="76"/>
  <c r="AA67" i="76"/>
  <c r="AA66" i="76"/>
  <c r="AA65" i="76"/>
  <c r="AA64" i="76"/>
  <c r="AA63" i="76"/>
  <c r="AA62" i="76"/>
  <c r="AA61" i="76"/>
  <c r="AA60" i="76"/>
  <c r="AA59" i="76"/>
  <c r="AA58" i="76"/>
  <c r="AA57" i="76"/>
  <c r="AA56" i="76"/>
  <c r="AA55" i="76"/>
  <c r="AA54" i="76"/>
  <c r="AA53" i="76"/>
  <c r="AA52" i="76"/>
  <c r="AA51" i="76"/>
  <c r="AA50" i="76"/>
  <c r="AA49" i="76"/>
  <c r="AA48" i="76"/>
  <c r="AA47" i="76"/>
  <c r="AA46" i="76"/>
  <c r="AA45" i="76"/>
  <c r="AA44" i="76"/>
  <c r="AA43" i="76"/>
  <c r="AA42" i="76"/>
  <c r="AA41" i="76"/>
  <c r="AA40" i="76"/>
  <c r="AA39" i="76"/>
  <c r="AA38" i="76"/>
  <c r="AA37" i="76"/>
  <c r="AA36" i="76"/>
  <c r="AA35" i="76"/>
  <c r="AA34" i="76"/>
  <c r="AA33" i="76"/>
  <c r="AA32" i="76"/>
  <c r="AA31" i="76"/>
  <c r="AA30" i="76"/>
  <c r="AA29" i="76"/>
  <c r="AA28" i="76"/>
  <c r="AB27" i="76"/>
  <c r="AA27" i="76"/>
  <c r="AA26" i="76"/>
  <c r="AA25" i="76"/>
  <c r="AA24" i="76"/>
  <c r="AA23" i="76"/>
  <c r="AA22" i="76"/>
  <c r="AA21" i="76"/>
  <c r="AA20" i="76"/>
  <c r="AB19" i="76"/>
  <c r="AA19" i="76"/>
  <c r="AA18" i="76"/>
  <c r="AA17" i="76"/>
  <c r="AA16" i="76"/>
  <c r="AB15" i="76"/>
  <c r="AA15" i="76"/>
  <c r="AA14" i="76"/>
  <c r="AA13" i="76"/>
  <c r="AA12" i="76"/>
  <c r="AA11" i="76"/>
  <c r="AA10" i="76"/>
  <c r="AA9" i="76"/>
  <c r="AA8" i="76"/>
  <c r="AA7" i="76"/>
  <c r="AA6" i="76"/>
  <c r="AA5" i="76"/>
  <c r="AA4" i="76"/>
  <c r="AA3" i="76"/>
  <c r="AA2" i="76"/>
  <c r="F85" i="75"/>
  <c r="P14" i="3" s="1"/>
  <c r="E85" i="75"/>
  <c r="O14" i="3" s="1"/>
  <c r="C85" i="75"/>
  <c r="C84" i="75"/>
  <c r="AA83" i="75"/>
  <c r="AA82" i="75"/>
  <c r="AA81" i="75"/>
  <c r="AA80" i="75"/>
  <c r="AA79" i="75"/>
  <c r="AA78" i="75"/>
  <c r="AA77" i="75"/>
  <c r="AA76" i="75"/>
  <c r="AA75" i="75"/>
  <c r="AA74" i="75"/>
  <c r="AA73" i="75"/>
  <c r="AA72" i="75"/>
  <c r="AA71" i="75"/>
  <c r="AA70" i="75"/>
  <c r="AA69" i="75"/>
  <c r="AA68" i="75"/>
  <c r="AA67" i="75"/>
  <c r="AA66" i="75"/>
  <c r="AA65" i="75"/>
  <c r="AA64" i="75"/>
  <c r="AA63" i="75"/>
  <c r="AA62" i="75"/>
  <c r="AA61" i="75"/>
  <c r="AA60" i="75"/>
  <c r="AA59" i="75"/>
  <c r="AA58" i="75"/>
  <c r="AA57" i="75"/>
  <c r="AA56" i="75"/>
  <c r="AA55" i="75"/>
  <c r="AB55" i="75" s="1"/>
  <c r="AA54" i="75"/>
  <c r="AA53" i="75"/>
  <c r="AA52" i="75"/>
  <c r="AA51" i="75"/>
  <c r="AA50" i="75"/>
  <c r="AA49" i="75"/>
  <c r="AB48" i="75"/>
  <c r="AA48" i="75"/>
  <c r="AA47" i="75"/>
  <c r="AA46" i="75"/>
  <c r="AA45" i="75"/>
  <c r="AA44" i="75"/>
  <c r="AA43" i="75"/>
  <c r="AA42" i="75"/>
  <c r="AA41" i="75"/>
  <c r="AA40" i="75"/>
  <c r="AA39" i="75"/>
  <c r="AA38" i="75"/>
  <c r="AA37" i="75"/>
  <c r="AA36" i="75"/>
  <c r="AA35" i="75"/>
  <c r="AA34" i="75"/>
  <c r="AA33" i="75"/>
  <c r="AA32" i="75"/>
  <c r="AA31" i="75"/>
  <c r="AB30" i="75"/>
  <c r="AA30" i="75"/>
  <c r="AA29" i="75"/>
  <c r="AA28" i="75"/>
  <c r="AA27" i="75"/>
  <c r="AA26" i="75"/>
  <c r="AA25" i="75"/>
  <c r="AA24" i="75"/>
  <c r="AA23" i="75"/>
  <c r="AA22" i="75"/>
  <c r="AA21" i="75"/>
  <c r="AA20" i="75"/>
  <c r="AA19" i="75"/>
  <c r="AA18" i="75"/>
  <c r="AA17" i="75"/>
  <c r="AA16" i="75"/>
  <c r="AA15" i="75"/>
  <c r="AA14" i="75"/>
  <c r="AA13" i="75"/>
  <c r="AA12" i="75"/>
  <c r="AA11" i="75"/>
  <c r="AA10" i="75"/>
  <c r="AA9" i="75"/>
  <c r="AA8" i="75"/>
  <c r="AA7" i="75"/>
  <c r="AA6" i="75"/>
  <c r="AA5" i="75"/>
  <c r="AA4" i="75"/>
  <c r="AA3" i="75"/>
  <c r="AA2" i="75"/>
  <c r="F85" i="74"/>
  <c r="P36" i="3" s="1"/>
  <c r="E85" i="74"/>
  <c r="O36" i="3" s="1"/>
  <c r="C85" i="74"/>
  <c r="C84" i="74"/>
  <c r="AA83" i="74"/>
  <c r="AA82" i="74"/>
  <c r="AA81" i="74"/>
  <c r="AA80" i="74"/>
  <c r="AA79" i="74"/>
  <c r="AA78" i="74"/>
  <c r="AA77" i="74"/>
  <c r="AA76" i="74"/>
  <c r="AA75" i="74"/>
  <c r="AA74" i="74"/>
  <c r="AA73" i="74"/>
  <c r="AB73" i="74" s="1"/>
  <c r="AA72" i="74"/>
  <c r="AA71" i="74"/>
  <c r="AA70" i="74"/>
  <c r="AA69" i="74"/>
  <c r="AA68" i="74"/>
  <c r="AA67" i="74"/>
  <c r="AB66" i="74"/>
  <c r="AA66" i="74"/>
  <c r="AA65" i="74"/>
  <c r="AA64" i="74"/>
  <c r="AA63" i="74"/>
  <c r="AA62" i="74"/>
  <c r="AA61" i="74"/>
  <c r="AA60" i="74"/>
  <c r="AA59" i="74"/>
  <c r="AA58" i="74"/>
  <c r="AA57" i="74"/>
  <c r="AA56" i="74"/>
  <c r="AA55" i="74"/>
  <c r="AA54" i="74"/>
  <c r="AA53" i="74"/>
  <c r="AA52" i="74"/>
  <c r="AA51" i="74"/>
  <c r="AA50" i="74"/>
  <c r="AB49" i="74"/>
  <c r="AA49" i="74"/>
  <c r="AA48" i="74"/>
  <c r="AA47" i="74"/>
  <c r="AA46" i="74"/>
  <c r="AA45" i="74"/>
  <c r="AA44" i="74"/>
  <c r="AA43" i="74"/>
  <c r="AA42" i="74"/>
  <c r="AA41" i="74"/>
  <c r="AA40" i="74"/>
  <c r="AA39" i="74"/>
  <c r="AA38" i="74"/>
  <c r="AA37" i="74"/>
  <c r="AA36" i="74"/>
  <c r="AA35" i="74"/>
  <c r="AA34" i="74"/>
  <c r="AA33" i="74"/>
  <c r="AA32" i="74"/>
  <c r="AA31" i="74"/>
  <c r="AB30" i="74"/>
  <c r="AA30" i="74"/>
  <c r="AA29" i="74"/>
  <c r="AA28" i="74"/>
  <c r="AA27" i="74"/>
  <c r="AA26" i="74"/>
  <c r="AA25" i="74"/>
  <c r="AA24" i="74"/>
  <c r="AA23" i="74"/>
  <c r="AA22" i="74"/>
  <c r="AA21" i="74"/>
  <c r="AA20" i="74"/>
  <c r="AA19" i="74"/>
  <c r="AA18" i="74"/>
  <c r="AA17" i="74"/>
  <c r="AA16" i="74"/>
  <c r="AA15" i="74"/>
  <c r="AA14" i="74"/>
  <c r="AA13" i="74"/>
  <c r="AA12" i="74"/>
  <c r="AA11" i="74"/>
  <c r="AA10" i="74"/>
  <c r="AA9" i="74"/>
  <c r="AA8" i="74"/>
  <c r="AA7" i="74"/>
  <c r="AA6" i="74"/>
  <c r="AA5" i="74"/>
  <c r="AA4" i="74"/>
  <c r="AA3" i="74"/>
  <c r="AA2" i="74"/>
  <c r="F85" i="73"/>
  <c r="P5" i="3" s="1"/>
  <c r="E85" i="73"/>
  <c r="O5" i="3" s="1"/>
  <c r="C85" i="73"/>
  <c r="C84" i="73"/>
  <c r="AA83" i="73"/>
  <c r="AA82" i="73"/>
  <c r="AA81" i="73"/>
  <c r="AA80" i="73"/>
  <c r="AA79" i="73"/>
  <c r="AA78" i="73"/>
  <c r="AA77" i="73"/>
  <c r="AA76" i="73"/>
  <c r="AA75" i="73"/>
  <c r="AA74" i="73"/>
  <c r="AA73" i="73"/>
  <c r="AA72" i="73"/>
  <c r="AA71" i="73"/>
  <c r="AA70" i="73"/>
  <c r="AA69" i="73"/>
  <c r="AA68" i="73"/>
  <c r="AA67" i="73"/>
  <c r="AA66" i="73"/>
  <c r="AA65" i="73"/>
  <c r="AA64" i="73"/>
  <c r="AA63" i="73"/>
  <c r="AA62" i="73"/>
  <c r="AA61" i="73"/>
  <c r="AA60" i="73"/>
  <c r="AA59" i="73"/>
  <c r="AA58" i="73"/>
  <c r="AA57" i="73"/>
  <c r="AA56" i="73"/>
  <c r="AA55" i="73"/>
  <c r="AA54" i="73"/>
  <c r="AA53" i="73"/>
  <c r="AA52" i="73"/>
  <c r="AA51" i="73"/>
  <c r="AA50" i="73"/>
  <c r="AA49" i="73"/>
  <c r="AA48" i="73"/>
  <c r="AA47" i="73"/>
  <c r="AA46" i="73"/>
  <c r="AA45" i="73"/>
  <c r="AA44" i="73"/>
  <c r="AA43" i="73"/>
  <c r="AA42" i="73"/>
  <c r="AA41" i="73"/>
  <c r="AA40" i="73"/>
  <c r="AA39" i="73"/>
  <c r="AA38" i="73"/>
  <c r="AA37" i="73"/>
  <c r="AA36" i="73"/>
  <c r="AA35" i="73"/>
  <c r="AA34" i="73"/>
  <c r="AA33" i="73"/>
  <c r="AA32" i="73"/>
  <c r="AA31" i="73"/>
  <c r="AA30" i="73"/>
  <c r="AA29" i="73"/>
  <c r="AA28" i="73"/>
  <c r="AA27" i="73"/>
  <c r="AA26" i="73"/>
  <c r="AA25" i="73"/>
  <c r="AA24" i="73"/>
  <c r="AA23" i="73"/>
  <c r="AA22" i="73"/>
  <c r="AA21" i="73"/>
  <c r="AA20" i="73"/>
  <c r="AA19" i="73"/>
  <c r="AB18" i="73"/>
  <c r="AA18" i="73"/>
  <c r="AA17" i="73"/>
  <c r="AA16" i="73"/>
  <c r="AA15" i="73"/>
  <c r="AA14" i="73"/>
  <c r="AA13" i="73"/>
  <c r="AA12" i="73"/>
  <c r="AA11" i="73"/>
  <c r="AA10" i="73"/>
  <c r="AA9" i="73"/>
  <c r="AA8" i="73"/>
  <c r="AA7" i="73"/>
  <c r="AA6" i="73"/>
  <c r="AA5" i="73"/>
  <c r="AA4" i="73"/>
  <c r="AA3" i="73"/>
  <c r="AA2" i="73"/>
  <c r="F85" i="72"/>
  <c r="P4" i="3" s="1"/>
  <c r="E85" i="72"/>
  <c r="O4" i="3" s="1"/>
  <c r="C85" i="72"/>
  <c r="C84" i="72"/>
  <c r="AA83" i="72"/>
  <c r="AA82" i="72"/>
  <c r="AA81" i="72"/>
  <c r="AA80" i="72"/>
  <c r="AA79" i="72"/>
  <c r="AA78" i="72"/>
  <c r="AA77" i="72"/>
  <c r="AA76" i="72"/>
  <c r="AA75" i="72"/>
  <c r="AA74" i="72"/>
  <c r="AA73" i="72"/>
  <c r="AA72" i="72"/>
  <c r="AA71" i="72"/>
  <c r="AA70" i="72"/>
  <c r="AA69" i="72"/>
  <c r="AA68" i="72"/>
  <c r="AA67" i="72"/>
  <c r="AA66" i="72"/>
  <c r="AA65" i="72"/>
  <c r="AA64" i="72"/>
  <c r="AA63" i="72"/>
  <c r="AA62" i="72"/>
  <c r="AA61" i="72"/>
  <c r="AA60" i="72"/>
  <c r="AA59" i="72"/>
  <c r="AA58" i="72"/>
  <c r="AA57" i="72"/>
  <c r="AA56" i="72"/>
  <c r="AA55" i="72"/>
  <c r="AA54" i="72"/>
  <c r="AB53" i="72"/>
  <c r="AA53" i="72"/>
  <c r="AA52" i="72"/>
  <c r="AA51" i="72"/>
  <c r="AA50" i="72"/>
  <c r="AA49" i="72"/>
  <c r="AA48" i="72"/>
  <c r="AA47" i="72"/>
  <c r="AA46" i="72"/>
  <c r="AB46" i="72" s="1"/>
  <c r="AA45" i="72"/>
  <c r="AA44" i="72"/>
  <c r="AA43" i="72"/>
  <c r="AA42" i="72"/>
  <c r="AA41" i="72"/>
  <c r="AA40" i="72"/>
  <c r="AA39" i="72"/>
  <c r="AA38" i="72"/>
  <c r="AA37" i="72"/>
  <c r="AA36" i="72"/>
  <c r="AA35" i="72"/>
  <c r="AA34" i="72"/>
  <c r="AA33" i="72"/>
  <c r="AA32" i="72"/>
  <c r="AA31" i="72"/>
  <c r="AA30" i="72"/>
  <c r="AA29" i="72"/>
  <c r="AA28" i="72"/>
  <c r="AA27" i="72"/>
  <c r="AA26" i="72"/>
  <c r="AA25" i="72"/>
  <c r="AB25" i="72" s="1"/>
  <c r="AA24" i="72"/>
  <c r="AA23" i="72"/>
  <c r="AA22" i="72"/>
  <c r="AA21" i="72"/>
  <c r="AA20" i="72"/>
  <c r="AA19" i="72"/>
  <c r="AA18" i="72"/>
  <c r="AA17" i="72"/>
  <c r="AA16" i="72"/>
  <c r="AA15" i="72"/>
  <c r="AA14" i="72"/>
  <c r="AA13" i="72"/>
  <c r="AB13" i="72" s="1"/>
  <c r="AA12" i="72"/>
  <c r="AA11" i="72"/>
  <c r="AA10" i="72"/>
  <c r="AA9" i="72"/>
  <c r="AA8" i="72"/>
  <c r="AA7" i="72"/>
  <c r="AA6" i="72"/>
  <c r="AA5" i="72"/>
  <c r="AA4" i="72"/>
  <c r="AA3" i="72"/>
  <c r="AA2" i="72"/>
  <c r="F85" i="71"/>
  <c r="P25" i="3" s="1"/>
  <c r="E85" i="71"/>
  <c r="O25" i="3" s="1"/>
  <c r="C85" i="71"/>
  <c r="C84" i="71"/>
  <c r="AA83" i="71"/>
  <c r="AA82" i="71"/>
  <c r="AA81" i="71"/>
  <c r="AA80" i="71"/>
  <c r="AA79" i="71"/>
  <c r="AA78" i="71"/>
  <c r="AA77" i="71"/>
  <c r="AA76" i="71"/>
  <c r="AA75" i="71"/>
  <c r="AA74" i="71"/>
  <c r="AA73" i="71"/>
  <c r="AA72" i="71"/>
  <c r="AA71" i="71"/>
  <c r="AA70" i="71"/>
  <c r="AB69" i="71"/>
  <c r="AA69" i="71"/>
  <c r="AA68" i="71"/>
  <c r="AA67" i="71"/>
  <c r="AA66" i="71"/>
  <c r="AB66" i="71" s="1"/>
  <c r="AA65" i="71"/>
  <c r="AA64" i="71"/>
  <c r="AA63" i="71"/>
  <c r="AA62" i="71"/>
  <c r="AA61" i="71"/>
  <c r="AA60" i="71"/>
  <c r="AA59" i="71"/>
  <c r="AA58" i="71"/>
  <c r="AA57" i="71"/>
  <c r="AA56" i="71"/>
  <c r="AA55" i="71"/>
  <c r="AA54" i="71"/>
  <c r="AA53" i="71"/>
  <c r="AA52" i="71"/>
  <c r="AA51" i="71"/>
  <c r="AA50" i="71"/>
  <c r="AA49" i="71"/>
  <c r="AA48" i="71"/>
  <c r="AA47" i="71"/>
  <c r="AA46" i="71"/>
  <c r="AB45" i="71"/>
  <c r="AA45" i="71"/>
  <c r="AA44" i="71"/>
  <c r="AA43" i="71"/>
  <c r="AB42" i="71"/>
  <c r="AA42" i="71"/>
  <c r="AA41" i="71"/>
  <c r="AA40" i="71"/>
  <c r="AA39" i="71"/>
  <c r="AA38" i="71"/>
  <c r="AA37" i="71"/>
  <c r="AA36" i="71"/>
  <c r="AA35" i="71"/>
  <c r="AA34" i="71"/>
  <c r="AA33" i="71"/>
  <c r="AA32" i="71"/>
  <c r="AA31" i="71"/>
  <c r="AA30" i="71"/>
  <c r="AA29" i="71"/>
  <c r="AA28" i="71"/>
  <c r="AA27" i="71"/>
  <c r="AA26" i="71"/>
  <c r="AA25" i="71"/>
  <c r="AA24" i="71"/>
  <c r="AA23" i="71"/>
  <c r="AA22" i="71"/>
  <c r="AA21" i="71"/>
  <c r="AA20" i="71"/>
  <c r="AA19" i="71"/>
  <c r="AA18" i="71"/>
  <c r="AA17" i="71"/>
  <c r="AA16" i="71"/>
  <c r="AA15" i="71"/>
  <c r="AA14" i="71"/>
  <c r="AA13" i="71"/>
  <c r="AA12" i="71"/>
  <c r="AA11" i="71"/>
  <c r="AA10" i="71"/>
  <c r="AA9" i="71"/>
  <c r="AA8" i="71"/>
  <c r="AA7" i="71"/>
  <c r="AA6" i="71"/>
  <c r="AA5" i="71"/>
  <c r="AA4" i="71"/>
  <c r="AA3" i="71"/>
  <c r="AA2" i="71"/>
  <c r="AB81" i="91" l="1"/>
  <c r="AB11" i="95"/>
  <c r="AB11" i="97"/>
  <c r="AB67" i="71"/>
  <c r="AB53" i="74"/>
  <c r="AB18" i="80"/>
  <c r="AB42" i="91"/>
  <c r="AB47" i="101"/>
  <c r="U85" i="95"/>
  <c r="S4" i="82"/>
  <c r="S84" i="82" s="1"/>
  <c r="AB35" i="74"/>
  <c r="AB17" i="74"/>
  <c r="AB29" i="74"/>
  <c r="AB71" i="74"/>
  <c r="AB53" i="75"/>
  <c r="AE84" i="76"/>
  <c r="AB35" i="76"/>
  <c r="AB36" i="77"/>
  <c r="AB46" i="77"/>
  <c r="AB72" i="78"/>
  <c r="AB45" i="83"/>
  <c r="AB16" i="84"/>
  <c r="AB28" i="84"/>
  <c r="AB47" i="92"/>
  <c r="AB57" i="92"/>
  <c r="AB23" i="98"/>
  <c r="AB11" i="99"/>
  <c r="AB33" i="99"/>
  <c r="AB66" i="99"/>
  <c r="AB66" i="101"/>
  <c r="Q84" i="91"/>
  <c r="Q4" i="91"/>
  <c r="X84" i="90"/>
  <c r="O84" i="75"/>
  <c r="O4" i="75"/>
  <c r="O5" i="75" s="1"/>
  <c r="O4" i="97"/>
  <c r="O84" i="97" s="1"/>
  <c r="R4" i="89"/>
  <c r="R84" i="89" s="1"/>
  <c r="U84" i="90"/>
  <c r="T84" i="90"/>
  <c r="T4" i="90"/>
  <c r="S84" i="96"/>
  <c r="S4" i="96"/>
  <c r="S5" i="96" s="1"/>
  <c r="V84" i="85"/>
  <c r="Q4" i="90"/>
  <c r="Q84" i="90" s="1"/>
  <c r="O84" i="93"/>
  <c r="O4" i="93"/>
  <c r="Y84" i="77"/>
  <c r="V84" i="91"/>
  <c r="AB71" i="73"/>
  <c r="AB59" i="92"/>
  <c r="AB9" i="91"/>
  <c r="AB41" i="92"/>
  <c r="AB47" i="99"/>
  <c r="AB80" i="101"/>
  <c r="AB29" i="73"/>
  <c r="AB53" i="71"/>
  <c r="AB12" i="73"/>
  <c r="AB9" i="71"/>
  <c r="AB65" i="71"/>
  <c r="AB45" i="72"/>
  <c r="AB23" i="73"/>
  <c r="AB6" i="74"/>
  <c r="AB40" i="74"/>
  <c r="AB61" i="74"/>
  <c r="AB65" i="75"/>
  <c r="AB77" i="75"/>
  <c r="AB36" i="76"/>
  <c r="AB47" i="76"/>
  <c r="AB57" i="76"/>
  <c r="AB79" i="77"/>
  <c r="AB10" i="79"/>
  <c r="AB31" i="79"/>
  <c r="AB41" i="79"/>
  <c r="AB5" i="80"/>
  <c r="AB36" i="80"/>
  <c r="AB65" i="80"/>
  <c r="AB32" i="81"/>
  <c r="AB39" i="82"/>
  <c r="AB17" i="83"/>
  <c r="AB29" i="83"/>
  <c r="AB5" i="84"/>
  <c r="AB19" i="87"/>
  <c r="AB41" i="87"/>
  <c r="AB42" i="88"/>
  <c r="AB51" i="88"/>
  <c r="AB27" i="91"/>
  <c r="AB39" i="91"/>
  <c r="AB60" i="91"/>
  <c r="AB42" i="93"/>
  <c r="AB29" i="95"/>
  <c r="AB61" i="95"/>
  <c r="AB69" i="95"/>
  <c r="AB12" i="98"/>
  <c r="AB33" i="98"/>
  <c r="AB75" i="98"/>
  <c r="AB45" i="99"/>
  <c r="AB65" i="100"/>
  <c r="AB12" i="101"/>
  <c r="AB23" i="101"/>
  <c r="AB44" i="101"/>
  <c r="AB77" i="101"/>
  <c r="S4" i="98"/>
  <c r="S84" i="98" s="1"/>
  <c r="V84" i="90"/>
  <c r="T84" i="74"/>
  <c r="T4" i="74"/>
  <c r="X84" i="91"/>
  <c r="S4" i="77"/>
  <c r="S84" i="77" s="1"/>
  <c r="O4" i="98"/>
  <c r="O84" i="98" s="1"/>
  <c r="R4" i="87"/>
  <c r="R84" i="87" s="1"/>
  <c r="U84" i="91"/>
  <c r="X84" i="89"/>
  <c r="Y84" i="91"/>
  <c r="AB78" i="80"/>
  <c r="AB51" i="91"/>
  <c r="AB17" i="94"/>
  <c r="AB33" i="97"/>
  <c r="Q4" i="78"/>
  <c r="Q84" i="78" s="1"/>
  <c r="Y84" i="93"/>
  <c r="X84" i="77"/>
  <c r="O4" i="78"/>
  <c r="O84" i="78" s="1"/>
  <c r="S84" i="101"/>
  <c r="S4" i="101"/>
  <c r="U84" i="77"/>
  <c r="T4" i="93"/>
  <c r="T84" i="93" s="1"/>
  <c r="S4" i="80"/>
  <c r="S84" i="80" s="1"/>
  <c r="R4" i="90"/>
  <c r="R84" i="90" s="1"/>
  <c r="Q4" i="77"/>
  <c r="Q84" i="77" s="1"/>
  <c r="T84" i="75"/>
  <c r="T4" i="75"/>
  <c r="T5" i="75" s="1"/>
  <c r="S4" i="75"/>
  <c r="S5" i="75" s="1"/>
  <c r="O4" i="96"/>
  <c r="O5" i="96" s="1"/>
  <c r="AB11" i="71"/>
  <c r="AB23" i="71"/>
  <c r="AB35" i="71"/>
  <c r="AB77" i="71"/>
  <c r="AB60" i="73"/>
  <c r="AB83" i="73"/>
  <c r="C86" i="74"/>
  <c r="B36" i="3" s="1"/>
  <c r="AB59" i="76"/>
  <c r="AB28" i="77"/>
  <c r="AB49" i="77"/>
  <c r="AB12" i="79"/>
  <c r="AB42" i="79"/>
  <c r="AB17" i="80"/>
  <c r="AB79" i="80"/>
  <c r="AB24" i="81"/>
  <c r="AB15" i="83"/>
  <c r="AB12" i="87"/>
  <c r="AB42" i="87"/>
  <c r="AB53" i="87"/>
  <c r="AB48" i="89"/>
  <c r="AB18" i="91"/>
  <c r="AB29" i="92"/>
  <c r="AB49" i="92"/>
  <c r="AB43" i="93"/>
  <c r="AB21" i="95"/>
  <c r="AB65" i="97"/>
  <c r="AF84" i="98"/>
  <c r="AD84" i="98"/>
  <c r="AB54" i="98"/>
  <c r="AB35" i="99"/>
  <c r="AB57" i="99"/>
  <c r="AB67" i="100"/>
  <c r="AB77" i="100"/>
  <c r="AB14" i="101"/>
  <c r="Y84" i="80"/>
  <c r="X84" i="93"/>
  <c r="O4" i="81"/>
  <c r="O84" i="81" s="1"/>
  <c r="R84" i="73"/>
  <c r="R4" i="73"/>
  <c r="V84" i="93"/>
  <c r="U84" i="93"/>
  <c r="T4" i="77"/>
  <c r="T84" i="77" s="1"/>
  <c r="O4" i="82"/>
  <c r="O84" i="82" s="1"/>
  <c r="O4" i="101"/>
  <c r="O84" i="101" s="1"/>
  <c r="U84" i="78"/>
  <c r="Q4" i="93"/>
  <c r="Q84" i="93" s="1"/>
  <c r="T4" i="91"/>
  <c r="T84" i="91" s="1"/>
  <c r="O4" i="77"/>
  <c r="O84" i="77" s="1"/>
  <c r="S4" i="97"/>
  <c r="S84" i="97" s="1"/>
  <c r="V84" i="73"/>
  <c r="X85" i="79"/>
  <c r="AB35" i="73"/>
  <c r="AB48" i="77"/>
  <c r="AB78" i="101"/>
  <c r="X84" i="78"/>
  <c r="Q4" i="80"/>
  <c r="Q84" i="80" s="1"/>
  <c r="AB65" i="74"/>
  <c r="AB35" i="75"/>
  <c r="AB30" i="77"/>
  <c r="AB72" i="77"/>
  <c r="AB54" i="79"/>
  <c r="AB59" i="80"/>
  <c r="AB22" i="82"/>
  <c r="AB72" i="82"/>
  <c r="AB46" i="83"/>
  <c r="AB55" i="84"/>
  <c r="AF84" i="86"/>
  <c r="AB44" i="86"/>
  <c r="AB23" i="88"/>
  <c r="AB77" i="88"/>
  <c r="AB72" i="89"/>
  <c r="AB42" i="90"/>
  <c r="AB13" i="95"/>
  <c r="AB23" i="95"/>
  <c r="AB23" i="96"/>
  <c r="AB66" i="96"/>
  <c r="AB25" i="97"/>
  <c r="AB45" i="97"/>
  <c r="AB57" i="97"/>
  <c r="AB36" i="98"/>
  <c r="AB78" i="98"/>
  <c r="AB27" i="99"/>
  <c r="AB48" i="99"/>
  <c r="R4" i="75"/>
  <c r="R5" i="75" s="1"/>
  <c r="R4" i="97"/>
  <c r="R84" i="97" s="1"/>
  <c r="U84" i="82"/>
  <c r="X84" i="96"/>
  <c r="O4" i="85"/>
  <c r="O84" i="85" s="1"/>
  <c r="V84" i="96"/>
  <c r="Y84" i="81"/>
  <c r="T4" i="80"/>
  <c r="T84" i="80" s="1"/>
  <c r="T4" i="96"/>
  <c r="T5" i="96" s="1"/>
  <c r="R84" i="74"/>
  <c r="R4" i="74"/>
  <c r="U84" i="81"/>
  <c r="T84" i="78"/>
  <c r="T4" i="78"/>
  <c r="O4" i="80"/>
  <c r="O84" i="80" s="1"/>
  <c r="T84" i="89"/>
  <c r="Q84" i="94"/>
  <c r="AB40" i="77"/>
  <c r="AB53" i="79"/>
  <c r="AB81" i="99"/>
  <c r="U84" i="80"/>
  <c r="S4" i="84"/>
  <c r="S84" i="84" s="1"/>
  <c r="AB13" i="71"/>
  <c r="AB37" i="71"/>
  <c r="AB39" i="72"/>
  <c r="AB5" i="73"/>
  <c r="AB17" i="73"/>
  <c r="AB24" i="75"/>
  <c r="AB59" i="71"/>
  <c r="AB48" i="72"/>
  <c r="AB58" i="72"/>
  <c r="AB69" i="72"/>
  <c r="AB23" i="74"/>
  <c r="AB29" i="76"/>
  <c r="AB51" i="76"/>
  <c r="AB61" i="76"/>
  <c r="AB54" i="78"/>
  <c r="AB9" i="80"/>
  <c r="AB39" i="80"/>
  <c r="AB7" i="81"/>
  <c r="AB36" i="81"/>
  <c r="AB12" i="82"/>
  <c r="AB63" i="82"/>
  <c r="AB30" i="83"/>
  <c r="AB39" i="83"/>
  <c r="AB22" i="84"/>
  <c r="AB36" i="86"/>
  <c r="AB55" i="87"/>
  <c r="AB16" i="89"/>
  <c r="AB43" i="91"/>
  <c r="AB75" i="91"/>
  <c r="AB11" i="92"/>
  <c r="AB31" i="92"/>
  <c r="AB42" i="92"/>
  <c r="AB61" i="92"/>
  <c r="AB36" i="93"/>
  <c r="AB55" i="93"/>
  <c r="AB72" i="95"/>
  <c r="AB79" i="95"/>
  <c r="AB15" i="97"/>
  <c r="AB17" i="98"/>
  <c r="AB69" i="98"/>
  <c r="AB17" i="99"/>
  <c r="AB19" i="100"/>
  <c r="AB5" i="101"/>
  <c r="AB38" i="101"/>
  <c r="AB48" i="101"/>
  <c r="V84" i="98"/>
  <c r="Y84" i="84"/>
  <c r="Q84" i="97"/>
  <c r="Q4" i="97"/>
  <c r="T84" i="82"/>
  <c r="T4" i="82"/>
  <c r="R84" i="98"/>
  <c r="R4" i="98"/>
  <c r="Q84" i="82"/>
  <c r="Q4" i="82"/>
  <c r="X84" i="81"/>
  <c r="X84" i="97"/>
  <c r="S84" i="87"/>
  <c r="S4" i="87"/>
  <c r="R84" i="96"/>
  <c r="R4" i="96"/>
  <c r="R5" i="96" s="1"/>
  <c r="Y84" i="82"/>
  <c r="Q4" i="96"/>
  <c r="Q5" i="96" s="1"/>
  <c r="S4" i="81"/>
  <c r="S84" i="81" s="1"/>
  <c r="V84" i="75"/>
  <c r="X84" i="75"/>
  <c r="AB12" i="89"/>
  <c r="AB65" i="96"/>
  <c r="Q84" i="81"/>
  <c r="Q4" i="81"/>
  <c r="S4" i="78"/>
  <c r="S84" i="78" s="1"/>
  <c r="AB83" i="80"/>
  <c r="AB72" i="83"/>
  <c r="AB34" i="84"/>
  <c r="AB46" i="84"/>
  <c r="AB65" i="87"/>
  <c r="AB33" i="91"/>
  <c r="AB21" i="92"/>
  <c r="AB53" i="92"/>
  <c r="AB36" i="96"/>
  <c r="AB16" i="97"/>
  <c r="AB69" i="97"/>
  <c r="AB6" i="98"/>
  <c r="AB30" i="98"/>
  <c r="AB29" i="99"/>
  <c r="AB39" i="99"/>
  <c r="AB29" i="101"/>
  <c r="AB72" i="101"/>
  <c r="R84" i="78"/>
  <c r="R4" i="78"/>
  <c r="V84" i="101"/>
  <c r="Q4" i="85"/>
  <c r="Q84" i="85" s="1"/>
  <c r="U84" i="98"/>
  <c r="X84" i="84"/>
  <c r="T4" i="98"/>
  <c r="T84" i="98" s="1"/>
  <c r="S84" i="89"/>
  <c r="S4" i="89"/>
  <c r="U84" i="84"/>
  <c r="Y84" i="97"/>
  <c r="O4" i="89"/>
  <c r="O84" i="89" s="1"/>
  <c r="R4" i="77"/>
  <c r="R84" i="77" s="1"/>
  <c r="V84" i="97"/>
  <c r="Q4" i="84"/>
  <c r="Q84" i="84" s="1"/>
  <c r="U84" i="97"/>
  <c r="T4" i="81"/>
  <c r="T84" i="81" s="1"/>
  <c r="X85" i="95"/>
  <c r="O4" i="84"/>
  <c r="O84" i="84" s="1"/>
  <c r="V84" i="87"/>
  <c r="O84" i="74"/>
  <c r="R84" i="91"/>
  <c r="O85" i="79"/>
  <c r="AB47" i="73"/>
  <c r="AB52" i="84"/>
  <c r="AB17" i="92"/>
  <c r="AB68" i="101"/>
  <c r="AB26" i="101"/>
  <c r="X84" i="80"/>
  <c r="AB24" i="74"/>
  <c r="AB41" i="73"/>
  <c r="AB53" i="73"/>
  <c r="AB65" i="73"/>
  <c r="AB77" i="73"/>
  <c r="AF84" i="74"/>
  <c r="AB46" i="74"/>
  <c r="AB53" i="76"/>
  <c r="AB64" i="77"/>
  <c r="AB5" i="79"/>
  <c r="AB17" i="79"/>
  <c r="AB61" i="80"/>
  <c r="AB8" i="81"/>
  <c r="AB19" i="81"/>
  <c r="AB24" i="82"/>
  <c r="AB45" i="82"/>
  <c r="AB9" i="83"/>
  <c r="AB35" i="83"/>
  <c r="AB58" i="84"/>
  <c r="AB47" i="88"/>
  <c r="AB18" i="89"/>
  <c r="AB12" i="90"/>
  <c r="AB54" i="90"/>
  <c r="AB65" i="90"/>
  <c r="AB57" i="91"/>
  <c r="AB66" i="91"/>
  <c r="AB43" i="92"/>
  <c r="AB63" i="92"/>
  <c r="AB47" i="93"/>
  <c r="AB64" i="93"/>
  <c r="AB83" i="94"/>
  <c r="AB15" i="95"/>
  <c r="AB25" i="95"/>
  <c r="AB66" i="95"/>
  <c r="AB73" i="95"/>
  <c r="AB6" i="96"/>
  <c r="AB15" i="96"/>
  <c r="AB59" i="96"/>
  <c r="AB39" i="97"/>
  <c r="AE84" i="97"/>
  <c r="AB47" i="98"/>
  <c r="AB81" i="98"/>
  <c r="AB18" i="99"/>
  <c r="AB73" i="99"/>
  <c r="AB52" i="100"/>
  <c r="AB61" i="100"/>
  <c r="AB50" i="101"/>
  <c r="AB62" i="101"/>
  <c r="R4" i="81"/>
  <c r="R84" i="81" s="1"/>
  <c r="O4" i="91"/>
  <c r="O84" i="91" s="1"/>
  <c r="R84" i="82"/>
  <c r="R4" i="82"/>
  <c r="R84" i="101"/>
  <c r="R4" i="101"/>
  <c r="Y84" i="85"/>
  <c r="Q84" i="98"/>
  <c r="Q4" i="98"/>
  <c r="T4" i="84"/>
  <c r="T84" i="84" s="1"/>
  <c r="S4" i="90"/>
  <c r="S84" i="90" s="1"/>
  <c r="V84" i="78"/>
  <c r="U84" i="85"/>
  <c r="Y84" i="98"/>
  <c r="X84" i="82"/>
  <c r="S4" i="85"/>
  <c r="S84" i="85" s="1"/>
  <c r="Q84" i="73"/>
  <c r="O85" i="73" s="1"/>
  <c r="Y84" i="78"/>
  <c r="AB59" i="73"/>
  <c r="AB41" i="74"/>
  <c r="AB30" i="95"/>
  <c r="AB23" i="97"/>
  <c r="AB75" i="97"/>
  <c r="AB2" i="101"/>
  <c r="AF84" i="101"/>
  <c r="AB60" i="76"/>
  <c r="AB82" i="77"/>
  <c r="V84" i="74"/>
  <c r="AB5" i="71"/>
  <c r="AB29" i="71"/>
  <c r="AB83" i="71"/>
  <c r="AB19" i="73"/>
  <c r="AB43" i="76"/>
  <c r="AB63" i="76"/>
  <c r="AB12" i="77"/>
  <c r="AB43" i="77"/>
  <c r="AB54" i="77"/>
  <c r="AB12" i="78"/>
  <c r="AB24" i="78"/>
  <c r="AB47" i="79"/>
  <c r="AB41" i="80"/>
  <c r="AB15" i="82"/>
  <c r="AB25" i="84"/>
  <c r="AB48" i="88"/>
  <c r="AB23" i="92"/>
  <c r="AB75" i="92"/>
  <c r="AB28" i="97"/>
  <c r="AB41" i="99"/>
  <c r="AB63" i="99"/>
  <c r="AB43" i="100"/>
  <c r="M84" i="95"/>
  <c r="I31" i="3" s="1"/>
  <c r="I3" i="87"/>
  <c r="I4" i="87" s="1"/>
  <c r="V84" i="82"/>
  <c r="U84" i="73"/>
  <c r="Y84" i="87"/>
  <c r="U84" i="101"/>
  <c r="T84" i="101"/>
  <c r="T4" i="101"/>
  <c r="V84" i="84"/>
  <c r="X84" i="85"/>
  <c r="R84" i="80"/>
  <c r="R4" i="80"/>
  <c r="T84" i="97"/>
  <c r="T4" i="97"/>
  <c r="O4" i="87"/>
  <c r="O84" i="87" s="1"/>
  <c r="Y84" i="76"/>
  <c r="Y84" i="96"/>
  <c r="AB53" i="96"/>
  <c r="AB31" i="84"/>
  <c r="AB63" i="91"/>
  <c r="AB17" i="71"/>
  <c r="AB71" i="71"/>
  <c r="AB9" i="72"/>
  <c r="AB71" i="72"/>
  <c r="AB61" i="72"/>
  <c r="AB31" i="73"/>
  <c r="AB78" i="73"/>
  <c r="AB59" i="74"/>
  <c r="AB79" i="74"/>
  <c r="AB17" i="75"/>
  <c r="AB12" i="76"/>
  <c r="AB75" i="76"/>
  <c r="AB66" i="77"/>
  <c r="AD84" i="78"/>
  <c r="AB36" i="78"/>
  <c r="AB29" i="79"/>
  <c r="AB67" i="79"/>
  <c r="AB77" i="79"/>
  <c r="AB12" i="80"/>
  <c r="AB54" i="80"/>
  <c r="AB20" i="81"/>
  <c r="AB79" i="81"/>
  <c r="AB57" i="82"/>
  <c r="AB66" i="82"/>
  <c r="AB5" i="83"/>
  <c r="AD84" i="84"/>
  <c r="AB59" i="84"/>
  <c r="AB6" i="86"/>
  <c r="AB17" i="87"/>
  <c r="AB23" i="90"/>
  <c r="AB55" i="90"/>
  <c r="AB78" i="91"/>
  <c r="AB24" i="92"/>
  <c r="AB35" i="92"/>
  <c r="AB45" i="92"/>
  <c r="AB55" i="92"/>
  <c r="AB65" i="92"/>
  <c r="AB66" i="94"/>
  <c r="AB17" i="95"/>
  <c r="AB67" i="95"/>
  <c r="AB7" i="96"/>
  <c r="AB17" i="96"/>
  <c r="AB28" i="96"/>
  <c r="AB60" i="96"/>
  <c r="AB71" i="96"/>
  <c r="AB50" i="97"/>
  <c r="AB61" i="97"/>
  <c r="AB71" i="97"/>
  <c r="AB83" i="97"/>
  <c r="AB72" i="98"/>
  <c r="AB31" i="99"/>
  <c r="AB75" i="99"/>
  <c r="AB20" i="101"/>
  <c r="AB74" i="101"/>
  <c r="R4" i="85"/>
  <c r="R84" i="85" s="1"/>
  <c r="U84" i="89"/>
  <c r="T84" i="73"/>
  <c r="T4" i="73"/>
  <c r="X84" i="87"/>
  <c r="U84" i="87"/>
  <c r="Q84" i="101"/>
  <c r="Q4" i="101"/>
  <c r="T84" i="87"/>
  <c r="T4" i="87"/>
  <c r="S4" i="93"/>
  <c r="S84" i="93" s="1"/>
  <c r="V84" i="81"/>
  <c r="Y84" i="73"/>
  <c r="Q4" i="87"/>
  <c r="Q84" i="87" s="1"/>
  <c r="Y84" i="101"/>
  <c r="T4" i="85"/>
  <c r="T84" i="85" s="1"/>
  <c r="X84" i="98"/>
  <c r="O84" i="90"/>
  <c r="O4" i="90"/>
  <c r="V84" i="89"/>
  <c r="X84" i="73"/>
  <c r="AF84" i="73"/>
  <c r="AB76" i="100"/>
  <c r="AB35" i="97"/>
  <c r="AB15" i="99"/>
  <c r="R4" i="93"/>
  <c r="R84" i="93" s="1"/>
  <c r="AB77" i="74"/>
  <c r="AB71" i="75"/>
  <c r="AB41" i="72"/>
  <c r="AB47" i="74"/>
  <c r="AB6" i="71"/>
  <c r="AB41" i="71"/>
  <c r="AB19" i="71"/>
  <c r="AB11" i="73"/>
  <c r="AB5" i="74"/>
  <c r="AB6" i="75"/>
  <c r="AB23" i="76"/>
  <c r="AF84" i="77"/>
  <c r="AD84" i="77"/>
  <c r="AB24" i="77"/>
  <c r="AB48" i="78"/>
  <c r="AB78" i="79"/>
  <c r="AB31" i="81"/>
  <c r="AB59" i="87"/>
  <c r="AB15" i="91"/>
  <c r="AB25" i="91"/>
  <c r="AB37" i="91"/>
  <c r="AB59" i="91"/>
  <c r="AB69" i="91"/>
  <c r="AB31" i="93"/>
  <c r="AB41" i="93"/>
  <c r="AB58" i="93"/>
  <c r="AB66" i="93"/>
  <c r="AB18" i="95"/>
  <c r="AB27" i="95"/>
  <c r="AB48" i="95"/>
  <c r="AB75" i="95"/>
  <c r="AB83" i="96"/>
  <c r="AB41" i="97"/>
  <c r="AB32" i="98"/>
  <c r="AB39" i="98"/>
  <c r="AD84" i="100"/>
  <c r="AB23" i="100"/>
  <c r="AB34" i="100"/>
  <c r="AE84" i="100"/>
  <c r="AB55" i="100"/>
  <c r="AB73" i="100"/>
  <c r="AB53" i="101"/>
  <c r="I3" i="95"/>
  <c r="I84" i="95" s="1"/>
  <c r="C31" i="3" s="1"/>
  <c r="Q4" i="75"/>
  <c r="Q5" i="75" s="1"/>
  <c r="Y84" i="90"/>
  <c r="X84" i="74"/>
  <c r="X85" i="74" s="1"/>
  <c r="S4" i="73"/>
  <c r="S84" i="73" s="1"/>
  <c r="U84" i="74"/>
  <c r="Q4" i="89"/>
  <c r="Q84" i="89" s="1"/>
  <c r="S4" i="74"/>
  <c r="S84" i="74" s="1"/>
  <c r="R84" i="84"/>
  <c r="R4" i="84"/>
  <c r="Q84" i="74"/>
  <c r="Q4" i="74"/>
  <c r="Y84" i="89"/>
  <c r="X84" i="101"/>
  <c r="S4" i="91"/>
  <c r="S84" i="91" s="1"/>
  <c r="V84" i="77"/>
  <c r="U85" i="79"/>
  <c r="R85" i="79"/>
  <c r="AD84" i="79"/>
  <c r="I84" i="79"/>
  <c r="C28" i="3" s="1"/>
  <c r="I84" i="77"/>
  <c r="C27" i="3" s="1"/>
  <c r="C86" i="77"/>
  <c r="B27" i="3" s="1"/>
  <c r="R85" i="88"/>
  <c r="X85" i="88"/>
  <c r="I84" i="88"/>
  <c r="C17" i="3" s="1"/>
  <c r="O85" i="88"/>
  <c r="M84" i="88"/>
  <c r="I17" i="3" s="1"/>
  <c r="U85" i="88"/>
  <c r="N84" i="88"/>
  <c r="J17" i="3" s="1"/>
  <c r="AF84" i="88"/>
  <c r="U85" i="71"/>
  <c r="K84" i="81"/>
  <c r="I84" i="81"/>
  <c r="C37" i="3" s="1"/>
  <c r="AD84" i="81"/>
  <c r="AF84" i="81"/>
  <c r="AD84" i="73"/>
  <c r="AB4" i="84"/>
  <c r="AF84" i="91"/>
  <c r="I84" i="98"/>
  <c r="C41" i="3" s="1"/>
  <c r="AD84" i="80"/>
  <c r="I84" i="80"/>
  <c r="C6" i="3" s="1"/>
  <c r="O85" i="100"/>
  <c r="R85" i="100"/>
  <c r="U85" i="100"/>
  <c r="M21" i="3" s="1"/>
  <c r="AF84" i="100"/>
  <c r="N84" i="100"/>
  <c r="J21" i="3" s="1"/>
  <c r="X85" i="100"/>
  <c r="C86" i="100"/>
  <c r="B21" i="3" s="1"/>
  <c r="N84" i="74"/>
  <c r="J36" i="3" s="1"/>
  <c r="AD84" i="74"/>
  <c r="M84" i="89"/>
  <c r="I18" i="3" s="1"/>
  <c r="AD84" i="89"/>
  <c r="R85" i="71"/>
  <c r="O85" i="71"/>
  <c r="X85" i="71"/>
  <c r="K84" i="71"/>
  <c r="M84" i="71"/>
  <c r="I25" i="3" s="1"/>
  <c r="N84" i="71"/>
  <c r="J25" i="3" s="1"/>
  <c r="AB5" i="76"/>
  <c r="R85" i="5"/>
  <c r="O85" i="5"/>
  <c r="AD84" i="90"/>
  <c r="X85" i="5"/>
  <c r="U85" i="5"/>
  <c r="R85" i="72"/>
  <c r="S84" i="92"/>
  <c r="T84" i="92"/>
  <c r="R85" i="95"/>
  <c r="O85" i="72"/>
  <c r="U85" i="72"/>
  <c r="O85" i="95"/>
  <c r="R84" i="92"/>
  <c r="U84" i="76"/>
  <c r="U85" i="76" s="1"/>
  <c r="U84" i="94"/>
  <c r="T84" i="76"/>
  <c r="T84" i="94"/>
  <c r="Q84" i="76"/>
  <c r="X84" i="76"/>
  <c r="X84" i="94"/>
  <c r="X84" i="92"/>
  <c r="P84" i="76"/>
  <c r="V84" i="92"/>
  <c r="Y84" i="94"/>
  <c r="V84" i="94"/>
  <c r="S84" i="76"/>
  <c r="Y84" i="92"/>
  <c r="R84" i="76"/>
  <c r="R84" i="94"/>
  <c r="U84" i="99"/>
  <c r="T84" i="99"/>
  <c r="P84" i="94"/>
  <c r="S84" i="94"/>
  <c r="Q84" i="99"/>
  <c r="X84" i="99"/>
  <c r="O84" i="86"/>
  <c r="O84" i="76"/>
  <c r="Q84" i="86"/>
  <c r="V84" i="99"/>
  <c r="R84" i="99"/>
  <c r="S84" i="86"/>
  <c r="Y84" i="99"/>
  <c r="R84" i="86"/>
  <c r="P84" i="86"/>
  <c r="O84" i="99"/>
  <c r="T84" i="86"/>
  <c r="O84" i="94"/>
  <c r="U84" i="86"/>
  <c r="S84" i="99"/>
  <c r="V84" i="86"/>
  <c r="P84" i="99"/>
  <c r="X85" i="72"/>
  <c r="O84" i="92"/>
  <c r="Y84" i="86"/>
  <c r="X85" i="86" s="1"/>
  <c r="Q84" i="92"/>
  <c r="U84" i="92"/>
  <c r="C86" i="83"/>
  <c r="B38" i="3" s="1"/>
  <c r="M84" i="83"/>
  <c r="I38" i="3" s="1"/>
  <c r="K84" i="83"/>
  <c r="K84" i="75"/>
  <c r="L84" i="75"/>
  <c r="E14" i="3" s="1"/>
  <c r="M84" i="75"/>
  <c r="I14" i="3" s="1"/>
  <c r="N84" i="93"/>
  <c r="J39" i="3" s="1"/>
  <c r="N84" i="77"/>
  <c r="J27" i="3" s="1"/>
  <c r="L84" i="77"/>
  <c r="E27" i="3" s="1"/>
  <c r="K84" i="77"/>
  <c r="M84" i="81"/>
  <c r="I37" i="3" s="1"/>
  <c r="J84" i="81"/>
  <c r="D37" i="3" s="1"/>
  <c r="L84" i="98"/>
  <c r="E41" i="3" s="1"/>
  <c r="J84" i="98"/>
  <c r="D41" i="3" s="1"/>
  <c r="K84" i="95"/>
  <c r="J84" i="94"/>
  <c r="D40" i="3" s="1"/>
  <c r="K84" i="88"/>
  <c r="J84" i="88"/>
  <c r="D17" i="3" s="1"/>
  <c r="M84" i="73"/>
  <c r="I5" i="3" s="1"/>
  <c r="N84" i="73"/>
  <c r="J5" i="3" s="1"/>
  <c r="J84" i="73"/>
  <c r="D5" i="3" s="1"/>
  <c r="K84" i="73"/>
  <c r="L84" i="78"/>
  <c r="E15" i="3" s="1"/>
  <c r="I84" i="78"/>
  <c r="C15" i="3" s="1"/>
  <c r="M84" i="78"/>
  <c r="I15" i="3" s="1"/>
  <c r="J84" i="78"/>
  <c r="D15" i="3" s="1"/>
  <c r="K84" i="89"/>
  <c r="L84" i="89"/>
  <c r="E18" i="3" s="1"/>
  <c r="J84" i="89"/>
  <c r="D18" i="3" s="1"/>
  <c r="K84" i="74"/>
  <c r="J84" i="74"/>
  <c r="D36" i="3" s="1"/>
  <c r="N84" i="80"/>
  <c r="J6" i="3" s="1"/>
  <c r="L84" i="80"/>
  <c r="E6" i="3" s="1"/>
  <c r="J84" i="80"/>
  <c r="D6" i="3" s="1"/>
  <c r="N84" i="96"/>
  <c r="J10" i="3" s="1"/>
  <c r="I84" i="96"/>
  <c r="C10" i="3" s="1"/>
  <c r="K84" i="96"/>
  <c r="M84" i="96"/>
  <c r="I10" i="3" s="1"/>
  <c r="M84" i="85"/>
  <c r="I8" i="3" s="1"/>
  <c r="N84" i="85"/>
  <c r="J8" i="3" s="1"/>
  <c r="J84" i="85"/>
  <c r="D8" i="3" s="1"/>
  <c r="K84" i="85"/>
  <c r="J84" i="76"/>
  <c r="D26" i="3" s="1"/>
  <c r="L84" i="97"/>
  <c r="E11" i="3" s="1"/>
  <c r="J84" i="97"/>
  <c r="D11" i="3" s="1"/>
  <c r="K84" i="97"/>
  <c r="I84" i="97"/>
  <c r="C11" i="3" s="1"/>
  <c r="M84" i="84"/>
  <c r="I29" i="3" s="1"/>
  <c r="N84" i="84"/>
  <c r="J29" i="3" s="1"/>
  <c r="I84" i="84"/>
  <c r="C29" i="3" s="1"/>
  <c r="L84" i="84"/>
  <c r="E29" i="3" s="1"/>
  <c r="I84" i="72"/>
  <c r="C4" i="3" s="1"/>
  <c r="J84" i="72"/>
  <c r="D4" i="3" s="1"/>
  <c r="N84" i="101"/>
  <c r="J32" i="3" s="1"/>
  <c r="I84" i="101"/>
  <c r="C32" i="3" s="1"/>
  <c r="J84" i="101"/>
  <c r="D32" i="3" s="1"/>
  <c r="K84" i="82"/>
  <c r="L84" i="82"/>
  <c r="E7" i="3" s="1"/>
  <c r="M84" i="82"/>
  <c r="I7" i="3" s="1"/>
  <c r="N84" i="82"/>
  <c r="J7" i="3" s="1"/>
  <c r="L84" i="90"/>
  <c r="E9" i="3" s="1"/>
  <c r="M84" i="90"/>
  <c r="I9" i="3" s="1"/>
  <c r="K84" i="90"/>
  <c r="I84" i="91"/>
  <c r="C19" i="3" s="1"/>
  <c r="J84" i="91"/>
  <c r="D19" i="3" s="1"/>
  <c r="K84" i="91"/>
  <c r="M84" i="91"/>
  <c r="I19" i="3" s="1"/>
  <c r="X84" i="83"/>
  <c r="I84" i="100"/>
  <c r="C21" i="3" s="1"/>
  <c r="J84" i="100"/>
  <c r="D21" i="3" s="1"/>
  <c r="L84" i="100"/>
  <c r="E21" i="3" s="1"/>
  <c r="K84" i="100"/>
  <c r="M84" i="100"/>
  <c r="I21" i="3" s="1"/>
  <c r="N84" i="92"/>
  <c r="J20" i="3" s="1"/>
  <c r="I84" i="92"/>
  <c r="C20" i="3" s="1"/>
  <c r="K84" i="92"/>
  <c r="K84" i="87"/>
  <c r="L84" i="87"/>
  <c r="E16" i="3" s="1"/>
  <c r="N84" i="87"/>
  <c r="J16" i="3" s="1"/>
  <c r="L84" i="71"/>
  <c r="E25" i="3" s="1"/>
  <c r="J84" i="71"/>
  <c r="D25" i="3" s="1"/>
  <c r="I84" i="71"/>
  <c r="C25" i="3" s="1"/>
  <c r="M84" i="93"/>
  <c r="I39" i="3" s="1"/>
  <c r="L84" i="93"/>
  <c r="E39" i="3" s="1"/>
  <c r="K84" i="93"/>
  <c r="I84" i="93"/>
  <c r="C39" i="3" s="1"/>
  <c r="J84" i="93"/>
  <c r="D39" i="3" s="1"/>
  <c r="L84" i="99"/>
  <c r="E42" i="3" s="1"/>
  <c r="J84" i="99"/>
  <c r="D42" i="3" s="1"/>
  <c r="M84" i="99"/>
  <c r="I42" i="3" s="1"/>
  <c r="K84" i="84"/>
  <c r="J84" i="84"/>
  <c r="D29" i="3" s="1"/>
  <c r="I84" i="82"/>
  <c r="C7" i="3" s="1"/>
  <c r="M84" i="79"/>
  <c r="I28" i="3" s="1"/>
  <c r="K84" i="79"/>
  <c r="J84" i="79"/>
  <c r="D28" i="3" s="1"/>
  <c r="N84" i="79"/>
  <c r="J28" i="3" s="1"/>
  <c r="N84" i="95"/>
  <c r="J31" i="3" s="1"/>
  <c r="N84" i="86"/>
  <c r="J30" i="3" s="1"/>
  <c r="K84" i="86"/>
  <c r="L84" i="86"/>
  <c r="E30" i="3" s="1"/>
  <c r="N84" i="94"/>
  <c r="J40" i="3" s="1"/>
  <c r="I84" i="94"/>
  <c r="C40" i="3" s="1"/>
  <c r="K84" i="94"/>
  <c r="M84" i="94"/>
  <c r="I40" i="3" s="1"/>
  <c r="J84" i="87"/>
  <c r="D16" i="3" s="1"/>
  <c r="M84" i="87"/>
  <c r="I16" i="3" s="1"/>
  <c r="M84" i="80"/>
  <c r="I6" i="3" s="1"/>
  <c r="K84" i="80"/>
  <c r="K84" i="78"/>
  <c r="N84" i="78"/>
  <c r="J15" i="3" s="1"/>
  <c r="N84" i="91"/>
  <c r="J19" i="3" s="1"/>
  <c r="L84" i="91"/>
  <c r="E19" i="3" s="1"/>
  <c r="I84" i="73"/>
  <c r="C5" i="3" s="1"/>
  <c r="I84" i="89"/>
  <c r="C18" i="3" s="1"/>
  <c r="N84" i="89"/>
  <c r="J18" i="3" s="1"/>
  <c r="I84" i="83"/>
  <c r="C38" i="3" s="1"/>
  <c r="N84" i="83"/>
  <c r="J38" i="3" s="1"/>
  <c r="Y84" i="83"/>
  <c r="M84" i="77"/>
  <c r="I27" i="3" s="1"/>
  <c r="J84" i="77"/>
  <c r="D27" i="3" s="1"/>
  <c r="K84" i="98"/>
  <c r="N84" i="98"/>
  <c r="J41" i="3" s="1"/>
  <c r="M84" i="98"/>
  <c r="I41" i="3" s="1"/>
  <c r="N84" i="81"/>
  <c r="J37" i="3" s="1"/>
  <c r="L84" i="81"/>
  <c r="E37" i="3" s="1"/>
  <c r="M84" i="74"/>
  <c r="I36" i="3" s="1"/>
  <c r="I84" i="74"/>
  <c r="C36" i="3" s="1"/>
  <c r="L84" i="74"/>
  <c r="E36" i="3" s="1"/>
  <c r="L84" i="101"/>
  <c r="E32" i="3" s="1"/>
  <c r="M84" i="101"/>
  <c r="I32" i="3" s="1"/>
  <c r="K84" i="101"/>
  <c r="N84" i="76"/>
  <c r="J26" i="3" s="1"/>
  <c r="I84" i="76"/>
  <c r="C26" i="3" s="1"/>
  <c r="N84" i="75"/>
  <c r="J14" i="3" s="1"/>
  <c r="I84" i="75"/>
  <c r="C14" i="3" s="1"/>
  <c r="J84" i="75"/>
  <c r="D14" i="3" s="1"/>
  <c r="I84" i="90"/>
  <c r="C9" i="3" s="1"/>
  <c r="J84" i="90"/>
  <c r="D9" i="3" s="1"/>
  <c r="N84" i="90"/>
  <c r="J9" i="3" s="1"/>
  <c r="N84" i="97"/>
  <c r="J11" i="3" s="1"/>
  <c r="M84" i="97"/>
  <c r="I11" i="3" s="1"/>
  <c r="L84" i="85"/>
  <c r="E8" i="3" s="1"/>
  <c r="I84" i="85"/>
  <c r="C8" i="3" s="1"/>
  <c r="N84" i="99"/>
  <c r="J42" i="3" s="1"/>
  <c r="I84" i="99"/>
  <c r="C42" i="3" s="1"/>
  <c r="K84" i="99"/>
  <c r="L84" i="94"/>
  <c r="E40" i="3" s="1"/>
  <c r="L84" i="92"/>
  <c r="E20" i="3" s="1"/>
  <c r="M84" i="92"/>
  <c r="I20" i="3" s="1"/>
  <c r="L84" i="76"/>
  <c r="E26" i="3" s="1"/>
  <c r="M84" i="76"/>
  <c r="I26" i="3" s="1"/>
  <c r="K84" i="76"/>
  <c r="J84" i="96"/>
  <c r="D10" i="3" s="1"/>
  <c r="L84" i="96"/>
  <c r="E10" i="3" s="1"/>
  <c r="M84" i="86"/>
  <c r="I30" i="3" s="1"/>
  <c r="J84" i="86"/>
  <c r="D30" i="3" s="1"/>
  <c r="I84" i="86"/>
  <c r="C30" i="3" s="1"/>
  <c r="AB6" i="72"/>
  <c r="N84" i="72"/>
  <c r="J4" i="3" s="1"/>
  <c r="K84" i="72"/>
  <c r="M84" i="72"/>
  <c r="I4" i="3" s="1"/>
  <c r="L84" i="72"/>
  <c r="E4" i="3" s="1"/>
  <c r="L84" i="5"/>
  <c r="E35" i="3" s="1"/>
  <c r="K84" i="5"/>
  <c r="M84" i="5"/>
  <c r="I35" i="3" s="1"/>
  <c r="N84" i="5"/>
  <c r="J35" i="3" s="1"/>
  <c r="AB34" i="72"/>
  <c r="AB36" i="72"/>
  <c r="AB49" i="72"/>
  <c r="AB83" i="72"/>
  <c r="AB42" i="73"/>
  <c r="AB60" i="75"/>
  <c r="AB49" i="76"/>
  <c r="AB81" i="76"/>
  <c r="AB13" i="77"/>
  <c r="AB19" i="77"/>
  <c r="AB25" i="77"/>
  <c r="AB52" i="83"/>
  <c r="AB7" i="92"/>
  <c r="AB48" i="79"/>
  <c r="AB30" i="71"/>
  <c r="AB21" i="72"/>
  <c r="AB37" i="72"/>
  <c r="C86" i="72"/>
  <c r="B4" i="3" s="1"/>
  <c r="AB6" i="73"/>
  <c r="AB73" i="73"/>
  <c r="AB64" i="74"/>
  <c r="AB54" i="75"/>
  <c r="AB9" i="76"/>
  <c r="AB45" i="76"/>
  <c r="AB79" i="76"/>
  <c r="AB7" i="77"/>
  <c r="AB34" i="83"/>
  <c r="AB51" i="83"/>
  <c r="AB33" i="71"/>
  <c r="C86" i="75"/>
  <c r="B14" i="3" s="1"/>
  <c r="AB18" i="78"/>
  <c r="AB37" i="79"/>
  <c r="AB7" i="80"/>
  <c r="AB35" i="80"/>
  <c r="AB22" i="72"/>
  <c r="AB29" i="72"/>
  <c r="AB75" i="72"/>
  <c r="AB78" i="72"/>
  <c r="AB79" i="72"/>
  <c r="AB7" i="73"/>
  <c r="AB30" i="73"/>
  <c r="AB58" i="74"/>
  <c r="AB60" i="77"/>
  <c r="AB43" i="80"/>
  <c r="AB12" i="72"/>
  <c r="AB24" i="72"/>
  <c r="AB22" i="74"/>
  <c r="AB67" i="74"/>
  <c r="AB19" i="75"/>
  <c r="AB78" i="75"/>
  <c r="AB39" i="76"/>
  <c r="AB72" i="76"/>
  <c r="AB58" i="77"/>
  <c r="AB66" i="78"/>
  <c r="AB31" i="100"/>
  <c r="C86" i="71"/>
  <c r="B25" i="3" s="1"/>
  <c r="AB16" i="74"/>
  <c r="AB43" i="75"/>
  <c r="AB73" i="75"/>
  <c r="AB33" i="76"/>
  <c r="AB37" i="76"/>
  <c r="AB30" i="80"/>
  <c r="AB27" i="80"/>
  <c r="AB7" i="72"/>
  <c r="AB57" i="72"/>
  <c r="AB66" i="72"/>
  <c r="AB11" i="74"/>
  <c r="AB37" i="74"/>
  <c r="AB48" i="74"/>
  <c r="AB12" i="75"/>
  <c r="AB37" i="75"/>
  <c r="AB25" i="76"/>
  <c r="AB67" i="76"/>
  <c r="AB78" i="77"/>
  <c r="AB60" i="72"/>
  <c r="AB67" i="72"/>
  <c r="AB21" i="76"/>
  <c r="AB76" i="77"/>
  <c r="AB23" i="80"/>
  <c r="AB27" i="82"/>
  <c r="AB52" i="89"/>
  <c r="AB21" i="80"/>
  <c r="AB19" i="80"/>
  <c r="AB77" i="84"/>
  <c r="C86" i="87"/>
  <c r="B16" i="3" s="1"/>
  <c r="AB77" i="96"/>
  <c r="AB5" i="92"/>
  <c r="AB46" i="100"/>
  <c r="AB77" i="80"/>
  <c r="AB12" i="81"/>
  <c r="AB16" i="82"/>
  <c r="AB18" i="82"/>
  <c r="AB78" i="82"/>
  <c r="AB11" i="83"/>
  <c r="AB16" i="83"/>
  <c r="AB21" i="83"/>
  <c r="AB23" i="83"/>
  <c r="AB28" i="83"/>
  <c r="AB41" i="83"/>
  <c r="AB48" i="83"/>
  <c r="AB54" i="83"/>
  <c r="AB59" i="83"/>
  <c r="AB18" i="84"/>
  <c r="AB19" i="84"/>
  <c r="AB72" i="84"/>
  <c r="AB73" i="84"/>
  <c r="AB17" i="86"/>
  <c r="AB7" i="90"/>
  <c r="AB71" i="92"/>
  <c r="AB27" i="97"/>
  <c r="AB19" i="79"/>
  <c r="AB65" i="79"/>
  <c r="AB10" i="82"/>
  <c r="AB18" i="83"/>
  <c r="AB70" i="84"/>
  <c r="AB31" i="86"/>
  <c r="AB60" i="86"/>
  <c r="AB18" i="88"/>
  <c r="C86" i="88"/>
  <c r="B17" i="3" s="1"/>
  <c r="AB4" i="89"/>
  <c r="AB69" i="92"/>
  <c r="AB12" i="94"/>
  <c r="AB11" i="79"/>
  <c r="AB60" i="81"/>
  <c r="AB12" i="84"/>
  <c r="AB13" i="84"/>
  <c r="AB41" i="84"/>
  <c r="AB25" i="92"/>
  <c r="AB38" i="97"/>
  <c r="AB4" i="79"/>
  <c r="AB39" i="87"/>
  <c r="AB73" i="87"/>
  <c r="AB72" i="88"/>
  <c r="AB24" i="89"/>
  <c r="AB64" i="89"/>
  <c r="AB72" i="90"/>
  <c r="AB37" i="97"/>
  <c r="AB78" i="92"/>
  <c r="AB53" i="80"/>
  <c r="AB67" i="80"/>
  <c r="AB34" i="82"/>
  <c r="AB51" i="82"/>
  <c r="AB54" i="82"/>
  <c r="AB71" i="83"/>
  <c r="AB76" i="83"/>
  <c r="AB81" i="83"/>
  <c r="AB35" i="84"/>
  <c r="AB48" i="86"/>
  <c r="C86" i="86"/>
  <c r="B30" i="3" s="1"/>
  <c r="AB5" i="87"/>
  <c r="AB6" i="87"/>
  <c r="AB11" i="87"/>
  <c r="AB57" i="87"/>
  <c r="AB60" i="87"/>
  <c r="AB66" i="89"/>
  <c r="AB77" i="92"/>
  <c r="AB5" i="95"/>
  <c r="AB19" i="92"/>
  <c r="AB47" i="96"/>
  <c r="C86" i="79"/>
  <c r="B28" i="3" s="1"/>
  <c r="AB11" i="80"/>
  <c r="AB40" i="82"/>
  <c r="AB42" i="82"/>
  <c r="AB66" i="83"/>
  <c r="AB53" i="84"/>
  <c r="AB29" i="90"/>
  <c r="AB66" i="90"/>
  <c r="AB49" i="91"/>
  <c r="AB67" i="92"/>
  <c r="AB72" i="92"/>
  <c r="AB78" i="93"/>
  <c r="AB79" i="93"/>
  <c r="AB42" i="96"/>
  <c r="AB78" i="96"/>
  <c r="AB49" i="97"/>
  <c r="AB29" i="100"/>
  <c r="AB73" i="92"/>
  <c r="AB53" i="94"/>
  <c r="AB54" i="94"/>
  <c r="AB59" i="94"/>
  <c r="AB65" i="94"/>
  <c r="AB71" i="94"/>
  <c r="AB4" i="96"/>
  <c r="AB5" i="96" s="1"/>
  <c r="AB24" i="90"/>
  <c r="AB47" i="90"/>
  <c r="AB48" i="90"/>
  <c r="AB53" i="90"/>
  <c r="AB59" i="90"/>
  <c r="AB19" i="91"/>
  <c r="AB13" i="90"/>
  <c r="AB18" i="90"/>
  <c r="AB60" i="90"/>
  <c r="AB48" i="94"/>
  <c r="AB60" i="94"/>
  <c r="AB13" i="96"/>
  <c r="AB21" i="96"/>
  <c r="AB61" i="96"/>
  <c r="AB25" i="99"/>
  <c r="AB40" i="99"/>
  <c r="AB43" i="99"/>
  <c r="AB16" i="100"/>
  <c r="AB25" i="100"/>
  <c r="AB54" i="101"/>
  <c r="AB7" i="91"/>
  <c r="AB39" i="92"/>
  <c r="AB52" i="93"/>
  <c r="AB53" i="93"/>
  <c r="AB19" i="95"/>
  <c r="AB31" i="95"/>
  <c r="AB33" i="95"/>
  <c r="AB36" i="95"/>
  <c r="AB27" i="96"/>
  <c r="AB55" i="96"/>
  <c r="AB67" i="96"/>
  <c r="AB7" i="98"/>
  <c r="AB8" i="98"/>
  <c r="AB9" i="98"/>
  <c r="AB11" i="98"/>
  <c r="AB13" i="101"/>
  <c r="AB78" i="90"/>
  <c r="AB81" i="90"/>
  <c r="AB37" i="92"/>
  <c r="AB23" i="94"/>
  <c r="AB41" i="94"/>
  <c r="AB13" i="98"/>
  <c r="AB14" i="98"/>
  <c r="AB15" i="98"/>
  <c r="AB12" i="99"/>
  <c r="AB19" i="99"/>
  <c r="AB11" i="100"/>
  <c r="C86" i="90"/>
  <c r="B9" i="3" s="1"/>
  <c r="AB31" i="91"/>
  <c r="AB3" i="91"/>
  <c r="AB55" i="95"/>
  <c r="AB57" i="95"/>
  <c r="AB60" i="95"/>
  <c r="AB40" i="96"/>
  <c r="AB21" i="97"/>
  <c r="AB66" i="97"/>
  <c r="AB73" i="97"/>
  <c r="AB74" i="97"/>
  <c r="AB7" i="100"/>
  <c r="AB41" i="100"/>
  <c r="AB6" i="101"/>
  <c r="AB37" i="101"/>
  <c r="AB67" i="101"/>
  <c r="AB71" i="101"/>
  <c r="C86" i="92"/>
  <c r="B20" i="3" s="1"/>
  <c r="AB31" i="96"/>
  <c r="AB34" i="96"/>
  <c r="AB13" i="97"/>
  <c r="AB14" i="97"/>
  <c r="AB60" i="97"/>
  <c r="AB79" i="98"/>
  <c r="AB6" i="99"/>
  <c r="AB60" i="99"/>
  <c r="AB71" i="100"/>
  <c r="AB3" i="76"/>
  <c r="AB3" i="80"/>
  <c r="AB4" i="80" s="1"/>
  <c r="AB3" i="96"/>
  <c r="AB3" i="95"/>
  <c r="Q32" i="3"/>
  <c r="AB4" i="83"/>
  <c r="R84" i="83"/>
  <c r="P84" i="83"/>
  <c r="S84" i="83"/>
  <c r="AB2" i="97"/>
  <c r="AB3" i="97" s="1"/>
  <c r="U84" i="83"/>
  <c r="V84" i="83"/>
  <c r="AB2" i="86"/>
  <c r="O84" i="83"/>
  <c r="AB45" i="81"/>
  <c r="AB12" i="71"/>
  <c r="AB15" i="71"/>
  <c r="AB47" i="71"/>
  <c r="AB72" i="71"/>
  <c r="AB75" i="71"/>
  <c r="AB10" i="72"/>
  <c r="AB11" i="72"/>
  <c r="AB27" i="72"/>
  <c r="AB40" i="72"/>
  <c r="AB54" i="72"/>
  <c r="AB72" i="72"/>
  <c r="AB13" i="73"/>
  <c r="AB24" i="73"/>
  <c r="AB61" i="73"/>
  <c r="AB66" i="73"/>
  <c r="AB25" i="74"/>
  <c r="AB28" i="74"/>
  <c r="AB54" i="74"/>
  <c r="AB41" i="75"/>
  <c r="AA84" i="75"/>
  <c r="AB42" i="75"/>
  <c r="AB17" i="76"/>
  <c r="AB18" i="76"/>
  <c r="AB6" i="78"/>
  <c r="AB11" i="81"/>
  <c r="AB18" i="87"/>
  <c r="AB72" i="75"/>
  <c r="AB79" i="75"/>
  <c r="AB11" i="76"/>
  <c r="AB69" i="76"/>
  <c r="AB73" i="76"/>
  <c r="AB70" i="77"/>
  <c r="AB49" i="75"/>
  <c r="AB69" i="81"/>
  <c r="AB18" i="71"/>
  <c r="AB21" i="71"/>
  <c r="AB48" i="71"/>
  <c r="AB51" i="71"/>
  <c r="AB78" i="71"/>
  <c r="AB81" i="71"/>
  <c r="AB15" i="72"/>
  <c r="AB28" i="72"/>
  <c r="AB42" i="72"/>
  <c r="AB55" i="72"/>
  <c r="AB73" i="72"/>
  <c r="AB77" i="72"/>
  <c r="AB25" i="73"/>
  <c r="AB36" i="73"/>
  <c r="AB67" i="73"/>
  <c r="AB72" i="73"/>
  <c r="AB10" i="74"/>
  <c r="AB34" i="74"/>
  <c r="AB55" i="74"/>
  <c r="AB36" i="75"/>
  <c r="AB13" i="76"/>
  <c r="AB73" i="77"/>
  <c r="AB9" i="81"/>
  <c r="AB35" i="81"/>
  <c r="AB43" i="87"/>
  <c r="AA84" i="72"/>
  <c r="AA84" i="73"/>
  <c r="AB7" i="74"/>
  <c r="AB31" i="74"/>
  <c r="AB36" i="74"/>
  <c r="AB60" i="74"/>
  <c r="AB29" i="75"/>
  <c r="AB6" i="76"/>
  <c r="AB7" i="76"/>
  <c r="AB66" i="76"/>
  <c r="AB52" i="77"/>
  <c r="AB67" i="77"/>
  <c r="AB59" i="81"/>
  <c r="AB83" i="81"/>
  <c r="AB58" i="89"/>
  <c r="AB24" i="71"/>
  <c r="AB27" i="71"/>
  <c r="AB54" i="71"/>
  <c r="AB57" i="71"/>
  <c r="AB16" i="72"/>
  <c r="AB30" i="72"/>
  <c r="AB43" i="72"/>
  <c r="AB59" i="72"/>
  <c r="AB81" i="72"/>
  <c r="AB37" i="73"/>
  <c r="AB23" i="75"/>
  <c r="AB31" i="75"/>
  <c r="AB66" i="75"/>
  <c r="AB67" i="75"/>
  <c r="AB55" i="77"/>
  <c r="AB23" i="79"/>
  <c r="AB33" i="81"/>
  <c r="AB17" i="72"/>
  <c r="AB33" i="72"/>
  <c r="AA84" i="74"/>
  <c r="AB34" i="77"/>
  <c r="AB57" i="81"/>
  <c r="AB81" i="81"/>
  <c r="AB60" i="71"/>
  <c r="AB63" i="71"/>
  <c r="AB18" i="72"/>
  <c r="AB31" i="72"/>
  <c r="AB47" i="72"/>
  <c r="AB63" i="72"/>
  <c r="AB43" i="73"/>
  <c r="AB48" i="73"/>
  <c r="AB79" i="73"/>
  <c r="AB12" i="74"/>
  <c r="AB42" i="74"/>
  <c r="AB18" i="75"/>
  <c r="AB25" i="75"/>
  <c r="AB48" i="76"/>
  <c r="AB37" i="77"/>
  <c r="AB60" i="78"/>
  <c r="AB18" i="79"/>
  <c r="AB60" i="80"/>
  <c r="AB10" i="89"/>
  <c r="AB6" i="84"/>
  <c r="C86" i="73"/>
  <c r="B5" i="3" s="1"/>
  <c r="AB83" i="74"/>
  <c r="AB11" i="75"/>
  <c r="AB41" i="76"/>
  <c r="AB42" i="76"/>
  <c r="AB23" i="81"/>
  <c r="AB3" i="71"/>
  <c r="AB36" i="71"/>
  <c r="AB39" i="71"/>
  <c r="AB5" i="72"/>
  <c r="AB19" i="72"/>
  <c r="AB35" i="72"/>
  <c r="AB51" i="72"/>
  <c r="AB64" i="72"/>
  <c r="AB65" i="72"/>
  <c r="AB49" i="73"/>
  <c r="AB54" i="73"/>
  <c r="AB13" i="74"/>
  <c r="AB18" i="74"/>
  <c r="AB43" i="74"/>
  <c r="AB70" i="74"/>
  <c r="AB76" i="74"/>
  <c r="AB82" i="74"/>
  <c r="AB5" i="75"/>
  <c r="AB13" i="75"/>
  <c r="AB59" i="75"/>
  <c r="AB61" i="75"/>
  <c r="AB78" i="78"/>
  <c r="AB13" i="79"/>
  <c r="AB79" i="79"/>
  <c r="AB64" i="84"/>
  <c r="AB78" i="87"/>
  <c r="AB81" i="75"/>
  <c r="AB21" i="81"/>
  <c r="AB47" i="81"/>
  <c r="AB71" i="81"/>
  <c r="AB24" i="76"/>
  <c r="AA84" i="71"/>
  <c r="AB23" i="72"/>
  <c r="AB52" i="72"/>
  <c r="AB55" i="73"/>
  <c r="Q5" i="3"/>
  <c r="AB19" i="74"/>
  <c r="AB52" i="74"/>
  <c r="AB72" i="74"/>
  <c r="AB78" i="74"/>
  <c r="AB7" i="75"/>
  <c r="AB47" i="75"/>
  <c r="AB83" i="75"/>
  <c r="AB78" i="76"/>
  <c r="AB7" i="84"/>
  <c r="C86" i="78"/>
  <c r="B15" i="3" s="1"/>
  <c r="C86" i="80"/>
  <c r="B6" i="3" s="1"/>
  <c r="AB37" i="84"/>
  <c r="AB47" i="86"/>
  <c r="AB63" i="83"/>
  <c r="AB36" i="84"/>
  <c r="AB61" i="84"/>
  <c r="AA84" i="80"/>
  <c r="AB33" i="83"/>
  <c r="AB60" i="84"/>
  <c r="AB72" i="87"/>
  <c r="AB59" i="88"/>
  <c r="AB36" i="89"/>
  <c r="AB5" i="90"/>
  <c r="AB6" i="90"/>
  <c r="AB25" i="79"/>
  <c r="AB30" i="79"/>
  <c r="AB35" i="79"/>
  <c r="AB61" i="79"/>
  <c r="AB66" i="79"/>
  <c r="AB70" i="79"/>
  <c r="AB6" i="80"/>
  <c r="AB24" i="80"/>
  <c r="AB42" i="80"/>
  <c r="AB66" i="80"/>
  <c r="C86" i="81"/>
  <c r="B37" i="3" s="1"/>
  <c r="AB37" i="86"/>
  <c r="AB38" i="86"/>
  <c r="AB42" i="86"/>
  <c r="AB78" i="89"/>
  <c r="AB29" i="94"/>
  <c r="AA84" i="77"/>
  <c r="Q15" i="3"/>
  <c r="AB47" i="80"/>
  <c r="AB71" i="80"/>
  <c r="AB2" i="81"/>
  <c r="AB3" i="81" s="1"/>
  <c r="AB13" i="81"/>
  <c r="AB14" i="81"/>
  <c r="AB25" i="81"/>
  <c r="AB26" i="81"/>
  <c r="AB37" i="81"/>
  <c r="AB38" i="81"/>
  <c r="AB49" i="81"/>
  <c r="AB50" i="81"/>
  <c r="AB61" i="81"/>
  <c r="AB62" i="81"/>
  <c r="AB73" i="81"/>
  <c r="AB74" i="81"/>
  <c r="D38" i="3"/>
  <c r="AB47" i="83"/>
  <c r="AB60" i="83"/>
  <c r="AB29" i="88"/>
  <c r="AB34" i="89"/>
  <c r="AB67" i="87"/>
  <c r="AB30" i="76"/>
  <c r="AB54" i="76"/>
  <c r="AB42" i="78"/>
  <c r="AB6" i="79"/>
  <c r="AA84" i="79"/>
  <c r="AB72" i="79"/>
  <c r="AB76" i="79"/>
  <c r="AB48" i="80"/>
  <c r="AB72" i="80"/>
  <c r="AB5" i="81"/>
  <c r="AB15" i="81"/>
  <c r="AB17" i="81"/>
  <c r="AB27" i="81"/>
  <c r="AB29" i="81"/>
  <c r="AB39" i="81"/>
  <c r="AB41" i="81"/>
  <c r="AB51" i="81"/>
  <c r="AB53" i="81"/>
  <c r="AB63" i="81"/>
  <c r="AB65" i="81"/>
  <c r="AB75" i="81"/>
  <c r="AB77" i="81"/>
  <c r="AB3" i="82"/>
  <c r="AB12" i="86"/>
  <c r="AB48" i="92"/>
  <c r="AA84" i="78"/>
  <c r="AA84" i="81"/>
  <c r="AB54" i="88"/>
  <c r="AB30" i="89"/>
  <c r="AB4" i="100"/>
  <c r="AB31" i="76"/>
  <c r="AB55" i="76"/>
  <c r="AB6" i="77"/>
  <c r="AB30" i="78"/>
  <c r="AB7" i="79"/>
  <c r="AB73" i="79"/>
  <c r="AB49" i="80"/>
  <c r="AB73" i="80"/>
  <c r="AB6" i="81"/>
  <c r="AB18" i="81"/>
  <c r="AB30" i="81"/>
  <c r="AB42" i="81"/>
  <c r="AB54" i="81"/>
  <c r="AB66" i="81"/>
  <c r="AB78" i="81"/>
  <c r="AB4" i="82"/>
  <c r="AB6" i="82"/>
  <c r="AB9" i="82"/>
  <c r="AB8" i="86"/>
  <c r="AB61" i="91"/>
  <c r="AB5" i="97"/>
  <c r="AB43" i="79"/>
  <c r="AB82" i="79"/>
  <c r="AB13" i="80"/>
  <c r="AB15" i="80"/>
  <c r="AB31" i="80"/>
  <c r="AB33" i="80"/>
  <c r="D7" i="3"/>
  <c r="AB21" i="82"/>
  <c r="AB10" i="84"/>
  <c r="AB11" i="84"/>
  <c r="AB40" i="84"/>
  <c r="AB7" i="86"/>
  <c r="AB24" i="87"/>
  <c r="AB47" i="87"/>
  <c r="AB48" i="87"/>
  <c r="AB24" i="88"/>
  <c r="AB48" i="91"/>
  <c r="AB4" i="97"/>
  <c r="Q7" i="3"/>
  <c r="Q18" i="3"/>
  <c r="AB45" i="91"/>
  <c r="AB67" i="91"/>
  <c r="AB27" i="92"/>
  <c r="AB83" i="92"/>
  <c r="AB72" i="94"/>
  <c r="AB25" i="96"/>
  <c r="AB17" i="97"/>
  <c r="AB35" i="90"/>
  <c r="AB79" i="90"/>
  <c r="AB81" i="92"/>
  <c r="AB22" i="93"/>
  <c r="AB24" i="96"/>
  <c r="AB29" i="97"/>
  <c r="AB13" i="86"/>
  <c r="AB14" i="86"/>
  <c r="AB18" i="86"/>
  <c r="AB54" i="86"/>
  <c r="AB25" i="87"/>
  <c r="AB27" i="87"/>
  <c r="AB30" i="87"/>
  <c r="AB49" i="87"/>
  <c r="AB51" i="87"/>
  <c r="AB79" i="87"/>
  <c r="AB30" i="88"/>
  <c r="AB35" i="88"/>
  <c r="AB60" i="88"/>
  <c r="AB65" i="88"/>
  <c r="AB6" i="89"/>
  <c r="AB54" i="89"/>
  <c r="AB70" i="89"/>
  <c r="AA84" i="93"/>
  <c r="AA84" i="95"/>
  <c r="AB42" i="95"/>
  <c r="AB29" i="98"/>
  <c r="AB51" i="98"/>
  <c r="AB22" i="83"/>
  <c r="AB65" i="83"/>
  <c r="AB83" i="83"/>
  <c r="AB17" i="84"/>
  <c r="AB42" i="84"/>
  <c r="AB43" i="84"/>
  <c r="AB66" i="84"/>
  <c r="AB67" i="84"/>
  <c r="AB71" i="84"/>
  <c r="AB23" i="86"/>
  <c r="AB49" i="86"/>
  <c r="AB61" i="86"/>
  <c r="AB67" i="86"/>
  <c r="AB73" i="86"/>
  <c r="AB79" i="86"/>
  <c r="AB54" i="87"/>
  <c r="AB46" i="89"/>
  <c r="AB3" i="92"/>
  <c r="AB79" i="92"/>
  <c r="AB24" i="94"/>
  <c r="D31" i="3"/>
  <c r="AB19" i="86"/>
  <c r="AB20" i="86"/>
  <c r="AB24" i="86"/>
  <c r="AB55" i="86"/>
  <c r="AB31" i="87"/>
  <c r="AB33" i="87"/>
  <c r="AB35" i="87"/>
  <c r="AB5" i="88"/>
  <c r="AB36" i="88"/>
  <c r="AB41" i="88"/>
  <c r="AB66" i="88"/>
  <c r="AB71" i="88"/>
  <c r="AB19" i="93"/>
  <c r="AB12" i="95"/>
  <c r="AB35" i="96"/>
  <c r="AB59" i="101"/>
  <c r="AB29" i="86"/>
  <c r="AA84" i="88"/>
  <c r="AB30" i="90"/>
  <c r="AB39" i="95"/>
  <c r="AB45" i="96"/>
  <c r="AB28" i="82"/>
  <c r="AB30" i="82"/>
  <c r="AB33" i="82"/>
  <c r="AB10" i="83"/>
  <c r="AB24" i="83"/>
  <c r="AB27" i="83"/>
  <c r="AB40" i="83"/>
  <c r="AB70" i="83"/>
  <c r="AB23" i="84"/>
  <c r="AB48" i="84"/>
  <c r="AB49" i="84"/>
  <c r="AB78" i="84"/>
  <c r="AB79" i="84"/>
  <c r="C86" i="85"/>
  <c r="B8" i="3" s="1"/>
  <c r="AB25" i="86"/>
  <c r="AB26" i="86"/>
  <c r="AB30" i="86"/>
  <c r="AB36" i="87"/>
  <c r="Q16" i="3"/>
  <c r="AB6" i="88"/>
  <c r="AB11" i="88"/>
  <c r="AB18" i="94"/>
  <c r="AA84" i="89"/>
  <c r="AB42" i="89"/>
  <c r="AB25" i="90"/>
  <c r="AB63" i="90"/>
  <c r="AB21" i="91"/>
  <c r="AB24" i="91"/>
  <c r="AB37" i="95"/>
  <c r="AB43" i="96"/>
  <c r="C86" i="82"/>
  <c r="B7" i="3" s="1"/>
  <c r="AA84" i="83"/>
  <c r="AB24" i="84"/>
  <c r="AB29" i="84"/>
  <c r="C86" i="84"/>
  <c r="B29" i="3" s="1"/>
  <c r="AA84" i="87"/>
  <c r="AB12" i="88"/>
  <c r="AB17" i="88"/>
  <c r="AB78" i="88"/>
  <c r="AB83" i="88"/>
  <c r="AB40" i="89"/>
  <c r="AB61" i="90"/>
  <c r="AB77" i="94"/>
  <c r="AB75" i="96"/>
  <c r="AB76" i="96"/>
  <c r="AA84" i="82"/>
  <c r="AB75" i="82"/>
  <c r="AB12" i="83"/>
  <c r="AB42" i="83"/>
  <c r="AB58" i="83"/>
  <c r="AB75" i="83"/>
  <c r="AB54" i="84"/>
  <c r="AB5" i="86"/>
  <c r="AB32" i="86"/>
  <c r="AB7" i="87"/>
  <c r="AB22" i="89"/>
  <c r="AB51" i="92"/>
  <c r="AB35" i="94"/>
  <c r="AB16" i="96"/>
  <c r="AB73" i="96"/>
  <c r="C86" i="89"/>
  <c r="B18" i="3" s="1"/>
  <c r="Q19" i="3"/>
  <c r="AB27" i="98"/>
  <c r="AB50" i="98"/>
  <c r="AB26" i="98"/>
  <c r="AB48" i="98"/>
  <c r="AB49" i="98"/>
  <c r="AB40" i="100"/>
  <c r="AB11" i="101"/>
  <c r="AB56" i="101"/>
  <c r="AB31" i="90"/>
  <c r="AB36" i="90"/>
  <c r="AB41" i="90"/>
  <c r="AB69" i="90"/>
  <c r="AB71" i="90"/>
  <c r="AB6" i="91"/>
  <c r="AB30" i="91"/>
  <c r="AB53" i="91"/>
  <c r="AB6" i="92"/>
  <c r="AB30" i="92"/>
  <c r="AB54" i="92"/>
  <c r="AB36" i="94"/>
  <c r="AB47" i="94"/>
  <c r="AB7" i="97"/>
  <c r="AB8" i="97"/>
  <c r="AB19" i="97"/>
  <c r="AB20" i="97"/>
  <c r="AB31" i="97"/>
  <c r="AB32" i="97"/>
  <c r="AB24" i="98"/>
  <c r="AB25" i="98"/>
  <c r="AB51" i="99"/>
  <c r="AB55" i="101"/>
  <c r="AA84" i="90"/>
  <c r="AB67" i="90"/>
  <c r="AB54" i="91"/>
  <c r="AB73" i="91"/>
  <c r="AB9" i="92"/>
  <c r="AB33" i="92"/>
  <c r="AB25" i="93"/>
  <c r="AB28" i="93"/>
  <c r="AB48" i="93"/>
  <c r="AB67" i="93"/>
  <c r="AB70" i="93"/>
  <c r="AB72" i="93"/>
  <c r="AB77" i="93"/>
  <c r="AB42" i="94"/>
  <c r="AB48" i="96"/>
  <c r="AB81" i="96"/>
  <c r="AB5" i="98"/>
  <c r="AB23" i="99"/>
  <c r="AB8" i="101"/>
  <c r="AB11" i="90"/>
  <c r="AB37" i="90"/>
  <c r="AB49" i="95"/>
  <c r="AB51" i="95"/>
  <c r="AB54" i="95"/>
  <c r="AB81" i="95"/>
  <c r="AB9" i="96"/>
  <c r="AB18" i="96"/>
  <c r="AB29" i="96"/>
  <c r="AB37" i="96"/>
  <c r="AB54" i="96"/>
  <c r="AB79" i="96"/>
  <c r="AB47" i="97"/>
  <c r="AB68" i="97"/>
  <c r="AB21" i="99"/>
  <c r="AB22" i="99"/>
  <c r="AB49" i="99"/>
  <c r="AB37" i="100"/>
  <c r="AB79" i="100"/>
  <c r="AB7" i="101"/>
  <c r="AB35" i="101"/>
  <c r="AB75" i="90"/>
  <c r="AB77" i="90"/>
  <c r="AB12" i="91"/>
  <c r="AB36" i="91"/>
  <c r="AB55" i="91"/>
  <c r="AB12" i="92"/>
  <c r="AB36" i="92"/>
  <c r="AB49" i="93"/>
  <c r="AB51" i="93"/>
  <c r="AB73" i="93"/>
  <c r="C86" i="93"/>
  <c r="B39" i="3" s="1"/>
  <c r="AB24" i="95"/>
  <c r="C86" i="95"/>
  <c r="B31" i="3" s="1"/>
  <c r="AB10" i="96"/>
  <c r="AB19" i="96"/>
  <c r="AB39" i="96"/>
  <c r="AB49" i="96"/>
  <c r="AB57" i="96"/>
  <c r="AB10" i="97"/>
  <c r="AB22" i="97"/>
  <c r="AB34" i="97"/>
  <c r="AB54" i="97"/>
  <c r="AB59" i="97"/>
  <c r="AB67" i="97"/>
  <c r="AB72" i="97"/>
  <c r="AB77" i="97"/>
  <c r="AB18" i="98"/>
  <c r="AB36" i="99"/>
  <c r="AB22" i="100"/>
  <c r="AB48" i="97"/>
  <c r="AB51" i="97"/>
  <c r="AB63" i="97"/>
  <c r="AB2" i="98"/>
  <c r="AB3" i="98" s="1"/>
  <c r="AB77" i="98"/>
  <c r="AB9" i="99"/>
  <c r="AB32" i="101"/>
  <c r="AA84" i="91"/>
  <c r="AB69" i="99"/>
  <c r="AB31" i="101"/>
  <c r="C86" i="91"/>
  <c r="B19" i="3" s="1"/>
  <c r="AB7" i="99"/>
  <c r="AB53" i="100"/>
  <c r="AB13" i="93"/>
  <c r="AB16" i="93"/>
  <c r="AB37" i="93"/>
  <c r="AB40" i="93"/>
  <c r="AB6" i="94"/>
  <c r="AB12" i="96"/>
  <c r="AB33" i="96"/>
  <c r="AB69" i="96"/>
  <c r="AB53" i="98"/>
  <c r="AB73" i="98"/>
  <c r="AB67" i="99"/>
  <c r="AB75" i="101"/>
  <c r="AB19" i="98"/>
  <c r="AB20" i="98"/>
  <c r="AB21" i="98"/>
  <c r="AB43" i="98"/>
  <c r="AB44" i="98"/>
  <c r="AB45" i="98"/>
  <c r="AB67" i="98"/>
  <c r="AB68" i="98"/>
  <c r="AB64" i="99"/>
  <c r="AB82" i="99"/>
  <c r="AB25" i="101"/>
  <c r="AB49" i="101"/>
  <c r="AB24" i="99"/>
  <c r="AB37" i="99"/>
  <c r="AB52" i="99"/>
  <c r="AB54" i="99"/>
  <c r="AB70" i="99"/>
  <c r="AB72" i="99"/>
  <c r="AB82" i="100"/>
  <c r="AB60" i="101"/>
  <c r="AB53" i="97"/>
  <c r="AB78" i="97"/>
  <c r="AB83" i="98"/>
  <c r="AB10" i="99"/>
  <c r="AB5" i="100"/>
  <c r="AB83" i="100"/>
  <c r="AB17" i="101"/>
  <c r="AB41" i="101"/>
  <c r="AB65" i="101"/>
  <c r="AA84" i="101"/>
  <c r="AB61" i="101"/>
  <c r="AB79" i="101"/>
  <c r="AB79" i="97"/>
  <c r="AB81" i="97"/>
  <c r="AB55" i="98"/>
  <c r="AB56" i="98"/>
  <c r="AB57" i="98"/>
  <c r="AB59" i="98"/>
  <c r="C86" i="98"/>
  <c r="B41" i="3" s="1"/>
  <c r="AB42" i="99"/>
  <c r="AB10" i="100"/>
  <c r="AB28" i="100"/>
  <c r="AB18" i="101"/>
  <c r="AB42" i="101"/>
  <c r="AB81" i="101"/>
  <c r="AB83" i="101"/>
  <c r="AB55" i="97"/>
  <c r="AB56" i="97"/>
  <c r="AB60" i="98"/>
  <c r="AB13" i="99"/>
  <c r="AB28" i="99"/>
  <c r="AB58" i="99"/>
  <c r="AB76" i="99"/>
  <c r="AB78" i="99"/>
  <c r="AA84" i="98"/>
  <c r="AB61" i="98"/>
  <c r="AB62" i="98"/>
  <c r="AB63" i="98"/>
  <c r="AB66" i="98"/>
  <c r="AB16" i="99"/>
  <c r="AB61" i="99"/>
  <c r="AB79" i="99"/>
  <c r="AB13" i="100"/>
  <c r="AB47" i="100"/>
  <c r="AB24" i="101"/>
  <c r="C86" i="101"/>
  <c r="B32" i="3" s="1"/>
  <c r="C86" i="97"/>
  <c r="B11" i="3" s="1"/>
  <c r="Q31" i="3"/>
  <c r="Q39" i="3"/>
  <c r="Q37" i="3"/>
  <c r="Q27" i="3"/>
  <c r="Q25" i="3"/>
  <c r="Q14" i="3"/>
  <c r="Q11" i="3"/>
  <c r="Q9" i="3"/>
  <c r="Q29" i="3"/>
  <c r="Q8" i="3"/>
  <c r="Q17" i="3"/>
  <c r="Q36" i="3"/>
  <c r="Q4" i="3"/>
  <c r="Q41" i="3"/>
  <c r="Q38" i="3"/>
  <c r="Q28" i="3"/>
  <c r="Q21" i="3"/>
  <c r="Q6" i="3"/>
  <c r="Q42" i="3"/>
  <c r="AA84" i="99"/>
  <c r="C86" i="99"/>
  <c r="B42" i="3" s="1"/>
  <c r="AA84" i="94"/>
  <c r="Q40" i="3"/>
  <c r="C86" i="94"/>
  <c r="B40" i="3" s="1"/>
  <c r="Q20" i="3"/>
  <c r="D20" i="3"/>
  <c r="AA84" i="92"/>
  <c r="Q26" i="3"/>
  <c r="AA84" i="76"/>
  <c r="C86" i="76"/>
  <c r="B26" i="3" s="1"/>
  <c r="Q10" i="3"/>
  <c r="AA84" i="96"/>
  <c r="C86" i="96"/>
  <c r="B10" i="3" s="1"/>
  <c r="Q30" i="3"/>
  <c r="AA84" i="86"/>
  <c r="AB3" i="101"/>
  <c r="AB9" i="101"/>
  <c r="AB15" i="101"/>
  <c r="AB21" i="101"/>
  <c r="AB27" i="101"/>
  <c r="AB33" i="101"/>
  <c r="AB39" i="101"/>
  <c r="AB45" i="101"/>
  <c r="AB51" i="101"/>
  <c r="AB57" i="101"/>
  <c r="AB63" i="101"/>
  <c r="AB4" i="101"/>
  <c r="AB10" i="101"/>
  <c r="AB16" i="101"/>
  <c r="AB22" i="101"/>
  <c r="AB28" i="101"/>
  <c r="AB34" i="101"/>
  <c r="AB40" i="101"/>
  <c r="AB46" i="101"/>
  <c r="AB52" i="101"/>
  <c r="AB58" i="101"/>
  <c r="AB64" i="101"/>
  <c r="AB70" i="101"/>
  <c r="AB76" i="101"/>
  <c r="AB82" i="101"/>
  <c r="AB2" i="100"/>
  <c r="AB8" i="100"/>
  <c r="AB14" i="100"/>
  <c r="AB20" i="100"/>
  <c r="AB26" i="100"/>
  <c r="AB32" i="100"/>
  <c r="AB38" i="100"/>
  <c r="AB44" i="100"/>
  <c r="AB50" i="100"/>
  <c r="AB56" i="100"/>
  <c r="AB62" i="100"/>
  <c r="AB68" i="100"/>
  <c r="AB74" i="100"/>
  <c r="AB80" i="100"/>
  <c r="AB3" i="100"/>
  <c r="AB9" i="100"/>
  <c r="AB15" i="100"/>
  <c r="AB21" i="100"/>
  <c r="AB27" i="100"/>
  <c r="AB33" i="100"/>
  <c r="AB39" i="100"/>
  <c r="AB45" i="100"/>
  <c r="AB51" i="100"/>
  <c r="AB57" i="100"/>
  <c r="AB63" i="100"/>
  <c r="AB69" i="100"/>
  <c r="AB75" i="100"/>
  <c r="AB81" i="100"/>
  <c r="AB6" i="100"/>
  <c r="AB12" i="100"/>
  <c r="AB18" i="100"/>
  <c r="AB24" i="100"/>
  <c r="AB30" i="100"/>
  <c r="AB36" i="100"/>
  <c r="AB42" i="100"/>
  <c r="AB48" i="100"/>
  <c r="AB54" i="100"/>
  <c r="AB60" i="100"/>
  <c r="AB66" i="100"/>
  <c r="AB72" i="100"/>
  <c r="AB78" i="100"/>
  <c r="AA84" i="100"/>
  <c r="AB2" i="99"/>
  <c r="AB3" i="99" s="1"/>
  <c r="AB4" i="99" s="1"/>
  <c r="AB5" i="99" s="1"/>
  <c r="AB8" i="99"/>
  <c r="AB14" i="99"/>
  <c r="AB20" i="99"/>
  <c r="AB26" i="99"/>
  <c r="AB32" i="99"/>
  <c r="AB38" i="99"/>
  <c r="AB44" i="99"/>
  <c r="AB50" i="99"/>
  <c r="AB56" i="99"/>
  <c r="AB62" i="99"/>
  <c r="AB68" i="99"/>
  <c r="AB74" i="99"/>
  <c r="AB80" i="99"/>
  <c r="AB53" i="99"/>
  <c r="AB59" i="99"/>
  <c r="AB65" i="99"/>
  <c r="AB71" i="99"/>
  <c r="AB77" i="99"/>
  <c r="AB83" i="99"/>
  <c r="AB74" i="98"/>
  <c r="AB80" i="98"/>
  <c r="AB4" i="98"/>
  <c r="AB10" i="98"/>
  <c r="AB16" i="98"/>
  <c r="AB22" i="98"/>
  <c r="AB28" i="98"/>
  <c r="AB34" i="98"/>
  <c r="AB40" i="98"/>
  <c r="AB46" i="98"/>
  <c r="AB52" i="98"/>
  <c r="AB58" i="98"/>
  <c r="AB64" i="98"/>
  <c r="AB70" i="98"/>
  <c r="AB76" i="98"/>
  <c r="AB82" i="98"/>
  <c r="AB65" i="98"/>
  <c r="AB71" i="98"/>
  <c r="AB42" i="98"/>
  <c r="AB80" i="97"/>
  <c r="AB40" i="97"/>
  <c r="AB46" i="97"/>
  <c r="AB52" i="97"/>
  <c r="AB58" i="97"/>
  <c r="AB64" i="97"/>
  <c r="AB70" i="97"/>
  <c r="AB76" i="97"/>
  <c r="AB82" i="97"/>
  <c r="AB6" i="97"/>
  <c r="AB12" i="97"/>
  <c r="AB18" i="97"/>
  <c r="AB24" i="97"/>
  <c r="AB30" i="97"/>
  <c r="AB36" i="97"/>
  <c r="AB42" i="97"/>
  <c r="AA84" i="97"/>
  <c r="AB2" i="96"/>
  <c r="AB8" i="96"/>
  <c r="AB14" i="96"/>
  <c r="AB20" i="96"/>
  <c r="AB26" i="96"/>
  <c r="AB32" i="96"/>
  <c r="AB38" i="96"/>
  <c r="AB44" i="96"/>
  <c r="AB50" i="96"/>
  <c r="AB56" i="96"/>
  <c r="AB62" i="96"/>
  <c r="AB68" i="96"/>
  <c r="AB74" i="96"/>
  <c r="AB80" i="96"/>
  <c r="AB51" i="96"/>
  <c r="AB52" i="96"/>
  <c r="AB58" i="96"/>
  <c r="AB64" i="96"/>
  <c r="AB70" i="96"/>
  <c r="AB82" i="96"/>
  <c r="AB2" i="95"/>
  <c r="AB8" i="95"/>
  <c r="AB14" i="95"/>
  <c r="AB20" i="95"/>
  <c r="AB26" i="95"/>
  <c r="AB32" i="95"/>
  <c r="AB38" i="95"/>
  <c r="AB44" i="95"/>
  <c r="AB50" i="95"/>
  <c r="AB56" i="95"/>
  <c r="AB62" i="95"/>
  <c r="AB68" i="95"/>
  <c r="AB74" i="95"/>
  <c r="AB80" i="95"/>
  <c r="AB4" i="95"/>
  <c r="AB10" i="95"/>
  <c r="AB16" i="95"/>
  <c r="AB22" i="95"/>
  <c r="AB28" i="95"/>
  <c r="AB34" i="95"/>
  <c r="AB40" i="95"/>
  <c r="AB46" i="95"/>
  <c r="AB52" i="95"/>
  <c r="AB58" i="95"/>
  <c r="AB64" i="95"/>
  <c r="AB70" i="95"/>
  <c r="AB76" i="95"/>
  <c r="AB82" i="95"/>
  <c r="AB35" i="95"/>
  <c r="AB41" i="95"/>
  <c r="AB47" i="95"/>
  <c r="AB53" i="95"/>
  <c r="AB59" i="95"/>
  <c r="AB65" i="95"/>
  <c r="AB83" i="95"/>
  <c r="AB7" i="94"/>
  <c r="AB13" i="94"/>
  <c r="AB19" i="94"/>
  <c r="AB25" i="94"/>
  <c r="AB31" i="94"/>
  <c r="AB37" i="94"/>
  <c r="AB43" i="94"/>
  <c r="AB49" i="94"/>
  <c r="AB55" i="94"/>
  <c r="AB61" i="94"/>
  <c r="AB67" i="94"/>
  <c r="AB73" i="94"/>
  <c r="AB79" i="94"/>
  <c r="AB2" i="94"/>
  <c r="AB3" i="94" s="1"/>
  <c r="AB4" i="94" s="1"/>
  <c r="AB5" i="94" s="1"/>
  <c r="AB8" i="94"/>
  <c r="AB14" i="94"/>
  <c r="AB20" i="94"/>
  <c r="AB26" i="94"/>
  <c r="AB32" i="94"/>
  <c r="AB38" i="94"/>
  <c r="AB44" i="94"/>
  <c r="AB50" i="94"/>
  <c r="AB56" i="94"/>
  <c r="AB62" i="94"/>
  <c r="AB68" i="94"/>
  <c r="AB74" i="94"/>
  <c r="AB80" i="94"/>
  <c r="AB9" i="94"/>
  <c r="AB15" i="94"/>
  <c r="AB21" i="94"/>
  <c r="AB27" i="94"/>
  <c r="AB33" i="94"/>
  <c r="AB39" i="94"/>
  <c r="AB45" i="94"/>
  <c r="AB51" i="94"/>
  <c r="AB57" i="94"/>
  <c r="AB63" i="94"/>
  <c r="AB69" i="94"/>
  <c r="AB75" i="94"/>
  <c r="AB81" i="94"/>
  <c r="AB10" i="94"/>
  <c r="AB16" i="94"/>
  <c r="AB22" i="94"/>
  <c r="AB28" i="94"/>
  <c r="AB34" i="94"/>
  <c r="AB40" i="94"/>
  <c r="AB46" i="94"/>
  <c r="AB52" i="94"/>
  <c r="AB58" i="94"/>
  <c r="AB64" i="94"/>
  <c r="AB70" i="94"/>
  <c r="AB76" i="94"/>
  <c r="AB82" i="94"/>
  <c r="AB2" i="93"/>
  <c r="AB8" i="93"/>
  <c r="AB14" i="93"/>
  <c r="AB20" i="93"/>
  <c r="AB26" i="93"/>
  <c r="AB32" i="93"/>
  <c r="AB38" i="93"/>
  <c r="AB44" i="93"/>
  <c r="AB50" i="93"/>
  <c r="AB56" i="93"/>
  <c r="AB62" i="93"/>
  <c r="AB68" i="93"/>
  <c r="AB74" i="93"/>
  <c r="AB80" i="93"/>
  <c r="AB3" i="93"/>
  <c r="AB4" i="93" s="1"/>
  <c r="AB9" i="93"/>
  <c r="AB15" i="93"/>
  <c r="AB21" i="93"/>
  <c r="AB27" i="93"/>
  <c r="AB33" i="93"/>
  <c r="AB39" i="93"/>
  <c r="AB45" i="93"/>
  <c r="AB63" i="93"/>
  <c r="AB69" i="93"/>
  <c r="AB75" i="93"/>
  <c r="AB81" i="93"/>
  <c r="AB76" i="93"/>
  <c r="AB82" i="93"/>
  <c r="AB5" i="93"/>
  <c r="AB11" i="93"/>
  <c r="AB17" i="93"/>
  <c r="AB23" i="93"/>
  <c r="AB29" i="93"/>
  <c r="AB35" i="93"/>
  <c r="AB59" i="93"/>
  <c r="AB65" i="93"/>
  <c r="AB71" i="93"/>
  <c r="AB83" i="93"/>
  <c r="AB2" i="92"/>
  <c r="AB8" i="92"/>
  <c r="AB14" i="92"/>
  <c r="AB20" i="92"/>
  <c r="AB26" i="92"/>
  <c r="AB32" i="92"/>
  <c r="AB38" i="92"/>
  <c r="AB44" i="92"/>
  <c r="AB50" i="92"/>
  <c r="AB56" i="92"/>
  <c r="AB62" i="92"/>
  <c r="AB68" i="92"/>
  <c r="AB74" i="92"/>
  <c r="AB80" i="92"/>
  <c r="AB4" i="92"/>
  <c r="AB10" i="92"/>
  <c r="AB16" i="92"/>
  <c r="AB22" i="92"/>
  <c r="AB28" i="92"/>
  <c r="AB34" i="92"/>
  <c r="AB40" i="92"/>
  <c r="AB46" i="92"/>
  <c r="AB52" i="92"/>
  <c r="AB58" i="92"/>
  <c r="AB64" i="92"/>
  <c r="AB70" i="92"/>
  <c r="AB76" i="92"/>
  <c r="AB82" i="92"/>
  <c r="AB2" i="91"/>
  <c r="AB8" i="91"/>
  <c r="AB14" i="91"/>
  <c r="AB20" i="91"/>
  <c r="AB26" i="91"/>
  <c r="AB32" i="91"/>
  <c r="AB38" i="91"/>
  <c r="AB44" i="91"/>
  <c r="AB50" i="91"/>
  <c r="AB56" i="91"/>
  <c r="AB62" i="91"/>
  <c r="AB68" i="91"/>
  <c r="AB74" i="91"/>
  <c r="AB80" i="91"/>
  <c r="AB4" i="91"/>
  <c r="AB10" i="91"/>
  <c r="AB16" i="91"/>
  <c r="AB22" i="91"/>
  <c r="AB28" i="91"/>
  <c r="AB34" i="91"/>
  <c r="AB40" i="91"/>
  <c r="AB46" i="91"/>
  <c r="AB52" i="91"/>
  <c r="AB58" i="91"/>
  <c r="AB64" i="91"/>
  <c r="AB70" i="91"/>
  <c r="AB76" i="91"/>
  <c r="AB82" i="91"/>
  <c r="AB5" i="91"/>
  <c r="AB11" i="91"/>
  <c r="AB17" i="91"/>
  <c r="AB23" i="91"/>
  <c r="AB29" i="91"/>
  <c r="AB35" i="91"/>
  <c r="AB41" i="91"/>
  <c r="AB47" i="91"/>
  <c r="AB65" i="91"/>
  <c r="AB71" i="91"/>
  <c r="AB77" i="91"/>
  <c r="AB83" i="91"/>
  <c r="AB2" i="90"/>
  <c r="AB8" i="90"/>
  <c r="AB14" i="90"/>
  <c r="AB20" i="90"/>
  <c r="AB26" i="90"/>
  <c r="AB32" i="90"/>
  <c r="AB38" i="90"/>
  <c r="AB44" i="90"/>
  <c r="AB50" i="90"/>
  <c r="AB56" i="90"/>
  <c r="AB62" i="90"/>
  <c r="AB68" i="90"/>
  <c r="AB74" i="90"/>
  <c r="AB80" i="90"/>
  <c r="AB3" i="90"/>
  <c r="AB9" i="90"/>
  <c r="AB15" i="90"/>
  <c r="AB21" i="90"/>
  <c r="AB27" i="90"/>
  <c r="AB33" i="90"/>
  <c r="AB39" i="90"/>
  <c r="AB45" i="90"/>
  <c r="AB51" i="90"/>
  <c r="AB57" i="90"/>
  <c r="AB4" i="90"/>
  <c r="AB10" i="90"/>
  <c r="AB16" i="90"/>
  <c r="AB22" i="90"/>
  <c r="AB28" i="90"/>
  <c r="AB34" i="90"/>
  <c r="AB40" i="90"/>
  <c r="AB46" i="90"/>
  <c r="AB52" i="90"/>
  <c r="AB58" i="90"/>
  <c r="AB64" i="90"/>
  <c r="AB70" i="90"/>
  <c r="AB76" i="90"/>
  <c r="AB82" i="90"/>
  <c r="AB7" i="89"/>
  <c r="AB13" i="89"/>
  <c r="AB19" i="89"/>
  <c r="AB25" i="89"/>
  <c r="AB31" i="89"/>
  <c r="AB37" i="89"/>
  <c r="AB43" i="89"/>
  <c r="AB49" i="89"/>
  <c r="AB55" i="89"/>
  <c r="AB61" i="89"/>
  <c r="AB67" i="89"/>
  <c r="AB73" i="89"/>
  <c r="AB79" i="89"/>
  <c r="AB2" i="89"/>
  <c r="AB8" i="89"/>
  <c r="AB14" i="89"/>
  <c r="AB20" i="89"/>
  <c r="AB26" i="89"/>
  <c r="AB32" i="89"/>
  <c r="AB38" i="89"/>
  <c r="AB44" i="89"/>
  <c r="AB50" i="89"/>
  <c r="AB56" i="89"/>
  <c r="AB62" i="89"/>
  <c r="AB68" i="89"/>
  <c r="AB74" i="89"/>
  <c r="AB80" i="89"/>
  <c r="AB3" i="89"/>
  <c r="AB9" i="89"/>
  <c r="AB15" i="89"/>
  <c r="AB21" i="89"/>
  <c r="AB27" i="89"/>
  <c r="AB33" i="89"/>
  <c r="AB39" i="89"/>
  <c r="AB45" i="89"/>
  <c r="AB51" i="89"/>
  <c r="AB57" i="89"/>
  <c r="AB63" i="89"/>
  <c r="AB69" i="89"/>
  <c r="AB75" i="89"/>
  <c r="AB81" i="89"/>
  <c r="AB76" i="89"/>
  <c r="AB82" i="89"/>
  <c r="AB5" i="89"/>
  <c r="AB11" i="89"/>
  <c r="AB17" i="89"/>
  <c r="AB23" i="89"/>
  <c r="AB29" i="89"/>
  <c r="AB35" i="89"/>
  <c r="AB41" i="89"/>
  <c r="AB47" i="89"/>
  <c r="AB53" i="89"/>
  <c r="AB59" i="89"/>
  <c r="AB65" i="89"/>
  <c r="AB71" i="89"/>
  <c r="AB77" i="89"/>
  <c r="AB83" i="89"/>
  <c r="AB7" i="88"/>
  <c r="AB13" i="88"/>
  <c r="AB19" i="88"/>
  <c r="AB25" i="88"/>
  <c r="AB31" i="88"/>
  <c r="AB37" i="88"/>
  <c r="AB43" i="88"/>
  <c r="AB49" i="88"/>
  <c r="AB55" i="88"/>
  <c r="AB61" i="88"/>
  <c r="AB67" i="88"/>
  <c r="AB73" i="88"/>
  <c r="AB79" i="88"/>
  <c r="AB2" i="88"/>
  <c r="AB3" i="88" s="1"/>
  <c r="AB8" i="88"/>
  <c r="AB14" i="88"/>
  <c r="AB20" i="88"/>
  <c r="AB26" i="88"/>
  <c r="AB32" i="88"/>
  <c r="AB38" i="88"/>
  <c r="AB44" i="88"/>
  <c r="AB50" i="88"/>
  <c r="AB56" i="88"/>
  <c r="AB62" i="88"/>
  <c r="AB68" i="88"/>
  <c r="AB74" i="88"/>
  <c r="AB80" i="88"/>
  <c r="AB9" i="88"/>
  <c r="AB15" i="88"/>
  <c r="AB21" i="88"/>
  <c r="AB27" i="88"/>
  <c r="AB33" i="88"/>
  <c r="AB39" i="88"/>
  <c r="AB57" i="88"/>
  <c r="AB63" i="88"/>
  <c r="AB69" i="88"/>
  <c r="AB75" i="88"/>
  <c r="AB81" i="88"/>
  <c r="AB4" i="88"/>
  <c r="AB10" i="88"/>
  <c r="AB16" i="88"/>
  <c r="AB22" i="88"/>
  <c r="AB28" i="88"/>
  <c r="AB34" i="88"/>
  <c r="AB40" i="88"/>
  <c r="AB46" i="88"/>
  <c r="AB52" i="88"/>
  <c r="AB58" i="88"/>
  <c r="AB64" i="88"/>
  <c r="AB70" i="88"/>
  <c r="AB76" i="88"/>
  <c r="AB82" i="88"/>
  <c r="AB2" i="87"/>
  <c r="AB8" i="87"/>
  <c r="AB14" i="87"/>
  <c r="AB20" i="87"/>
  <c r="AB26" i="87"/>
  <c r="AB32" i="87"/>
  <c r="AB38" i="87"/>
  <c r="AB44" i="87"/>
  <c r="AB50" i="87"/>
  <c r="AB56" i="87"/>
  <c r="AB62" i="87"/>
  <c r="AB68" i="87"/>
  <c r="AB74" i="87"/>
  <c r="AB80" i="87"/>
  <c r="AB3" i="87"/>
  <c r="AB4" i="87" s="1"/>
  <c r="AB9" i="87"/>
  <c r="AB15" i="87"/>
  <c r="AB69" i="87"/>
  <c r="AB75" i="87"/>
  <c r="AB81" i="87"/>
  <c r="AB10" i="87"/>
  <c r="AB16" i="87"/>
  <c r="AB22" i="87"/>
  <c r="AB28" i="87"/>
  <c r="AB34" i="87"/>
  <c r="AB40" i="87"/>
  <c r="AB46" i="87"/>
  <c r="AB52" i="87"/>
  <c r="AB58" i="87"/>
  <c r="AB64" i="87"/>
  <c r="AB70" i="87"/>
  <c r="AB76" i="87"/>
  <c r="AB82" i="87"/>
  <c r="AB23" i="87"/>
  <c r="AB29" i="87"/>
  <c r="AB71" i="87"/>
  <c r="AB77" i="87"/>
  <c r="AB83" i="87"/>
  <c r="AB50" i="86"/>
  <c r="AB56" i="86"/>
  <c r="AB62" i="86"/>
  <c r="AB68" i="86"/>
  <c r="AB74" i="86"/>
  <c r="AB80" i="86"/>
  <c r="AB3" i="86"/>
  <c r="AB9" i="86"/>
  <c r="AB15" i="86"/>
  <c r="AB21" i="86"/>
  <c r="AB27" i="86"/>
  <c r="AB33" i="86"/>
  <c r="AB39" i="86"/>
  <c r="AB45" i="86"/>
  <c r="AB51" i="86"/>
  <c r="AB57" i="86"/>
  <c r="AB63" i="86"/>
  <c r="AB69" i="86"/>
  <c r="AB75" i="86"/>
  <c r="AB81" i="86"/>
  <c r="AB4" i="86"/>
  <c r="AB10" i="86"/>
  <c r="AB16" i="86"/>
  <c r="AB22" i="86"/>
  <c r="AB28" i="86"/>
  <c r="AB34" i="86"/>
  <c r="AB40" i="86"/>
  <c r="AB46" i="86"/>
  <c r="AB52" i="86"/>
  <c r="AB58" i="86"/>
  <c r="AB64" i="86"/>
  <c r="AB70" i="86"/>
  <c r="AB76" i="86"/>
  <c r="AB82" i="86"/>
  <c r="AB59" i="86"/>
  <c r="AB65" i="86"/>
  <c r="AB71" i="86"/>
  <c r="AB77" i="86"/>
  <c r="AB83" i="86"/>
  <c r="AA84" i="85"/>
  <c r="AB2" i="84"/>
  <c r="AB8" i="84"/>
  <c r="AB14" i="84"/>
  <c r="AB20" i="84"/>
  <c r="AB26" i="84"/>
  <c r="AB32" i="84"/>
  <c r="AB38" i="84"/>
  <c r="AB44" i="84"/>
  <c r="AB50" i="84"/>
  <c r="AB56" i="84"/>
  <c r="AB62" i="84"/>
  <c r="AB68" i="84"/>
  <c r="AB74" i="84"/>
  <c r="AB80" i="84"/>
  <c r="AB3" i="84"/>
  <c r="AB9" i="84"/>
  <c r="AB15" i="84"/>
  <c r="AB21" i="84"/>
  <c r="AB27" i="84"/>
  <c r="AB33" i="84"/>
  <c r="AB39" i="84"/>
  <c r="AB45" i="84"/>
  <c r="AB51" i="84"/>
  <c r="AB57" i="84"/>
  <c r="AB63" i="84"/>
  <c r="AB69" i="84"/>
  <c r="AB75" i="84"/>
  <c r="AB81" i="84"/>
  <c r="AB76" i="84"/>
  <c r="AB82" i="84"/>
  <c r="AA84" i="84"/>
  <c r="AB7" i="83"/>
  <c r="AB13" i="83"/>
  <c r="AB19" i="83"/>
  <c r="AB25" i="83"/>
  <c r="AB31" i="83"/>
  <c r="AB37" i="83"/>
  <c r="AB43" i="83"/>
  <c r="AB49" i="83"/>
  <c r="AB55" i="83"/>
  <c r="AB61" i="83"/>
  <c r="AB67" i="83"/>
  <c r="AB73" i="83"/>
  <c r="AB79" i="83"/>
  <c r="AB2" i="83"/>
  <c r="AB3" i="83" s="1"/>
  <c r="AB8" i="83"/>
  <c r="AB14" i="83"/>
  <c r="AB20" i="83"/>
  <c r="AB26" i="83"/>
  <c r="AB32" i="83"/>
  <c r="AB38" i="83"/>
  <c r="AB44" i="83"/>
  <c r="AB50" i="83"/>
  <c r="AB56" i="83"/>
  <c r="AB62" i="83"/>
  <c r="AB68" i="83"/>
  <c r="AB74" i="83"/>
  <c r="AB80" i="83"/>
  <c r="AB7" i="82"/>
  <c r="AB13" i="82"/>
  <c r="AB19" i="82"/>
  <c r="AB25" i="82"/>
  <c r="AB31" i="82"/>
  <c r="AB37" i="82"/>
  <c r="AB43" i="82"/>
  <c r="AB49" i="82"/>
  <c r="AB55" i="82"/>
  <c r="AB61" i="82"/>
  <c r="AB67" i="82"/>
  <c r="AB73" i="82"/>
  <c r="AB79" i="82"/>
  <c r="AB2" i="82"/>
  <c r="AB8" i="82"/>
  <c r="AB14" i="82"/>
  <c r="AB20" i="82"/>
  <c r="AB26" i="82"/>
  <c r="AB32" i="82"/>
  <c r="AB38" i="82"/>
  <c r="AB44" i="82"/>
  <c r="AB50" i="82"/>
  <c r="AB56" i="82"/>
  <c r="AB62" i="82"/>
  <c r="AB68" i="82"/>
  <c r="AB74" i="82"/>
  <c r="AB80" i="82"/>
  <c r="AB46" i="82"/>
  <c r="AB52" i="82"/>
  <c r="AB58" i="82"/>
  <c r="AB64" i="82"/>
  <c r="AB70" i="82"/>
  <c r="AB76" i="82"/>
  <c r="AB82" i="82"/>
  <c r="AB5" i="82"/>
  <c r="AB11" i="82"/>
  <c r="AB17" i="82"/>
  <c r="AB23" i="82"/>
  <c r="AB29" i="82"/>
  <c r="AB35" i="82"/>
  <c r="AB41" i="82"/>
  <c r="AB47" i="82"/>
  <c r="AB53" i="82"/>
  <c r="AB59" i="82"/>
  <c r="AB65" i="82"/>
  <c r="AB71" i="82"/>
  <c r="AB77" i="82"/>
  <c r="AB83" i="82"/>
  <c r="AB4" i="81"/>
  <c r="AB10" i="81"/>
  <c r="AB16" i="81"/>
  <c r="AB22" i="81"/>
  <c r="AB28" i="81"/>
  <c r="AB34" i="81"/>
  <c r="AB40" i="81"/>
  <c r="AB46" i="81"/>
  <c r="AB52" i="81"/>
  <c r="AB58" i="81"/>
  <c r="AB64" i="81"/>
  <c r="AB70" i="81"/>
  <c r="AB76" i="81"/>
  <c r="AB82" i="81"/>
  <c r="AB2" i="80"/>
  <c r="AB8" i="80"/>
  <c r="AB14" i="80"/>
  <c r="AB20" i="80"/>
  <c r="AB26" i="80"/>
  <c r="AB32" i="80"/>
  <c r="AB38" i="80"/>
  <c r="AB44" i="80"/>
  <c r="AB50" i="80"/>
  <c r="AB56" i="80"/>
  <c r="AB62" i="80"/>
  <c r="AB68" i="80"/>
  <c r="AB74" i="80"/>
  <c r="AB80" i="80"/>
  <c r="AB45" i="80"/>
  <c r="AB51" i="80"/>
  <c r="AB57" i="80"/>
  <c r="AB63" i="80"/>
  <c r="AB69" i="80"/>
  <c r="AB75" i="80"/>
  <c r="AB81" i="80"/>
  <c r="AB10" i="80"/>
  <c r="AB16" i="80"/>
  <c r="AB22" i="80"/>
  <c r="AB28" i="80"/>
  <c r="AB34" i="80"/>
  <c r="AB40" i="80"/>
  <c r="AB46" i="80"/>
  <c r="AB52" i="80"/>
  <c r="AB58" i="80"/>
  <c r="AB64" i="80"/>
  <c r="AB70" i="80"/>
  <c r="AB76" i="80"/>
  <c r="AB82" i="80"/>
  <c r="AB2" i="79"/>
  <c r="AB8" i="79"/>
  <c r="AB14" i="79"/>
  <c r="AB20" i="79"/>
  <c r="AB26" i="79"/>
  <c r="AB32" i="79"/>
  <c r="AB38" i="79"/>
  <c r="AB44" i="79"/>
  <c r="AB50" i="79"/>
  <c r="AB56" i="79"/>
  <c r="AB62" i="79"/>
  <c r="AB68" i="79"/>
  <c r="AB74" i="79"/>
  <c r="AB80" i="79"/>
  <c r="AB3" i="79"/>
  <c r="AB9" i="79"/>
  <c r="AB15" i="79"/>
  <c r="AB21" i="79"/>
  <c r="AB27" i="79"/>
  <c r="AB33" i="79"/>
  <c r="AB39" i="79"/>
  <c r="AB45" i="79"/>
  <c r="AB51" i="79"/>
  <c r="AB57" i="79"/>
  <c r="AB63" i="79"/>
  <c r="AB69" i="79"/>
  <c r="AB75" i="79"/>
  <c r="AB81" i="79"/>
  <c r="AB16" i="79"/>
  <c r="AB22" i="79"/>
  <c r="AB28" i="79"/>
  <c r="AB34" i="79"/>
  <c r="AB40" i="79"/>
  <c r="AB46" i="79"/>
  <c r="AB52" i="79"/>
  <c r="AB58" i="79"/>
  <c r="AB64" i="79"/>
  <c r="AB83" i="79"/>
  <c r="AB7" i="78"/>
  <c r="AB13" i="78"/>
  <c r="AB19" i="78"/>
  <c r="AB25" i="78"/>
  <c r="AB31" i="78"/>
  <c r="AB37" i="78"/>
  <c r="AB43" i="78"/>
  <c r="AB49" i="78"/>
  <c r="AB55" i="78"/>
  <c r="AB61" i="78"/>
  <c r="AB67" i="78"/>
  <c r="AB73" i="78"/>
  <c r="AB79" i="78"/>
  <c r="AB2" i="78"/>
  <c r="AB8" i="78"/>
  <c r="AB14" i="78"/>
  <c r="AB20" i="78"/>
  <c r="AB26" i="78"/>
  <c r="AB32" i="78"/>
  <c r="AB38" i="78"/>
  <c r="AB44" i="78"/>
  <c r="AB50" i="78"/>
  <c r="AB56" i="78"/>
  <c r="AB62" i="78"/>
  <c r="AB68" i="78"/>
  <c r="AB74" i="78"/>
  <c r="AB80" i="78"/>
  <c r="AB3" i="78"/>
  <c r="AB9" i="78"/>
  <c r="AB15" i="78"/>
  <c r="AB21" i="78"/>
  <c r="AB27" i="78"/>
  <c r="AB33" i="78"/>
  <c r="AB39" i="78"/>
  <c r="AB45" i="78"/>
  <c r="AB51" i="78"/>
  <c r="AB57" i="78"/>
  <c r="AB63" i="78"/>
  <c r="AB69" i="78"/>
  <c r="AB75" i="78"/>
  <c r="AB81" i="78"/>
  <c r="AB4" i="78"/>
  <c r="AB10" i="78"/>
  <c r="AB16" i="78"/>
  <c r="AB22" i="78"/>
  <c r="AB28" i="78"/>
  <c r="AB34" i="78"/>
  <c r="AB40" i="78"/>
  <c r="AB46" i="78"/>
  <c r="AB52" i="78"/>
  <c r="AB58" i="78"/>
  <c r="AB64" i="78"/>
  <c r="AB70" i="78"/>
  <c r="AB76" i="78"/>
  <c r="AB82" i="78"/>
  <c r="AB5" i="78"/>
  <c r="AB11" i="78"/>
  <c r="AB17" i="78"/>
  <c r="AB23" i="78"/>
  <c r="AB29" i="78"/>
  <c r="AB35" i="78"/>
  <c r="AB41" i="78"/>
  <c r="AB47" i="78"/>
  <c r="AB53" i="78"/>
  <c r="AB59" i="78"/>
  <c r="AB65" i="78"/>
  <c r="AB71" i="78"/>
  <c r="AB77" i="78"/>
  <c r="AB83" i="78"/>
  <c r="AB2" i="77"/>
  <c r="AB8" i="77"/>
  <c r="AB14" i="77"/>
  <c r="AB20" i="77"/>
  <c r="AB26" i="77"/>
  <c r="AB32" i="77"/>
  <c r="AB38" i="77"/>
  <c r="AB44" i="77"/>
  <c r="AB50" i="77"/>
  <c r="AB56" i="77"/>
  <c r="AB62" i="77"/>
  <c r="AB68" i="77"/>
  <c r="AB74" i="77"/>
  <c r="AB80" i="77"/>
  <c r="AB3" i="77"/>
  <c r="AB4" i="77" s="1"/>
  <c r="AB9" i="77"/>
  <c r="AB15" i="77"/>
  <c r="AB21" i="77"/>
  <c r="AB27" i="77"/>
  <c r="AB33" i="77"/>
  <c r="AB39" i="77"/>
  <c r="AB45" i="77"/>
  <c r="AB51" i="77"/>
  <c r="AB57" i="77"/>
  <c r="AB63" i="77"/>
  <c r="AB69" i="77"/>
  <c r="AB75" i="77"/>
  <c r="AB81" i="77"/>
  <c r="AB10" i="77"/>
  <c r="AB16" i="77"/>
  <c r="AB22" i="77"/>
  <c r="AB5" i="77"/>
  <c r="AB11" i="77"/>
  <c r="AB17" i="77"/>
  <c r="AB23" i="77"/>
  <c r="AB29" i="77"/>
  <c r="AB35" i="77"/>
  <c r="AB41" i="77"/>
  <c r="AB47" i="77"/>
  <c r="AB53" i="77"/>
  <c r="AB59" i="77"/>
  <c r="AB65" i="77"/>
  <c r="AB71" i="77"/>
  <c r="AB77" i="77"/>
  <c r="AB83" i="77"/>
  <c r="AB2" i="76"/>
  <c r="AB8" i="76"/>
  <c r="AB14" i="76"/>
  <c r="AB20" i="76"/>
  <c r="AB26" i="76"/>
  <c r="AB32" i="76"/>
  <c r="AB38" i="76"/>
  <c r="AB44" i="76"/>
  <c r="AB50" i="76"/>
  <c r="AB56" i="76"/>
  <c r="AB62" i="76"/>
  <c r="AB68" i="76"/>
  <c r="AB74" i="76"/>
  <c r="AB80" i="76"/>
  <c r="AB4" i="76"/>
  <c r="AB10" i="76"/>
  <c r="AB16" i="76"/>
  <c r="AB22" i="76"/>
  <c r="AB28" i="76"/>
  <c r="AB34" i="76"/>
  <c r="AB40" i="76"/>
  <c r="AB46" i="76"/>
  <c r="AB52" i="76"/>
  <c r="AB58" i="76"/>
  <c r="AB64" i="76"/>
  <c r="AB70" i="76"/>
  <c r="AB76" i="76"/>
  <c r="AB82" i="76"/>
  <c r="AB65" i="76"/>
  <c r="AB71" i="76"/>
  <c r="AB77" i="76"/>
  <c r="AB83" i="76"/>
  <c r="AB2" i="75"/>
  <c r="AB8" i="75"/>
  <c r="AB14" i="75"/>
  <c r="AB20" i="75"/>
  <c r="AB26" i="75"/>
  <c r="AB32" i="75"/>
  <c r="AB38" i="75"/>
  <c r="AB44" i="75"/>
  <c r="AB50" i="75"/>
  <c r="AB56" i="75"/>
  <c r="AB62" i="75"/>
  <c r="AB68" i="75"/>
  <c r="AB74" i="75"/>
  <c r="AB80" i="75"/>
  <c r="AB3" i="75"/>
  <c r="AB9" i="75"/>
  <c r="AB15" i="75"/>
  <c r="AB21" i="75"/>
  <c r="AB27" i="75"/>
  <c r="AB33" i="75"/>
  <c r="AB39" i="75"/>
  <c r="AB45" i="75"/>
  <c r="AB51" i="75"/>
  <c r="AB57" i="75"/>
  <c r="AB63" i="75"/>
  <c r="AB69" i="75"/>
  <c r="AB75" i="75"/>
  <c r="AB4" i="75"/>
  <c r="AB10" i="75"/>
  <c r="AB16" i="75"/>
  <c r="AB22" i="75"/>
  <c r="AB28" i="75"/>
  <c r="AB34" i="75"/>
  <c r="AB40" i="75"/>
  <c r="AB46" i="75"/>
  <c r="AB52" i="75"/>
  <c r="AB58" i="75"/>
  <c r="AB64" i="75"/>
  <c r="AB70" i="75"/>
  <c r="AB76" i="75"/>
  <c r="AB82" i="75"/>
  <c r="AB2" i="74"/>
  <c r="AB8" i="74"/>
  <c r="AB14" i="74"/>
  <c r="AB20" i="74"/>
  <c r="AB26" i="74"/>
  <c r="AB32" i="74"/>
  <c r="AB38" i="74"/>
  <c r="AB44" i="74"/>
  <c r="AB50" i="74"/>
  <c r="AB56" i="74"/>
  <c r="AB62" i="74"/>
  <c r="AB68" i="74"/>
  <c r="AB74" i="74"/>
  <c r="AB80" i="74"/>
  <c r="AB3" i="74"/>
  <c r="AB4" i="74" s="1"/>
  <c r="AB9" i="74"/>
  <c r="AB15" i="74"/>
  <c r="AB21" i="74"/>
  <c r="AB27" i="74"/>
  <c r="AB33" i="74"/>
  <c r="AB39" i="74"/>
  <c r="AB45" i="74"/>
  <c r="AB51" i="74"/>
  <c r="AB57" i="74"/>
  <c r="AB63" i="74"/>
  <c r="AB69" i="74"/>
  <c r="AB75" i="74"/>
  <c r="AB81" i="74"/>
  <c r="AB2" i="73"/>
  <c r="AB8" i="73"/>
  <c r="AB14" i="73"/>
  <c r="AB20" i="73"/>
  <c r="AB26" i="73"/>
  <c r="AB32" i="73"/>
  <c r="AB38" i="73"/>
  <c r="AB44" i="73"/>
  <c r="AB50" i="73"/>
  <c r="AB56" i="73"/>
  <c r="AB62" i="73"/>
  <c r="AB68" i="73"/>
  <c r="AB74" i="73"/>
  <c r="AB80" i="73"/>
  <c r="AB3" i="73"/>
  <c r="AB9" i="73"/>
  <c r="AB15" i="73"/>
  <c r="AB21" i="73"/>
  <c r="AB27" i="73"/>
  <c r="AB33" i="73"/>
  <c r="AB39" i="73"/>
  <c r="AB45" i="73"/>
  <c r="AB51" i="73"/>
  <c r="AB57" i="73"/>
  <c r="AB63" i="73"/>
  <c r="AB69" i="73"/>
  <c r="AB75" i="73"/>
  <c r="AB81" i="73"/>
  <c r="AB4" i="73"/>
  <c r="AB10" i="73"/>
  <c r="AB16" i="73"/>
  <c r="AB22" i="73"/>
  <c r="AB28" i="73"/>
  <c r="AB34" i="73"/>
  <c r="AB40" i="73"/>
  <c r="AB46" i="73"/>
  <c r="AB52" i="73"/>
  <c r="AB58" i="73"/>
  <c r="AB64" i="73"/>
  <c r="AB70" i="73"/>
  <c r="AB76" i="73"/>
  <c r="AB82" i="73"/>
  <c r="AB2" i="72"/>
  <c r="AB3" i="72" s="1"/>
  <c r="AB14" i="72"/>
  <c r="AB20" i="72"/>
  <c r="AB26" i="72"/>
  <c r="AB32" i="72"/>
  <c r="AB38" i="72"/>
  <c r="AB44" i="72"/>
  <c r="AB50" i="72"/>
  <c r="AB56" i="72"/>
  <c r="AB62" i="72"/>
  <c r="AB68" i="72"/>
  <c r="AB74" i="72"/>
  <c r="AB80" i="72"/>
  <c r="AB8" i="72"/>
  <c r="AB4" i="72"/>
  <c r="AB70" i="72"/>
  <c r="AB76" i="72"/>
  <c r="AB82" i="72"/>
  <c r="AB43" i="71"/>
  <c r="AB55" i="71"/>
  <c r="AB73" i="71"/>
  <c r="AB79" i="71"/>
  <c r="AB8" i="71"/>
  <c r="AB14" i="71"/>
  <c r="AB20" i="71"/>
  <c r="AB26" i="71"/>
  <c r="AB32" i="71"/>
  <c r="AB38" i="71"/>
  <c r="AB44" i="71"/>
  <c r="AB50" i="71"/>
  <c r="AB56" i="71"/>
  <c r="AB62" i="71"/>
  <c r="AB68" i="71"/>
  <c r="AB74" i="71"/>
  <c r="AB80" i="71"/>
  <c r="AB2" i="71"/>
  <c r="AB7" i="71"/>
  <c r="AB25" i="71"/>
  <c r="AB31" i="71"/>
  <c r="AB49" i="71"/>
  <c r="AB61" i="71"/>
  <c r="AB4" i="71"/>
  <c r="AB28" i="71"/>
  <c r="AB34" i="71"/>
  <c r="AB40" i="71"/>
  <c r="AB46" i="71"/>
  <c r="AB52" i="71"/>
  <c r="AB58" i="71"/>
  <c r="AB64" i="71"/>
  <c r="AB70" i="71"/>
  <c r="AB76" i="71"/>
  <c r="AB82" i="71"/>
  <c r="AB16" i="71"/>
  <c r="AB10" i="71"/>
  <c r="AB22" i="71"/>
  <c r="O85" i="82" l="1"/>
  <c r="K7" i="3" s="1"/>
  <c r="O85" i="80"/>
  <c r="K6" i="3" s="1"/>
  <c r="R85" i="78"/>
  <c r="L15" i="3" s="1"/>
  <c r="U85" i="89"/>
  <c r="M18" i="3" s="1"/>
  <c r="U85" i="81"/>
  <c r="M37" i="3" s="1"/>
  <c r="U85" i="85"/>
  <c r="M8" i="3" s="1"/>
  <c r="H5" i="3"/>
  <c r="R85" i="73"/>
  <c r="L5" i="3" s="1"/>
  <c r="X85" i="73"/>
  <c r="N5" i="3" s="1"/>
  <c r="U85" i="87"/>
  <c r="M16" i="3" s="1"/>
  <c r="X85" i="87"/>
  <c r="N16" i="3" s="1"/>
  <c r="O85" i="87"/>
  <c r="K16" i="3" s="1"/>
  <c r="R85" i="87"/>
  <c r="L16" i="3" s="1"/>
  <c r="U85" i="78"/>
  <c r="M15" i="3" s="1"/>
  <c r="X85" i="78"/>
  <c r="N15" i="3" s="1"/>
  <c r="O85" i="78"/>
  <c r="K15" i="3" s="1"/>
  <c r="X85" i="93"/>
  <c r="N39" i="3" s="1"/>
  <c r="R85" i="93"/>
  <c r="L39" i="3" s="1"/>
  <c r="U85" i="93"/>
  <c r="M39" i="3" s="1"/>
  <c r="O85" i="93"/>
  <c r="K39" i="3" s="1"/>
  <c r="U85" i="77"/>
  <c r="M27" i="3" s="1"/>
  <c r="X85" i="77"/>
  <c r="N27" i="3" s="1"/>
  <c r="R85" i="77"/>
  <c r="L27" i="3" s="1"/>
  <c r="O85" i="77"/>
  <c r="K27" i="3" s="1"/>
  <c r="X85" i="76"/>
  <c r="N26" i="3" s="1"/>
  <c r="U85" i="101"/>
  <c r="M32" i="3" s="1"/>
  <c r="X85" i="101"/>
  <c r="N32" i="3" s="1"/>
  <c r="O85" i="101"/>
  <c r="K32" i="3" s="1"/>
  <c r="R85" i="101"/>
  <c r="L32" i="3" s="1"/>
  <c r="X85" i="84"/>
  <c r="N29" i="3" s="1"/>
  <c r="U85" i="91"/>
  <c r="M19" i="3" s="1"/>
  <c r="X85" i="91"/>
  <c r="N19" i="3" s="1"/>
  <c r="R85" i="91"/>
  <c r="L19" i="3" s="1"/>
  <c r="O85" i="91"/>
  <c r="K19" i="3" s="1"/>
  <c r="R85" i="81"/>
  <c r="L37" i="3" s="1"/>
  <c r="X85" i="81"/>
  <c r="N37" i="3" s="1"/>
  <c r="O85" i="81"/>
  <c r="K37" i="3" s="1"/>
  <c r="R85" i="89"/>
  <c r="L18" i="3" s="1"/>
  <c r="X85" i="82"/>
  <c r="N7" i="3" s="1"/>
  <c r="R85" i="82"/>
  <c r="L7" i="3" s="1"/>
  <c r="U85" i="97"/>
  <c r="M11" i="3" s="1"/>
  <c r="O85" i="97"/>
  <c r="K11" i="3" s="1"/>
  <c r="X85" i="97"/>
  <c r="N11" i="3" s="1"/>
  <c r="R85" i="97"/>
  <c r="L11" i="3" s="1"/>
  <c r="X85" i="96"/>
  <c r="N10" i="3" s="1"/>
  <c r="X85" i="98"/>
  <c r="N41" i="3" s="1"/>
  <c r="U85" i="98"/>
  <c r="M41" i="3" s="1"/>
  <c r="O85" i="98"/>
  <c r="K41" i="3" s="1"/>
  <c r="U85" i="73"/>
  <c r="M5" i="3" s="1"/>
  <c r="O85" i="74"/>
  <c r="K36" i="3" s="1"/>
  <c r="U85" i="74"/>
  <c r="M36" i="3" s="1"/>
  <c r="R85" i="74"/>
  <c r="L36" i="3" s="1"/>
  <c r="X85" i="80"/>
  <c r="N6" i="3" s="1"/>
  <c r="R85" i="80"/>
  <c r="L6" i="3" s="1"/>
  <c r="U85" i="92"/>
  <c r="M20" i="3" s="1"/>
  <c r="O85" i="90"/>
  <c r="K9" i="3" s="1"/>
  <c r="X85" i="90"/>
  <c r="N9" i="3" s="1"/>
  <c r="U85" i="90"/>
  <c r="M9" i="3" s="1"/>
  <c r="X85" i="85"/>
  <c r="N8" i="3" s="1"/>
  <c r="O85" i="85"/>
  <c r="K8" i="3" s="1"/>
  <c r="R85" i="85"/>
  <c r="L8" i="3" s="1"/>
  <c r="AE84" i="79"/>
  <c r="AF84" i="82"/>
  <c r="O85" i="89"/>
  <c r="K18" i="3" s="1"/>
  <c r="AD84" i="96"/>
  <c r="U85" i="82"/>
  <c r="M7" i="3" s="1"/>
  <c r="AE84" i="80"/>
  <c r="U85" i="84"/>
  <c r="M29" i="3" s="1"/>
  <c r="R85" i="90"/>
  <c r="L9" i="3" s="1"/>
  <c r="R85" i="98"/>
  <c r="L41" i="3" s="1"/>
  <c r="AE84" i="74"/>
  <c r="AD85" i="74" s="1"/>
  <c r="R85" i="84"/>
  <c r="L29" i="3" s="1"/>
  <c r="O85" i="84"/>
  <c r="K29" i="3" s="1"/>
  <c r="X85" i="89"/>
  <c r="N18" i="3" s="1"/>
  <c r="AE84" i="90"/>
  <c r="AE84" i="86"/>
  <c r="AE84" i="84"/>
  <c r="AE84" i="87"/>
  <c r="AD84" i="92"/>
  <c r="O84" i="96"/>
  <c r="AD84" i="95"/>
  <c r="AF84" i="76"/>
  <c r="AD84" i="87"/>
  <c r="AF84" i="80"/>
  <c r="AD84" i="72"/>
  <c r="AF84" i="94"/>
  <c r="AE84" i="75"/>
  <c r="AE84" i="96"/>
  <c r="Y84" i="75"/>
  <c r="X85" i="75" s="1"/>
  <c r="N14" i="3" s="1"/>
  <c r="AF84" i="95"/>
  <c r="AF84" i="87"/>
  <c r="Q84" i="75"/>
  <c r="O85" i="75" s="1"/>
  <c r="K14" i="3" s="1"/>
  <c r="AF84" i="89"/>
  <c r="AD84" i="91"/>
  <c r="AD84" i="86"/>
  <c r="R84" i="75"/>
  <c r="S84" i="75"/>
  <c r="AE84" i="95"/>
  <c r="AF84" i="79"/>
  <c r="O85" i="92"/>
  <c r="K20" i="3" s="1"/>
  <c r="AF84" i="90"/>
  <c r="AD84" i="99"/>
  <c r="Q84" i="96"/>
  <c r="U84" i="96"/>
  <c r="U85" i="96" s="1"/>
  <c r="M10" i="3" s="1"/>
  <c r="I84" i="87"/>
  <c r="C16" i="3" s="1"/>
  <c r="G16" i="3" s="1"/>
  <c r="AF84" i="72"/>
  <c r="U84" i="75"/>
  <c r="U85" i="75" s="1"/>
  <c r="M14" i="3" s="1"/>
  <c r="AE84" i="78"/>
  <c r="AE84" i="89"/>
  <c r="AF84" i="78"/>
  <c r="AE84" i="88"/>
  <c r="AE84" i="99"/>
  <c r="AE84" i="83"/>
  <c r="AF84" i="97"/>
  <c r="AF84" i="84"/>
  <c r="AE84" i="93"/>
  <c r="AD84" i="83"/>
  <c r="AF84" i="99"/>
  <c r="AD84" i="82"/>
  <c r="AD84" i="71"/>
  <c r="AF84" i="83"/>
  <c r="AE84" i="81"/>
  <c r="AD85" i="81" s="1"/>
  <c r="AD84" i="97"/>
  <c r="AD84" i="88"/>
  <c r="AD84" i="101"/>
  <c r="AD84" i="93"/>
  <c r="AE84" i="91"/>
  <c r="T84" i="96"/>
  <c r="R85" i="96" s="1"/>
  <c r="L10" i="3" s="1"/>
  <c r="AF84" i="92"/>
  <c r="AD84" i="76"/>
  <c r="AF84" i="93"/>
  <c r="AE84" i="72"/>
  <c r="AD84" i="75"/>
  <c r="AF84" i="75"/>
  <c r="X85" i="99"/>
  <c r="N42" i="3" s="1"/>
  <c r="X85" i="94"/>
  <c r="N40" i="3" s="1"/>
  <c r="F25" i="3"/>
  <c r="AE84" i="71"/>
  <c r="AF84" i="71"/>
  <c r="AF84" i="96"/>
  <c r="AD85" i="100"/>
  <c r="O85" i="76"/>
  <c r="K26" i="3" s="1"/>
  <c r="R85" i="76"/>
  <c r="L26" i="3" s="1"/>
  <c r="R85" i="92"/>
  <c r="L20" i="3" s="1"/>
  <c r="O85" i="94"/>
  <c r="K40" i="3" s="1"/>
  <c r="O85" i="99"/>
  <c r="K42" i="3" s="1"/>
  <c r="U85" i="94"/>
  <c r="M40" i="3" s="1"/>
  <c r="U85" i="86"/>
  <c r="M30" i="3" s="1"/>
  <c r="O85" i="86"/>
  <c r="K30" i="3" s="1"/>
  <c r="X85" i="92"/>
  <c r="N20" i="3" s="1"/>
  <c r="R85" i="86"/>
  <c r="L30" i="3" s="1"/>
  <c r="U85" i="99"/>
  <c r="M42" i="3" s="1"/>
  <c r="R85" i="99"/>
  <c r="L42" i="3" s="1"/>
  <c r="R85" i="94"/>
  <c r="L40" i="3" s="1"/>
  <c r="X85" i="83"/>
  <c r="N38" i="3" s="1"/>
  <c r="O85" i="83"/>
  <c r="K38" i="3" s="1"/>
  <c r="R85" i="83"/>
  <c r="L38" i="3" s="1"/>
  <c r="U85" i="83"/>
  <c r="M38" i="3" s="1"/>
  <c r="F8" i="3"/>
  <c r="F14" i="3"/>
  <c r="F39" i="3"/>
  <c r="F27" i="3"/>
  <c r="F41" i="3"/>
  <c r="N31" i="3"/>
  <c r="F40" i="3"/>
  <c r="F17" i="3"/>
  <c r="G17" i="3"/>
  <c r="H17" i="3"/>
  <c r="F15" i="3"/>
  <c r="F20" i="3"/>
  <c r="F6" i="3"/>
  <c r="F10" i="3"/>
  <c r="F26" i="3"/>
  <c r="F30" i="3"/>
  <c r="F7" i="3"/>
  <c r="F19" i="3"/>
  <c r="N30" i="3"/>
  <c r="N21" i="3"/>
  <c r="F21" i="3"/>
  <c r="G21" i="3"/>
  <c r="H21" i="3"/>
  <c r="N25" i="3"/>
  <c r="H25" i="3"/>
  <c r="G25" i="3"/>
  <c r="G39" i="3"/>
  <c r="H39" i="3"/>
  <c r="F42" i="3"/>
  <c r="F29" i="3"/>
  <c r="H29" i="3"/>
  <c r="G29" i="3"/>
  <c r="G7" i="3"/>
  <c r="H7" i="3"/>
  <c r="F28" i="3"/>
  <c r="H28" i="3"/>
  <c r="G28" i="3"/>
  <c r="F31" i="3"/>
  <c r="G31" i="3"/>
  <c r="H31" i="3"/>
  <c r="G6" i="3"/>
  <c r="H6" i="3"/>
  <c r="H15" i="3"/>
  <c r="G15" i="3"/>
  <c r="G19" i="3"/>
  <c r="H19" i="3"/>
  <c r="F5" i="3"/>
  <c r="G5" i="3"/>
  <c r="F18" i="3"/>
  <c r="G18" i="3"/>
  <c r="H18" i="3"/>
  <c r="G38" i="3"/>
  <c r="H38" i="3"/>
  <c r="H27" i="3"/>
  <c r="G27" i="3"/>
  <c r="G41" i="3"/>
  <c r="H41" i="3"/>
  <c r="F37" i="3"/>
  <c r="G37" i="3"/>
  <c r="H37" i="3"/>
  <c r="F36" i="3"/>
  <c r="G36" i="3"/>
  <c r="H36" i="3"/>
  <c r="F32" i="3"/>
  <c r="G32" i="3"/>
  <c r="H32" i="3"/>
  <c r="F4" i="3"/>
  <c r="H14" i="3"/>
  <c r="G14" i="3"/>
  <c r="F9" i="3"/>
  <c r="H9" i="3"/>
  <c r="G9" i="3"/>
  <c r="F11" i="3"/>
  <c r="G11" i="3"/>
  <c r="H11" i="3"/>
  <c r="G8" i="3"/>
  <c r="H8" i="3"/>
  <c r="H42" i="3"/>
  <c r="G42" i="3"/>
  <c r="H40" i="3"/>
  <c r="G40" i="3"/>
  <c r="H20" i="3"/>
  <c r="G20" i="3"/>
  <c r="H26" i="3"/>
  <c r="G26" i="3"/>
  <c r="H10" i="3"/>
  <c r="G10" i="3"/>
  <c r="G30" i="3"/>
  <c r="H30" i="3"/>
  <c r="N4" i="3"/>
  <c r="G4" i="3"/>
  <c r="H4" i="3"/>
  <c r="K5" i="3"/>
  <c r="M4" i="3"/>
  <c r="M25" i="3"/>
  <c r="M28" i="3"/>
  <c r="L25" i="3"/>
  <c r="L31" i="3"/>
  <c r="L28" i="3"/>
  <c r="K31" i="3"/>
  <c r="K28" i="3"/>
  <c r="L4" i="3"/>
  <c r="M17" i="3"/>
  <c r="L17" i="3"/>
  <c r="K4" i="3"/>
  <c r="M31" i="3"/>
  <c r="N17" i="3"/>
  <c r="K25" i="3"/>
  <c r="K17" i="3"/>
  <c r="L21" i="3"/>
  <c r="N36" i="3"/>
  <c r="AB84" i="78"/>
  <c r="AA85" i="78" s="1"/>
  <c r="R15" i="3" s="1"/>
  <c r="K21" i="3"/>
  <c r="AB84" i="95"/>
  <c r="AA85" i="95" s="1"/>
  <c r="R31" i="3" s="1"/>
  <c r="N28" i="3"/>
  <c r="AB84" i="89"/>
  <c r="AA85" i="89" s="1"/>
  <c r="R18" i="3" s="1"/>
  <c r="AB84" i="79"/>
  <c r="AA85" i="79" s="1"/>
  <c r="R28" i="3" s="1"/>
  <c r="AB84" i="81"/>
  <c r="AA85" i="81" s="1"/>
  <c r="R37" i="3" s="1"/>
  <c r="AB84" i="82"/>
  <c r="AA85" i="82" s="1"/>
  <c r="R7" i="3" s="1"/>
  <c r="AB84" i="91"/>
  <c r="AA85" i="91" s="1"/>
  <c r="R19" i="3" s="1"/>
  <c r="AB84" i="73"/>
  <c r="AA85" i="73" s="1"/>
  <c r="R5" i="3" s="1"/>
  <c r="AB84" i="75"/>
  <c r="AA85" i="75" s="1"/>
  <c r="R14" i="3" s="1"/>
  <c r="AB84" i="77"/>
  <c r="AA85" i="77" s="1"/>
  <c r="R27" i="3" s="1"/>
  <c r="AB84" i="84"/>
  <c r="AA85" i="84" s="1"/>
  <c r="R29" i="3" s="1"/>
  <c r="AB84" i="90"/>
  <c r="AA85" i="90" s="1"/>
  <c r="R9" i="3" s="1"/>
  <c r="AB84" i="72"/>
  <c r="AA85" i="72" s="1"/>
  <c r="R4" i="3" s="1"/>
  <c r="AB84" i="83"/>
  <c r="AA85" i="83" s="1"/>
  <c r="R38" i="3" s="1"/>
  <c r="AB84" i="74"/>
  <c r="AA85" i="74" s="1"/>
  <c r="R36" i="3" s="1"/>
  <c r="AB84" i="87"/>
  <c r="AA85" i="87" s="1"/>
  <c r="R16" i="3" s="1"/>
  <c r="AB84" i="88"/>
  <c r="AA85" i="88" s="1"/>
  <c r="R17" i="3" s="1"/>
  <c r="AB84" i="80"/>
  <c r="AA85" i="80" s="1"/>
  <c r="R6" i="3" s="1"/>
  <c r="AB84" i="93"/>
  <c r="AA85" i="93" s="1"/>
  <c r="R39" i="3" s="1"/>
  <c r="AB84" i="71"/>
  <c r="AA85" i="71" s="1"/>
  <c r="R25" i="3" s="1"/>
  <c r="AB84" i="101"/>
  <c r="AA85" i="101" s="1"/>
  <c r="R32" i="3" s="1"/>
  <c r="AB84" i="99"/>
  <c r="AA85" i="99" s="1"/>
  <c r="R42" i="3" s="1"/>
  <c r="AB84" i="94"/>
  <c r="AA85" i="94" s="1"/>
  <c r="R40" i="3" s="1"/>
  <c r="AD84" i="94"/>
  <c r="AB84" i="92"/>
  <c r="AA85" i="92" s="1"/>
  <c r="R20" i="3" s="1"/>
  <c r="M26" i="3"/>
  <c r="AB84" i="76"/>
  <c r="AA85" i="76" s="1"/>
  <c r="R26" i="3" s="1"/>
  <c r="AB84" i="96"/>
  <c r="AA85" i="96" s="1"/>
  <c r="R10" i="3" s="1"/>
  <c r="AB84" i="86"/>
  <c r="AA85" i="86" s="1"/>
  <c r="R30" i="3" s="1"/>
  <c r="AB84" i="100"/>
  <c r="AA85" i="100" s="1"/>
  <c r="R21" i="3" s="1"/>
  <c r="AB84" i="98"/>
  <c r="AA85" i="98" s="1"/>
  <c r="R41" i="3" s="1"/>
  <c r="AB84" i="97"/>
  <c r="AA85" i="97" s="1"/>
  <c r="R11" i="3" s="1"/>
  <c r="AB84" i="85"/>
  <c r="AA85" i="85" s="1"/>
  <c r="R8" i="3" s="1"/>
  <c r="F85" i="5"/>
  <c r="P35" i="3" s="1"/>
  <c r="E85" i="5"/>
  <c r="O35" i="3" s="1"/>
  <c r="V84" i="80" l="1"/>
  <c r="U85" i="80" s="1"/>
  <c r="M6" i="3" s="1"/>
  <c r="H16" i="3"/>
  <c r="AD85" i="87"/>
  <c r="S16" i="3" s="1"/>
  <c r="F16" i="3"/>
  <c r="AD85" i="76"/>
  <c r="S26" i="3" s="1"/>
  <c r="AD85" i="84"/>
  <c r="S29" i="3" s="1"/>
  <c r="AD85" i="91"/>
  <c r="S19" i="3" s="1"/>
  <c r="AD85" i="80"/>
  <c r="S6" i="3" s="1"/>
  <c r="AD85" i="90"/>
  <c r="S9" i="3" s="1"/>
  <c r="AD85" i="86"/>
  <c r="S30" i="3" s="1"/>
  <c r="AD85" i="83"/>
  <c r="S38" i="3" s="1"/>
  <c r="AD85" i="88"/>
  <c r="S17" i="3" s="1"/>
  <c r="AD85" i="99"/>
  <c r="S42" i="3" s="1"/>
  <c r="AD85" i="89"/>
  <c r="S18" i="3" s="1"/>
  <c r="AD85" i="93"/>
  <c r="S39" i="3" s="1"/>
  <c r="AD85" i="97"/>
  <c r="S11" i="3" s="1"/>
  <c r="AD85" i="79"/>
  <c r="S28" i="3" s="1"/>
  <c r="AD85" i="78"/>
  <c r="S15" i="3" s="1"/>
  <c r="AD85" i="96"/>
  <c r="S10" i="3" s="1"/>
  <c r="AD85" i="95"/>
  <c r="S31" i="3" s="1"/>
  <c r="AE84" i="98"/>
  <c r="AD85" i="98" s="1"/>
  <c r="S41" i="3" s="1"/>
  <c r="R85" i="75"/>
  <c r="L14" i="3" s="1"/>
  <c r="AD85" i="72"/>
  <c r="S4" i="3" s="1"/>
  <c r="AE84" i="73"/>
  <c r="AD85" i="73" s="1"/>
  <c r="S5" i="3" s="1"/>
  <c r="AE84" i="82"/>
  <c r="AD85" i="82" s="1"/>
  <c r="S7" i="3" s="1"/>
  <c r="AE84" i="92"/>
  <c r="AD85" i="92" s="1"/>
  <c r="S20" i="3" s="1"/>
  <c r="AE84" i="94"/>
  <c r="AD85" i="94" s="1"/>
  <c r="S40" i="3" s="1"/>
  <c r="O85" i="96"/>
  <c r="K10" i="3" s="1"/>
  <c r="AE84" i="101"/>
  <c r="AD85" i="101" s="1"/>
  <c r="S32" i="3" s="1"/>
  <c r="AE84" i="77"/>
  <c r="AD85" i="77" s="1"/>
  <c r="S27" i="3" s="1"/>
  <c r="AD85" i="75"/>
  <c r="S14" i="3" s="1"/>
  <c r="AD85" i="71"/>
  <c r="S25" i="3" s="1"/>
  <c r="S37" i="3"/>
  <c r="S21" i="3"/>
  <c r="S36" i="3"/>
  <c r="Q35" i="3"/>
  <c r="I83" i="5" l="1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C85" i="5" l="1"/>
  <c r="C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I2" i="5"/>
  <c r="I3" i="5" s="1"/>
  <c r="I4" i="5" s="1"/>
  <c r="I5" i="5" s="1"/>
  <c r="AF84" i="5" l="1"/>
  <c r="AB4" i="5"/>
  <c r="AB35" i="5"/>
  <c r="AB59" i="5"/>
  <c r="AB12" i="5"/>
  <c r="AB13" i="5"/>
  <c r="AB25" i="5"/>
  <c r="AB37" i="5"/>
  <c r="AB49" i="5"/>
  <c r="AB61" i="5"/>
  <c r="AB73" i="5"/>
  <c r="AB11" i="5"/>
  <c r="AB71" i="5"/>
  <c r="AB24" i="5"/>
  <c r="AB14" i="5"/>
  <c r="AB26" i="5"/>
  <c r="AB38" i="5"/>
  <c r="AB50" i="5"/>
  <c r="AB62" i="5"/>
  <c r="AB74" i="5"/>
  <c r="AB15" i="5"/>
  <c r="AB27" i="5"/>
  <c r="AB39" i="5"/>
  <c r="AB51" i="5"/>
  <c r="AB63" i="5"/>
  <c r="AB75" i="5"/>
  <c r="AB23" i="5"/>
  <c r="AB83" i="5"/>
  <c r="AB36" i="5"/>
  <c r="AB40" i="5"/>
  <c r="AB64" i="5"/>
  <c r="AB17" i="5"/>
  <c r="AB41" i="5"/>
  <c r="AB53" i="5"/>
  <c r="AB77" i="5"/>
  <c r="AB6" i="5"/>
  <c r="AB18" i="5"/>
  <c r="AB30" i="5"/>
  <c r="AB42" i="5"/>
  <c r="AB54" i="5"/>
  <c r="AB66" i="5"/>
  <c r="AB78" i="5"/>
  <c r="AB7" i="5"/>
  <c r="AB19" i="5"/>
  <c r="AB31" i="5"/>
  <c r="AB43" i="5"/>
  <c r="AB55" i="5"/>
  <c r="AB67" i="5"/>
  <c r="AB79" i="5"/>
  <c r="AB47" i="5"/>
  <c r="AB29" i="5"/>
  <c r="AB8" i="5"/>
  <c r="AB20" i="5"/>
  <c r="AB32" i="5"/>
  <c r="AB44" i="5"/>
  <c r="AB56" i="5"/>
  <c r="AB68" i="5"/>
  <c r="AB80" i="5"/>
  <c r="AB48" i="5"/>
  <c r="AB60" i="5"/>
  <c r="AB72" i="5"/>
  <c r="AB16" i="5"/>
  <c r="AB76" i="5"/>
  <c r="AB9" i="5"/>
  <c r="AB21" i="5"/>
  <c r="AB33" i="5"/>
  <c r="AB45" i="5"/>
  <c r="AB57" i="5"/>
  <c r="AB69" i="5"/>
  <c r="AB81" i="5"/>
  <c r="AB28" i="5"/>
  <c r="AB52" i="5"/>
  <c r="AB65" i="5"/>
  <c r="AB10" i="5"/>
  <c r="AB22" i="5"/>
  <c r="AB34" i="5"/>
  <c r="AB46" i="5"/>
  <c r="AB58" i="5"/>
  <c r="AB70" i="5"/>
  <c r="AB82" i="5"/>
  <c r="AB3" i="5"/>
  <c r="N35" i="3"/>
  <c r="M35" i="3"/>
  <c r="AB5" i="5"/>
  <c r="AB2" i="5"/>
  <c r="AD84" i="5" l="1"/>
  <c r="C86" i="5"/>
  <c r="B35" i="3" s="1"/>
  <c r="AE84" i="5" l="1"/>
  <c r="AD85" i="5" s="1"/>
  <c r="AA84" i="5"/>
  <c r="J84" i="5" l="1"/>
  <c r="D35" i="3" s="1"/>
  <c r="I84" i="5"/>
  <c r="C35" i="3" s="1"/>
  <c r="AB84" i="5"/>
  <c r="AA85" i="5" s="1"/>
  <c r="R35" i="3" s="1"/>
  <c r="F35" i="3" l="1"/>
  <c r="G35" i="3"/>
  <c r="H35" i="3"/>
  <c r="K35" i="3"/>
  <c r="L35" i="3"/>
  <c r="S35" i="3"/>
  <c r="L84" i="83"/>
  <c r="E38" i="3" l="1"/>
  <c r="F38" i="3" s="1"/>
</calcChain>
</file>

<file path=xl/sharedStrings.xml><?xml version="1.0" encoding="utf-8"?>
<sst xmlns="http://schemas.openxmlformats.org/spreadsheetml/2006/main" count="14851" uniqueCount="279">
  <si>
    <t>Team</t>
  </si>
  <si>
    <t>W</t>
  </si>
  <si>
    <t>L</t>
  </si>
  <si>
    <t>Home</t>
  </si>
  <si>
    <t>Away</t>
  </si>
  <si>
    <t>Strk</t>
  </si>
  <si>
    <t>L10</t>
  </si>
  <si>
    <t>Diff</t>
  </si>
  <si>
    <t>Central</t>
  </si>
  <si>
    <t>Date</t>
  </si>
  <si>
    <t>Game</t>
  </si>
  <si>
    <t>Opponent</t>
  </si>
  <si>
    <t>Location</t>
  </si>
  <si>
    <t>Totals</t>
  </si>
  <si>
    <t>Streak</t>
  </si>
  <si>
    <t>Length</t>
  </si>
  <si>
    <t>Concatenated</t>
  </si>
  <si>
    <t>L10 L</t>
  </si>
  <si>
    <t>L10 W</t>
  </si>
  <si>
    <t>Last 10</t>
  </si>
  <si>
    <t>Standings</t>
  </si>
  <si>
    <t>HOME</t>
  </si>
  <si>
    <t>Daily Standings</t>
  </si>
  <si>
    <t>Games</t>
  </si>
  <si>
    <t>Division</t>
  </si>
  <si>
    <t>30th</t>
  </si>
  <si>
    <t>W1</t>
  </si>
  <si>
    <t>L1</t>
  </si>
  <si>
    <t>1-1</t>
  </si>
  <si>
    <t>W2</t>
  </si>
  <si>
    <t>L2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</si>
  <si>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</si>
  <si>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</si>
  <si>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</si>
  <si>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</si>
  <si>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</si>
  <si>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</si>
  <si>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</si>
  <si>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</si>
  <si>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</si>
  <si>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</si>
  <si>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</si>
  <si>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</si>
  <si>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</si>
  <si>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</si>
  <si>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</si>
  <si>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</si>
  <si>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</si>
  <si>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</si>
  <si>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</si>
  <si>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</si>
  <si>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NHL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</si>
  <si>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</si>
  <si>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</si>
  <si>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</si>
  <si>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</si>
  <si>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</si>
  <si>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</si>
  <si>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</si>
  <si>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</si>
  <si>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</si>
  <si>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</si>
  <si>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</si>
  <si>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</si>
  <si>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</si>
  <si>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</si>
  <si>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</si>
  <si>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</si>
  <si>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</si>
  <si>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</si>
  <si>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</si>
  <si>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</si>
  <si>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</si>
  <si>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</si>
  <si>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</si>
  <si>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</si>
  <si>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</si>
  <si>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</si>
  <si>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</si>
  <si>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</si>
  <si>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</si>
  <si>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</si>
  <si>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</si>
  <si>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</si>
  <si>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Eastern Conference</t>
  </si>
  <si>
    <t>Western Conference</t>
  </si>
  <si>
    <t>Eastern Atlantic</t>
  </si>
  <si>
    <t>Eastern Metropolitan</t>
  </si>
  <si>
    <t>GF</t>
  </si>
  <si>
    <t>GA</t>
  </si>
  <si>
    <t>Western Central</t>
  </si>
  <si>
    <t>Western Pacific</t>
  </si>
  <si>
    <t>Western_Conference</t>
  </si>
  <si>
    <t>Atlantic</t>
  </si>
  <si>
    <t>Metropolitan</t>
  </si>
  <si>
    <t>Pacific</t>
  </si>
  <si>
    <t>Conference</t>
  </si>
  <si>
    <t>October</t>
  </si>
  <si>
    <t>GP</t>
  </si>
  <si>
    <t>OTL</t>
  </si>
  <si>
    <t>PTS</t>
  </si>
  <si>
    <t>RW</t>
  </si>
  <si>
    <t>ROW</t>
  </si>
  <si>
    <t>SOW</t>
  </si>
  <si>
    <t>SOL</t>
  </si>
  <si>
    <t>Regulation Wins</t>
  </si>
  <si>
    <t>Regulation + OT Wins</t>
  </si>
  <si>
    <t>Shoot Out Losses</t>
  </si>
  <si>
    <t>Shoot Out Wins</t>
  </si>
  <si>
    <t>OT</t>
  </si>
  <si>
    <t>SO</t>
  </si>
  <si>
    <t>Yes</t>
  </si>
  <si>
    <t>No</t>
  </si>
  <si>
    <t>OTW</t>
  </si>
  <si>
    <t>L10 OTL</t>
  </si>
  <si>
    <t>2-0-0</t>
  </si>
  <si>
    <t>0-0-0</t>
  </si>
  <si>
    <t>0-1-0</t>
  </si>
  <si>
    <t>0-2-0</t>
  </si>
  <si>
    <t>1-0-0</t>
  </si>
  <si>
    <t>1-1-0</t>
  </si>
  <si>
    <t>0-0-1</t>
  </si>
  <si>
    <t>1-0-1</t>
  </si>
  <si>
    <t>2-1-0</t>
  </si>
  <si>
    <t>1-2-0</t>
  </si>
  <si>
    <t>0-1-1</t>
  </si>
  <si>
    <t>0-2-1</t>
  </si>
  <si>
    <t>L3</t>
  </si>
  <si>
    <t>3-0-0</t>
  </si>
  <si>
    <t>W3</t>
  </si>
  <si>
    <t>1-1-1</t>
  </si>
  <si>
    <t>2-2-0</t>
  </si>
  <si>
    <t>Outcome</t>
  </si>
  <si>
    <t>1-2-1</t>
  </si>
  <si>
    <t>3-1-0</t>
  </si>
  <si>
    <t>1-3-0</t>
  </si>
  <si>
    <t>0-3-1</t>
  </si>
  <si>
    <t>L4</t>
  </si>
  <si>
    <t>4-0-0</t>
  </si>
  <si>
    <t>W4</t>
  </si>
  <si>
    <t>2-2-1</t>
  </si>
  <si>
    <t>3-2-0</t>
  </si>
  <si>
    <t>2-3-0</t>
  </si>
  <si>
    <t>2-0-1</t>
  </si>
  <si>
    <t>0-3-0</t>
  </si>
  <si>
    <t>2-1-1</t>
  </si>
  <si>
    <t>1-3-1</t>
  </si>
  <si>
    <t>W5</t>
  </si>
  <si>
    <t>5-0-0</t>
  </si>
  <si>
    <t>4-1-0</t>
  </si>
  <si>
    <t>2-2-2</t>
  </si>
  <si>
    <t>3-3-0</t>
  </si>
  <si>
    <t>3-1-1</t>
  </si>
  <si>
    <t>2-4-0</t>
  </si>
  <si>
    <t>3-0-1</t>
  </si>
  <si>
    <t>L5</t>
  </si>
  <si>
    <t>0-4-1</t>
  </si>
  <si>
    <t>1-4-1</t>
  </si>
  <si>
    <t>W6</t>
  </si>
  <si>
    <t>6-0-0</t>
  </si>
  <si>
    <t>5-1-0</t>
  </si>
  <si>
    <t>1-4-0</t>
  </si>
  <si>
    <t>2-3-1</t>
  </si>
  <si>
    <t>3-4-0</t>
  </si>
  <si>
    <t>5-1-1</t>
  </si>
  <si>
    <t>3-2-1</t>
  </si>
  <si>
    <t>3-2-2</t>
  </si>
  <si>
    <t>4-2-0</t>
  </si>
  <si>
    <t>2-5-0</t>
  </si>
  <si>
    <t>4-0-1</t>
  </si>
  <si>
    <t>2-4-1</t>
  </si>
  <si>
    <t>L6</t>
  </si>
  <si>
    <t>0-5-1</t>
  </si>
  <si>
    <t>W7</t>
  </si>
  <si>
    <t>7-0-0</t>
  </si>
  <si>
    <t>6-0-1</t>
  </si>
  <si>
    <t>5-2-1</t>
  </si>
  <si>
    <t>4-2-1</t>
  </si>
  <si>
    <t>4-2-2</t>
  </si>
  <si>
    <t>5-2-0</t>
  </si>
  <si>
    <t>4-4-0</t>
  </si>
  <si>
    <t>6-1-0</t>
  </si>
  <si>
    <t>4-1-1</t>
  </si>
  <si>
    <t>3-3-1</t>
  </si>
  <si>
    <t>4-3-0</t>
  </si>
  <si>
    <t>2-5-1</t>
  </si>
  <si>
    <t>1-5-1</t>
  </si>
  <si>
    <t>L7</t>
  </si>
  <si>
    <t>0-6-1</t>
  </si>
  <si>
    <t>1-2-2</t>
  </si>
  <si>
    <t>2-4-2</t>
  </si>
  <si>
    <t>3-5-0</t>
  </si>
  <si>
    <t>5-4-0</t>
  </si>
  <si>
    <t>3-3-2</t>
  </si>
  <si>
    <t>0-4-0</t>
  </si>
  <si>
    <t>L8</t>
  </si>
  <si>
    <t>0-7-1</t>
  </si>
  <si>
    <t>7-0-1</t>
  </si>
  <si>
    <t>1-3-2</t>
  </si>
  <si>
    <t>2-5-2</t>
  </si>
  <si>
    <t>8-0-1</t>
  </si>
  <si>
    <t>4-3-1</t>
  </si>
  <si>
    <t>6-2-0</t>
  </si>
  <si>
    <t>5-3-1</t>
  </si>
  <si>
    <t>4-5-0</t>
  </si>
  <si>
    <t>3-4-2</t>
  </si>
  <si>
    <t>2-6-1</t>
  </si>
  <si>
    <t>0-5-0</t>
  </si>
  <si>
    <t>L9</t>
  </si>
  <si>
    <t>0-8-1</t>
  </si>
  <si>
    <t>6-3-1</t>
  </si>
  <si>
    <t>1-0-2</t>
  </si>
  <si>
    <t>5-2-2</t>
  </si>
  <si>
    <t>4-0-2</t>
  </si>
  <si>
    <t>4-2-3</t>
  </si>
  <si>
    <t>6-4-0</t>
  </si>
  <si>
    <t>3-1-2</t>
  </si>
  <si>
    <t>7-2-0</t>
  </si>
  <si>
    <t>4-4-1</t>
  </si>
  <si>
    <t>3-6-0</t>
  </si>
  <si>
    <t>4-3-2</t>
  </si>
  <si>
    <t>2-3-2</t>
  </si>
  <si>
    <t>3-5-2</t>
  </si>
  <si>
    <t>5-0-1</t>
  </si>
  <si>
    <t>9-0-1</t>
  </si>
  <si>
    <t>November</t>
  </si>
  <si>
    <t>1st</t>
  </si>
  <si>
    <t>31st</t>
  </si>
  <si>
    <t>2nd</t>
  </si>
  <si>
    <t>3rd</t>
  </si>
  <si>
    <t>4th</t>
  </si>
  <si>
    <t>5th</t>
  </si>
  <si>
    <t>6th</t>
  </si>
  <si>
    <t>7th</t>
  </si>
  <si>
    <t>8th</t>
  </si>
  <si>
    <t>9th</t>
  </si>
  <si>
    <t>6-2-1</t>
  </si>
  <si>
    <t>2-7-1</t>
  </si>
  <si>
    <t>6-1-1</t>
  </si>
  <si>
    <t>3-4-1</t>
  </si>
  <si>
    <t>4-5-1</t>
  </si>
  <si>
    <t>5-5-0</t>
  </si>
  <si>
    <t>5-3-0</t>
  </si>
  <si>
    <t>1-1-2</t>
  </si>
  <si>
    <t>5-3-2</t>
  </si>
  <si>
    <t>4-3-3</t>
  </si>
  <si>
    <t>4-4-2</t>
  </si>
  <si>
    <t>8-2-0</t>
  </si>
  <si>
    <t>5-4-1</t>
  </si>
  <si>
    <t>7-1-1</t>
  </si>
  <si>
    <t>4-6-0</t>
  </si>
  <si>
    <t>6-2-2</t>
  </si>
  <si>
    <t>0-9-1</t>
  </si>
  <si>
    <t>7-2-1</t>
  </si>
  <si>
    <t>8-1-1</t>
  </si>
  <si>
    <t>6-3-0</t>
  </si>
  <si>
    <t>3-1-3</t>
  </si>
  <si>
    <t>5-2-3</t>
  </si>
  <si>
    <t>7-3-0</t>
  </si>
  <si>
    <t>7-1-2</t>
  </si>
  <si>
    <t>L11</t>
  </si>
  <si>
    <t>3-7-0</t>
  </si>
  <si>
    <t>9-1-1</t>
  </si>
  <si>
    <t>1-2-3</t>
  </si>
  <si>
    <t>2-3-3</t>
  </si>
  <si>
    <t>4-2-4</t>
  </si>
  <si>
    <t>3-4-3</t>
  </si>
  <si>
    <t>2-0-2</t>
  </si>
  <si>
    <t>4-1-3</t>
  </si>
  <si>
    <t>8-0-0</t>
  </si>
  <si>
    <t>5-5-1</t>
  </si>
  <si>
    <t>2-2-3</t>
  </si>
  <si>
    <t>3-3-3</t>
  </si>
  <si>
    <t>5-1-4</t>
  </si>
  <si>
    <t>3-2-3</t>
  </si>
  <si>
    <t>3-6-1</t>
  </si>
  <si>
    <t>1-9-0</t>
  </si>
  <si>
    <t>1-4-2</t>
  </si>
  <si>
    <t>9-2-1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</si>
</sst>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5" xfId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4" fontId="0" fillId="0" borderId="6" xfId="0" quotePrefix="1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5" fillId="0" borderId="15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2" t="s">
        <v>0</v>
      </c>
      <c r="C1" s="21" t="s">
        <v>20</v>
      </c>
    </row>
    <row r="2" spans="1:3" ht="16.5" thickTop="1" thickBot="1" x14ac:dyDescent="0.3">
      <c r="A2" s="15" t="s">
        <v>82</v>
      </c>
      <c r="C2" s="22" t="s">
        <v>22</v>
      </c>
    </row>
    <row r="3" spans="1:3" ht="15.75" thickTop="1" x14ac:dyDescent="0.25">
      <c r="A3" s="16" t="s">
        <v>74</v>
      </c>
    </row>
    <row r="4" spans="1:3" x14ac:dyDescent="0.25">
      <c r="A4" s="16" t="s">
        <v>53</v>
      </c>
    </row>
    <row r="5" spans="1:3" x14ac:dyDescent="0.25">
      <c r="A5" s="16" t="s">
        <v>57</v>
      </c>
    </row>
    <row r="6" spans="1:3" x14ac:dyDescent="0.25">
      <c r="A6" s="16" t="s">
        <v>81</v>
      </c>
    </row>
    <row r="7" spans="1:3" x14ac:dyDescent="0.25">
      <c r="A7" s="16" t="s">
        <v>61</v>
      </c>
    </row>
    <row r="8" spans="1:3" x14ac:dyDescent="0.25">
      <c r="A8" s="16" t="s">
        <v>75</v>
      </c>
    </row>
    <row r="9" spans="1:3" x14ac:dyDescent="0.25">
      <c r="A9" s="16" t="s">
        <v>69</v>
      </c>
    </row>
    <row r="10" spans="1:3" x14ac:dyDescent="0.25">
      <c r="A10" s="16" t="s">
        <v>67</v>
      </c>
    </row>
    <row r="11" spans="1:3" x14ac:dyDescent="0.25">
      <c r="A11" s="16" t="s">
        <v>68</v>
      </c>
    </row>
    <row r="12" spans="1:3" x14ac:dyDescent="0.25">
      <c r="A12" s="16" t="s">
        <v>56</v>
      </c>
    </row>
    <row r="13" spans="1:3" x14ac:dyDescent="0.25">
      <c r="A13" s="16" t="s">
        <v>78</v>
      </c>
    </row>
    <row r="14" spans="1:3" x14ac:dyDescent="0.25">
      <c r="A14" s="16" t="s">
        <v>52</v>
      </c>
    </row>
    <row r="15" spans="1:3" x14ac:dyDescent="0.25">
      <c r="A15" s="16" t="s">
        <v>79</v>
      </c>
    </row>
    <row r="16" spans="1:3" x14ac:dyDescent="0.25">
      <c r="A16" s="16" t="s">
        <v>73</v>
      </c>
    </row>
    <row r="17" spans="1:1" x14ac:dyDescent="0.25">
      <c r="A17" s="16" t="s">
        <v>58</v>
      </c>
    </row>
    <row r="18" spans="1:1" x14ac:dyDescent="0.25">
      <c r="A18" s="16" t="s">
        <v>72</v>
      </c>
    </row>
    <row r="19" spans="1:1" x14ac:dyDescent="0.25">
      <c r="A19" s="16" t="s">
        <v>63</v>
      </c>
    </row>
    <row r="20" spans="1:1" x14ac:dyDescent="0.25">
      <c r="A20" s="16" t="s">
        <v>64</v>
      </c>
    </row>
    <row r="21" spans="1:1" x14ac:dyDescent="0.25">
      <c r="A21" s="16" t="s">
        <v>60</v>
      </c>
    </row>
    <row r="22" spans="1:1" x14ac:dyDescent="0.25">
      <c r="A22" s="16" t="s">
        <v>59</v>
      </c>
    </row>
    <row r="23" spans="1:1" x14ac:dyDescent="0.25">
      <c r="A23" s="16" t="s">
        <v>62</v>
      </c>
    </row>
    <row r="24" spans="1:1" x14ac:dyDescent="0.25">
      <c r="A24" s="16" t="s">
        <v>66</v>
      </c>
    </row>
    <row r="25" spans="1:1" x14ac:dyDescent="0.25">
      <c r="A25" s="16" t="s">
        <v>83</v>
      </c>
    </row>
    <row r="26" spans="1:1" x14ac:dyDescent="0.25">
      <c r="A26" s="16" t="s">
        <v>80</v>
      </c>
    </row>
    <row r="27" spans="1:1" x14ac:dyDescent="0.25">
      <c r="A27" s="16" t="s">
        <v>71</v>
      </c>
    </row>
    <row r="28" spans="1:1" x14ac:dyDescent="0.25">
      <c r="A28" s="16" t="s">
        <v>55</v>
      </c>
    </row>
    <row r="29" spans="1:1" x14ac:dyDescent="0.25">
      <c r="A29" s="16" t="s">
        <v>54</v>
      </c>
    </row>
    <row r="30" spans="1:1" x14ac:dyDescent="0.25">
      <c r="A30" s="16" t="s">
        <v>76</v>
      </c>
    </row>
    <row r="31" spans="1:1" x14ac:dyDescent="0.25">
      <c r="A31" s="16" t="s">
        <v>77</v>
      </c>
    </row>
    <row r="32" spans="1:1" x14ac:dyDescent="0.25">
      <c r="A32" s="16" t="s">
        <v>65</v>
      </c>
    </row>
    <row r="33" spans="1:1" ht="15.75" thickBot="1" x14ac:dyDescent="0.3">
      <c r="A33" s="18" t="s">
        <v>70</v>
      </c>
    </row>
    <row r="34" spans="1:1" ht="15.75" thickTop="1" x14ac:dyDescent="0.25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" location="Arizona_Coyotes!A1" display="Arizona Coyotes"/>
    <hyperlink ref="A4" location="Boston_Bruins!A1" display="Boston Bruins"/>
    <hyperlink ref="A5" location="Buffalo_Sabres!A1" display="Buffalo Sabres"/>
    <hyperlink ref="A6" location="Calgary_Flames!A1" display="Calgary Flames"/>
    <hyperlink ref="A7" location="Carolina_Hurricanes!A1" display="Carolina Hurricanes"/>
    <hyperlink ref="A8" location="Chicago_Blackhawks!A1" display="Chicago Blackhawks"/>
    <hyperlink ref="A9" location="Colorado_Avalanche!A1" display="Colorado Avalanche"/>
    <hyperlink ref="A10" location="Columbus_Blue_Jackets!A1" display="Columbus Blue Jackets"/>
    <hyperlink ref="A11" location="Dallas_Stars!A1" display="Dallas Stars"/>
    <hyperlink ref="A12" location="Detroit_Red_Wings!A1" display="Detroit Red Wings"/>
    <hyperlink ref="A13" location="Edmonton_Oilers!A1" display="Edmonton Oilers"/>
    <hyperlink ref="A14" location="Florida_Panthers!A1" display="Florida Panthers"/>
    <hyperlink ref="A15" location="Los_Angeles_Kings!A1" display="Los Angeles Kings"/>
    <hyperlink ref="A16" location="Minnesota_Wild!A1" display="Minnesota Wild"/>
    <hyperlink ref="A17" location="Montreal_Canadiens!A1" display="Montreal Canadiens"/>
    <hyperlink ref="A18" location="Nashville_Predators!A1" display="Nashville Predators"/>
    <hyperlink ref="A19" location="New_Jersey_Devils!A1" display="New Jersey Devils"/>
    <hyperlink ref="A20" location="New_York_Islanders!A1" display="New York Islanders"/>
    <hyperlink ref="A21" location="New_York_Rangers!A1" display="New York Rangers"/>
    <hyperlink ref="A22" location="Ottawa_Senators!A1" display="Ottawa Senators"/>
    <hyperlink ref="A23" location="Philadelphia_Flyers!A1" display="Philadelphia Flyers"/>
    <hyperlink ref="A24" location="Pittsburgh_Penguins!A1" display="Pittsburgh Penguins"/>
    <hyperlink ref="A25" location="San_Jose_Sharks!A1" display="San Jose Sharks"/>
    <hyperlink ref="A26" location="Seattle_Kraken!A1" display="Seattle Kraken"/>
    <hyperlink ref="A27" location="St_Louis_Blues!A1" display="St. Louis Blues"/>
    <hyperlink ref="A28" location="Tampa_Bay_Lightning!A1" display="Tampa Bay Lightning"/>
    <hyperlink ref="A29" location="Toronto_Maple_Leafs!A1" display="Toronto Maple Leafs"/>
    <hyperlink ref="A30" location="Vancouver_Canucks!A1" display="Vancouver Canucks"/>
    <hyperlink ref="A31" location="Vegas_Golden_Knights!A1" display="Vegas Golden Knights"/>
    <hyperlink ref="A32" location="Washington_Capitals!A1" display="Washington Capitals"/>
    <hyperlink ref="A33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56</v>
      </c>
      <c r="B4" s="4">
        <v>3</v>
      </c>
      <c r="C4" s="4">
        <v>2</v>
      </c>
      <c r="D4" s="4">
        <v>1</v>
      </c>
      <c r="E4" s="33">
        <v>0</v>
      </c>
      <c r="F4" s="34">
        <v>4</v>
      </c>
      <c r="G4" s="32">
        <v>2</v>
      </c>
      <c r="H4" s="33">
        <v>2</v>
      </c>
      <c r="I4" s="33">
        <v>0</v>
      </c>
      <c r="J4" s="34">
        <v>0</v>
      </c>
      <c r="K4" s="3" t="s">
        <v>119</v>
      </c>
      <c r="L4" s="4" t="s">
        <v>120</v>
      </c>
      <c r="M4" s="4" t="s">
        <v>116</v>
      </c>
      <c r="N4" s="4" t="s">
        <v>123</v>
      </c>
      <c r="O4" s="32">
        <v>13</v>
      </c>
      <c r="P4" s="33">
        <v>8</v>
      </c>
      <c r="Q4" s="34">
        <v>5</v>
      </c>
      <c r="R4" s="3" t="s">
        <v>29</v>
      </c>
      <c r="S4" s="5" t="s">
        <v>123</v>
      </c>
    </row>
    <row r="5" spans="1:20" x14ac:dyDescent="0.25">
      <c r="A5" s="12" t="s">
        <v>59</v>
      </c>
      <c r="B5" s="1">
        <v>3</v>
      </c>
      <c r="C5" s="1">
        <v>2</v>
      </c>
      <c r="D5" s="1">
        <v>1</v>
      </c>
      <c r="E5" s="36">
        <v>0</v>
      </c>
      <c r="F5" s="37">
        <v>4</v>
      </c>
      <c r="G5" s="35">
        <v>2</v>
      </c>
      <c r="H5" s="36">
        <v>2</v>
      </c>
      <c r="I5" s="36">
        <v>0</v>
      </c>
      <c r="J5" s="37">
        <v>0</v>
      </c>
      <c r="K5" s="6" t="s">
        <v>115</v>
      </c>
      <c r="L5" s="1" t="s">
        <v>117</v>
      </c>
      <c r="M5" s="1" t="s">
        <v>116</v>
      </c>
      <c r="N5" s="1" t="s">
        <v>123</v>
      </c>
      <c r="O5" s="35">
        <v>13</v>
      </c>
      <c r="P5" s="36">
        <v>9</v>
      </c>
      <c r="Q5" s="37">
        <v>4</v>
      </c>
      <c r="R5" s="6" t="s">
        <v>29</v>
      </c>
      <c r="S5" s="7" t="s">
        <v>123</v>
      </c>
    </row>
    <row r="6" spans="1:20" x14ac:dyDescent="0.25">
      <c r="A6" s="12" t="s">
        <v>53</v>
      </c>
      <c r="B6" s="1">
        <v>2</v>
      </c>
      <c r="C6" s="1">
        <v>2</v>
      </c>
      <c r="D6" s="1">
        <v>0</v>
      </c>
      <c r="E6" s="36">
        <v>0</v>
      </c>
      <c r="F6" s="37">
        <v>4</v>
      </c>
      <c r="G6" s="35">
        <v>2</v>
      </c>
      <c r="H6" s="36">
        <v>2</v>
      </c>
      <c r="I6" s="36">
        <v>0</v>
      </c>
      <c r="J6" s="37">
        <v>0</v>
      </c>
      <c r="K6" s="6" t="s">
        <v>115</v>
      </c>
      <c r="L6" s="1" t="s">
        <v>116</v>
      </c>
      <c r="M6" s="1" t="s">
        <v>116</v>
      </c>
      <c r="N6" s="1" t="s">
        <v>116</v>
      </c>
      <c r="O6" s="35">
        <v>6</v>
      </c>
      <c r="P6" s="36">
        <v>3</v>
      </c>
      <c r="Q6" s="37">
        <v>3</v>
      </c>
      <c r="R6" s="6" t="s">
        <v>29</v>
      </c>
      <c r="S6" s="7" t="s">
        <v>115</v>
      </c>
    </row>
    <row r="7" spans="1:20" x14ac:dyDescent="0.25">
      <c r="A7" s="12" t="s">
        <v>54</v>
      </c>
      <c r="B7" s="1">
        <v>3</v>
      </c>
      <c r="C7" s="1">
        <v>2</v>
      </c>
      <c r="D7" s="1">
        <v>1</v>
      </c>
      <c r="E7" s="36">
        <v>0</v>
      </c>
      <c r="F7" s="37">
        <v>4</v>
      </c>
      <c r="G7" s="35">
        <v>1</v>
      </c>
      <c r="H7" s="36">
        <v>1</v>
      </c>
      <c r="I7" s="36">
        <v>1</v>
      </c>
      <c r="J7" s="37">
        <v>0</v>
      </c>
      <c r="K7" s="6" t="s">
        <v>123</v>
      </c>
      <c r="L7" s="1" t="s">
        <v>116</v>
      </c>
      <c r="M7" s="1" t="s">
        <v>119</v>
      </c>
      <c r="N7" s="1" t="s">
        <v>119</v>
      </c>
      <c r="O7" s="35">
        <v>14</v>
      </c>
      <c r="P7" s="36">
        <v>13</v>
      </c>
      <c r="Q7" s="37">
        <v>1</v>
      </c>
      <c r="R7" s="6" t="s">
        <v>27</v>
      </c>
      <c r="S7" s="7" t="s">
        <v>123</v>
      </c>
    </row>
    <row r="8" spans="1:20" x14ac:dyDescent="0.25">
      <c r="A8" s="12" t="s">
        <v>58</v>
      </c>
      <c r="B8" s="1">
        <v>2</v>
      </c>
      <c r="C8" s="1">
        <v>1</v>
      </c>
      <c r="D8" s="1">
        <v>0</v>
      </c>
      <c r="E8" s="36">
        <v>1</v>
      </c>
      <c r="F8" s="37">
        <v>3</v>
      </c>
      <c r="G8" s="35">
        <v>1</v>
      </c>
      <c r="H8" s="36">
        <v>1</v>
      </c>
      <c r="I8" s="36">
        <v>0</v>
      </c>
      <c r="J8" s="37">
        <v>1</v>
      </c>
      <c r="K8" s="6" t="s">
        <v>119</v>
      </c>
      <c r="L8" s="1" t="s">
        <v>121</v>
      </c>
      <c r="M8" s="1" t="s">
        <v>121</v>
      </c>
      <c r="N8" s="1" t="s">
        <v>121</v>
      </c>
      <c r="O8" s="35">
        <v>8</v>
      </c>
      <c r="P8" s="36">
        <v>8</v>
      </c>
      <c r="Q8" s="37">
        <v>0</v>
      </c>
      <c r="R8" s="6" t="s">
        <v>26</v>
      </c>
      <c r="S8" s="7" t="s">
        <v>122</v>
      </c>
    </row>
    <row r="9" spans="1:20" x14ac:dyDescent="0.25">
      <c r="A9" s="12" t="s">
        <v>52</v>
      </c>
      <c r="B9" s="1">
        <v>3</v>
      </c>
      <c r="C9" s="1">
        <v>1</v>
      </c>
      <c r="D9" s="1">
        <v>2</v>
      </c>
      <c r="E9" s="36">
        <v>0</v>
      </c>
      <c r="F9" s="37">
        <v>2</v>
      </c>
      <c r="G9" s="35">
        <v>1</v>
      </c>
      <c r="H9" s="36">
        <v>1</v>
      </c>
      <c r="I9" s="36">
        <v>0</v>
      </c>
      <c r="J9" s="37">
        <v>0</v>
      </c>
      <c r="K9" s="6" t="s">
        <v>116</v>
      </c>
      <c r="L9" s="1" t="s">
        <v>124</v>
      </c>
      <c r="M9" s="1" t="s">
        <v>116</v>
      </c>
      <c r="N9" s="1" t="s">
        <v>119</v>
      </c>
      <c r="O9" s="35">
        <v>8</v>
      </c>
      <c r="P9" s="36">
        <v>11</v>
      </c>
      <c r="Q9" s="37">
        <v>-3</v>
      </c>
      <c r="R9" s="6" t="s">
        <v>26</v>
      </c>
      <c r="S9" s="7" t="s">
        <v>124</v>
      </c>
    </row>
    <row r="10" spans="1:20" x14ac:dyDescent="0.25">
      <c r="A10" s="12" t="s">
        <v>55</v>
      </c>
      <c r="B10" s="1">
        <v>3</v>
      </c>
      <c r="C10" s="1">
        <v>1</v>
      </c>
      <c r="D10" s="1">
        <v>2</v>
      </c>
      <c r="E10" s="36">
        <v>0</v>
      </c>
      <c r="F10" s="37">
        <v>2</v>
      </c>
      <c r="G10" s="35">
        <v>1</v>
      </c>
      <c r="H10" s="36">
        <v>1</v>
      </c>
      <c r="I10" s="36">
        <v>0</v>
      </c>
      <c r="J10" s="37">
        <v>0</v>
      </c>
      <c r="K10" s="6" t="s">
        <v>119</v>
      </c>
      <c r="L10" s="1" t="s">
        <v>118</v>
      </c>
      <c r="M10" s="1" t="s">
        <v>117</v>
      </c>
      <c r="N10" s="1" t="s">
        <v>118</v>
      </c>
      <c r="O10" s="35">
        <v>11</v>
      </c>
      <c r="P10" s="36">
        <v>14</v>
      </c>
      <c r="Q10" s="37">
        <v>-3</v>
      </c>
      <c r="R10" s="6" t="s">
        <v>30</v>
      </c>
      <c r="S10" s="7" t="s">
        <v>124</v>
      </c>
    </row>
    <row r="11" spans="1:20" ht="15.75" thickBot="1" x14ac:dyDescent="0.3">
      <c r="A11" s="12" t="s">
        <v>57</v>
      </c>
      <c r="B11" s="1">
        <v>2</v>
      </c>
      <c r="C11" s="1">
        <v>0</v>
      </c>
      <c r="D11" s="1">
        <v>2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117</v>
      </c>
      <c r="L11" s="1" t="s">
        <v>117</v>
      </c>
      <c r="M11" s="1" t="s">
        <v>116</v>
      </c>
      <c r="N11" s="1" t="s">
        <v>118</v>
      </c>
      <c r="O11" s="35">
        <v>3</v>
      </c>
      <c r="P11" s="36">
        <v>8</v>
      </c>
      <c r="Q11" s="37">
        <v>-5</v>
      </c>
      <c r="R11" s="6" t="s">
        <v>30</v>
      </c>
      <c r="S11" s="7" t="s">
        <v>118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66</v>
      </c>
      <c r="B14" s="1">
        <v>3</v>
      </c>
      <c r="C14" s="1">
        <v>2</v>
      </c>
      <c r="D14" s="1">
        <v>1</v>
      </c>
      <c r="E14" s="36">
        <v>0</v>
      </c>
      <c r="F14" s="34">
        <v>4</v>
      </c>
      <c r="G14" s="36">
        <v>2</v>
      </c>
      <c r="H14" s="36">
        <v>2</v>
      </c>
      <c r="I14" s="36">
        <v>0</v>
      </c>
      <c r="J14" s="36">
        <v>0</v>
      </c>
      <c r="K14" s="6" t="s">
        <v>120</v>
      </c>
      <c r="L14" s="1" t="s">
        <v>119</v>
      </c>
      <c r="M14" s="1" t="s">
        <v>116</v>
      </c>
      <c r="N14" s="1" t="s">
        <v>116</v>
      </c>
      <c r="O14" s="35">
        <v>11</v>
      </c>
      <c r="P14" s="36">
        <v>6</v>
      </c>
      <c r="Q14" s="37">
        <v>5</v>
      </c>
      <c r="R14" s="6" t="s">
        <v>29</v>
      </c>
      <c r="S14" s="7" t="s">
        <v>123</v>
      </c>
    </row>
    <row r="15" spans="1:20" x14ac:dyDescent="0.25">
      <c r="A15" s="12" t="s">
        <v>60</v>
      </c>
      <c r="B15" s="1">
        <v>3</v>
      </c>
      <c r="C15" s="1">
        <v>2</v>
      </c>
      <c r="D15" s="1">
        <v>1</v>
      </c>
      <c r="E15" s="36">
        <v>0</v>
      </c>
      <c r="F15" s="37">
        <v>4</v>
      </c>
      <c r="G15" s="36">
        <v>2</v>
      </c>
      <c r="H15" s="36">
        <v>2</v>
      </c>
      <c r="I15" s="36">
        <v>0</v>
      </c>
      <c r="J15" s="36">
        <v>0</v>
      </c>
      <c r="K15" s="6" t="s">
        <v>119</v>
      </c>
      <c r="L15" s="1" t="s">
        <v>120</v>
      </c>
      <c r="M15" s="1" t="s">
        <v>117</v>
      </c>
      <c r="N15" s="1" t="s">
        <v>120</v>
      </c>
      <c r="O15" s="35">
        <v>10</v>
      </c>
      <c r="P15" s="36">
        <v>7</v>
      </c>
      <c r="Q15" s="37">
        <v>3</v>
      </c>
      <c r="R15" s="6" t="s">
        <v>26</v>
      </c>
      <c r="S15" s="7" t="s">
        <v>123</v>
      </c>
    </row>
    <row r="16" spans="1:20" x14ac:dyDescent="0.25">
      <c r="A16" s="12" t="s">
        <v>61</v>
      </c>
      <c r="B16" s="1">
        <v>3</v>
      </c>
      <c r="C16" s="1">
        <v>2</v>
      </c>
      <c r="D16" s="1">
        <v>1</v>
      </c>
      <c r="E16" s="36">
        <v>0</v>
      </c>
      <c r="F16" s="37">
        <v>4</v>
      </c>
      <c r="G16" s="36">
        <v>1</v>
      </c>
      <c r="H16" s="36">
        <v>1</v>
      </c>
      <c r="I16" s="36">
        <v>1</v>
      </c>
      <c r="J16" s="36">
        <v>0</v>
      </c>
      <c r="K16" s="6" t="s">
        <v>119</v>
      </c>
      <c r="L16" s="1" t="s">
        <v>120</v>
      </c>
      <c r="M16" s="1" t="s">
        <v>116</v>
      </c>
      <c r="N16" s="1" t="s">
        <v>119</v>
      </c>
      <c r="O16" s="35">
        <v>14</v>
      </c>
      <c r="P16" s="36">
        <v>14</v>
      </c>
      <c r="Q16" s="37">
        <v>0</v>
      </c>
      <c r="R16" s="6" t="s">
        <v>27</v>
      </c>
      <c r="S16" s="7" t="s">
        <v>123</v>
      </c>
    </row>
    <row r="17" spans="1:19" x14ac:dyDescent="0.25">
      <c r="A17" s="12" t="s">
        <v>63</v>
      </c>
      <c r="B17" s="1">
        <v>3</v>
      </c>
      <c r="C17" s="1">
        <v>1</v>
      </c>
      <c r="D17" s="1">
        <v>1</v>
      </c>
      <c r="E17" s="36">
        <v>1</v>
      </c>
      <c r="F17" s="37">
        <v>3</v>
      </c>
      <c r="G17" s="36">
        <v>1</v>
      </c>
      <c r="H17" s="36">
        <v>1</v>
      </c>
      <c r="I17" s="36">
        <v>0</v>
      </c>
      <c r="J17" s="36">
        <v>1</v>
      </c>
      <c r="K17" s="6" t="s">
        <v>130</v>
      </c>
      <c r="L17" s="1" t="s">
        <v>116</v>
      </c>
      <c r="M17" s="1" t="s">
        <v>116</v>
      </c>
      <c r="N17" s="1" t="s">
        <v>120</v>
      </c>
      <c r="O17" s="35">
        <v>10</v>
      </c>
      <c r="P17" s="36">
        <v>11</v>
      </c>
      <c r="Q17" s="37">
        <v>-1</v>
      </c>
      <c r="R17" s="6" t="s">
        <v>30</v>
      </c>
      <c r="S17" s="7" t="s">
        <v>130</v>
      </c>
    </row>
    <row r="18" spans="1:19" x14ac:dyDescent="0.25">
      <c r="A18" s="12" t="s">
        <v>64</v>
      </c>
      <c r="B18" s="1">
        <v>1</v>
      </c>
      <c r="C18" s="1">
        <v>1</v>
      </c>
      <c r="D18" s="1">
        <v>0</v>
      </c>
      <c r="E18" s="36">
        <v>0</v>
      </c>
      <c r="F18" s="37">
        <v>2</v>
      </c>
      <c r="G18" s="36">
        <v>1</v>
      </c>
      <c r="H18" s="36">
        <v>1</v>
      </c>
      <c r="I18" s="36">
        <v>0</v>
      </c>
      <c r="J18" s="36">
        <v>0</v>
      </c>
      <c r="K18" s="6" t="s">
        <v>119</v>
      </c>
      <c r="L18" s="1" t="s">
        <v>116</v>
      </c>
      <c r="M18" s="1" t="s">
        <v>116</v>
      </c>
      <c r="N18" s="1" t="s">
        <v>119</v>
      </c>
      <c r="O18" s="35">
        <v>3</v>
      </c>
      <c r="P18" s="36">
        <v>2</v>
      </c>
      <c r="Q18" s="37">
        <v>1</v>
      </c>
      <c r="R18" s="6" t="s">
        <v>26</v>
      </c>
      <c r="S18" s="7" t="s">
        <v>119</v>
      </c>
    </row>
    <row r="19" spans="1:19" x14ac:dyDescent="0.25">
      <c r="A19" s="12" t="s">
        <v>62</v>
      </c>
      <c r="B19" s="1">
        <v>2</v>
      </c>
      <c r="C19" s="1">
        <v>1</v>
      </c>
      <c r="D19" s="1">
        <v>1</v>
      </c>
      <c r="E19" s="36">
        <v>0</v>
      </c>
      <c r="F19" s="37">
        <v>2</v>
      </c>
      <c r="G19" s="36">
        <v>1</v>
      </c>
      <c r="H19" s="36">
        <v>1</v>
      </c>
      <c r="I19" s="36">
        <v>0</v>
      </c>
      <c r="J19" s="36">
        <v>0</v>
      </c>
      <c r="K19" s="6" t="s">
        <v>116</v>
      </c>
      <c r="L19" s="1" t="s">
        <v>120</v>
      </c>
      <c r="M19" s="1" t="s">
        <v>119</v>
      </c>
      <c r="N19" s="1" t="s">
        <v>120</v>
      </c>
      <c r="O19" s="35">
        <v>6</v>
      </c>
      <c r="P19" s="36">
        <v>7</v>
      </c>
      <c r="Q19" s="37">
        <v>-1</v>
      </c>
      <c r="R19" s="6" t="s">
        <v>27</v>
      </c>
      <c r="S19" s="7" t="s">
        <v>120</v>
      </c>
    </row>
    <row r="20" spans="1:19" x14ac:dyDescent="0.25">
      <c r="A20" s="12" t="s">
        <v>65</v>
      </c>
      <c r="B20" s="1">
        <v>2</v>
      </c>
      <c r="C20" s="1">
        <v>1</v>
      </c>
      <c r="D20" s="1">
        <v>1</v>
      </c>
      <c r="E20" s="36">
        <v>0</v>
      </c>
      <c r="F20" s="37">
        <v>2</v>
      </c>
      <c r="G20" s="36">
        <v>0</v>
      </c>
      <c r="H20" s="36">
        <v>0</v>
      </c>
      <c r="I20" s="36">
        <v>1</v>
      </c>
      <c r="J20" s="36">
        <v>0</v>
      </c>
      <c r="K20" s="6" t="s">
        <v>120</v>
      </c>
      <c r="L20" s="1" t="s">
        <v>116</v>
      </c>
      <c r="M20" s="1" t="s">
        <v>117</v>
      </c>
      <c r="N20" s="1" t="s">
        <v>117</v>
      </c>
      <c r="O20" s="35">
        <v>3</v>
      </c>
      <c r="P20" s="36">
        <v>6</v>
      </c>
      <c r="Q20" s="37">
        <v>-3</v>
      </c>
      <c r="R20" s="6" t="s">
        <v>26</v>
      </c>
      <c r="S20" s="7" t="s">
        <v>120</v>
      </c>
    </row>
    <row r="21" spans="1:19" ht="15.75" thickBot="1" x14ac:dyDescent="0.3">
      <c r="A21" s="13" t="s">
        <v>67</v>
      </c>
      <c r="B21" s="9">
        <v>3</v>
      </c>
      <c r="C21" s="9">
        <v>1</v>
      </c>
      <c r="D21" s="9">
        <v>2</v>
      </c>
      <c r="E21" s="39">
        <v>0</v>
      </c>
      <c r="F21" s="40">
        <v>2</v>
      </c>
      <c r="G21" s="39">
        <v>1</v>
      </c>
      <c r="H21" s="39">
        <v>1</v>
      </c>
      <c r="I21" s="39">
        <v>0</v>
      </c>
      <c r="J21" s="39">
        <v>0</v>
      </c>
      <c r="K21" s="8" t="s">
        <v>124</v>
      </c>
      <c r="L21" s="9" t="s">
        <v>116</v>
      </c>
      <c r="M21" s="9" t="s">
        <v>120</v>
      </c>
      <c r="N21" s="9" t="s">
        <v>124</v>
      </c>
      <c r="O21" s="38">
        <v>7</v>
      </c>
      <c r="P21" s="39">
        <v>11</v>
      </c>
      <c r="Q21" s="40">
        <v>-4</v>
      </c>
      <c r="R21" s="8" t="s">
        <v>27</v>
      </c>
      <c r="S21" s="10" t="s">
        <v>124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2</v>
      </c>
      <c r="C25" s="4">
        <v>2</v>
      </c>
      <c r="D25" s="4">
        <v>0</v>
      </c>
      <c r="E25" s="33">
        <v>0</v>
      </c>
      <c r="F25" s="34">
        <v>4</v>
      </c>
      <c r="G25" s="33">
        <v>1</v>
      </c>
      <c r="H25" s="33">
        <v>1</v>
      </c>
      <c r="I25" s="33">
        <v>1</v>
      </c>
      <c r="J25" s="33">
        <v>0</v>
      </c>
      <c r="K25" s="3" t="s">
        <v>116</v>
      </c>
      <c r="L25" s="4" t="s">
        <v>115</v>
      </c>
      <c r="M25" s="4" t="s">
        <v>116</v>
      </c>
      <c r="N25" s="4" t="s">
        <v>115</v>
      </c>
      <c r="O25" s="32">
        <v>7</v>
      </c>
      <c r="P25" s="33">
        <v>3</v>
      </c>
      <c r="Q25" s="34">
        <v>4</v>
      </c>
      <c r="R25" s="3" t="s">
        <v>29</v>
      </c>
      <c r="S25" s="5" t="s">
        <v>115</v>
      </c>
    </row>
    <row r="26" spans="1:19" x14ac:dyDescent="0.25">
      <c r="A26" s="12" t="s">
        <v>75</v>
      </c>
      <c r="B26" s="1">
        <v>4</v>
      </c>
      <c r="C26" s="1">
        <v>2</v>
      </c>
      <c r="D26" s="1">
        <v>2</v>
      </c>
      <c r="E26" s="36">
        <v>0</v>
      </c>
      <c r="F26" s="37">
        <v>4</v>
      </c>
      <c r="G26" s="36">
        <v>2</v>
      </c>
      <c r="H26" s="36">
        <v>2</v>
      </c>
      <c r="I26" s="36">
        <v>0</v>
      </c>
      <c r="J26" s="36">
        <v>0</v>
      </c>
      <c r="K26" s="6" t="s">
        <v>116</v>
      </c>
      <c r="L26" s="1" t="s">
        <v>131</v>
      </c>
      <c r="M26" s="1" t="s">
        <v>116</v>
      </c>
      <c r="N26" s="1" t="s">
        <v>116</v>
      </c>
      <c r="O26" s="35">
        <v>11</v>
      </c>
      <c r="P26" s="36">
        <v>9</v>
      </c>
      <c r="Q26" s="37">
        <v>2</v>
      </c>
      <c r="R26" s="6" t="s">
        <v>26</v>
      </c>
      <c r="S26" s="7" t="s">
        <v>131</v>
      </c>
    </row>
    <row r="27" spans="1:19" x14ac:dyDescent="0.25">
      <c r="A27" s="12" t="s">
        <v>71</v>
      </c>
      <c r="B27" s="1">
        <v>2</v>
      </c>
      <c r="C27" s="1">
        <v>1</v>
      </c>
      <c r="D27" s="1">
        <v>0</v>
      </c>
      <c r="E27" s="36">
        <v>1</v>
      </c>
      <c r="F27" s="37">
        <v>3</v>
      </c>
      <c r="G27" s="36">
        <v>0</v>
      </c>
      <c r="H27" s="36">
        <v>0</v>
      </c>
      <c r="I27" s="36">
        <v>1</v>
      </c>
      <c r="J27" s="36">
        <v>1</v>
      </c>
      <c r="K27" s="6" t="s">
        <v>119</v>
      </c>
      <c r="L27" s="1" t="s">
        <v>121</v>
      </c>
      <c r="M27" s="1" t="s">
        <v>121</v>
      </c>
      <c r="N27" s="1" t="s">
        <v>122</v>
      </c>
      <c r="O27" s="35">
        <v>3</v>
      </c>
      <c r="P27" s="36">
        <v>3</v>
      </c>
      <c r="Q27" s="37">
        <v>0</v>
      </c>
      <c r="R27" s="6" t="s">
        <v>26</v>
      </c>
      <c r="S27" s="7" t="s">
        <v>122</v>
      </c>
    </row>
    <row r="28" spans="1:19" x14ac:dyDescent="0.25">
      <c r="A28" s="12" t="s">
        <v>68</v>
      </c>
      <c r="B28" s="1">
        <v>1</v>
      </c>
      <c r="C28" s="1">
        <v>1</v>
      </c>
      <c r="D28" s="1">
        <v>0</v>
      </c>
      <c r="E28" s="36">
        <v>0</v>
      </c>
      <c r="F28" s="37">
        <v>2</v>
      </c>
      <c r="G28" s="36">
        <v>0</v>
      </c>
      <c r="H28" s="36">
        <v>0</v>
      </c>
      <c r="I28" s="36">
        <v>1</v>
      </c>
      <c r="J28" s="36">
        <v>0</v>
      </c>
      <c r="K28" s="6" t="s">
        <v>119</v>
      </c>
      <c r="L28" s="1" t="s">
        <v>116</v>
      </c>
      <c r="M28" s="1" t="s">
        <v>119</v>
      </c>
      <c r="N28" s="1" t="s">
        <v>119</v>
      </c>
      <c r="O28" s="35">
        <v>2</v>
      </c>
      <c r="P28" s="36">
        <v>1</v>
      </c>
      <c r="Q28" s="37">
        <v>1</v>
      </c>
      <c r="R28" s="6" t="s">
        <v>26</v>
      </c>
      <c r="S28" s="7" t="s">
        <v>119</v>
      </c>
    </row>
    <row r="29" spans="1:19" x14ac:dyDescent="0.25">
      <c r="A29" s="12" t="s">
        <v>74</v>
      </c>
      <c r="B29" s="1">
        <v>2</v>
      </c>
      <c r="C29" s="1">
        <v>1</v>
      </c>
      <c r="D29" s="1">
        <v>1</v>
      </c>
      <c r="E29" s="36">
        <v>0</v>
      </c>
      <c r="F29" s="37">
        <v>2</v>
      </c>
      <c r="G29" s="36">
        <v>0</v>
      </c>
      <c r="H29" s="36">
        <v>0</v>
      </c>
      <c r="I29" s="36">
        <v>1</v>
      </c>
      <c r="J29" s="36">
        <v>0</v>
      </c>
      <c r="K29" s="6" t="s">
        <v>116</v>
      </c>
      <c r="L29" s="1" t="s">
        <v>120</v>
      </c>
      <c r="M29" s="1" t="s">
        <v>116</v>
      </c>
      <c r="N29" s="1" t="s">
        <v>116</v>
      </c>
      <c r="O29" s="35">
        <v>5</v>
      </c>
      <c r="P29" s="36">
        <v>5</v>
      </c>
      <c r="Q29" s="37">
        <v>0</v>
      </c>
      <c r="R29" s="6" t="s">
        <v>27</v>
      </c>
      <c r="S29" s="7" t="s">
        <v>120</v>
      </c>
    </row>
    <row r="30" spans="1:19" x14ac:dyDescent="0.25">
      <c r="A30" s="12" t="s">
        <v>72</v>
      </c>
      <c r="B30" s="1">
        <v>3</v>
      </c>
      <c r="C30" s="1">
        <v>1</v>
      </c>
      <c r="D30" s="1">
        <v>2</v>
      </c>
      <c r="E30" s="36">
        <v>0</v>
      </c>
      <c r="F30" s="37">
        <v>2</v>
      </c>
      <c r="G30" s="36">
        <v>1</v>
      </c>
      <c r="H30" s="36">
        <v>1</v>
      </c>
      <c r="I30" s="36">
        <v>0</v>
      </c>
      <c r="J30" s="36">
        <v>0</v>
      </c>
      <c r="K30" s="6" t="s">
        <v>119</v>
      </c>
      <c r="L30" s="1" t="s">
        <v>118</v>
      </c>
      <c r="M30" s="1" t="s">
        <v>116</v>
      </c>
      <c r="N30" s="1" t="s">
        <v>119</v>
      </c>
      <c r="O30" s="35">
        <v>8</v>
      </c>
      <c r="P30" s="36">
        <v>8</v>
      </c>
      <c r="Q30" s="37">
        <v>0</v>
      </c>
      <c r="R30" s="6" t="s">
        <v>27</v>
      </c>
      <c r="S30" s="7" t="s">
        <v>124</v>
      </c>
    </row>
    <row r="31" spans="1:19" x14ac:dyDescent="0.25">
      <c r="A31" s="12" t="s">
        <v>70</v>
      </c>
      <c r="B31" s="1">
        <v>2</v>
      </c>
      <c r="C31" s="1">
        <v>1</v>
      </c>
      <c r="D31" s="1">
        <v>1</v>
      </c>
      <c r="E31" s="36">
        <v>0</v>
      </c>
      <c r="F31" s="37">
        <v>2</v>
      </c>
      <c r="G31" s="36">
        <v>1</v>
      </c>
      <c r="H31" s="36">
        <v>1</v>
      </c>
      <c r="I31" s="36">
        <v>0</v>
      </c>
      <c r="J31" s="36">
        <v>0</v>
      </c>
      <c r="K31" s="6" t="s">
        <v>119</v>
      </c>
      <c r="L31" s="1" t="s">
        <v>117</v>
      </c>
      <c r="M31" s="1" t="s">
        <v>116</v>
      </c>
      <c r="N31" s="1" t="s">
        <v>117</v>
      </c>
      <c r="O31" s="35">
        <v>9</v>
      </c>
      <c r="P31" s="36">
        <v>9</v>
      </c>
      <c r="Q31" s="37">
        <v>0</v>
      </c>
      <c r="R31" s="6" t="s">
        <v>26</v>
      </c>
      <c r="S31" s="7" t="s">
        <v>120</v>
      </c>
    </row>
    <row r="32" spans="1:19" ht="15.75" thickBot="1" x14ac:dyDescent="0.3">
      <c r="A32" s="12" t="s">
        <v>73</v>
      </c>
      <c r="B32" s="1">
        <v>2</v>
      </c>
      <c r="C32" s="1">
        <v>1</v>
      </c>
      <c r="D32" s="1">
        <v>1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119</v>
      </c>
      <c r="L32" s="1" t="s">
        <v>117</v>
      </c>
      <c r="M32" s="1" t="s">
        <v>116</v>
      </c>
      <c r="N32" s="1" t="s">
        <v>116</v>
      </c>
      <c r="O32" s="35">
        <v>6</v>
      </c>
      <c r="P32" s="36">
        <v>7</v>
      </c>
      <c r="Q32" s="37">
        <v>-1</v>
      </c>
      <c r="R32" s="6" t="s">
        <v>27</v>
      </c>
      <c r="S32" s="7" t="s">
        <v>120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3</v>
      </c>
      <c r="C35" s="1">
        <v>3</v>
      </c>
      <c r="D35" s="1">
        <v>0</v>
      </c>
      <c r="E35" s="36">
        <v>0</v>
      </c>
      <c r="F35" s="34">
        <v>6</v>
      </c>
      <c r="G35" s="36">
        <v>3</v>
      </c>
      <c r="H35" s="36">
        <v>3</v>
      </c>
      <c r="I35" s="36">
        <v>0</v>
      </c>
      <c r="J35" s="36">
        <v>0</v>
      </c>
      <c r="K35" s="6" t="s">
        <v>115</v>
      </c>
      <c r="L35" s="1" t="s">
        <v>119</v>
      </c>
      <c r="M35" s="1" t="s">
        <v>115</v>
      </c>
      <c r="N35" s="1" t="s">
        <v>128</v>
      </c>
      <c r="O35" s="35">
        <v>12</v>
      </c>
      <c r="P35" s="36">
        <v>3</v>
      </c>
      <c r="Q35" s="37">
        <v>9</v>
      </c>
      <c r="R35" s="6" t="s">
        <v>129</v>
      </c>
      <c r="S35" s="7" t="s">
        <v>128</v>
      </c>
    </row>
    <row r="36" spans="1:19" x14ac:dyDescent="0.25">
      <c r="A36" s="12" t="s">
        <v>76</v>
      </c>
      <c r="B36" s="1">
        <v>2</v>
      </c>
      <c r="C36" s="1">
        <v>2</v>
      </c>
      <c r="D36" s="1">
        <v>0</v>
      </c>
      <c r="E36" s="36">
        <v>0</v>
      </c>
      <c r="F36" s="37">
        <v>4</v>
      </c>
      <c r="G36" s="36">
        <v>2</v>
      </c>
      <c r="H36" s="36">
        <v>2</v>
      </c>
      <c r="I36" s="36">
        <v>0</v>
      </c>
      <c r="J36" s="36">
        <v>0</v>
      </c>
      <c r="K36" s="6" t="s">
        <v>119</v>
      </c>
      <c r="L36" s="1" t="s">
        <v>119</v>
      </c>
      <c r="M36" s="1" t="s">
        <v>115</v>
      </c>
      <c r="N36" s="1" t="s">
        <v>115</v>
      </c>
      <c r="O36" s="35">
        <v>12</v>
      </c>
      <c r="P36" s="36">
        <v>4</v>
      </c>
      <c r="Q36" s="37">
        <v>8</v>
      </c>
      <c r="R36" s="6" t="s">
        <v>29</v>
      </c>
      <c r="S36" s="7" t="s">
        <v>115</v>
      </c>
    </row>
    <row r="37" spans="1:19" x14ac:dyDescent="0.25">
      <c r="A37" s="12" t="s">
        <v>81</v>
      </c>
      <c r="B37" s="1">
        <v>3</v>
      </c>
      <c r="C37" s="1">
        <v>1</v>
      </c>
      <c r="D37" s="1">
        <v>1</v>
      </c>
      <c r="E37" s="36">
        <v>1</v>
      </c>
      <c r="F37" s="37">
        <v>3</v>
      </c>
      <c r="G37" s="36">
        <v>1</v>
      </c>
      <c r="H37" s="36">
        <v>1</v>
      </c>
      <c r="I37" s="36">
        <v>0</v>
      </c>
      <c r="J37" s="36">
        <v>1</v>
      </c>
      <c r="K37" s="6" t="s">
        <v>119</v>
      </c>
      <c r="L37" s="1" t="s">
        <v>125</v>
      </c>
      <c r="M37" s="1" t="s">
        <v>116</v>
      </c>
      <c r="N37" s="1" t="s">
        <v>119</v>
      </c>
      <c r="O37" s="35">
        <v>9</v>
      </c>
      <c r="P37" s="36">
        <v>11</v>
      </c>
      <c r="Q37" s="37">
        <v>-2</v>
      </c>
      <c r="R37" s="6" t="s">
        <v>30</v>
      </c>
      <c r="S37" s="7" t="s">
        <v>130</v>
      </c>
    </row>
    <row r="38" spans="1:19" x14ac:dyDescent="0.25">
      <c r="A38" s="12" t="s">
        <v>82</v>
      </c>
      <c r="B38" s="1">
        <v>2</v>
      </c>
      <c r="C38" s="1">
        <v>1</v>
      </c>
      <c r="D38" s="1">
        <v>1</v>
      </c>
      <c r="E38" s="36">
        <v>0</v>
      </c>
      <c r="F38" s="37">
        <v>2</v>
      </c>
      <c r="G38" s="36">
        <v>1</v>
      </c>
      <c r="H38" s="36">
        <v>1</v>
      </c>
      <c r="I38" s="36">
        <v>0</v>
      </c>
      <c r="J38" s="36">
        <v>0</v>
      </c>
      <c r="K38" s="6" t="s">
        <v>119</v>
      </c>
      <c r="L38" s="1" t="s">
        <v>117</v>
      </c>
      <c r="M38" s="1" t="s">
        <v>117</v>
      </c>
      <c r="N38" s="1" t="s">
        <v>117</v>
      </c>
      <c r="O38" s="35">
        <v>7</v>
      </c>
      <c r="P38" s="36">
        <v>7</v>
      </c>
      <c r="Q38" s="37">
        <v>0</v>
      </c>
      <c r="R38" s="6" t="s">
        <v>26</v>
      </c>
      <c r="S38" s="7" t="s">
        <v>120</v>
      </c>
    </row>
    <row r="39" spans="1:19" x14ac:dyDescent="0.25">
      <c r="A39" s="12" t="s">
        <v>79</v>
      </c>
      <c r="B39" s="1">
        <v>2</v>
      </c>
      <c r="C39" s="1">
        <v>0</v>
      </c>
      <c r="D39" s="1">
        <v>1</v>
      </c>
      <c r="E39" s="36">
        <v>1</v>
      </c>
      <c r="F39" s="37">
        <v>1</v>
      </c>
      <c r="G39" s="36">
        <v>0</v>
      </c>
      <c r="H39" s="36">
        <v>0</v>
      </c>
      <c r="I39" s="36">
        <v>0</v>
      </c>
      <c r="J39" s="36">
        <v>1</v>
      </c>
      <c r="K39" s="6" t="s">
        <v>125</v>
      </c>
      <c r="L39" s="1" t="s">
        <v>116</v>
      </c>
      <c r="M39" s="1" t="s">
        <v>116</v>
      </c>
      <c r="N39" s="1" t="s">
        <v>117</v>
      </c>
      <c r="O39" s="35">
        <v>7</v>
      </c>
      <c r="P39" s="36">
        <v>11</v>
      </c>
      <c r="Q39" s="37">
        <v>-4</v>
      </c>
      <c r="R39" s="6" t="s">
        <v>30</v>
      </c>
      <c r="S39" s="7" t="s">
        <v>125</v>
      </c>
    </row>
    <row r="40" spans="1:19" x14ac:dyDescent="0.25">
      <c r="A40" s="12" t="s">
        <v>83</v>
      </c>
      <c r="B40" s="1">
        <v>2</v>
      </c>
      <c r="C40" s="1">
        <v>0</v>
      </c>
      <c r="D40" s="1">
        <v>1</v>
      </c>
      <c r="E40" s="36">
        <v>1</v>
      </c>
      <c r="F40" s="37">
        <v>1</v>
      </c>
      <c r="G40" s="36">
        <v>0</v>
      </c>
      <c r="H40" s="36">
        <v>0</v>
      </c>
      <c r="I40" s="36">
        <v>0</v>
      </c>
      <c r="J40" s="36">
        <v>1</v>
      </c>
      <c r="K40" s="6" t="s">
        <v>125</v>
      </c>
      <c r="L40" s="1" t="s">
        <v>116</v>
      </c>
      <c r="M40" s="1" t="s">
        <v>117</v>
      </c>
      <c r="N40" s="1" t="s">
        <v>125</v>
      </c>
      <c r="O40" s="35">
        <v>2</v>
      </c>
      <c r="P40" s="36">
        <v>6</v>
      </c>
      <c r="Q40" s="37">
        <v>-4</v>
      </c>
      <c r="R40" s="6" t="s">
        <v>30</v>
      </c>
      <c r="S40" s="7" t="s">
        <v>125</v>
      </c>
    </row>
    <row r="41" spans="1:19" x14ac:dyDescent="0.25">
      <c r="A41" s="12" t="s">
        <v>80</v>
      </c>
      <c r="B41" s="1">
        <v>3</v>
      </c>
      <c r="C41" s="1">
        <v>0</v>
      </c>
      <c r="D41" s="1">
        <v>2</v>
      </c>
      <c r="E41" s="36">
        <v>1</v>
      </c>
      <c r="F41" s="37">
        <v>1</v>
      </c>
      <c r="G41" s="36">
        <v>0</v>
      </c>
      <c r="H41" s="36">
        <v>0</v>
      </c>
      <c r="I41" s="36">
        <v>0</v>
      </c>
      <c r="J41" s="36">
        <v>1</v>
      </c>
      <c r="K41" s="6" t="s">
        <v>116</v>
      </c>
      <c r="L41" s="1" t="s">
        <v>126</v>
      </c>
      <c r="M41" s="1" t="s">
        <v>117</v>
      </c>
      <c r="N41" s="1" t="s">
        <v>126</v>
      </c>
      <c r="O41" s="35">
        <v>2</v>
      </c>
      <c r="P41" s="36">
        <v>9</v>
      </c>
      <c r="Q41" s="37">
        <v>-7</v>
      </c>
      <c r="R41" s="6" t="s">
        <v>127</v>
      </c>
      <c r="S41" s="7" t="s">
        <v>126</v>
      </c>
    </row>
    <row r="42" spans="1:19" ht="15.75" thickBot="1" x14ac:dyDescent="0.3">
      <c r="A42" s="13" t="s">
        <v>78</v>
      </c>
      <c r="B42" s="9">
        <v>2</v>
      </c>
      <c r="C42" s="9">
        <v>0</v>
      </c>
      <c r="D42" s="9">
        <v>2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117</v>
      </c>
      <c r="L42" s="9" t="s">
        <v>117</v>
      </c>
      <c r="M42" s="9" t="s">
        <v>117</v>
      </c>
      <c r="N42" s="9" t="s">
        <v>118</v>
      </c>
      <c r="O42" s="38">
        <v>4</v>
      </c>
      <c r="P42" s="39">
        <v>12</v>
      </c>
      <c r="Q42" s="40">
        <v>-8</v>
      </c>
      <c r="R42" s="8" t="s">
        <v>30</v>
      </c>
      <c r="S42" s="10" t="s">
        <v>118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56</v>
      </c>
      <c r="B4" s="4">
        <v>3</v>
      </c>
      <c r="C4" s="4">
        <v>2</v>
      </c>
      <c r="D4" s="4">
        <v>1</v>
      </c>
      <c r="E4" s="33">
        <v>0</v>
      </c>
      <c r="F4" s="34">
        <v>4</v>
      </c>
      <c r="G4" s="32">
        <v>2</v>
      </c>
      <c r="H4" s="33">
        <v>2</v>
      </c>
      <c r="I4" s="33">
        <v>0</v>
      </c>
      <c r="J4" s="34">
        <v>0</v>
      </c>
      <c r="K4" s="3" t="s">
        <v>119</v>
      </c>
      <c r="L4" s="4" t="s">
        <v>120</v>
      </c>
      <c r="M4" s="4" t="s">
        <v>116</v>
      </c>
      <c r="N4" s="4" t="s">
        <v>123</v>
      </c>
      <c r="O4" s="32">
        <v>13</v>
      </c>
      <c r="P4" s="33">
        <v>8</v>
      </c>
      <c r="Q4" s="34">
        <v>5</v>
      </c>
      <c r="R4" s="3" t="s">
        <v>29</v>
      </c>
      <c r="S4" s="5" t="s">
        <v>123</v>
      </c>
    </row>
    <row r="5" spans="1:20" x14ac:dyDescent="0.25">
      <c r="A5" s="12" t="s">
        <v>59</v>
      </c>
      <c r="B5" s="1">
        <v>3</v>
      </c>
      <c r="C5" s="1">
        <v>2</v>
      </c>
      <c r="D5" s="1">
        <v>1</v>
      </c>
      <c r="E5" s="36">
        <v>0</v>
      </c>
      <c r="F5" s="37">
        <v>4</v>
      </c>
      <c r="G5" s="35">
        <v>2</v>
      </c>
      <c r="H5" s="36">
        <v>2</v>
      </c>
      <c r="I5" s="36">
        <v>0</v>
      </c>
      <c r="J5" s="37">
        <v>0</v>
      </c>
      <c r="K5" s="6" t="s">
        <v>115</v>
      </c>
      <c r="L5" s="1" t="s">
        <v>117</v>
      </c>
      <c r="M5" s="1" t="s">
        <v>116</v>
      </c>
      <c r="N5" s="1" t="s">
        <v>123</v>
      </c>
      <c r="O5" s="35">
        <v>13</v>
      </c>
      <c r="P5" s="36">
        <v>9</v>
      </c>
      <c r="Q5" s="37">
        <v>4</v>
      </c>
      <c r="R5" s="6" t="s">
        <v>29</v>
      </c>
      <c r="S5" s="7" t="s">
        <v>123</v>
      </c>
    </row>
    <row r="6" spans="1:20" x14ac:dyDescent="0.25">
      <c r="A6" s="12" t="s">
        <v>53</v>
      </c>
      <c r="B6" s="52">
        <v>2</v>
      </c>
      <c r="C6" s="52">
        <v>2</v>
      </c>
      <c r="D6" s="52">
        <v>0</v>
      </c>
      <c r="E6" s="53">
        <v>0</v>
      </c>
      <c r="F6" s="37">
        <v>4</v>
      </c>
      <c r="G6" s="35">
        <v>2</v>
      </c>
      <c r="H6" s="53">
        <v>2</v>
      </c>
      <c r="I6" s="53">
        <v>0</v>
      </c>
      <c r="J6" s="37">
        <v>0</v>
      </c>
      <c r="K6" s="6" t="s">
        <v>115</v>
      </c>
      <c r="L6" s="52" t="s">
        <v>116</v>
      </c>
      <c r="M6" s="52" t="s">
        <v>116</v>
      </c>
      <c r="N6" s="52" t="s">
        <v>116</v>
      </c>
      <c r="O6" s="35">
        <v>6</v>
      </c>
      <c r="P6" s="53">
        <v>3</v>
      </c>
      <c r="Q6" s="37">
        <v>3</v>
      </c>
      <c r="R6" s="6" t="s">
        <v>29</v>
      </c>
      <c r="S6" s="7" t="s">
        <v>115</v>
      </c>
    </row>
    <row r="7" spans="1:20" x14ac:dyDescent="0.25">
      <c r="A7" s="12" t="s">
        <v>54</v>
      </c>
      <c r="B7" s="1">
        <v>3</v>
      </c>
      <c r="C7" s="1">
        <v>2</v>
      </c>
      <c r="D7" s="1">
        <v>1</v>
      </c>
      <c r="E7" s="53">
        <v>0</v>
      </c>
      <c r="F7" s="37">
        <v>4</v>
      </c>
      <c r="G7" s="35">
        <v>1</v>
      </c>
      <c r="H7" s="53">
        <v>1</v>
      </c>
      <c r="I7" s="53">
        <v>1</v>
      </c>
      <c r="J7" s="37">
        <v>0</v>
      </c>
      <c r="K7" s="6" t="s">
        <v>123</v>
      </c>
      <c r="L7" s="1" t="s">
        <v>116</v>
      </c>
      <c r="M7" s="1" t="s">
        <v>119</v>
      </c>
      <c r="N7" s="1" t="s">
        <v>119</v>
      </c>
      <c r="O7" s="35">
        <v>14</v>
      </c>
      <c r="P7" s="36">
        <v>13</v>
      </c>
      <c r="Q7" s="37">
        <v>1</v>
      </c>
      <c r="R7" s="6" t="s">
        <v>27</v>
      </c>
      <c r="S7" s="7" t="s">
        <v>123</v>
      </c>
    </row>
    <row r="8" spans="1:20" x14ac:dyDescent="0.25">
      <c r="A8" s="12" t="s">
        <v>58</v>
      </c>
      <c r="B8" s="1">
        <v>3</v>
      </c>
      <c r="C8" s="1">
        <v>1</v>
      </c>
      <c r="D8" s="1">
        <v>1</v>
      </c>
      <c r="E8" s="36">
        <v>1</v>
      </c>
      <c r="F8" s="37">
        <v>3</v>
      </c>
      <c r="G8" s="35">
        <v>1</v>
      </c>
      <c r="H8" s="36">
        <v>1</v>
      </c>
      <c r="I8" s="36">
        <v>0</v>
      </c>
      <c r="J8" s="37">
        <v>1</v>
      </c>
      <c r="K8" s="6" t="s">
        <v>120</v>
      </c>
      <c r="L8" s="1" t="s">
        <v>121</v>
      </c>
      <c r="M8" s="1" t="s">
        <v>121</v>
      </c>
      <c r="N8" s="1" t="s">
        <v>121</v>
      </c>
      <c r="O8" s="35">
        <v>10</v>
      </c>
      <c r="P8" s="36">
        <v>13</v>
      </c>
      <c r="Q8" s="37">
        <v>-3</v>
      </c>
      <c r="R8" s="6" t="s">
        <v>27</v>
      </c>
      <c r="S8" s="7" t="s">
        <v>130</v>
      </c>
    </row>
    <row r="9" spans="1:20" x14ac:dyDescent="0.25">
      <c r="A9" s="12" t="s">
        <v>55</v>
      </c>
      <c r="B9" s="1">
        <v>4</v>
      </c>
      <c r="C9" s="1">
        <v>1</v>
      </c>
      <c r="D9" s="1">
        <v>2</v>
      </c>
      <c r="E9" s="36">
        <v>1</v>
      </c>
      <c r="F9" s="37">
        <v>3</v>
      </c>
      <c r="G9" s="35">
        <v>1</v>
      </c>
      <c r="H9" s="36">
        <v>1</v>
      </c>
      <c r="I9" s="36">
        <v>0</v>
      </c>
      <c r="J9" s="37">
        <v>0</v>
      </c>
      <c r="K9" s="6" t="s">
        <v>119</v>
      </c>
      <c r="L9" s="1" t="s">
        <v>126</v>
      </c>
      <c r="M9" s="1" t="s">
        <v>126</v>
      </c>
      <c r="N9" s="1" t="s">
        <v>126</v>
      </c>
      <c r="O9" s="35">
        <v>13</v>
      </c>
      <c r="P9" s="36">
        <v>17</v>
      </c>
      <c r="Q9" s="37">
        <v>-4</v>
      </c>
      <c r="R9" s="6" t="s">
        <v>127</v>
      </c>
      <c r="S9" s="7" t="s">
        <v>133</v>
      </c>
    </row>
    <row r="10" spans="1:20" x14ac:dyDescent="0.25">
      <c r="A10" s="12" t="s">
        <v>52</v>
      </c>
      <c r="B10" s="1">
        <v>3</v>
      </c>
      <c r="C10" s="1">
        <v>1</v>
      </c>
      <c r="D10" s="1">
        <v>2</v>
      </c>
      <c r="E10" s="36">
        <v>0</v>
      </c>
      <c r="F10" s="37">
        <v>2</v>
      </c>
      <c r="G10" s="35">
        <v>1</v>
      </c>
      <c r="H10" s="36">
        <v>1</v>
      </c>
      <c r="I10" s="36">
        <v>0</v>
      </c>
      <c r="J10" s="37">
        <v>0</v>
      </c>
      <c r="K10" s="6" t="s">
        <v>116</v>
      </c>
      <c r="L10" s="1" t="s">
        <v>124</v>
      </c>
      <c r="M10" s="1" t="s">
        <v>116</v>
      </c>
      <c r="N10" s="1" t="s">
        <v>119</v>
      </c>
      <c r="O10" s="35">
        <v>8</v>
      </c>
      <c r="P10" s="36">
        <v>11</v>
      </c>
      <c r="Q10" s="37">
        <v>-3</v>
      </c>
      <c r="R10" s="6" t="s">
        <v>26</v>
      </c>
      <c r="S10" s="7" t="s">
        <v>124</v>
      </c>
    </row>
    <row r="11" spans="1:20" ht="15.75" thickBot="1" x14ac:dyDescent="0.3">
      <c r="A11" s="12" t="s">
        <v>57</v>
      </c>
      <c r="B11" s="1">
        <v>3</v>
      </c>
      <c r="C11" s="1">
        <v>1</v>
      </c>
      <c r="D11" s="1">
        <v>2</v>
      </c>
      <c r="E11" s="39">
        <v>0</v>
      </c>
      <c r="F11" s="40">
        <v>2</v>
      </c>
      <c r="G11" s="38">
        <v>0</v>
      </c>
      <c r="H11" s="39">
        <v>1</v>
      </c>
      <c r="I11" s="39">
        <v>0</v>
      </c>
      <c r="J11" s="40">
        <v>0</v>
      </c>
      <c r="K11" s="6" t="s">
        <v>120</v>
      </c>
      <c r="L11" s="1" t="s">
        <v>117</v>
      </c>
      <c r="M11" s="1" t="s">
        <v>116</v>
      </c>
      <c r="N11" s="1" t="s">
        <v>124</v>
      </c>
      <c r="O11" s="35">
        <v>6</v>
      </c>
      <c r="P11" s="36">
        <v>10</v>
      </c>
      <c r="Q11" s="37">
        <v>-4</v>
      </c>
      <c r="R11" s="6" t="s">
        <v>26</v>
      </c>
      <c r="S11" s="7" t="s">
        <v>124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1">
        <v>4</v>
      </c>
      <c r="C14" s="1">
        <v>3</v>
      </c>
      <c r="D14" s="1">
        <v>1</v>
      </c>
      <c r="E14" s="36">
        <v>0</v>
      </c>
      <c r="F14" s="34">
        <v>6</v>
      </c>
      <c r="G14" s="36">
        <v>2</v>
      </c>
      <c r="H14" s="36">
        <v>2</v>
      </c>
      <c r="I14" s="36">
        <v>1</v>
      </c>
      <c r="J14" s="36">
        <v>0</v>
      </c>
      <c r="K14" s="6" t="s">
        <v>119</v>
      </c>
      <c r="L14" s="1" t="s">
        <v>123</v>
      </c>
      <c r="M14" s="1" t="s">
        <v>116</v>
      </c>
      <c r="N14" s="1" t="s">
        <v>119</v>
      </c>
      <c r="O14" s="35">
        <v>20</v>
      </c>
      <c r="P14" s="36">
        <v>17</v>
      </c>
      <c r="Q14" s="37">
        <v>3</v>
      </c>
      <c r="R14" s="6" t="s">
        <v>26</v>
      </c>
      <c r="S14" s="7" t="s">
        <v>134</v>
      </c>
    </row>
    <row r="15" spans="1:20" x14ac:dyDescent="0.25">
      <c r="A15" s="12" t="s">
        <v>66</v>
      </c>
      <c r="B15" s="1">
        <v>3</v>
      </c>
      <c r="C15" s="1">
        <v>2</v>
      </c>
      <c r="D15" s="1">
        <v>1</v>
      </c>
      <c r="E15" s="36">
        <v>0</v>
      </c>
      <c r="F15" s="37">
        <v>4</v>
      </c>
      <c r="G15" s="36">
        <v>2</v>
      </c>
      <c r="H15" s="36">
        <v>2</v>
      </c>
      <c r="I15" s="36">
        <v>0</v>
      </c>
      <c r="J15" s="36">
        <v>0</v>
      </c>
      <c r="K15" s="6" t="s">
        <v>120</v>
      </c>
      <c r="L15" s="1" t="s">
        <v>119</v>
      </c>
      <c r="M15" s="1" t="s">
        <v>116</v>
      </c>
      <c r="N15" s="1" t="s">
        <v>116</v>
      </c>
      <c r="O15" s="35">
        <v>11</v>
      </c>
      <c r="P15" s="36">
        <v>6</v>
      </c>
      <c r="Q15" s="37">
        <v>5</v>
      </c>
      <c r="R15" s="6" t="s">
        <v>29</v>
      </c>
      <c r="S15" s="7" t="s">
        <v>123</v>
      </c>
    </row>
    <row r="16" spans="1:20" x14ac:dyDescent="0.25">
      <c r="A16" s="12" t="s">
        <v>60</v>
      </c>
      <c r="B16" s="1">
        <v>3</v>
      </c>
      <c r="C16" s="1">
        <v>2</v>
      </c>
      <c r="D16" s="1">
        <v>1</v>
      </c>
      <c r="E16" s="36">
        <v>0</v>
      </c>
      <c r="F16" s="37">
        <v>4</v>
      </c>
      <c r="G16" s="36">
        <v>2</v>
      </c>
      <c r="H16" s="36">
        <v>2</v>
      </c>
      <c r="I16" s="36">
        <v>0</v>
      </c>
      <c r="J16" s="36">
        <v>0</v>
      </c>
      <c r="K16" s="6" t="s">
        <v>119</v>
      </c>
      <c r="L16" s="1" t="s">
        <v>120</v>
      </c>
      <c r="M16" s="1" t="s">
        <v>117</v>
      </c>
      <c r="N16" s="1" t="s">
        <v>120</v>
      </c>
      <c r="O16" s="35">
        <v>10</v>
      </c>
      <c r="P16" s="36">
        <v>7</v>
      </c>
      <c r="Q16" s="37">
        <v>3</v>
      </c>
      <c r="R16" s="6" t="s">
        <v>26</v>
      </c>
      <c r="S16" s="7" t="s">
        <v>123</v>
      </c>
    </row>
    <row r="17" spans="1:19" x14ac:dyDescent="0.25">
      <c r="A17" s="12" t="s">
        <v>64</v>
      </c>
      <c r="B17" s="1">
        <v>2</v>
      </c>
      <c r="C17" s="1">
        <v>2</v>
      </c>
      <c r="D17" s="1">
        <v>0</v>
      </c>
      <c r="E17" s="36">
        <v>0</v>
      </c>
      <c r="F17" s="37">
        <v>4</v>
      </c>
      <c r="G17" s="36">
        <v>2</v>
      </c>
      <c r="H17" s="36">
        <v>2</v>
      </c>
      <c r="I17" s="36">
        <v>0</v>
      </c>
      <c r="J17" s="36">
        <v>0</v>
      </c>
      <c r="K17" s="6" t="s">
        <v>115</v>
      </c>
      <c r="L17" s="1" t="s">
        <v>116</v>
      </c>
      <c r="M17" s="1" t="s">
        <v>116</v>
      </c>
      <c r="N17" s="1" t="s">
        <v>119</v>
      </c>
      <c r="O17" s="35">
        <v>4</v>
      </c>
      <c r="P17" s="36">
        <v>2</v>
      </c>
      <c r="Q17" s="37">
        <v>2</v>
      </c>
      <c r="R17" s="6" t="s">
        <v>29</v>
      </c>
      <c r="S17" s="7" t="s">
        <v>115</v>
      </c>
    </row>
    <row r="18" spans="1:19" x14ac:dyDescent="0.25">
      <c r="A18" s="12" t="s">
        <v>62</v>
      </c>
      <c r="B18" s="1">
        <v>3</v>
      </c>
      <c r="C18" s="1">
        <v>2</v>
      </c>
      <c r="D18" s="1">
        <v>1</v>
      </c>
      <c r="E18" s="36">
        <v>0</v>
      </c>
      <c r="F18" s="37">
        <v>4</v>
      </c>
      <c r="G18" s="36">
        <v>2</v>
      </c>
      <c r="H18" s="36">
        <v>2</v>
      </c>
      <c r="I18" s="36">
        <v>0</v>
      </c>
      <c r="J18" s="36">
        <v>0</v>
      </c>
      <c r="K18" s="6" t="s">
        <v>119</v>
      </c>
      <c r="L18" s="1" t="s">
        <v>120</v>
      </c>
      <c r="M18" s="1" t="s">
        <v>119</v>
      </c>
      <c r="N18" s="1" t="s">
        <v>120</v>
      </c>
      <c r="O18" s="35">
        <v>8</v>
      </c>
      <c r="P18" s="36">
        <v>7</v>
      </c>
      <c r="Q18" s="37">
        <v>1</v>
      </c>
      <c r="R18" s="6" t="s">
        <v>26</v>
      </c>
      <c r="S18" s="7" t="s">
        <v>123</v>
      </c>
    </row>
    <row r="19" spans="1:19" x14ac:dyDescent="0.25">
      <c r="A19" s="12" t="s">
        <v>63</v>
      </c>
      <c r="B19" s="1">
        <v>3</v>
      </c>
      <c r="C19" s="1">
        <v>1</v>
      </c>
      <c r="D19" s="1">
        <v>1</v>
      </c>
      <c r="E19" s="36">
        <v>1</v>
      </c>
      <c r="F19" s="37">
        <v>3</v>
      </c>
      <c r="G19" s="36">
        <v>1</v>
      </c>
      <c r="H19" s="36">
        <v>1</v>
      </c>
      <c r="I19" s="36">
        <v>0</v>
      </c>
      <c r="J19" s="36">
        <v>1</v>
      </c>
      <c r="K19" s="6" t="s">
        <v>130</v>
      </c>
      <c r="L19" s="1" t="s">
        <v>116</v>
      </c>
      <c r="M19" s="1" t="s">
        <v>116</v>
      </c>
      <c r="N19" s="1" t="s">
        <v>120</v>
      </c>
      <c r="O19" s="35">
        <v>10</v>
      </c>
      <c r="P19" s="36">
        <v>11</v>
      </c>
      <c r="Q19" s="37">
        <v>-1</v>
      </c>
      <c r="R19" s="6" t="s">
        <v>30</v>
      </c>
      <c r="S19" s="7" t="s">
        <v>130</v>
      </c>
    </row>
    <row r="20" spans="1:19" x14ac:dyDescent="0.25">
      <c r="A20" s="12" t="s">
        <v>65</v>
      </c>
      <c r="B20" s="52">
        <v>2</v>
      </c>
      <c r="C20" s="52">
        <v>1</v>
      </c>
      <c r="D20" s="52">
        <v>1</v>
      </c>
      <c r="E20" s="53">
        <v>0</v>
      </c>
      <c r="F20" s="37">
        <v>2</v>
      </c>
      <c r="G20" s="53">
        <v>0</v>
      </c>
      <c r="H20" s="53">
        <v>0</v>
      </c>
      <c r="I20" s="53">
        <v>1</v>
      </c>
      <c r="J20" s="53">
        <v>0</v>
      </c>
      <c r="K20" s="6" t="s">
        <v>120</v>
      </c>
      <c r="L20" s="52" t="s">
        <v>116</v>
      </c>
      <c r="M20" s="52" t="s">
        <v>117</v>
      </c>
      <c r="N20" s="52" t="s">
        <v>117</v>
      </c>
      <c r="O20" s="35">
        <v>3</v>
      </c>
      <c r="P20" s="53">
        <v>6</v>
      </c>
      <c r="Q20" s="37">
        <v>-3</v>
      </c>
      <c r="R20" s="6" t="s">
        <v>26</v>
      </c>
      <c r="S20" s="7" t="s">
        <v>120</v>
      </c>
    </row>
    <row r="21" spans="1:19" ht="15.75" thickBot="1" x14ac:dyDescent="0.3">
      <c r="A21" s="13" t="s">
        <v>67</v>
      </c>
      <c r="B21" s="9">
        <v>3</v>
      </c>
      <c r="C21" s="9">
        <v>1</v>
      </c>
      <c r="D21" s="9">
        <v>2</v>
      </c>
      <c r="E21" s="39">
        <v>0</v>
      </c>
      <c r="F21" s="40">
        <v>2</v>
      </c>
      <c r="G21" s="39">
        <v>1</v>
      </c>
      <c r="H21" s="39">
        <v>1</v>
      </c>
      <c r="I21" s="39">
        <v>0</v>
      </c>
      <c r="J21" s="39">
        <v>0</v>
      </c>
      <c r="K21" s="8" t="s">
        <v>124</v>
      </c>
      <c r="L21" s="9" t="s">
        <v>116</v>
      </c>
      <c r="M21" s="9" t="s">
        <v>120</v>
      </c>
      <c r="N21" s="9" t="s">
        <v>124</v>
      </c>
      <c r="O21" s="38">
        <v>7</v>
      </c>
      <c r="P21" s="39">
        <v>11</v>
      </c>
      <c r="Q21" s="40">
        <v>-4</v>
      </c>
      <c r="R21" s="8" t="s">
        <v>27</v>
      </c>
      <c r="S21" s="10" t="s">
        <v>124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3</v>
      </c>
      <c r="C25" s="4">
        <v>3</v>
      </c>
      <c r="D25" s="4">
        <v>0</v>
      </c>
      <c r="E25" s="33">
        <v>0</v>
      </c>
      <c r="F25" s="34">
        <v>6</v>
      </c>
      <c r="G25" s="33">
        <v>2</v>
      </c>
      <c r="H25" s="33">
        <v>2</v>
      </c>
      <c r="I25" s="33">
        <v>1</v>
      </c>
      <c r="J25" s="33">
        <v>0</v>
      </c>
      <c r="K25" s="3" t="s">
        <v>116</v>
      </c>
      <c r="L25" s="4" t="s">
        <v>128</v>
      </c>
      <c r="M25" s="4" t="s">
        <v>116</v>
      </c>
      <c r="N25" s="4" t="s">
        <v>128</v>
      </c>
      <c r="O25" s="32">
        <v>11</v>
      </c>
      <c r="P25" s="33">
        <v>4</v>
      </c>
      <c r="Q25" s="34">
        <v>7</v>
      </c>
      <c r="R25" s="3" t="s">
        <v>129</v>
      </c>
      <c r="S25" s="5" t="s">
        <v>128</v>
      </c>
    </row>
    <row r="26" spans="1:19" x14ac:dyDescent="0.25">
      <c r="A26" s="12" t="s">
        <v>75</v>
      </c>
      <c r="B26" s="1">
        <v>4</v>
      </c>
      <c r="C26" s="1">
        <v>2</v>
      </c>
      <c r="D26" s="1">
        <v>2</v>
      </c>
      <c r="E26" s="36">
        <v>0</v>
      </c>
      <c r="F26" s="37">
        <v>4</v>
      </c>
      <c r="G26" s="36">
        <v>2</v>
      </c>
      <c r="H26" s="36">
        <v>2</v>
      </c>
      <c r="I26" s="36">
        <v>0</v>
      </c>
      <c r="J26" s="36">
        <v>0</v>
      </c>
      <c r="K26" s="6" t="s">
        <v>116</v>
      </c>
      <c r="L26" s="1" t="s">
        <v>131</v>
      </c>
      <c r="M26" s="1" t="s">
        <v>116</v>
      </c>
      <c r="N26" s="1" t="s">
        <v>116</v>
      </c>
      <c r="O26" s="35">
        <v>11</v>
      </c>
      <c r="P26" s="36">
        <v>9</v>
      </c>
      <c r="Q26" s="37">
        <v>2</v>
      </c>
      <c r="R26" s="6" t="s">
        <v>26</v>
      </c>
      <c r="S26" s="7" t="s">
        <v>131</v>
      </c>
    </row>
    <row r="27" spans="1:19" x14ac:dyDescent="0.25">
      <c r="A27" s="12" t="s">
        <v>73</v>
      </c>
      <c r="B27" s="1">
        <v>3</v>
      </c>
      <c r="C27" s="1">
        <v>2</v>
      </c>
      <c r="D27" s="1">
        <v>1</v>
      </c>
      <c r="E27" s="36">
        <v>0</v>
      </c>
      <c r="F27" s="37">
        <v>4</v>
      </c>
      <c r="G27" s="36">
        <v>2</v>
      </c>
      <c r="H27" s="36">
        <v>2</v>
      </c>
      <c r="I27" s="36">
        <v>0</v>
      </c>
      <c r="J27" s="36">
        <v>0</v>
      </c>
      <c r="K27" s="6" t="s">
        <v>119</v>
      </c>
      <c r="L27" s="1" t="s">
        <v>120</v>
      </c>
      <c r="M27" s="1" t="s">
        <v>116</v>
      </c>
      <c r="N27" s="1" t="s">
        <v>116</v>
      </c>
      <c r="O27" s="35">
        <v>11</v>
      </c>
      <c r="P27" s="36">
        <v>9</v>
      </c>
      <c r="Q27" s="37">
        <v>2</v>
      </c>
      <c r="R27" s="6" t="s">
        <v>26</v>
      </c>
      <c r="S27" s="7" t="s">
        <v>123</v>
      </c>
    </row>
    <row r="28" spans="1:19" x14ac:dyDescent="0.25">
      <c r="A28" s="12" t="s">
        <v>68</v>
      </c>
      <c r="B28" s="1">
        <v>2</v>
      </c>
      <c r="C28" s="1">
        <v>1</v>
      </c>
      <c r="D28" s="1">
        <v>0</v>
      </c>
      <c r="E28" s="36">
        <v>1</v>
      </c>
      <c r="F28" s="37">
        <v>3</v>
      </c>
      <c r="G28" s="36">
        <v>0</v>
      </c>
      <c r="H28" s="36">
        <v>0</v>
      </c>
      <c r="I28" s="36">
        <v>1</v>
      </c>
      <c r="J28" s="36">
        <v>1</v>
      </c>
      <c r="K28" s="6" t="s">
        <v>119</v>
      </c>
      <c r="L28" s="1" t="s">
        <v>121</v>
      </c>
      <c r="M28" s="1" t="s">
        <v>119</v>
      </c>
      <c r="N28" s="1" t="s">
        <v>122</v>
      </c>
      <c r="O28" s="35">
        <v>4</v>
      </c>
      <c r="P28" s="36">
        <v>4</v>
      </c>
      <c r="Q28" s="37">
        <v>0</v>
      </c>
      <c r="R28" s="6" t="s">
        <v>27</v>
      </c>
      <c r="S28" s="7" t="s">
        <v>122</v>
      </c>
    </row>
    <row r="29" spans="1:19" x14ac:dyDescent="0.25">
      <c r="A29" s="12" t="s">
        <v>71</v>
      </c>
      <c r="B29" s="1">
        <v>2</v>
      </c>
      <c r="C29" s="1">
        <v>1</v>
      </c>
      <c r="D29" s="1">
        <v>0</v>
      </c>
      <c r="E29" s="36">
        <v>1</v>
      </c>
      <c r="F29" s="37">
        <v>3</v>
      </c>
      <c r="G29" s="36">
        <v>0</v>
      </c>
      <c r="H29" s="36">
        <v>0</v>
      </c>
      <c r="I29" s="36">
        <v>1</v>
      </c>
      <c r="J29" s="36">
        <v>1</v>
      </c>
      <c r="K29" s="6" t="s">
        <v>119</v>
      </c>
      <c r="L29" s="1" t="s">
        <v>121</v>
      </c>
      <c r="M29" s="1" t="s">
        <v>121</v>
      </c>
      <c r="N29" s="1" t="s">
        <v>122</v>
      </c>
      <c r="O29" s="35">
        <v>3</v>
      </c>
      <c r="P29" s="36">
        <v>3</v>
      </c>
      <c r="Q29" s="37">
        <v>0</v>
      </c>
      <c r="R29" s="6" t="s">
        <v>26</v>
      </c>
      <c r="S29" s="7" t="s">
        <v>122</v>
      </c>
    </row>
    <row r="30" spans="1:19" x14ac:dyDescent="0.25">
      <c r="A30" s="12" t="s">
        <v>74</v>
      </c>
      <c r="B30" s="52">
        <v>3</v>
      </c>
      <c r="C30" s="52">
        <v>1</v>
      </c>
      <c r="D30" s="52">
        <v>2</v>
      </c>
      <c r="E30" s="53">
        <v>0</v>
      </c>
      <c r="F30" s="37">
        <v>2</v>
      </c>
      <c r="G30" s="53">
        <v>0</v>
      </c>
      <c r="H30" s="53">
        <v>0</v>
      </c>
      <c r="I30" s="53">
        <v>1</v>
      </c>
      <c r="J30" s="53">
        <v>0</v>
      </c>
      <c r="K30" s="6" t="s">
        <v>116</v>
      </c>
      <c r="L30" s="52" t="s">
        <v>124</v>
      </c>
      <c r="M30" s="52" t="s">
        <v>116</v>
      </c>
      <c r="N30" s="52" t="s">
        <v>116</v>
      </c>
      <c r="O30" s="35">
        <v>5</v>
      </c>
      <c r="P30" s="53">
        <v>6</v>
      </c>
      <c r="Q30" s="37">
        <v>-1</v>
      </c>
      <c r="R30" s="6" t="s">
        <v>30</v>
      </c>
      <c r="S30" s="7" t="s">
        <v>124</v>
      </c>
    </row>
    <row r="31" spans="1:19" x14ac:dyDescent="0.25">
      <c r="A31" s="12" t="s">
        <v>70</v>
      </c>
      <c r="B31" s="1">
        <v>3</v>
      </c>
      <c r="C31" s="1">
        <v>1</v>
      </c>
      <c r="D31" s="1">
        <v>2</v>
      </c>
      <c r="E31" s="36">
        <v>0</v>
      </c>
      <c r="F31" s="37">
        <v>2</v>
      </c>
      <c r="G31" s="36">
        <v>1</v>
      </c>
      <c r="H31" s="36">
        <v>1</v>
      </c>
      <c r="I31" s="36">
        <v>0</v>
      </c>
      <c r="J31" s="36">
        <v>0</v>
      </c>
      <c r="K31" s="6" t="s">
        <v>120</v>
      </c>
      <c r="L31" s="1" t="s">
        <v>117</v>
      </c>
      <c r="M31" s="1" t="s">
        <v>116</v>
      </c>
      <c r="N31" s="1" t="s">
        <v>118</v>
      </c>
      <c r="O31" s="35">
        <v>10</v>
      </c>
      <c r="P31" s="36">
        <v>14</v>
      </c>
      <c r="Q31" s="37">
        <v>-4</v>
      </c>
      <c r="R31" s="6" t="s">
        <v>27</v>
      </c>
      <c r="S31" s="7" t="s">
        <v>124</v>
      </c>
    </row>
    <row r="32" spans="1:19" ht="15.75" thickBot="1" x14ac:dyDescent="0.3">
      <c r="A32" s="12" t="s">
        <v>72</v>
      </c>
      <c r="B32" s="1">
        <v>4</v>
      </c>
      <c r="C32" s="1">
        <v>1</v>
      </c>
      <c r="D32" s="1">
        <v>3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120</v>
      </c>
      <c r="L32" s="1" t="s">
        <v>118</v>
      </c>
      <c r="M32" s="1" t="s">
        <v>116</v>
      </c>
      <c r="N32" s="1" t="s">
        <v>120</v>
      </c>
      <c r="O32" s="35">
        <v>9</v>
      </c>
      <c r="P32" s="36">
        <v>14</v>
      </c>
      <c r="Q32" s="37">
        <v>-5</v>
      </c>
      <c r="R32" s="6" t="s">
        <v>30</v>
      </c>
      <c r="S32" s="7" t="s">
        <v>135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4</v>
      </c>
      <c r="C35" s="52">
        <v>4</v>
      </c>
      <c r="D35" s="52">
        <v>0</v>
      </c>
      <c r="E35" s="53">
        <v>0</v>
      </c>
      <c r="F35" s="34">
        <v>8</v>
      </c>
      <c r="G35" s="53">
        <v>3</v>
      </c>
      <c r="H35" s="53">
        <v>3</v>
      </c>
      <c r="I35" s="53">
        <v>1</v>
      </c>
      <c r="J35" s="53">
        <v>0</v>
      </c>
      <c r="K35" s="6" t="s">
        <v>128</v>
      </c>
      <c r="L35" s="52" t="s">
        <v>119</v>
      </c>
      <c r="M35" s="52" t="s">
        <v>115</v>
      </c>
      <c r="N35" s="52" t="s">
        <v>138</v>
      </c>
      <c r="O35" s="35">
        <v>15</v>
      </c>
      <c r="P35" s="53">
        <v>5</v>
      </c>
      <c r="Q35" s="37">
        <v>10</v>
      </c>
      <c r="R35" s="6" t="s">
        <v>139</v>
      </c>
      <c r="S35" s="7" t="s">
        <v>138</v>
      </c>
    </row>
    <row r="36" spans="1:19" x14ac:dyDescent="0.25">
      <c r="A36" s="12" t="s">
        <v>76</v>
      </c>
      <c r="B36" s="1">
        <v>3</v>
      </c>
      <c r="C36" s="1">
        <v>2</v>
      </c>
      <c r="D36" s="1">
        <v>1</v>
      </c>
      <c r="E36" s="36">
        <v>0</v>
      </c>
      <c r="F36" s="37">
        <v>4</v>
      </c>
      <c r="G36" s="36">
        <v>2</v>
      </c>
      <c r="H36" s="36">
        <v>2</v>
      </c>
      <c r="I36" s="36">
        <v>0</v>
      </c>
      <c r="J36" s="36">
        <v>0</v>
      </c>
      <c r="K36" s="6" t="s">
        <v>119</v>
      </c>
      <c r="L36" s="1" t="s">
        <v>120</v>
      </c>
      <c r="M36" s="1" t="s">
        <v>115</v>
      </c>
      <c r="N36" s="1" t="s">
        <v>115</v>
      </c>
      <c r="O36" s="35">
        <v>12</v>
      </c>
      <c r="P36" s="36">
        <v>6</v>
      </c>
      <c r="Q36" s="37">
        <v>6</v>
      </c>
      <c r="R36" s="6" t="s">
        <v>27</v>
      </c>
      <c r="S36" s="7" t="s">
        <v>123</v>
      </c>
    </row>
    <row r="37" spans="1:19" x14ac:dyDescent="0.25">
      <c r="A37" s="12" t="s">
        <v>79</v>
      </c>
      <c r="B37" s="1">
        <v>3</v>
      </c>
      <c r="C37" s="1">
        <v>1</v>
      </c>
      <c r="D37" s="1">
        <v>1</v>
      </c>
      <c r="E37" s="36">
        <v>1</v>
      </c>
      <c r="F37" s="37">
        <v>3</v>
      </c>
      <c r="G37" s="36">
        <v>1</v>
      </c>
      <c r="H37" s="36">
        <v>1</v>
      </c>
      <c r="I37" s="36">
        <v>0</v>
      </c>
      <c r="J37" s="36">
        <v>1</v>
      </c>
      <c r="K37" s="6" t="s">
        <v>125</v>
      </c>
      <c r="L37" s="1" t="s">
        <v>119</v>
      </c>
      <c r="M37" s="1" t="s">
        <v>116</v>
      </c>
      <c r="N37" s="1" t="s">
        <v>117</v>
      </c>
      <c r="O37" s="35">
        <v>12</v>
      </c>
      <c r="P37" s="36">
        <v>12</v>
      </c>
      <c r="Q37" s="37">
        <v>0</v>
      </c>
      <c r="R37" s="6" t="s">
        <v>26</v>
      </c>
      <c r="S37" s="7" t="s">
        <v>130</v>
      </c>
    </row>
    <row r="38" spans="1:19" x14ac:dyDescent="0.25">
      <c r="A38" s="12" t="s">
        <v>81</v>
      </c>
      <c r="B38" s="1">
        <v>3</v>
      </c>
      <c r="C38" s="1">
        <v>1</v>
      </c>
      <c r="D38" s="1">
        <v>1</v>
      </c>
      <c r="E38" s="36">
        <v>1</v>
      </c>
      <c r="F38" s="37">
        <v>3</v>
      </c>
      <c r="G38" s="36">
        <v>1</v>
      </c>
      <c r="H38" s="36">
        <v>1</v>
      </c>
      <c r="I38" s="36">
        <v>0</v>
      </c>
      <c r="J38" s="36">
        <v>1</v>
      </c>
      <c r="K38" s="6" t="s">
        <v>119</v>
      </c>
      <c r="L38" s="1" t="s">
        <v>125</v>
      </c>
      <c r="M38" s="1" t="s">
        <v>116</v>
      </c>
      <c r="N38" s="1" t="s">
        <v>119</v>
      </c>
      <c r="O38" s="35">
        <v>9</v>
      </c>
      <c r="P38" s="36">
        <v>11</v>
      </c>
      <c r="Q38" s="37">
        <v>-2</v>
      </c>
      <c r="R38" s="6" t="s">
        <v>30</v>
      </c>
      <c r="S38" s="7" t="s">
        <v>130</v>
      </c>
    </row>
    <row r="39" spans="1:19" x14ac:dyDescent="0.25">
      <c r="A39" s="12" t="s">
        <v>82</v>
      </c>
      <c r="B39" s="1">
        <v>2</v>
      </c>
      <c r="C39" s="1">
        <v>1</v>
      </c>
      <c r="D39" s="1">
        <v>1</v>
      </c>
      <c r="E39" s="36">
        <v>0</v>
      </c>
      <c r="F39" s="37">
        <v>2</v>
      </c>
      <c r="G39" s="36">
        <v>1</v>
      </c>
      <c r="H39" s="36">
        <v>1</v>
      </c>
      <c r="I39" s="36">
        <v>0</v>
      </c>
      <c r="J39" s="36">
        <v>0</v>
      </c>
      <c r="K39" s="6" t="s">
        <v>119</v>
      </c>
      <c r="L39" s="1" t="s">
        <v>117</v>
      </c>
      <c r="M39" s="1" t="s">
        <v>117</v>
      </c>
      <c r="N39" s="1" t="s">
        <v>117</v>
      </c>
      <c r="O39" s="35">
        <v>7</v>
      </c>
      <c r="P39" s="36">
        <v>7</v>
      </c>
      <c r="Q39" s="37">
        <v>0</v>
      </c>
      <c r="R39" s="6" t="s">
        <v>26</v>
      </c>
      <c r="S39" s="7" t="s">
        <v>120</v>
      </c>
    </row>
    <row r="40" spans="1:19" x14ac:dyDescent="0.25">
      <c r="A40" s="12" t="s">
        <v>78</v>
      </c>
      <c r="B40" s="1">
        <v>3</v>
      </c>
      <c r="C40" s="1">
        <v>1</v>
      </c>
      <c r="D40" s="1">
        <v>2</v>
      </c>
      <c r="E40" s="36">
        <v>0</v>
      </c>
      <c r="F40" s="37">
        <v>2</v>
      </c>
      <c r="G40" s="36">
        <v>1</v>
      </c>
      <c r="H40" s="36">
        <v>1</v>
      </c>
      <c r="I40" s="36">
        <v>0</v>
      </c>
      <c r="J40" s="36">
        <v>0</v>
      </c>
      <c r="K40" s="6" t="s">
        <v>117</v>
      </c>
      <c r="L40" s="1" t="s">
        <v>120</v>
      </c>
      <c r="M40" s="1" t="s">
        <v>117</v>
      </c>
      <c r="N40" s="1" t="s">
        <v>124</v>
      </c>
      <c r="O40" s="35">
        <v>10</v>
      </c>
      <c r="P40" s="36">
        <v>13</v>
      </c>
      <c r="Q40" s="37">
        <v>-3</v>
      </c>
      <c r="R40" s="6" t="s">
        <v>26</v>
      </c>
      <c r="S40" s="7" t="s">
        <v>124</v>
      </c>
    </row>
    <row r="41" spans="1:19" x14ac:dyDescent="0.25">
      <c r="A41" s="12" t="s">
        <v>83</v>
      </c>
      <c r="B41" s="1">
        <v>3</v>
      </c>
      <c r="C41" s="1">
        <v>0</v>
      </c>
      <c r="D41" s="1">
        <v>2</v>
      </c>
      <c r="E41" s="36">
        <v>1</v>
      </c>
      <c r="F41" s="37">
        <v>1</v>
      </c>
      <c r="G41" s="36">
        <v>0</v>
      </c>
      <c r="H41" s="36">
        <v>0</v>
      </c>
      <c r="I41" s="36">
        <v>0</v>
      </c>
      <c r="J41" s="36">
        <v>1</v>
      </c>
      <c r="K41" s="6" t="s">
        <v>126</v>
      </c>
      <c r="L41" s="1" t="s">
        <v>116</v>
      </c>
      <c r="M41" s="1" t="s">
        <v>117</v>
      </c>
      <c r="N41" s="1" t="s">
        <v>125</v>
      </c>
      <c r="O41" s="35">
        <v>5</v>
      </c>
      <c r="P41" s="36">
        <v>12</v>
      </c>
      <c r="Q41" s="37">
        <v>-7</v>
      </c>
      <c r="R41" s="6" t="s">
        <v>127</v>
      </c>
      <c r="S41" s="7" t="s">
        <v>126</v>
      </c>
    </row>
    <row r="42" spans="1:19" ht="15.75" thickBot="1" x14ac:dyDescent="0.3">
      <c r="A42" s="13" t="s">
        <v>80</v>
      </c>
      <c r="B42" s="9">
        <v>4</v>
      </c>
      <c r="C42" s="9">
        <v>0</v>
      </c>
      <c r="D42" s="9">
        <v>3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117</v>
      </c>
      <c r="L42" s="9" t="s">
        <v>126</v>
      </c>
      <c r="M42" s="9" t="s">
        <v>117</v>
      </c>
      <c r="N42" s="9" t="s">
        <v>136</v>
      </c>
      <c r="O42" s="38">
        <v>3</v>
      </c>
      <c r="P42" s="39">
        <v>13</v>
      </c>
      <c r="Q42" s="40">
        <v>-10</v>
      </c>
      <c r="R42" s="8" t="s">
        <v>137</v>
      </c>
      <c r="S42" s="10" t="s">
        <v>136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59</v>
      </c>
      <c r="B4" s="4">
        <v>4</v>
      </c>
      <c r="C4" s="4">
        <v>3</v>
      </c>
      <c r="D4" s="4">
        <v>1</v>
      </c>
      <c r="E4" s="33">
        <v>0</v>
      </c>
      <c r="F4" s="34">
        <v>6</v>
      </c>
      <c r="G4" s="32">
        <v>3</v>
      </c>
      <c r="H4" s="33">
        <v>3</v>
      </c>
      <c r="I4" s="33">
        <v>0</v>
      </c>
      <c r="J4" s="34">
        <v>0</v>
      </c>
      <c r="K4" s="3" t="s">
        <v>128</v>
      </c>
      <c r="L4" s="4" t="s">
        <v>117</v>
      </c>
      <c r="M4" s="4" t="s">
        <v>116</v>
      </c>
      <c r="N4" s="4" t="s">
        <v>123</v>
      </c>
      <c r="O4" s="32">
        <v>19</v>
      </c>
      <c r="P4" s="33">
        <v>10</v>
      </c>
      <c r="Q4" s="34">
        <v>9</v>
      </c>
      <c r="R4" s="3" t="s">
        <v>129</v>
      </c>
      <c r="S4" s="5" t="s">
        <v>134</v>
      </c>
    </row>
    <row r="5" spans="1:20" x14ac:dyDescent="0.25">
      <c r="A5" s="12" t="s">
        <v>56</v>
      </c>
      <c r="B5" s="52">
        <v>4</v>
      </c>
      <c r="C5" s="52">
        <v>3</v>
      </c>
      <c r="D5" s="52">
        <v>1</v>
      </c>
      <c r="E5" s="53">
        <v>0</v>
      </c>
      <c r="F5" s="37">
        <v>6</v>
      </c>
      <c r="G5" s="35">
        <v>3</v>
      </c>
      <c r="H5" s="53">
        <v>3</v>
      </c>
      <c r="I5" s="53">
        <v>0</v>
      </c>
      <c r="J5" s="37">
        <v>0</v>
      </c>
      <c r="K5" s="6" t="s">
        <v>115</v>
      </c>
      <c r="L5" s="52" t="s">
        <v>120</v>
      </c>
      <c r="M5" s="52" t="s">
        <v>116</v>
      </c>
      <c r="N5" s="52" t="s">
        <v>134</v>
      </c>
      <c r="O5" s="35">
        <v>19</v>
      </c>
      <c r="P5" s="53">
        <v>11</v>
      </c>
      <c r="Q5" s="37">
        <v>8</v>
      </c>
      <c r="R5" s="6" t="s">
        <v>129</v>
      </c>
      <c r="S5" s="7" t="s">
        <v>134</v>
      </c>
    </row>
    <row r="6" spans="1:20" x14ac:dyDescent="0.25">
      <c r="A6" s="12" t="s">
        <v>53</v>
      </c>
      <c r="B6" s="52">
        <v>2</v>
      </c>
      <c r="C6" s="52">
        <v>2</v>
      </c>
      <c r="D6" s="52">
        <v>0</v>
      </c>
      <c r="E6" s="53">
        <v>0</v>
      </c>
      <c r="F6" s="37">
        <v>4</v>
      </c>
      <c r="G6" s="35">
        <v>2</v>
      </c>
      <c r="H6" s="53">
        <v>2</v>
      </c>
      <c r="I6" s="53">
        <v>0</v>
      </c>
      <c r="J6" s="37">
        <v>0</v>
      </c>
      <c r="K6" s="6" t="s">
        <v>115</v>
      </c>
      <c r="L6" s="52" t="s">
        <v>116</v>
      </c>
      <c r="M6" s="52" t="s">
        <v>116</v>
      </c>
      <c r="N6" s="52" t="s">
        <v>116</v>
      </c>
      <c r="O6" s="35">
        <v>6</v>
      </c>
      <c r="P6" s="53">
        <v>3</v>
      </c>
      <c r="Q6" s="37">
        <v>3</v>
      </c>
      <c r="R6" s="6" t="s">
        <v>29</v>
      </c>
      <c r="S6" s="7" t="s">
        <v>115</v>
      </c>
    </row>
    <row r="7" spans="1:20" x14ac:dyDescent="0.25">
      <c r="A7" s="12" t="s">
        <v>54</v>
      </c>
      <c r="B7" s="50">
        <v>3</v>
      </c>
      <c r="C7" s="50">
        <v>2</v>
      </c>
      <c r="D7" s="50">
        <v>1</v>
      </c>
      <c r="E7" s="53">
        <v>0</v>
      </c>
      <c r="F7" s="37">
        <v>4</v>
      </c>
      <c r="G7" s="35">
        <v>1</v>
      </c>
      <c r="H7" s="53">
        <v>1</v>
      </c>
      <c r="I7" s="53">
        <v>1</v>
      </c>
      <c r="J7" s="37">
        <v>0</v>
      </c>
      <c r="K7" s="6" t="s">
        <v>123</v>
      </c>
      <c r="L7" s="50" t="s">
        <v>116</v>
      </c>
      <c r="M7" s="50" t="s">
        <v>119</v>
      </c>
      <c r="N7" s="50" t="s">
        <v>119</v>
      </c>
      <c r="O7" s="35">
        <v>14</v>
      </c>
      <c r="P7" s="36">
        <v>13</v>
      </c>
      <c r="Q7" s="37">
        <v>1</v>
      </c>
      <c r="R7" s="6" t="s">
        <v>27</v>
      </c>
      <c r="S7" s="7" t="s">
        <v>123</v>
      </c>
    </row>
    <row r="8" spans="1:20" x14ac:dyDescent="0.25">
      <c r="A8" s="12" t="s">
        <v>58</v>
      </c>
      <c r="B8" s="50">
        <v>3</v>
      </c>
      <c r="C8" s="50">
        <v>1</v>
      </c>
      <c r="D8" s="50">
        <v>1</v>
      </c>
      <c r="E8" s="36">
        <v>1</v>
      </c>
      <c r="F8" s="37">
        <v>3</v>
      </c>
      <c r="G8" s="35">
        <v>1</v>
      </c>
      <c r="H8" s="36">
        <v>1</v>
      </c>
      <c r="I8" s="36">
        <v>0</v>
      </c>
      <c r="J8" s="37">
        <v>1</v>
      </c>
      <c r="K8" s="6" t="s">
        <v>120</v>
      </c>
      <c r="L8" s="50" t="s">
        <v>121</v>
      </c>
      <c r="M8" s="50" t="s">
        <v>121</v>
      </c>
      <c r="N8" s="50" t="s">
        <v>121</v>
      </c>
      <c r="O8" s="35">
        <v>10</v>
      </c>
      <c r="P8" s="36">
        <v>13</v>
      </c>
      <c r="Q8" s="37">
        <v>-3</v>
      </c>
      <c r="R8" s="6" t="s">
        <v>27</v>
      </c>
      <c r="S8" s="7" t="s">
        <v>130</v>
      </c>
    </row>
    <row r="9" spans="1:20" x14ac:dyDescent="0.25">
      <c r="A9" s="12" t="s">
        <v>55</v>
      </c>
      <c r="B9" s="50">
        <v>4</v>
      </c>
      <c r="C9" s="50">
        <v>1</v>
      </c>
      <c r="D9" s="50">
        <v>2</v>
      </c>
      <c r="E9" s="36">
        <v>1</v>
      </c>
      <c r="F9" s="37">
        <v>3</v>
      </c>
      <c r="G9" s="35">
        <v>1</v>
      </c>
      <c r="H9" s="36">
        <v>1</v>
      </c>
      <c r="I9" s="36">
        <v>0</v>
      </c>
      <c r="J9" s="37">
        <v>0</v>
      </c>
      <c r="K9" s="6" t="s">
        <v>119</v>
      </c>
      <c r="L9" s="50" t="s">
        <v>126</v>
      </c>
      <c r="M9" s="50" t="s">
        <v>126</v>
      </c>
      <c r="N9" s="50" t="s">
        <v>126</v>
      </c>
      <c r="O9" s="35">
        <v>13</v>
      </c>
      <c r="P9" s="36">
        <v>17</v>
      </c>
      <c r="Q9" s="37">
        <v>-4</v>
      </c>
      <c r="R9" s="6" t="s">
        <v>127</v>
      </c>
      <c r="S9" s="7" t="s">
        <v>133</v>
      </c>
    </row>
    <row r="10" spans="1:20" x14ac:dyDescent="0.25">
      <c r="A10" s="12" t="s">
        <v>52</v>
      </c>
      <c r="B10" s="50">
        <v>3</v>
      </c>
      <c r="C10" s="50">
        <v>1</v>
      </c>
      <c r="D10" s="50">
        <v>2</v>
      </c>
      <c r="E10" s="53">
        <v>0</v>
      </c>
      <c r="F10" s="37">
        <v>2</v>
      </c>
      <c r="G10" s="35">
        <v>1</v>
      </c>
      <c r="H10" s="53">
        <v>1</v>
      </c>
      <c r="I10" s="53">
        <v>0</v>
      </c>
      <c r="J10" s="37">
        <v>0</v>
      </c>
      <c r="K10" s="6" t="s">
        <v>116</v>
      </c>
      <c r="L10" s="50" t="s">
        <v>124</v>
      </c>
      <c r="M10" s="50" t="s">
        <v>116</v>
      </c>
      <c r="N10" s="50" t="s">
        <v>119</v>
      </c>
      <c r="O10" s="35">
        <v>8</v>
      </c>
      <c r="P10" s="36">
        <v>11</v>
      </c>
      <c r="Q10" s="37">
        <v>-3</v>
      </c>
      <c r="R10" s="6" t="s">
        <v>26</v>
      </c>
      <c r="S10" s="7" t="s">
        <v>124</v>
      </c>
    </row>
    <row r="11" spans="1:20" ht="15.75" thickBot="1" x14ac:dyDescent="0.3">
      <c r="A11" s="12" t="s">
        <v>57</v>
      </c>
      <c r="B11" s="50">
        <v>3</v>
      </c>
      <c r="C11" s="50">
        <v>1</v>
      </c>
      <c r="D11" s="50">
        <v>2</v>
      </c>
      <c r="E11" s="39">
        <v>0</v>
      </c>
      <c r="F11" s="40">
        <v>2</v>
      </c>
      <c r="G11" s="38">
        <v>0</v>
      </c>
      <c r="H11" s="39">
        <v>1</v>
      </c>
      <c r="I11" s="39">
        <v>0</v>
      </c>
      <c r="J11" s="40">
        <v>0</v>
      </c>
      <c r="K11" s="6" t="s">
        <v>120</v>
      </c>
      <c r="L11" s="50" t="s">
        <v>117</v>
      </c>
      <c r="M11" s="50" t="s">
        <v>116</v>
      </c>
      <c r="N11" s="50" t="s">
        <v>124</v>
      </c>
      <c r="O11" s="35">
        <v>6</v>
      </c>
      <c r="P11" s="36">
        <v>10</v>
      </c>
      <c r="Q11" s="37">
        <v>-4</v>
      </c>
      <c r="R11" s="6" t="s">
        <v>26</v>
      </c>
      <c r="S11" s="7" t="s">
        <v>124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50">
        <v>4</v>
      </c>
      <c r="C14" s="50">
        <v>3</v>
      </c>
      <c r="D14" s="50">
        <v>1</v>
      </c>
      <c r="E14" s="36">
        <v>0</v>
      </c>
      <c r="F14" s="34">
        <v>6</v>
      </c>
      <c r="G14" s="36">
        <v>2</v>
      </c>
      <c r="H14" s="36">
        <v>2</v>
      </c>
      <c r="I14" s="36">
        <v>1</v>
      </c>
      <c r="J14" s="36">
        <v>0</v>
      </c>
      <c r="K14" s="6" t="s">
        <v>119</v>
      </c>
      <c r="L14" s="50" t="s">
        <v>123</v>
      </c>
      <c r="M14" s="50" t="s">
        <v>116</v>
      </c>
      <c r="N14" s="50" t="s">
        <v>119</v>
      </c>
      <c r="O14" s="35">
        <v>20</v>
      </c>
      <c r="P14" s="36">
        <v>17</v>
      </c>
      <c r="Q14" s="37">
        <v>3</v>
      </c>
      <c r="R14" s="6" t="s">
        <v>26</v>
      </c>
      <c r="S14" s="7" t="s">
        <v>134</v>
      </c>
    </row>
    <row r="15" spans="1:20" x14ac:dyDescent="0.25">
      <c r="A15" s="12" t="s">
        <v>60</v>
      </c>
      <c r="B15" s="50">
        <v>3</v>
      </c>
      <c r="C15" s="50">
        <v>2</v>
      </c>
      <c r="D15" s="50">
        <v>1</v>
      </c>
      <c r="E15" s="36">
        <v>0</v>
      </c>
      <c r="F15" s="37">
        <v>4</v>
      </c>
      <c r="G15" s="36">
        <v>2</v>
      </c>
      <c r="H15" s="36">
        <v>2</v>
      </c>
      <c r="I15" s="36">
        <v>0</v>
      </c>
      <c r="J15" s="36">
        <v>0</v>
      </c>
      <c r="K15" s="6" t="s">
        <v>119</v>
      </c>
      <c r="L15" s="50" t="s">
        <v>120</v>
      </c>
      <c r="M15" s="50" t="s">
        <v>117</v>
      </c>
      <c r="N15" s="50" t="s">
        <v>120</v>
      </c>
      <c r="O15" s="35">
        <v>10</v>
      </c>
      <c r="P15" s="36">
        <v>7</v>
      </c>
      <c r="Q15" s="37">
        <v>3</v>
      </c>
      <c r="R15" s="6" t="s">
        <v>26</v>
      </c>
      <c r="S15" s="7" t="s">
        <v>123</v>
      </c>
    </row>
    <row r="16" spans="1:20" x14ac:dyDescent="0.25">
      <c r="A16" s="12" t="s">
        <v>64</v>
      </c>
      <c r="B16" s="50">
        <v>2</v>
      </c>
      <c r="C16" s="50">
        <v>2</v>
      </c>
      <c r="D16" s="50">
        <v>0</v>
      </c>
      <c r="E16" s="36">
        <v>0</v>
      </c>
      <c r="F16" s="37">
        <v>4</v>
      </c>
      <c r="G16" s="36">
        <v>2</v>
      </c>
      <c r="H16" s="36">
        <v>2</v>
      </c>
      <c r="I16" s="36">
        <v>0</v>
      </c>
      <c r="J16" s="36">
        <v>0</v>
      </c>
      <c r="K16" s="6" t="s">
        <v>115</v>
      </c>
      <c r="L16" s="50" t="s">
        <v>116</v>
      </c>
      <c r="M16" s="50" t="s">
        <v>116</v>
      </c>
      <c r="N16" s="50" t="s">
        <v>119</v>
      </c>
      <c r="O16" s="35">
        <v>4</v>
      </c>
      <c r="P16" s="36">
        <v>2</v>
      </c>
      <c r="Q16" s="37">
        <v>2</v>
      </c>
      <c r="R16" s="6" t="s">
        <v>29</v>
      </c>
      <c r="S16" s="7" t="s">
        <v>115</v>
      </c>
    </row>
    <row r="17" spans="1:19" x14ac:dyDescent="0.25">
      <c r="A17" s="12" t="s">
        <v>66</v>
      </c>
      <c r="B17" s="52">
        <v>4</v>
      </c>
      <c r="C17" s="52">
        <v>2</v>
      </c>
      <c r="D17" s="52">
        <v>2</v>
      </c>
      <c r="E17" s="53">
        <v>0</v>
      </c>
      <c r="F17" s="37">
        <v>4</v>
      </c>
      <c r="G17" s="53">
        <v>2</v>
      </c>
      <c r="H17" s="53">
        <v>2</v>
      </c>
      <c r="I17" s="53">
        <v>0</v>
      </c>
      <c r="J17" s="53">
        <v>0</v>
      </c>
      <c r="K17" s="6" t="s">
        <v>120</v>
      </c>
      <c r="L17" s="52" t="s">
        <v>120</v>
      </c>
      <c r="M17" s="52" t="s">
        <v>116</v>
      </c>
      <c r="N17" s="52" t="s">
        <v>117</v>
      </c>
      <c r="O17" s="35">
        <v>14</v>
      </c>
      <c r="P17" s="53">
        <v>12</v>
      </c>
      <c r="Q17" s="37">
        <v>2</v>
      </c>
      <c r="R17" s="6" t="s">
        <v>27</v>
      </c>
      <c r="S17" s="7" t="s">
        <v>131</v>
      </c>
    </row>
    <row r="18" spans="1:19" x14ac:dyDescent="0.25">
      <c r="A18" s="12" t="s">
        <v>62</v>
      </c>
      <c r="B18" s="50">
        <v>3</v>
      </c>
      <c r="C18" s="50">
        <v>2</v>
      </c>
      <c r="D18" s="50">
        <v>1</v>
      </c>
      <c r="E18" s="36">
        <v>0</v>
      </c>
      <c r="F18" s="37">
        <v>4</v>
      </c>
      <c r="G18" s="36">
        <v>2</v>
      </c>
      <c r="H18" s="36">
        <v>2</v>
      </c>
      <c r="I18" s="36">
        <v>0</v>
      </c>
      <c r="J18" s="36">
        <v>0</v>
      </c>
      <c r="K18" s="6" t="s">
        <v>119</v>
      </c>
      <c r="L18" s="50" t="s">
        <v>120</v>
      </c>
      <c r="M18" s="50" t="s">
        <v>119</v>
      </c>
      <c r="N18" s="50" t="s">
        <v>120</v>
      </c>
      <c r="O18" s="35">
        <v>8</v>
      </c>
      <c r="P18" s="36">
        <v>7</v>
      </c>
      <c r="Q18" s="37">
        <v>1</v>
      </c>
      <c r="R18" s="6" t="s">
        <v>26</v>
      </c>
      <c r="S18" s="7" t="s">
        <v>123</v>
      </c>
    </row>
    <row r="19" spans="1:19" x14ac:dyDescent="0.25">
      <c r="A19" s="12" t="s">
        <v>63</v>
      </c>
      <c r="B19" s="50">
        <v>3</v>
      </c>
      <c r="C19" s="50">
        <v>1</v>
      </c>
      <c r="D19" s="50">
        <v>1</v>
      </c>
      <c r="E19" s="36">
        <v>1</v>
      </c>
      <c r="F19" s="37">
        <v>3</v>
      </c>
      <c r="G19" s="36">
        <v>1</v>
      </c>
      <c r="H19" s="36">
        <v>1</v>
      </c>
      <c r="I19" s="36">
        <v>0</v>
      </c>
      <c r="J19" s="36">
        <v>1</v>
      </c>
      <c r="K19" s="6" t="s">
        <v>130</v>
      </c>
      <c r="L19" s="50" t="s">
        <v>116</v>
      </c>
      <c r="M19" s="50" t="s">
        <v>116</v>
      </c>
      <c r="N19" s="50" t="s">
        <v>120</v>
      </c>
      <c r="O19" s="35">
        <v>10</v>
      </c>
      <c r="P19" s="36">
        <v>11</v>
      </c>
      <c r="Q19" s="37">
        <v>-1</v>
      </c>
      <c r="R19" s="6" t="s">
        <v>30</v>
      </c>
      <c r="S19" s="7" t="s">
        <v>130</v>
      </c>
    </row>
    <row r="20" spans="1:19" x14ac:dyDescent="0.25">
      <c r="A20" s="12" t="s">
        <v>67</v>
      </c>
      <c r="B20" s="50">
        <v>3</v>
      </c>
      <c r="C20" s="50">
        <v>1</v>
      </c>
      <c r="D20" s="50">
        <v>2</v>
      </c>
      <c r="E20" s="36">
        <v>0</v>
      </c>
      <c r="F20" s="37">
        <v>2</v>
      </c>
      <c r="G20" s="36">
        <v>1</v>
      </c>
      <c r="H20" s="36">
        <v>1</v>
      </c>
      <c r="I20" s="36">
        <v>0</v>
      </c>
      <c r="J20" s="36">
        <v>0</v>
      </c>
      <c r="K20" s="6" t="s">
        <v>124</v>
      </c>
      <c r="L20" s="50" t="s">
        <v>116</v>
      </c>
      <c r="M20" s="50" t="s">
        <v>120</v>
      </c>
      <c r="N20" s="50" t="s">
        <v>124</v>
      </c>
      <c r="O20" s="35">
        <v>7</v>
      </c>
      <c r="P20" s="36">
        <v>11</v>
      </c>
      <c r="Q20" s="37">
        <v>-4</v>
      </c>
      <c r="R20" s="6" t="s">
        <v>27</v>
      </c>
      <c r="S20" s="7" t="s">
        <v>124</v>
      </c>
    </row>
    <row r="21" spans="1:19" ht="15.75" thickBot="1" x14ac:dyDescent="0.3">
      <c r="A21" s="13" t="s">
        <v>65</v>
      </c>
      <c r="B21" s="9">
        <v>3</v>
      </c>
      <c r="C21" s="9">
        <v>1</v>
      </c>
      <c r="D21" s="9">
        <v>2</v>
      </c>
      <c r="E21" s="39">
        <v>0</v>
      </c>
      <c r="F21" s="40">
        <v>2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117</v>
      </c>
      <c r="M21" s="9" t="s">
        <v>117</v>
      </c>
      <c r="N21" s="9" t="s">
        <v>118</v>
      </c>
      <c r="O21" s="38">
        <v>4</v>
      </c>
      <c r="P21" s="39">
        <v>12</v>
      </c>
      <c r="Q21" s="40">
        <v>-8</v>
      </c>
      <c r="R21" s="8" t="s">
        <v>27</v>
      </c>
      <c r="S21" s="10" t="s">
        <v>124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3</v>
      </c>
      <c r="C25" s="4">
        <v>3</v>
      </c>
      <c r="D25" s="4">
        <v>0</v>
      </c>
      <c r="E25" s="33">
        <v>0</v>
      </c>
      <c r="F25" s="34">
        <v>6</v>
      </c>
      <c r="G25" s="33">
        <v>2</v>
      </c>
      <c r="H25" s="33">
        <v>2</v>
      </c>
      <c r="I25" s="33">
        <v>1</v>
      </c>
      <c r="J25" s="33">
        <v>0</v>
      </c>
      <c r="K25" s="3" t="s">
        <v>116</v>
      </c>
      <c r="L25" s="4" t="s">
        <v>128</v>
      </c>
      <c r="M25" s="4" t="s">
        <v>116</v>
      </c>
      <c r="N25" s="4" t="s">
        <v>128</v>
      </c>
      <c r="O25" s="32">
        <v>11</v>
      </c>
      <c r="P25" s="33">
        <v>4</v>
      </c>
      <c r="Q25" s="34">
        <v>7</v>
      </c>
      <c r="R25" s="3" t="s">
        <v>129</v>
      </c>
      <c r="S25" s="5" t="s">
        <v>128</v>
      </c>
    </row>
    <row r="26" spans="1:19" x14ac:dyDescent="0.25">
      <c r="A26" s="12" t="s">
        <v>75</v>
      </c>
      <c r="B26" s="50">
        <v>4</v>
      </c>
      <c r="C26" s="50">
        <v>2</v>
      </c>
      <c r="D26" s="50">
        <v>2</v>
      </c>
      <c r="E26" s="36">
        <v>0</v>
      </c>
      <c r="F26" s="37">
        <v>4</v>
      </c>
      <c r="G26" s="36">
        <v>2</v>
      </c>
      <c r="H26" s="36">
        <v>2</v>
      </c>
      <c r="I26" s="36">
        <v>0</v>
      </c>
      <c r="J26" s="36">
        <v>0</v>
      </c>
      <c r="K26" s="6" t="s">
        <v>116</v>
      </c>
      <c r="L26" s="50" t="s">
        <v>131</v>
      </c>
      <c r="M26" s="50" t="s">
        <v>116</v>
      </c>
      <c r="N26" s="50" t="s">
        <v>116</v>
      </c>
      <c r="O26" s="35">
        <v>11</v>
      </c>
      <c r="P26" s="36">
        <v>9</v>
      </c>
      <c r="Q26" s="37">
        <v>2</v>
      </c>
      <c r="R26" s="6" t="s">
        <v>26</v>
      </c>
      <c r="S26" s="7" t="s">
        <v>131</v>
      </c>
    </row>
    <row r="27" spans="1:19" x14ac:dyDescent="0.25">
      <c r="A27" s="12" t="s">
        <v>73</v>
      </c>
      <c r="B27" s="50">
        <v>3</v>
      </c>
      <c r="C27" s="50">
        <v>2</v>
      </c>
      <c r="D27" s="50">
        <v>1</v>
      </c>
      <c r="E27" s="36">
        <v>0</v>
      </c>
      <c r="F27" s="37">
        <v>4</v>
      </c>
      <c r="G27" s="36">
        <v>2</v>
      </c>
      <c r="H27" s="36">
        <v>2</v>
      </c>
      <c r="I27" s="36">
        <v>0</v>
      </c>
      <c r="J27" s="36">
        <v>0</v>
      </c>
      <c r="K27" s="6" t="s">
        <v>119</v>
      </c>
      <c r="L27" s="50" t="s">
        <v>120</v>
      </c>
      <c r="M27" s="50" t="s">
        <v>116</v>
      </c>
      <c r="N27" s="50" t="s">
        <v>116</v>
      </c>
      <c r="O27" s="35">
        <v>11</v>
      </c>
      <c r="P27" s="36">
        <v>9</v>
      </c>
      <c r="Q27" s="37">
        <v>2</v>
      </c>
      <c r="R27" s="6" t="s">
        <v>26</v>
      </c>
      <c r="S27" s="7" t="s">
        <v>123</v>
      </c>
    </row>
    <row r="28" spans="1:19" x14ac:dyDescent="0.25">
      <c r="A28" s="12" t="s">
        <v>68</v>
      </c>
      <c r="B28" s="50">
        <v>2</v>
      </c>
      <c r="C28" s="50">
        <v>1</v>
      </c>
      <c r="D28" s="50">
        <v>0</v>
      </c>
      <c r="E28" s="36">
        <v>1</v>
      </c>
      <c r="F28" s="37">
        <v>3</v>
      </c>
      <c r="G28" s="36">
        <v>0</v>
      </c>
      <c r="H28" s="36">
        <v>0</v>
      </c>
      <c r="I28" s="36">
        <v>1</v>
      </c>
      <c r="J28" s="36">
        <v>1</v>
      </c>
      <c r="K28" s="6" t="s">
        <v>119</v>
      </c>
      <c r="L28" s="50" t="s">
        <v>121</v>
      </c>
      <c r="M28" s="50" t="s">
        <v>119</v>
      </c>
      <c r="N28" s="50" t="s">
        <v>122</v>
      </c>
      <c r="O28" s="35">
        <v>4</v>
      </c>
      <c r="P28" s="36">
        <v>4</v>
      </c>
      <c r="Q28" s="37">
        <v>0</v>
      </c>
      <c r="R28" s="6" t="s">
        <v>27</v>
      </c>
      <c r="S28" s="7" t="s">
        <v>122</v>
      </c>
    </row>
    <row r="29" spans="1:19" x14ac:dyDescent="0.25">
      <c r="A29" s="12" t="s">
        <v>71</v>
      </c>
      <c r="B29" s="50">
        <v>2</v>
      </c>
      <c r="C29" s="50">
        <v>1</v>
      </c>
      <c r="D29" s="50">
        <v>0</v>
      </c>
      <c r="E29" s="36">
        <v>1</v>
      </c>
      <c r="F29" s="37">
        <v>3</v>
      </c>
      <c r="G29" s="36">
        <v>0</v>
      </c>
      <c r="H29" s="36">
        <v>0</v>
      </c>
      <c r="I29" s="36">
        <v>1</v>
      </c>
      <c r="J29" s="36">
        <v>1</v>
      </c>
      <c r="K29" s="6" t="s">
        <v>119</v>
      </c>
      <c r="L29" s="50" t="s">
        <v>121</v>
      </c>
      <c r="M29" s="50" t="s">
        <v>121</v>
      </c>
      <c r="N29" s="50" t="s">
        <v>122</v>
      </c>
      <c r="O29" s="35">
        <v>3</v>
      </c>
      <c r="P29" s="36">
        <v>3</v>
      </c>
      <c r="Q29" s="37">
        <v>0</v>
      </c>
      <c r="R29" s="6" t="s">
        <v>26</v>
      </c>
      <c r="S29" s="7" t="s">
        <v>122</v>
      </c>
    </row>
    <row r="30" spans="1:19" x14ac:dyDescent="0.25">
      <c r="A30" s="12" t="s">
        <v>74</v>
      </c>
      <c r="B30" s="52">
        <v>3</v>
      </c>
      <c r="C30" s="52">
        <v>1</v>
      </c>
      <c r="D30" s="52">
        <v>2</v>
      </c>
      <c r="E30" s="53">
        <v>0</v>
      </c>
      <c r="F30" s="37">
        <v>2</v>
      </c>
      <c r="G30" s="53">
        <v>0</v>
      </c>
      <c r="H30" s="53">
        <v>0</v>
      </c>
      <c r="I30" s="53">
        <v>1</v>
      </c>
      <c r="J30" s="53">
        <v>0</v>
      </c>
      <c r="K30" s="6" t="s">
        <v>116</v>
      </c>
      <c r="L30" s="52" t="s">
        <v>124</v>
      </c>
      <c r="M30" s="52" t="s">
        <v>116</v>
      </c>
      <c r="N30" s="52" t="s">
        <v>116</v>
      </c>
      <c r="O30" s="35">
        <v>5</v>
      </c>
      <c r="P30" s="53">
        <v>6</v>
      </c>
      <c r="Q30" s="37">
        <v>-1</v>
      </c>
      <c r="R30" s="6" t="s">
        <v>30</v>
      </c>
      <c r="S30" s="7" t="s">
        <v>124</v>
      </c>
    </row>
    <row r="31" spans="1:19" x14ac:dyDescent="0.25">
      <c r="A31" s="12" t="s">
        <v>70</v>
      </c>
      <c r="B31" s="50">
        <v>3</v>
      </c>
      <c r="C31" s="50">
        <v>1</v>
      </c>
      <c r="D31" s="50">
        <v>2</v>
      </c>
      <c r="E31" s="36">
        <v>0</v>
      </c>
      <c r="F31" s="37">
        <v>2</v>
      </c>
      <c r="G31" s="36">
        <v>1</v>
      </c>
      <c r="H31" s="36">
        <v>1</v>
      </c>
      <c r="I31" s="36">
        <v>0</v>
      </c>
      <c r="J31" s="36">
        <v>0</v>
      </c>
      <c r="K31" s="6" t="s">
        <v>120</v>
      </c>
      <c r="L31" s="50" t="s">
        <v>117</v>
      </c>
      <c r="M31" s="50" t="s">
        <v>116</v>
      </c>
      <c r="N31" s="50" t="s">
        <v>118</v>
      </c>
      <c r="O31" s="35">
        <v>10</v>
      </c>
      <c r="P31" s="36">
        <v>14</v>
      </c>
      <c r="Q31" s="37">
        <v>-4</v>
      </c>
      <c r="R31" s="6" t="s">
        <v>27</v>
      </c>
      <c r="S31" s="7" t="s">
        <v>124</v>
      </c>
    </row>
    <row r="32" spans="1:19" ht="15.75" thickBot="1" x14ac:dyDescent="0.3">
      <c r="A32" s="12" t="s">
        <v>72</v>
      </c>
      <c r="B32" s="50">
        <v>4</v>
      </c>
      <c r="C32" s="50">
        <v>1</v>
      </c>
      <c r="D32" s="50">
        <v>3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120</v>
      </c>
      <c r="L32" s="50" t="s">
        <v>118</v>
      </c>
      <c r="M32" s="50" t="s">
        <v>116</v>
      </c>
      <c r="N32" s="50" t="s">
        <v>120</v>
      </c>
      <c r="O32" s="35">
        <v>9</v>
      </c>
      <c r="P32" s="36">
        <v>14</v>
      </c>
      <c r="Q32" s="37">
        <v>-5</v>
      </c>
      <c r="R32" s="6" t="s">
        <v>30</v>
      </c>
      <c r="S32" s="7" t="s">
        <v>135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4</v>
      </c>
      <c r="C35" s="52">
        <v>4</v>
      </c>
      <c r="D35" s="52">
        <v>0</v>
      </c>
      <c r="E35" s="53">
        <v>0</v>
      </c>
      <c r="F35" s="34">
        <v>8</v>
      </c>
      <c r="G35" s="53">
        <v>3</v>
      </c>
      <c r="H35" s="53">
        <v>3</v>
      </c>
      <c r="I35" s="53">
        <v>1</v>
      </c>
      <c r="J35" s="53">
        <v>0</v>
      </c>
      <c r="K35" s="6" t="s">
        <v>128</v>
      </c>
      <c r="L35" s="52" t="s">
        <v>119</v>
      </c>
      <c r="M35" s="52" t="s">
        <v>115</v>
      </c>
      <c r="N35" s="52" t="s">
        <v>138</v>
      </c>
      <c r="O35" s="35">
        <v>15</v>
      </c>
      <c r="P35" s="53">
        <v>5</v>
      </c>
      <c r="Q35" s="37">
        <v>10</v>
      </c>
      <c r="R35" s="6" t="s">
        <v>139</v>
      </c>
      <c r="S35" s="7" t="s">
        <v>138</v>
      </c>
    </row>
    <row r="36" spans="1:19" x14ac:dyDescent="0.25">
      <c r="A36" s="12" t="s">
        <v>76</v>
      </c>
      <c r="B36" s="50">
        <v>3</v>
      </c>
      <c r="C36" s="50">
        <v>2</v>
      </c>
      <c r="D36" s="50">
        <v>1</v>
      </c>
      <c r="E36" s="36">
        <v>0</v>
      </c>
      <c r="F36" s="37">
        <v>4</v>
      </c>
      <c r="G36" s="36">
        <v>2</v>
      </c>
      <c r="H36" s="36">
        <v>2</v>
      </c>
      <c r="I36" s="36">
        <v>0</v>
      </c>
      <c r="J36" s="36">
        <v>0</v>
      </c>
      <c r="K36" s="6" t="s">
        <v>119</v>
      </c>
      <c r="L36" s="50" t="s">
        <v>120</v>
      </c>
      <c r="M36" s="50" t="s">
        <v>115</v>
      </c>
      <c r="N36" s="50" t="s">
        <v>115</v>
      </c>
      <c r="O36" s="35">
        <v>12</v>
      </c>
      <c r="P36" s="36">
        <v>6</v>
      </c>
      <c r="Q36" s="37">
        <v>6</v>
      </c>
      <c r="R36" s="6" t="s">
        <v>27</v>
      </c>
      <c r="S36" s="7" t="s">
        <v>123</v>
      </c>
    </row>
    <row r="37" spans="1:19" x14ac:dyDescent="0.25">
      <c r="A37" s="12" t="s">
        <v>79</v>
      </c>
      <c r="B37" s="50">
        <v>3</v>
      </c>
      <c r="C37" s="50">
        <v>1</v>
      </c>
      <c r="D37" s="50">
        <v>1</v>
      </c>
      <c r="E37" s="36">
        <v>1</v>
      </c>
      <c r="F37" s="37">
        <v>3</v>
      </c>
      <c r="G37" s="36">
        <v>1</v>
      </c>
      <c r="H37" s="36">
        <v>1</v>
      </c>
      <c r="I37" s="36">
        <v>0</v>
      </c>
      <c r="J37" s="36">
        <v>1</v>
      </c>
      <c r="K37" s="6" t="s">
        <v>125</v>
      </c>
      <c r="L37" s="50" t="s">
        <v>119</v>
      </c>
      <c r="M37" s="50" t="s">
        <v>116</v>
      </c>
      <c r="N37" s="50" t="s">
        <v>117</v>
      </c>
      <c r="O37" s="35">
        <v>12</v>
      </c>
      <c r="P37" s="36">
        <v>12</v>
      </c>
      <c r="Q37" s="37">
        <v>0</v>
      </c>
      <c r="R37" s="6" t="s">
        <v>26</v>
      </c>
      <c r="S37" s="7" t="s">
        <v>130</v>
      </c>
    </row>
    <row r="38" spans="1:19" x14ac:dyDescent="0.25">
      <c r="A38" s="12" t="s">
        <v>81</v>
      </c>
      <c r="B38" s="50">
        <v>3</v>
      </c>
      <c r="C38" s="50">
        <v>1</v>
      </c>
      <c r="D38" s="50">
        <v>1</v>
      </c>
      <c r="E38" s="36">
        <v>1</v>
      </c>
      <c r="F38" s="37">
        <v>3</v>
      </c>
      <c r="G38" s="36">
        <v>1</v>
      </c>
      <c r="H38" s="36">
        <v>1</v>
      </c>
      <c r="I38" s="36">
        <v>0</v>
      </c>
      <c r="J38" s="36">
        <v>1</v>
      </c>
      <c r="K38" s="6" t="s">
        <v>119</v>
      </c>
      <c r="L38" s="50" t="s">
        <v>125</v>
      </c>
      <c r="M38" s="50" t="s">
        <v>116</v>
      </c>
      <c r="N38" s="50" t="s">
        <v>119</v>
      </c>
      <c r="O38" s="35">
        <v>9</v>
      </c>
      <c r="P38" s="36">
        <v>11</v>
      </c>
      <c r="Q38" s="37">
        <v>-2</v>
      </c>
      <c r="R38" s="6" t="s">
        <v>30</v>
      </c>
      <c r="S38" s="7" t="s">
        <v>130</v>
      </c>
    </row>
    <row r="39" spans="1:19" x14ac:dyDescent="0.25">
      <c r="A39" s="12" t="s">
        <v>82</v>
      </c>
      <c r="B39" s="50">
        <v>2</v>
      </c>
      <c r="C39" s="50">
        <v>1</v>
      </c>
      <c r="D39" s="50">
        <v>1</v>
      </c>
      <c r="E39" s="36">
        <v>0</v>
      </c>
      <c r="F39" s="37">
        <v>2</v>
      </c>
      <c r="G39" s="36">
        <v>1</v>
      </c>
      <c r="H39" s="36">
        <v>1</v>
      </c>
      <c r="I39" s="36">
        <v>0</v>
      </c>
      <c r="J39" s="36">
        <v>0</v>
      </c>
      <c r="K39" s="6" t="s">
        <v>119</v>
      </c>
      <c r="L39" s="50" t="s">
        <v>117</v>
      </c>
      <c r="M39" s="50" t="s">
        <v>117</v>
      </c>
      <c r="N39" s="50" t="s">
        <v>117</v>
      </c>
      <c r="O39" s="35">
        <v>7</v>
      </c>
      <c r="P39" s="36">
        <v>7</v>
      </c>
      <c r="Q39" s="37">
        <v>0</v>
      </c>
      <c r="R39" s="6" t="s">
        <v>26</v>
      </c>
      <c r="S39" s="7" t="s">
        <v>120</v>
      </c>
    </row>
    <row r="40" spans="1:19" x14ac:dyDescent="0.25">
      <c r="A40" s="12" t="s">
        <v>78</v>
      </c>
      <c r="B40" s="50">
        <v>3</v>
      </c>
      <c r="C40" s="50">
        <v>1</v>
      </c>
      <c r="D40" s="50">
        <v>2</v>
      </c>
      <c r="E40" s="36">
        <v>0</v>
      </c>
      <c r="F40" s="37">
        <v>2</v>
      </c>
      <c r="G40" s="36">
        <v>1</v>
      </c>
      <c r="H40" s="36">
        <v>1</v>
      </c>
      <c r="I40" s="36">
        <v>0</v>
      </c>
      <c r="J40" s="36">
        <v>0</v>
      </c>
      <c r="K40" s="6" t="s">
        <v>117</v>
      </c>
      <c r="L40" s="50" t="s">
        <v>120</v>
      </c>
      <c r="M40" s="50" t="s">
        <v>117</v>
      </c>
      <c r="N40" s="50" t="s">
        <v>124</v>
      </c>
      <c r="O40" s="35">
        <v>10</v>
      </c>
      <c r="P40" s="36">
        <v>13</v>
      </c>
      <c r="Q40" s="37">
        <v>-3</v>
      </c>
      <c r="R40" s="6" t="s">
        <v>26</v>
      </c>
      <c r="S40" s="7" t="s">
        <v>124</v>
      </c>
    </row>
    <row r="41" spans="1:19" x14ac:dyDescent="0.25">
      <c r="A41" s="12" t="s">
        <v>83</v>
      </c>
      <c r="B41" s="50">
        <v>3</v>
      </c>
      <c r="C41" s="50">
        <v>0</v>
      </c>
      <c r="D41" s="50">
        <v>2</v>
      </c>
      <c r="E41" s="36">
        <v>1</v>
      </c>
      <c r="F41" s="37">
        <v>1</v>
      </c>
      <c r="G41" s="36">
        <v>0</v>
      </c>
      <c r="H41" s="36">
        <v>0</v>
      </c>
      <c r="I41" s="36">
        <v>0</v>
      </c>
      <c r="J41" s="36">
        <v>1</v>
      </c>
      <c r="K41" s="6" t="s">
        <v>126</v>
      </c>
      <c r="L41" s="50" t="s">
        <v>116</v>
      </c>
      <c r="M41" s="50" t="s">
        <v>117</v>
      </c>
      <c r="N41" s="50" t="s">
        <v>125</v>
      </c>
      <c r="O41" s="35">
        <v>5</v>
      </c>
      <c r="P41" s="36">
        <v>12</v>
      </c>
      <c r="Q41" s="37">
        <v>-7</v>
      </c>
      <c r="R41" s="6" t="s">
        <v>127</v>
      </c>
      <c r="S41" s="7" t="s">
        <v>126</v>
      </c>
    </row>
    <row r="42" spans="1:19" ht="15.75" thickBot="1" x14ac:dyDescent="0.3">
      <c r="A42" s="13" t="s">
        <v>80</v>
      </c>
      <c r="B42" s="9">
        <v>4</v>
      </c>
      <c r="C42" s="9">
        <v>0</v>
      </c>
      <c r="D42" s="9">
        <v>3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117</v>
      </c>
      <c r="L42" s="9" t="s">
        <v>126</v>
      </c>
      <c r="M42" s="9" t="s">
        <v>117</v>
      </c>
      <c r="N42" s="9" t="s">
        <v>136</v>
      </c>
      <c r="O42" s="38">
        <v>3</v>
      </c>
      <c r="P42" s="39">
        <v>13</v>
      </c>
      <c r="Q42" s="40">
        <v>-10</v>
      </c>
      <c r="R42" s="8" t="s">
        <v>137</v>
      </c>
      <c r="S42" s="10" t="s">
        <v>136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14:S21">
    <sortCondition descending="1" ref="F14:F21"/>
    <sortCondition descending="1" ref="Q14:Q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59</v>
      </c>
      <c r="B4" s="4">
        <v>4</v>
      </c>
      <c r="C4" s="4">
        <v>3</v>
      </c>
      <c r="D4" s="4">
        <v>1</v>
      </c>
      <c r="E4" s="33">
        <v>0</v>
      </c>
      <c r="F4" s="34">
        <v>6</v>
      </c>
      <c r="G4" s="32">
        <v>3</v>
      </c>
      <c r="H4" s="33">
        <v>3</v>
      </c>
      <c r="I4" s="33">
        <v>0</v>
      </c>
      <c r="J4" s="34">
        <v>0</v>
      </c>
      <c r="K4" s="3" t="s">
        <v>128</v>
      </c>
      <c r="L4" s="4" t="s">
        <v>117</v>
      </c>
      <c r="M4" s="4" t="s">
        <v>116</v>
      </c>
      <c r="N4" s="4" t="s">
        <v>123</v>
      </c>
      <c r="O4" s="32">
        <v>19</v>
      </c>
      <c r="P4" s="33">
        <v>10</v>
      </c>
      <c r="Q4" s="34">
        <v>9</v>
      </c>
      <c r="R4" s="3" t="s">
        <v>129</v>
      </c>
      <c r="S4" s="5" t="s">
        <v>134</v>
      </c>
    </row>
    <row r="5" spans="1:20" x14ac:dyDescent="0.25">
      <c r="A5" s="12" t="s">
        <v>56</v>
      </c>
      <c r="B5" s="52">
        <v>4</v>
      </c>
      <c r="C5" s="52">
        <v>3</v>
      </c>
      <c r="D5" s="52">
        <v>1</v>
      </c>
      <c r="E5" s="53">
        <v>0</v>
      </c>
      <c r="F5" s="37">
        <v>6</v>
      </c>
      <c r="G5" s="35">
        <v>3</v>
      </c>
      <c r="H5" s="53">
        <v>3</v>
      </c>
      <c r="I5" s="53">
        <v>0</v>
      </c>
      <c r="J5" s="37">
        <v>0</v>
      </c>
      <c r="K5" s="6" t="s">
        <v>115</v>
      </c>
      <c r="L5" s="52" t="s">
        <v>120</v>
      </c>
      <c r="M5" s="52" t="s">
        <v>116</v>
      </c>
      <c r="N5" s="52" t="s">
        <v>134</v>
      </c>
      <c r="O5" s="35">
        <v>19</v>
      </c>
      <c r="P5" s="53">
        <v>11</v>
      </c>
      <c r="Q5" s="37">
        <v>8</v>
      </c>
      <c r="R5" s="6" t="s">
        <v>129</v>
      </c>
      <c r="S5" s="7" t="s">
        <v>134</v>
      </c>
    </row>
    <row r="6" spans="1:20" x14ac:dyDescent="0.25">
      <c r="A6" s="12" t="s">
        <v>53</v>
      </c>
      <c r="B6" s="52">
        <v>3</v>
      </c>
      <c r="C6" s="52">
        <v>3</v>
      </c>
      <c r="D6" s="52">
        <v>0</v>
      </c>
      <c r="E6" s="53">
        <v>0</v>
      </c>
      <c r="F6" s="37">
        <v>6</v>
      </c>
      <c r="G6" s="35">
        <v>3</v>
      </c>
      <c r="H6" s="53">
        <v>3</v>
      </c>
      <c r="I6" s="53">
        <v>0</v>
      </c>
      <c r="J6" s="37">
        <v>0</v>
      </c>
      <c r="K6" s="6" t="s">
        <v>115</v>
      </c>
      <c r="L6" s="52" t="s">
        <v>119</v>
      </c>
      <c r="M6" s="52" t="s">
        <v>116</v>
      </c>
      <c r="N6" s="52" t="s">
        <v>116</v>
      </c>
      <c r="O6" s="35">
        <v>9</v>
      </c>
      <c r="P6" s="53">
        <v>4</v>
      </c>
      <c r="Q6" s="37">
        <v>5</v>
      </c>
      <c r="R6" s="6" t="s">
        <v>129</v>
      </c>
      <c r="S6" s="7" t="s">
        <v>128</v>
      </c>
    </row>
    <row r="7" spans="1:20" x14ac:dyDescent="0.25">
      <c r="A7" s="12" t="s">
        <v>55</v>
      </c>
      <c r="B7" s="50">
        <v>5</v>
      </c>
      <c r="C7" s="50">
        <v>2</v>
      </c>
      <c r="D7" s="50">
        <v>2</v>
      </c>
      <c r="E7" s="53">
        <v>1</v>
      </c>
      <c r="F7" s="37">
        <v>5</v>
      </c>
      <c r="G7" s="35">
        <v>2</v>
      </c>
      <c r="H7" s="53">
        <v>2</v>
      </c>
      <c r="I7" s="53">
        <v>0</v>
      </c>
      <c r="J7" s="37">
        <v>0</v>
      </c>
      <c r="K7" s="6" t="s">
        <v>115</v>
      </c>
      <c r="L7" s="50" t="s">
        <v>126</v>
      </c>
      <c r="M7" s="50" t="s">
        <v>126</v>
      </c>
      <c r="N7" s="50" t="s">
        <v>126</v>
      </c>
      <c r="O7" s="35">
        <v>17</v>
      </c>
      <c r="P7" s="36">
        <v>20</v>
      </c>
      <c r="Q7" s="37">
        <v>-3</v>
      </c>
      <c r="R7" s="6" t="s">
        <v>26</v>
      </c>
      <c r="S7" s="7" t="s">
        <v>140</v>
      </c>
    </row>
    <row r="8" spans="1:20" x14ac:dyDescent="0.25">
      <c r="A8" s="12" t="s">
        <v>52</v>
      </c>
      <c r="B8" s="50">
        <v>4</v>
      </c>
      <c r="C8" s="50">
        <v>2</v>
      </c>
      <c r="D8" s="50">
        <v>2</v>
      </c>
      <c r="E8" s="53">
        <v>0</v>
      </c>
      <c r="F8" s="37">
        <v>4</v>
      </c>
      <c r="G8" s="35">
        <v>2</v>
      </c>
      <c r="H8" s="53">
        <v>2</v>
      </c>
      <c r="I8" s="53">
        <v>0</v>
      </c>
      <c r="J8" s="37">
        <v>0</v>
      </c>
      <c r="K8" s="6" t="s">
        <v>119</v>
      </c>
      <c r="L8" s="50" t="s">
        <v>124</v>
      </c>
      <c r="M8" s="50" t="s">
        <v>116</v>
      </c>
      <c r="N8" s="50" t="s">
        <v>115</v>
      </c>
      <c r="O8" s="35">
        <v>11</v>
      </c>
      <c r="P8" s="36">
        <v>12</v>
      </c>
      <c r="Q8" s="37">
        <v>-1</v>
      </c>
      <c r="R8" s="6" t="s">
        <v>29</v>
      </c>
      <c r="S8" s="7" t="s">
        <v>131</v>
      </c>
    </row>
    <row r="9" spans="1:20" x14ac:dyDescent="0.25">
      <c r="A9" s="12" t="s">
        <v>54</v>
      </c>
      <c r="B9" s="50">
        <v>4</v>
      </c>
      <c r="C9" s="50">
        <v>2</v>
      </c>
      <c r="D9" s="50">
        <v>2</v>
      </c>
      <c r="E9" s="53">
        <v>0</v>
      </c>
      <c r="F9" s="37">
        <v>4</v>
      </c>
      <c r="G9" s="35">
        <v>1</v>
      </c>
      <c r="H9" s="53">
        <v>1</v>
      </c>
      <c r="I9" s="53">
        <v>1</v>
      </c>
      <c r="J9" s="37">
        <v>0</v>
      </c>
      <c r="K9" s="6" t="s">
        <v>123</v>
      </c>
      <c r="L9" s="50" t="s">
        <v>117</v>
      </c>
      <c r="M9" s="50" t="s">
        <v>120</v>
      </c>
      <c r="N9" s="50" t="s">
        <v>120</v>
      </c>
      <c r="O9" s="35">
        <v>15</v>
      </c>
      <c r="P9" s="36">
        <v>16</v>
      </c>
      <c r="Q9" s="37">
        <v>-1</v>
      </c>
      <c r="R9" s="6" t="s">
        <v>30</v>
      </c>
      <c r="S9" s="7" t="s">
        <v>131</v>
      </c>
    </row>
    <row r="10" spans="1:20" x14ac:dyDescent="0.25">
      <c r="A10" s="12" t="s">
        <v>58</v>
      </c>
      <c r="B10" s="50">
        <v>3</v>
      </c>
      <c r="C10" s="50">
        <v>1</v>
      </c>
      <c r="D10" s="50">
        <v>1</v>
      </c>
      <c r="E10" s="36">
        <v>1</v>
      </c>
      <c r="F10" s="37">
        <v>3</v>
      </c>
      <c r="G10" s="35">
        <v>1</v>
      </c>
      <c r="H10" s="36">
        <v>1</v>
      </c>
      <c r="I10" s="36">
        <v>0</v>
      </c>
      <c r="J10" s="37">
        <v>1</v>
      </c>
      <c r="K10" s="6" t="s">
        <v>120</v>
      </c>
      <c r="L10" s="50" t="s">
        <v>121</v>
      </c>
      <c r="M10" s="50" t="s">
        <v>121</v>
      </c>
      <c r="N10" s="50" t="s">
        <v>121</v>
      </c>
      <c r="O10" s="35">
        <v>10</v>
      </c>
      <c r="P10" s="36">
        <v>13</v>
      </c>
      <c r="Q10" s="37">
        <v>-3</v>
      </c>
      <c r="R10" s="6" t="s">
        <v>27</v>
      </c>
      <c r="S10" s="7" t="s">
        <v>130</v>
      </c>
    </row>
    <row r="11" spans="1:20" ht="15.75" thickBot="1" x14ac:dyDescent="0.3">
      <c r="A11" s="12" t="s">
        <v>57</v>
      </c>
      <c r="B11" s="52">
        <v>4</v>
      </c>
      <c r="C11" s="52">
        <v>1</v>
      </c>
      <c r="D11" s="52">
        <v>3</v>
      </c>
      <c r="E11" s="39">
        <v>0</v>
      </c>
      <c r="F11" s="40">
        <v>2</v>
      </c>
      <c r="G11" s="38">
        <v>0</v>
      </c>
      <c r="H11" s="39">
        <v>1</v>
      </c>
      <c r="I11" s="39">
        <v>0</v>
      </c>
      <c r="J11" s="40">
        <v>0</v>
      </c>
      <c r="K11" s="6" t="s">
        <v>124</v>
      </c>
      <c r="L11" s="52" t="s">
        <v>117</v>
      </c>
      <c r="M11" s="52" t="s">
        <v>116</v>
      </c>
      <c r="N11" s="52" t="s">
        <v>124</v>
      </c>
      <c r="O11" s="35">
        <v>9</v>
      </c>
      <c r="P11" s="53">
        <v>14</v>
      </c>
      <c r="Q11" s="37">
        <v>-5</v>
      </c>
      <c r="R11" s="6" t="s">
        <v>27</v>
      </c>
      <c r="S11" s="7" t="s">
        <v>135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62</v>
      </c>
      <c r="B14" s="50">
        <v>4</v>
      </c>
      <c r="C14" s="50">
        <v>3</v>
      </c>
      <c r="D14" s="50">
        <v>1</v>
      </c>
      <c r="E14" s="36">
        <v>0</v>
      </c>
      <c r="F14" s="34">
        <v>6</v>
      </c>
      <c r="G14" s="36">
        <v>3</v>
      </c>
      <c r="H14" s="36">
        <v>3</v>
      </c>
      <c r="I14" s="36">
        <v>0</v>
      </c>
      <c r="J14" s="36">
        <v>0</v>
      </c>
      <c r="K14" s="6" t="s">
        <v>115</v>
      </c>
      <c r="L14" s="50" t="s">
        <v>120</v>
      </c>
      <c r="M14" s="50" t="s">
        <v>119</v>
      </c>
      <c r="N14" s="50" t="s">
        <v>120</v>
      </c>
      <c r="O14" s="35">
        <v>12</v>
      </c>
      <c r="P14" s="36">
        <v>8</v>
      </c>
      <c r="Q14" s="37">
        <v>4</v>
      </c>
      <c r="R14" s="6" t="s">
        <v>29</v>
      </c>
      <c r="S14" s="7" t="s">
        <v>134</v>
      </c>
    </row>
    <row r="15" spans="1:20" x14ac:dyDescent="0.25">
      <c r="A15" s="12" t="s">
        <v>61</v>
      </c>
      <c r="B15" s="50">
        <v>5</v>
      </c>
      <c r="C15" s="50">
        <v>3</v>
      </c>
      <c r="D15" s="50">
        <v>2</v>
      </c>
      <c r="E15" s="36">
        <v>0</v>
      </c>
      <c r="F15" s="37">
        <v>6</v>
      </c>
      <c r="G15" s="36">
        <v>2</v>
      </c>
      <c r="H15" s="36">
        <v>2</v>
      </c>
      <c r="I15" s="36">
        <v>1</v>
      </c>
      <c r="J15" s="36">
        <v>0</v>
      </c>
      <c r="K15" s="6" t="s">
        <v>119</v>
      </c>
      <c r="L15" s="50" t="s">
        <v>131</v>
      </c>
      <c r="M15" s="50" t="s">
        <v>116</v>
      </c>
      <c r="N15" s="50" t="s">
        <v>119</v>
      </c>
      <c r="O15" s="35">
        <v>24</v>
      </c>
      <c r="P15" s="36">
        <v>24</v>
      </c>
      <c r="Q15" s="37">
        <v>0</v>
      </c>
      <c r="R15" s="6" t="s">
        <v>27</v>
      </c>
      <c r="S15" s="7" t="s">
        <v>141</v>
      </c>
    </row>
    <row r="16" spans="1:20" x14ac:dyDescent="0.25">
      <c r="A16" s="12" t="s">
        <v>64</v>
      </c>
      <c r="B16" s="52">
        <v>2</v>
      </c>
      <c r="C16" s="52">
        <v>2</v>
      </c>
      <c r="D16" s="52">
        <v>0</v>
      </c>
      <c r="E16" s="53">
        <v>0</v>
      </c>
      <c r="F16" s="37">
        <v>4</v>
      </c>
      <c r="G16" s="53">
        <v>2</v>
      </c>
      <c r="H16" s="53">
        <v>2</v>
      </c>
      <c r="I16" s="53">
        <v>0</v>
      </c>
      <c r="J16" s="53">
        <v>0</v>
      </c>
      <c r="K16" s="6" t="s">
        <v>115</v>
      </c>
      <c r="L16" s="52" t="s">
        <v>116</v>
      </c>
      <c r="M16" s="52" t="s">
        <v>116</v>
      </c>
      <c r="N16" s="52" t="s">
        <v>119</v>
      </c>
      <c r="O16" s="35">
        <v>4</v>
      </c>
      <c r="P16" s="53">
        <v>2</v>
      </c>
      <c r="Q16" s="37">
        <v>2</v>
      </c>
      <c r="R16" s="6" t="s">
        <v>29</v>
      </c>
      <c r="S16" s="7" t="s">
        <v>115</v>
      </c>
    </row>
    <row r="17" spans="1:19" x14ac:dyDescent="0.25">
      <c r="A17" s="12" t="s">
        <v>66</v>
      </c>
      <c r="B17" s="50">
        <v>4</v>
      </c>
      <c r="C17" s="50">
        <v>2</v>
      </c>
      <c r="D17" s="50">
        <v>2</v>
      </c>
      <c r="E17" s="36">
        <v>0</v>
      </c>
      <c r="F17" s="37">
        <v>4</v>
      </c>
      <c r="G17" s="36">
        <v>2</v>
      </c>
      <c r="H17" s="36">
        <v>2</v>
      </c>
      <c r="I17" s="36">
        <v>0</v>
      </c>
      <c r="J17" s="36">
        <v>0</v>
      </c>
      <c r="K17" s="6" t="s">
        <v>120</v>
      </c>
      <c r="L17" s="50" t="s">
        <v>120</v>
      </c>
      <c r="M17" s="50" t="s">
        <v>116</v>
      </c>
      <c r="N17" s="50" t="s">
        <v>117</v>
      </c>
      <c r="O17" s="35">
        <v>14</v>
      </c>
      <c r="P17" s="36">
        <v>12</v>
      </c>
      <c r="Q17" s="37">
        <v>2</v>
      </c>
      <c r="R17" s="6" t="s">
        <v>27</v>
      </c>
      <c r="S17" s="7" t="s">
        <v>131</v>
      </c>
    </row>
    <row r="18" spans="1:19" x14ac:dyDescent="0.25">
      <c r="A18" s="12" t="s">
        <v>60</v>
      </c>
      <c r="B18" s="50">
        <v>4</v>
      </c>
      <c r="C18" s="50">
        <v>2</v>
      </c>
      <c r="D18" s="50">
        <v>2</v>
      </c>
      <c r="E18" s="36">
        <v>0</v>
      </c>
      <c r="F18" s="37">
        <v>4</v>
      </c>
      <c r="G18" s="36">
        <v>2</v>
      </c>
      <c r="H18" s="36">
        <v>2</v>
      </c>
      <c r="I18" s="36">
        <v>0</v>
      </c>
      <c r="J18" s="36">
        <v>0</v>
      </c>
      <c r="K18" s="6" t="s">
        <v>120</v>
      </c>
      <c r="L18" s="50" t="s">
        <v>120</v>
      </c>
      <c r="M18" s="50" t="s">
        <v>117</v>
      </c>
      <c r="N18" s="50" t="s">
        <v>120</v>
      </c>
      <c r="O18" s="35">
        <v>11</v>
      </c>
      <c r="P18" s="36">
        <v>11</v>
      </c>
      <c r="Q18" s="37">
        <v>0</v>
      </c>
      <c r="R18" s="6" t="s">
        <v>27</v>
      </c>
      <c r="S18" s="7" t="s">
        <v>131</v>
      </c>
    </row>
    <row r="19" spans="1:19" x14ac:dyDescent="0.25">
      <c r="A19" s="12" t="s">
        <v>63</v>
      </c>
      <c r="B19" s="50">
        <v>3</v>
      </c>
      <c r="C19" s="50">
        <v>1</v>
      </c>
      <c r="D19" s="50">
        <v>1</v>
      </c>
      <c r="E19" s="36">
        <v>1</v>
      </c>
      <c r="F19" s="37">
        <v>3</v>
      </c>
      <c r="G19" s="36">
        <v>1</v>
      </c>
      <c r="H19" s="36">
        <v>1</v>
      </c>
      <c r="I19" s="36">
        <v>0</v>
      </c>
      <c r="J19" s="36">
        <v>1</v>
      </c>
      <c r="K19" s="6" t="s">
        <v>130</v>
      </c>
      <c r="L19" s="50" t="s">
        <v>116</v>
      </c>
      <c r="M19" s="50" t="s">
        <v>116</v>
      </c>
      <c r="N19" s="50" t="s">
        <v>120</v>
      </c>
      <c r="O19" s="35">
        <v>10</v>
      </c>
      <c r="P19" s="36">
        <v>11</v>
      </c>
      <c r="Q19" s="37">
        <v>-1</v>
      </c>
      <c r="R19" s="6" t="s">
        <v>30</v>
      </c>
      <c r="S19" s="7" t="s">
        <v>130</v>
      </c>
    </row>
    <row r="20" spans="1:19" x14ac:dyDescent="0.25">
      <c r="A20" s="12" t="s">
        <v>67</v>
      </c>
      <c r="B20" s="50">
        <v>3</v>
      </c>
      <c r="C20" s="50">
        <v>1</v>
      </c>
      <c r="D20" s="50">
        <v>2</v>
      </c>
      <c r="E20" s="36">
        <v>0</v>
      </c>
      <c r="F20" s="37">
        <v>2</v>
      </c>
      <c r="G20" s="36">
        <v>1</v>
      </c>
      <c r="H20" s="36">
        <v>1</v>
      </c>
      <c r="I20" s="36">
        <v>0</v>
      </c>
      <c r="J20" s="36">
        <v>0</v>
      </c>
      <c r="K20" s="6" t="s">
        <v>124</v>
      </c>
      <c r="L20" s="50" t="s">
        <v>116</v>
      </c>
      <c r="M20" s="50" t="s">
        <v>120</v>
      </c>
      <c r="N20" s="50" t="s">
        <v>124</v>
      </c>
      <c r="O20" s="35">
        <v>7</v>
      </c>
      <c r="P20" s="36">
        <v>11</v>
      </c>
      <c r="Q20" s="37">
        <v>-4</v>
      </c>
      <c r="R20" s="6" t="s">
        <v>27</v>
      </c>
      <c r="S20" s="7" t="s">
        <v>124</v>
      </c>
    </row>
    <row r="21" spans="1:19" ht="15.75" thickBot="1" x14ac:dyDescent="0.3">
      <c r="A21" s="13" t="s">
        <v>65</v>
      </c>
      <c r="B21" s="9">
        <v>3</v>
      </c>
      <c r="C21" s="9">
        <v>1</v>
      </c>
      <c r="D21" s="9">
        <v>2</v>
      </c>
      <c r="E21" s="39">
        <v>0</v>
      </c>
      <c r="F21" s="40">
        <v>2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117</v>
      </c>
      <c r="M21" s="9" t="s">
        <v>117</v>
      </c>
      <c r="N21" s="9" t="s">
        <v>118</v>
      </c>
      <c r="O21" s="38">
        <v>4</v>
      </c>
      <c r="P21" s="39">
        <v>12</v>
      </c>
      <c r="Q21" s="40">
        <v>-8</v>
      </c>
      <c r="R21" s="8" t="s">
        <v>27</v>
      </c>
      <c r="S21" s="10" t="s">
        <v>124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4</v>
      </c>
      <c r="C25" s="4">
        <v>4</v>
      </c>
      <c r="D25" s="4">
        <v>0</v>
      </c>
      <c r="E25" s="33">
        <v>0</v>
      </c>
      <c r="F25" s="34">
        <v>8</v>
      </c>
      <c r="G25" s="33">
        <v>3</v>
      </c>
      <c r="H25" s="33">
        <v>3</v>
      </c>
      <c r="I25" s="33">
        <v>1</v>
      </c>
      <c r="J25" s="33">
        <v>0</v>
      </c>
      <c r="K25" s="3" t="s">
        <v>119</v>
      </c>
      <c r="L25" s="4" t="s">
        <v>128</v>
      </c>
      <c r="M25" s="4" t="s">
        <v>119</v>
      </c>
      <c r="N25" s="4" t="s">
        <v>138</v>
      </c>
      <c r="O25" s="32">
        <v>15</v>
      </c>
      <c r="P25" s="33">
        <v>4</v>
      </c>
      <c r="Q25" s="34">
        <v>11</v>
      </c>
      <c r="R25" s="3" t="s">
        <v>139</v>
      </c>
      <c r="S25" s="5" t="s">
        <v>138</v>
      </c>
    </row>
    <row r="26" spans="1:19" x14ac:dyDescent="0.25">
      <c r="A26" s="12" t="s">
        <v>68</v>
      </c>
      <c r="B26" s="50">
        <v>3</v>
      </c>
      <c r="C26" s="50">
        <v>2</v>
      </c>
      <c r="D26" s="50">
        <v>0</v>
      </c>
      <c r="E26" s="36">
        <v>1</v>
      </c>
      <c r="F26" s="37">
        <v>5</v>
      </c>
      <c r="G26" s="36">
        <v>1</v>
      </c>
      <c r="H26" s="36">
        <v>1</v>
      </c>
      <c r="I26" s="36">
        <v>1</v>
      </c>
      <c r="J26" s="36">
        <v>1</v>
      </c>
      <c r="K26" s="6" t="s">
        <v>119</v>
      </c>
      <c r="L26" s="50" t="s">
        <v>122</v>
      </c>
      <c r="M26" s="50" t="s">
        <v>119</v>
      </c>
      <c r="N26" s="50" t="s">
        <v>143</v>
      </c>
      <c r="O26" s="35">
        <v>7</v>
      </c>
      <c r="P26" s="36">
        <v>6</v>
      </c>
      <c r="Q26" s="37">
        <v>1</v>
      </c>
      <c r="R26" s="6" t="s">
        <v>26</v>
      </c>
      <c r="S26" s="7" t="s">
        <v>143</v>
      </c>
    </row>
    <row r="27" spans="1:19" x14ac:dyDescent="0.25">
      <c r="A27" s="12" t="s">
        <v>74</v>
      </c>
      <c r="B27" s="52">
        <v>4</v>
      </c>
      <c r="C27" s="52">
        <v>2</v>
      </c>
      <c r="D27" s="52">
        <v>2</v>
      </c>
      <c r="E27" s="53">
        <v>0</v>
      </c>
      <c r="F27" s="37">
        <v>4</v>
      </c>
      <c r="G27" s="53">
        <v>1</v>
      </c>
      <c r="H27" s="53">
        <v>1</v>
      </c>
      <c r="I27" s="53">
        <v>1</v>
      </c>
      <c r="J27" s="53">
        <v>0</v>
      </c>
      <c r="K27" s="6" t="s">
        <v>116</v>
      </c>
      <c r="L27" s="52" t="s">
        <v>131</v>
      </c>
      <c r="M27" s="52" t="s">
        <v>116</v>
      </c>
      <c r="N27" s="52" t="s">
        <v>119</v>
      </c>
      <c r="O27" s="35">
        <v>11</v>
      </c>
      <c r="P27" s="53">
        <v>8</v>
      </c>
      <c r="Q27" s="37">
        <v>3</v>
      </c>
      <c r="R27" s="6" t="s">
        <v>26</v>
      </c>
      <c r="S27" s="7" t="s">
        <v>131</v>
      </c>
    </row>
    <row r="28" spans="1:19" x14ac:dyDescent="0.25">
      <c r="A28" s="12" t="s">
        <v>75</v>
      </c>
      <c r="B28" s="50">
        <v>5</v>
      </c>
      <c r="C28" s="50">
        <v>2</v>
      </c>
      <c r="D28" s="50">
        <v>3</v>
      </c>
      <c r="E28" s="36">
        <v>0</v>
      </c>
      <c r="F28" s="37">
        <v>4</v>
      </c>
      <c r="G28" s="36">
        <v>2</v>
      </c>
      <c r="H28" s="36">
        <v>2</v>
      </c>
      <c r="I28" s="36">
        <v>0</v>
      </c>
      <c r="J28" s="36">
        <v>0</v>
      </c>
      <c r="K28" s="6" t="s">
        <v>116</v>
      </c>
      <c r="L28" s="50" t="s">
        <v>142</v>
      </c>
      <c r="M28" s="50" t="s">
        <v>117</v>
      </c>
      <c r="N28" s="50" t="s">
        <v>117</v>
      </c>
      <c r="O28" s="35">
        <v>11</v>
      </c>
      <c r="P28" s="36">
        <v>13</v>
      </c>
      <c r="Q28" s="37">
        <v>-2</v>
      </c>
      <c r="R28" s="6" t="s">
        <v>27</v>
      </c>
      <c r="S28" s="7" t="s">
        <v>142</v>
      </c>
    </row>
    <row r="29" spans="1:19" x14ac:dyDescent="0.25">
      <c r="A29" s="12" t="s">
        <v>73</v>
      </c>
      <c r="B29" s="50">
        <v>4</v>
      </c>
      <c r="C29" s="50">
        <v>2</v>
      </c>
      <c r="D29" s="50">
        <v>2</v>
      </c>
      <c r="E29" s="36">
        <v>0</v>
      </c>
      <c r="F29" s="37">
        <v>4</v>
      </c>
      <c r="G29" s="36">
        <v>2</v>
      </c>
      <c r="H29" s="36">
        <v>2</v>
      </c>
      <c r="I29" s="36">
        <v>0</v>
      </c>
      <c r="J29" s="36">
        <v>0</v>
      </c>
      <c r="K29" s="6" t="s">
        <v>120</v>
      </c>
      <c r="L29" s="50" t="s">
        <v>120</v>
      </c>
      <c r="M29" s="50" t="s">
        <v>116</v>
      </c>
      <c r="N29" s="50" t="s">
        <v>117</v>
      </c>
      <c r="O29" s="35">
        <v>14</v>
      </c>
      <c r="P29" s="36">
        <v>16</v>
      </c>
      <c r="Q29" s="37">
        <v>-2</v>
      </c>
      <c r="R29" s="6" t="s">
        <v>27</v>
      </c>
      <c r="S29" s="7" t="s">
        <v>131</v>
      </c>
    </row>
    <row r="30" spans="1:19" x14ac:dyDescent="0.25">
      <c r="A30" s="12" t="s">
        <v>72</v>
      </c>
      <c r="B30" s="52">
        <v>5</v>
      </c>
      <c r="C30" s="52">
        <v>2</v>
      </c>
      <c r="D30" s="52">
        <v>3</v>
      </c>
      <c r="E30" s="53">
        <v>0</v>
      </c>
      <c r="F30" s="37">
        <v>4</v>
      </c>
      <c r="G30" s="53">
        <v>2</v>
      </c>
      <c r="H30" s="53">
        <v>2</v>
      </c>
      <c r="I30" s="53">
        <v>0</v>
      </c>
      <c r="J30" s="53">
        <v>0</v>
      </c>
      <c r="K30" s="6" t="s">
        <v>120</v>
      </c>
      <c r="L30" s="52" t="s">
        <v>124</v>
      </c>
      <c r="M30" s="52" t="s">
        <v>116</v>
      </c>
      <c r="N30" s="52" t="s">
        <v>120</v>
      </c>
      <c r="O30" s="35">
        <v>13</v>
      </c>
      <c r="P30" s="53">
        <v>15</v>
      </c>
      <c r="Q30" s="37">
        <v>-2</v>
      </c>
      <c r="R30" s="6" t="s">
        <v>26</v>
      </c>
      <c r="S30" s="7" t="s">
        <v>142</v>
      </c>
    </row>
    <row r="31" spans="1:19" x14ac:dyDescent="0.25">
      <c r="A31" s="12" t="s">
        <v>71</v>
      </c>
      <c r="B31" s="50">
        <v>3</v>
      </c>
      <c r="C31" s="50">
        <v>1</v>
      </c>
      <c r="D31" s="50">
        <v>1</v>
      </c>
      <c r="E31" s="36">
        <v>1</v>
      </c>
      <c r="F31" s="37">
        <v>3</v>
      </c>
      <c r="G31" s="36">
        <v>0</v>
      </c>
      <c r="H31" s="36">
        <v>0</v>
      </c>
      <c r="I31" s="36">
        <v>1</v>
      </c>
      <c r="J31" s="36">
        <v>1</v>
      </c>
      <c r="K31" s="6" t="s">
        <v>120</v>
      </c>
      <c r="L31" s="50" t="s">
        <v>121</v>
      </c>
      <c r="M31" s="50" t="s">
        <v>125</v>
      </c>
      <c r="N31" s="50" t="s">
        <v>130</v>
      </c>
      <c r="O31" s="35">
        <v>5</v>
      </c>
      <c r="P31" s="36">
        <v>9</v>
      </c>
      <c r="Q31" s="37">
        <v>-4</v>
      </c>
      <c r="R31" s="6" t="s">
        <v>27</v>
      </c>
      <c r="S31" s="7" t="s">
        <v>130</v>
      </c>
    </row>
    <row r="32" spans="1:19" ht="15.75" thickBot="1" x14ac:dyDescent="0.3">
      <c r="A32" s="12" t="s">
        <v>70</v>
      </c>
      <c r="B32" s="50">
        <v>4</v>
      </c>
      <c r="C32" s="50">
        <v>1</v>
      </c>
      <c r="D32" s="50">
        <v>3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124</v>
      </c>
      <c r="L32" s="50" t="s">
        <v>117</v>
      </c>
      <c r="M32" s="50" t="s">
        <v>116</v>
      </c>
      <c r="N32" s="50" t="s">
        <v>144</v>
      </c>
      <c r="O32" s="35">
        <v>13</v>
      </c>
      <c r="P32" s="36">
        <v>19</v>
      </c>
      <c r="Q32" s="37">
        <v>-6</v>
      </c>
      <c r="R32" s="6" t="s">
        <v>30</v>
      </c>
      <c r="S32" s="7" t="s">
        <v>135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5</v>
      </c>
      <c r="C35" s="52">
        <v>5</v>
      </c>
      <c r="D35" s="52">
        <v>0</v>
      </c>
      <c r="E35" s="53">
        <v>0</v>
      </c>
      <c r="F35" s="34">
        <v>10</v>
      </c>
      <c r="G35" s="53">
        <v>4</v>
      </c>
      <c r="H35" s="53">
        <v>4</v>
      </c>
      <c r="I35" s="53">
        <v>1</v>
      </c>
      <c r="J35" s="53">
        <v>0</v>
      </c>
      <c r="K35" s="6" t="s">
        <v>128</v>
      </c>
      <c r="L35" s="52" t="s">
        <v>115</v>
      </c>
      <c r="M35" s="52" t="s">
        <v>115</v>
      </c>
      <c r="N35" s="52" t="s">
        <v>138</v>
      </c>
      <c r="O35" s="35">
        <v>20</v>
      </c>
      <c r="P35" s="53">
        <v>8</v>
      </c>
      <c r="Q35" s="37">
        <v>12</v>
      </c>
      <c r="R35" s="6" t="s">
        <v>147</v>
      </c>
      <c r="S35" s="7" t="s">
        <v>148</v>
      </c>
    </row>
    <row r="36" spans="1:19" x14ac:dyDescent="0.25">
      <c r="A36" s="12" t="s">
        <v>79</v>
      </c>
      <c r="B36" s="50">
        <v>4</v>
      </c>
      <c r="C36" s="50">
        <v>2</v>
      </c>
      <c r="D36" s="50">
        <v>1</v>
      </c>
      <c r="E36" s="36">
        <v>1</v>
      </c>
      <c r="F36" s="37">
        <v>5</v>
      </c>
      <c r="G36" s="36">
        <v>2</v>
      </c>
      <c r="H36" s="36">
        <v>2</v>
      </c>
      <c r="I36" s="36">
        <v>0</v>
      </c>
      <c r="J36" s="36">
        <v>1</v>
      </c>
      <c r="K36" s="6" t="s">
        <v>125</v>
      </c>
      <c r="L36" s="50" t="s">
        <v>115</v>
      </c>
      <c r="M36" s="50" t="s">
        <v>116</v>
      </c>
      <c r="N36" s="50" t="s">
        <v>120</v>
      </c>
      <c r="O36" s="35">
        <v>19</v>
      </c>
      <c r="P36" s="36">
        <v>15</v>
      </c>
      <c r="Q36" s="37">
        <v>4</v>
      </c>
      <c r="R36" s="6" t="s">
        <v>29</v>
      </c>
      <c r="S36" s="7" t="s">
        <v>145</v>
      </c>
    </row>
    <row r="37" spans="1:19" x14ac:dyDescent="0.25">
      <c r="A37" s="12" t="s">
        <v>81</v>
      </c>
      <c r="B37" s="50">
        <v>4</v>
      </c>
      <c r="C37" s="50">
        <v>2</v>
      </c>
      <c r="D37" s="50">
        <v>1</v>
      </c>
      <c r="E37" s="36">
        <v>1</v>
      </c>
      <c r="F37" s="37">
        <v>5</v>
      </c>
      <c r="G37" s="36">
        <v>2</v>
      </c>
      <c r="H37" s="36">
        <v>2</v>
      </c>
      <c r="I37" s="36">
        <v>0</v>
      </c>
      <c r="J37" s="36">
        <v>1</v>
      </c>
      <c r="K37" s="6" t="s">
        <v>119</v>
      </c>
      <c r="L37" s="50" t="s">
        <v>130</v>
      </c>
      <c r="M37" s="50" t="s">
        <v>116</v>
      </c>
      <c r="N37" s="50" t="s">
        <v>119</v>
      </c>
      <c r="O37" s="35">
        <v>13</v>
      </c>
      <c r="P37" s="36">
        <v>14</v>
      </c>
      <c r="Q37" s="37">
        <v>-1</v>
      </c>
      <c r="R37" s="6" t="s">
        <v>26</v>
      </c>
      <c r="S37" s="7" t="s">
        <v>145</v>
      </c>
    </row>
    <row r="38" spans="1:19" x14ac:dyDescent="0.25">
      <c r="A38" s="12" t="s">
        <v>76</v>
      </c>
      <c r="B38" s="50">
        <v>4</v>
      </c>
      <c r="C38" s="50">
        <v>2</v>
      </c>
      <c r="D38" s="50">
        <v>2</v>
      </c>
      <c r="E38" s="36">
        <v>0</v>
      </c>
      <c r="F38" s="37">
        <v>4</v>
      </c>
      <c r="G38" s="36">
        <v>2</v>
      </c>
      <c r="H38" s="36">
        <v>2</v>
      </c>
      <c r="I38" s="36">
        <v>0</v>
      </c>
      <c r="J38" s="36">
        <v>0</v>
      </c>
      <c r="K38" s="6" t="s">
        <v>119</v>
      </c>
      <c r="L38" s="50" t="s">
        <v>124</v>
      </c>
      <c r="M38" s="50" t="s">
        <v>115</v>
      </c>
      <c r="N38" s="50" t="s">
        <v>115</v>
      </c>
      <c r="O38" s="35">
        <v>15</v>
      </c>
      <c r="P38" s="36">
        <v>10</v>
      </c>
      <c r="Q38" s="37">
        <v>5</v>
      </c>
      <c r="R38" s="6" t="s">
        <v>30</v>
      </c>
      <c r="S38" s="7" t="s">
        <v>131</v>
      </c>
    </row>
    <row r="39" spans="1:19" x14ac:dyDescent="0.25">
      <c r="A39" s="12" t="s">
        <v>80</v>
      </c>
      <c r="B39" s="50">
        <v>5</v>
      </c>
      <c r="C39" s="50">
        <v>1</v>
      </c>
      <c r="D39" s="50">
        <v>3</v>
      </c>
      <c r="E39" s="36">
        <v>1</v>
      </c>
      <c r="F39" s="37">
        <v>3</v>
      </c>
      <c r="G39" s="36">
        <v>1</v>
      </c>
      <c r="H39" s="36">
        <v>1</v>
      </c>
      <c r="I39" s="36">
        <v>0</v>
      </c>
      <c r="J39" s="36">
        <v>1</v>
      </c>
      <c r="K39" s="6" t="s">
        <v>120</v>
      </c>
      <c r="L39" s="50" t="s">
        <v>126</v>
      </c>
      <c r="M39" s="50" t="s">
        <v>117</v>
      </c>
      <c r="N39" s="50" t="s">
        <v>136</v>
      </c>
      <c r="O39" s="35">
        <v>10</v>
      </c>
      <c r="P39" s="36">
        <v>17</v>
      </c>
      <c r="Q39" s="37">
        <v>-7</v>
      </c>
      <c r="R39" s="6" t="s">
        <v>26</v>
      </c>
      <c r="S39" s="7" t="s">
        <v>146</v>
      </c>
    </row>
    <row r="40" spans="1:19" x14ac:dyDescent="0.25">
      <c r="A40" s="12" t="s">
        <v>82</v>
      </c>
      <c r="B40" s="52">
        <v>3</v>
      </c>
      <c r="C40" s="52">
        <v>1</v>
      </c>
      <c r="D40" s="52">
        <v>2</v>
      </c>
      <c r="E40" s="53">
        <v>0</v>
      </c>
      <c r="F40" s="37">
        <v>2</v>
      </c>
      <c r="G40" s="53">
        <v>1</v>
      </c>
      <c r="H40" s="53">
        <v>1</v>
      </c>
      <c r="I40" s="53">
        <v>0</v>
      </c>
      <c r="J40" s="53">
        <v>0</v>
      </c>
      <c r="K40" s="6" t="s">
        <v>120</v>
      </c>
      <c r="L40" s="52" t="s">
        <v>117</v>
      </c>
      <c r="M40" s="52" t="s">
        <v>117</v>
      </c>
      <c r="N40" s="52" t="s">
        <v>118</v>
      </c>
      <c r="O40" s="35">
        <v>9</v>
      </c>
      <c r="P40" s="53">
        <v>10</v>
      </c>
      <c r="Q40" s="37">
        <v>-1</v>
      </c>
      <c r="R40" s="6" t="s">
        <v>27</v>
      </c>
      <c r="S40" s="7" t="s">
        <v>124</v>
      </c>
    </row>
    <row r="41" spans="1:19" x14ac:dyDescent="0.25">
      <c r="A41" s="12" t="s">
        <v>78</v>
      </c>
      <c r="B41" s="50">
        <v>4</v>
      </c>
      <c r="C41" s="50">
        <v>1</v>
      </c>
      <c r="D41" s="50">
        <v>3</v>
      </c>
      <c r="E41" s="36">
        <v>0</v>
      </c>
      <c r="F41" s="37">
        <v>2</v>
      </c>
      <c r="G41" s="36">
        <v>1</v>
      </c>
      <c r="H41" s="36">
        <v>1</v>
      </c>
      <c r="I41" s="36">
        <v>0</v>
      </c>
      <c r="J41" s="36">
        <v>0</v>
      </c>
      <c r="K41" s="6" t="s">
        <v>117</v>
      </c>
      <c r="L41" s="50" t="s">
        <v>124</v>
      </c>
      <c r="M41" s="50" t="s">
        <v>117</v>
      </c>
      <c r="N41" s="50" t="s">
        <v>124</v>
      </c>
      <c r="O41" s="35">
        <v>11</v>
      </c>
      <c r="P41" s="36">
        <v>17</v>
      </c>
      <c r="Q41" s="37">
        <v>-6</v>
      </c>
      <c r="R41" s="6" t="s">
        <v>27</v>
      </c>
      <c r="S41" s="7" t="s">
        <v>135</v>
      </c>
    </row>
    <row r="42" spans="1:19" ht="15.75" thickBot="1" x14ac:dyDescent="0.3">
      <c r="A42" s="13" t="s">
        <v>83</v>
      </c>
      <c r="B42" s="9">
        <v>4</v>
      </c>
      <c r="C42" s="9">
        <v>0</v>
      </c>
      <c r="D42" s="9">
        <v>3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116</v>
      </c>
      <c r="M42" s="9" t="s">
        <v>117</v>
      </c>
      <c r="N42" s="9" t="s">
        <v>125</v>
      </c>
      <c r="O42" s="38">
        <v>6</v>
      </c>
      <c r="P42" s="39">
        <v>15</v>
      </c>
      <c r="Q42" s="40">
        <v>-9</v>
      </c>
      <c r="R42" s="8" t="s">
        <v>137</v>
      </c>
      <c r="S42" s="10" t="s">
        <v>136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59</v>
      </c>
      <c r="B4" s="4">
        <v>4</v>
      </c>
      <c r="C4" s="4">
        <v>3</v>
      </c>
      <c r="D4" s="4">
        <v>1</v>
      </c>
      <c r="E4" s="33">
        <v>0</v>
      </c>
      <c r="F4" s="34">
        <v>6</v>
      </c>
      <c r="G4" s="32">
        <v>3</v>
      </c>
      <c r="H4" s="33">
        <v>3</v>
      </c>
      <c r="I4" s="33">
        <v>0</v>
      </c>
      <c r="J4" s="34">
        <v>0</v>
      </c>
      <c r="K4" s="3" t="s">
        <v>128</v>
      </c>
      <c r="L4" s="4" t="s">
        <v>117</v>
      </c>
      <c r="M4" s="4" t="s">
        <v>116</v>
      </c>
      <c r="N4" s="4" t="s">
        <v>123</v>
      </c>
      <c r="O4" s="32">
        <v>19</v>
      </c>
      <c r="P4" s="33">
        <v>10</v>
      </c>
      <c r="Q4" s="34">
        <v>9</v>
      </c>
      <c r="R4" s="3" t="s">
        <v>129</v>
      </c>
      <c r="S4" s="5" t="s">
        <v>134</v>
      </c>
    </row>
    <row r="5" spans="1:20" x14ac:dyDescent="0.25">
      <c r="A5" s="12" t="s">
        <v>56</v>
      </c>
      <c r="B5" s="52">
        <v>4</v>
      </c>
      <c r="C5" s="52">
        <v>3</v>
      </c>
      <c r="D5" s="52">
        <v>1</v>
      </c>
      <c r="E5" s="53">
        <v>0</v>
      </c>
      <c r="F5" s="37">
        <v>6</v>
      </c>
      <c r="G5" s="35">
        <v>3</v>
      </c>
      <c r="H5" s="53">
        <v>3</v>
      </c>
      <c r="I5" s="53">
        <v>0</v>
      </c>
      <c r="J5" s="37">
        <v>0</v>
      </c>
      <c r="K5" s="6" t="s">
        <v>115</v>
      </c>
      <c r="L5" s="52" t="s">
        <v>120</v>
      </c>
      <c r="M5" s="52" t="s">
        <v>116</v>
      </c>
      <c r="N5" s="52" t="s">
        <v>134</v>
      </c>
      <c r="O5" s="35">
        <v>19</v>
      </c>
      <c r="P5" s="53">
        <v>11</v>
      </c>
      <c r="Q5" s="37">
        <v>8</v>
      </c>
      <c r="R5" s="6" t="s">
        <v>129</v>
      </c>
      <c r="S5" s="7" t="s">
        <v>134</v>
      </c>
    </row>
    <row r="6" spans="1:20" x14ac:dyDescent="0.25">
      <c r="A6" s="12" t="s">
        <v>53</v>
      </c>
      <c r="B6" s="52">
        <v>3</v>
      </c>
      <c r="C6" s="52">
        <v>3</v>
      </c>
      <c r="D6" s="52">
        <v>0</v>
      </c>
      <c r="E6" s="53">
        <v>0</v>
      </c>
      <c r="F6" s="37">
        <v>6</v>
      </c>
      <c r="G6" s="35">
        <v>3</v>
      </c>
      <c r="H6" s="53">
        <v>3</v>
      </c>
      <c r="I6" s="53">
        <v>0</v>
      </c>
      <c r="J6" s="37">
        <v>0</v>
      </c>
      <c r="K6" s="6" t="s">
        <v>115</v>
      </c>
      <c r="L6" s="52" t="s">
        <v>119</v>
      </c>
      <c r="M6" s="52" t="s">
        <v>116</v>
      </c>
      <c r="N6" s="52" t="s">
        <v>116</v>
      </c>
      <c r="O6" s="35">
        <v>9</v>
      </c>
      <c r="P6" s="53">
        <v>4</v>
      </c>
      <c r="Q6" s="37">
        <v>5</v>
      </c>
      <c r="R6" s="6" t="s">
        <v>129</v>
      </c>
      <c r="S6" s="7" t="s">
        <v>128</v>
      </c>
    </row>
    <row r="7" spans="1:20" x14ac:dyDescent="0.25">
      <c r="A7" s="12" t="s">
        <v>55</v>
      </c>
      <c r="B7" s="50">
        <v>5</v>
      </c>
      <c r="C7" s="50">
        <v>2</v>
      </c>
      <c r="D7" s="50">
        <v>2</v>
      </c>
      <c r="E7" s="53">
        <v>1</v>
      </c>
      <c r="F7" s="37">
        <v>5</v>
      </c>
      <c r="G7" s="35">
        <v>2</v>
      </c>
      <c r="H7" s="53">
        <v>2</v>
      </c>
      <c r="I7" s="53">
        <v>0</v>
      </c>
      <c r="J7" s="37">
        <v>0</v>
      </c>
      <c r="K7" s="6" t="s">
        <v>115</v>
      </c>
      <c r="L7" s="50" t="s">
        <v>126</v>
      </c>
      <c r="M7" s="50" t="s">
        <v>126</v>
      </c>
      <c r="N7" s="50" t="s">
        <v>126</v>
      </c>
      <c r="O7" s="35">
        <v>17</v>
      </c>
      <c r="P7" s="36">
        <v>20</v>
      </c>
      <c r="Q7" s="37">
        <v>-3</v>
      </c>
      <c r="R7" s="6" t="s">
        <v>26</v>
      </c>
      <c r="S7" s="7" t="s">
        <v>140</v>
      </c>
    </row>
    <row r="8" spans="1:20" x14ac:dyDescent="0.25">
      <c r="A8" s="12" t="s">
        <v>52</v>
      </c>
      <c r="B8" s="50">
        <v>4</v>
      </c>
      <c r="C8" s="50">
        <v>2</v>
      </c>
      <c r="D8" s="50">
        <v>2</v>
      </c>
      <c r="E8" s="53">
        <v>0</v>
      </c>
      <c r="F8" s="37">
        <v>4</v>
      </c>
      <c r="G8" s="35">
        <v>2</v>
      </c>
      <c r="H8" s="53">
        <v>2</v>
      </c>
      <c r="I8" s="53">
        <v>0</v>
      </c>
      <c r="J8" s="37">
        <v>0</v>
      </c>
      <c r="K8" s="6" t="s">
        <v>119</v>
      </c>
      <c r="L8" s="50" t="s">
        <v>124</v>
      </c>
      <c r="M8" s="50" t="s">
        <v>116</v>
      </c>
      <c r="N8" s="50" t="s">
        <v>115</v>
      </c>
      <c r="O8" s="35">
        <v>11</v>
      </c>
      <c r="P8" s="36">
        <v>12</v>
      </c>
      <c r="Q8" s="37">
        <v>-1</v>
      </c>
      <c r="R8" s="6" t="s">
        <v>29</v>
      </c>
      <c r="S8" s="7" t="s">
        <v>131</v>
      </c>
    </row>
    <row r="9" spans="1:20" x14ac:dyDescent="0.25">
      <c r="A9" s="12" t="s">
        <v>54</v>
      </c>
      <c r="B9" s="50">
        <v>4</v>
      </c>
      <c r="C9" s="50">
        <v>2</v>
      </c>
      <c r="D9" s="50">
        <v>2</v>
      </c>
      <c r="E9" s="53">
        <v>0</v>
      </c>
      <c r="F9" s="37">
        <v>4</v>
      </c>
      <c r="G9" s="35">
        <v>1</v>
      </c>
      <c r="H9" s="53">
        <v>1</v>
      </c>
      <c r="I9" s="53">
        <v>1</v>
      </c>
      <c r="J9" s="37">
        <v>0</v>
      </c>
      <c r="K9" s="6" t="s">
        <v>123</v>
      </c>
      <c r="L9" s="50" t="s">
        <v>117</v>
      </c>
      <c r="M9" s="50" t="s">
        <v>120</v>
      </c>
      <c r="N9" s="50" t="s">
        <v>120</v>
      </c>
      <c r="O9" s="35">
        <v>15</v>
      </c>
      <c r="P9" s="36">
        <v>16</v>
      </c>
      <c r="Q9" s="37">
        <v>-1</v>
      </c>
      <c r="R9" s="6" t="s">
        <v>30</v>
      </c>
      <c r="S9" s="7" t="s">
        <v>131</v>
      </c>
    </row>
    <row r="10" spans="1:20" x14ac:dyDescent="0.25">
      <c r="A10" s="12" t="s">
        <v>58</v>
      </c>
      <c r="B10" s="50">
        <v>3</v>
      </c>
      <c r="C10" s="50">
        <v>1</v>
      </c>
      <c r="D10" s="50">
        <v>1</v>
      </c>
      <c r="E10" s="36">
        <v>1</v>
      </c>
      <c r="F10" s="37">
        <v>3</v>
      </c>
      <c r="G10" s="35">
        <v>1</v>
      </c>
      <c r="H10" s="36">
        <v>1</v>
      </c>
      <c r="I10" s="36">
        <v>0</v>
      </c>
      <c r="J10" s="37">
        <v>1</v>
      </c>
      <c r="K10" s="6" t="s">
        <v>120</v>
      </c>
      <c r="L10" s="50" t="s">
        <v>121</v>
      </c>
      <c r="M10" s="50" t="s">
        <v>121</v>
      </c>
      <c r="N10" s="50" t="s">
        <v>121</v>
      </c>
      <c r="O10" s="35">
        <v>10</v>
      </c>
      <c r="P10" s="36">
        <v>13</v>
      </c>
      <c r="Q10" s="37">
        <v>-3</v>
      </c>
      <c r="R10" s="6" t="s">
        <v>27</v>
      </c>
      <c r="S10" s="7" t="s">
        <v>130</v>
      </c>
    </row>
    <row r="11" spans="1:20" ht="15.75" thickBot="1" x14ac:dyDescent="0.3">
      <c r="A11" s="12" t="s">
        <v>57</v>
      </c>
      <c r="B11" s="52">
        <v>4</v>
      </c>
      <c r="C11" s="52">
        <v>1</v>
      </c>
      <c r="D11" s="52">
        <v>3</v>
      </c>
      <c r="E11" s="39">
        <v>0</v>
      </c>
      <c r="F11" s="40">
        <v>2</v>
      </c>
      <c r="G11" s="38">
        <v>0</v>
      </c>
      <c r="H11" s="39">
        <v>1</v>
      </c>
      <c r="I11" s="39">
        <v>0</v>
      </c>
      <c r="J11" s="40">
        <v>0</v>
      </c>
      <c r="K11" s="6" t="s">
        <v>124</v>
      </c>
      <c r="L11" s="52" t="s">
        <v>117</v>
      </c>
      <c r="M11" s="52" t="s">
        <v>116</v>
      </c>
      <c r="N11" s="52" t="s">
        <v>124</v>
      </c>
      <c r="O11" s="35">
        <v>9</v>
      </c>
      <c r="P11" s="53">
        <v>14</v>
      </c>
      <c r="Q11" s="37">
        <v>-5</v>
      </c>
      <c r="R11" s="6" t="s">
        <v>27</v>
      </c>
      <c r="S11" s="7" t="s">
        <v>135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62</v>
      </c>
      <c r="B14" s="50">
        <v>4</v>
      </c>
      <c r="C14" s="50">
        <v>3</v>
      </c>
      <c r="D14" s="50">
        <v>1</v>
      </c>
      <c r="E14" s="36">
        <v>0</v>
      </c>
      <c r="F14" s="34">
        <v>6</v>
      </c>
      <c r="G14" s="36">
        <v>3</v>
      </c>
      <c r="H14" s="36">
        <v>3</v>
      </c>
      <c r="I14" s="36">
        <v>0</v>
      </c>
      <c r="J14" s="36">
        <v>0</v>
      </c>
      <c r="K14" s="6" t="s">
        <v>115</v>
      </c>
      <c r="L14" s="50" t="s">
        <v>120</v>
      </c>
      <c r="M14" s="50" t="s">
        <v>119</v>
      </c>
      <c r="N14" s="50" t="s">
        <v>120</v>
      </c>
      <c r="O14" s="35">
        <v>12</v>
      </c>
      <c r="P14" s="36">
        <v>8</v>
      </c>
      <c r="Q14" s="37">
        <v>4</v>
      </c>
      <c r="R14" s="6" t="s">
        <v>29</v>
      </c>
      <c r="S14" s="7" t="s">
        <v>134</v>
      </c>
    </row>
    <row r="15" spans="1:20" x14ac:dyDescent="0.25">
      <c r="A15" s="12" t="s">
        <v>61</v>
      </c>
      <c r="B15" s="50">
        <v>5</v>
      </c>
      <c r="C15" s="50">
        <v>3</v>
      </c>
      <c r="D15" s="50">
        <v>2</v>
      </c>
      <c r="E15" s="36">
        <v>0</v>
      </c>
      <c r="F15" s="37">
        <v>6</v>
      </c>
      <c r="G15" s="36">
        <v>2</v>
      </c>
      <c r="H15" s="36">
        <v>2</v>
      </c>
      <c r="I15" s="36">
        <v>1</v>
      </c>
      <c r="J15" s="36">
        <v>0</v>
      </c>
      <c r="K15" s="6" t="s">
        <v>119</v>
      </c>
      <c r="L15" s="50" t="s">
        <v>131</v>
      </c>
      <c r="M15" s="50" t="s">
        <v>116</v>
      </c>
      <c r="N15" s="50" t="s">
        <v>119</v>
      </c>
      <c r="O15" s="35">
        <v>24</v>
      </c>
      <c r="P15" s="36">
        <v>24</v>
      </c>
      <c r="Q15" s="37">
        <v>0</v>
      </c>
      <c r="R15" s="6" t="s">
        <v>27</v>
      </c>
      <c r="S15" s="7" t="s">
        <v>141</v>
      </c>
    </row>
    <row r="16" spans="1:20" x14ac:dyDescent="0.25">
      <c r="A16" s="12" t="s">
        <v>64</v>
      </c>
      <c r="B16" s="50">
        <v>3</v>
      </c>
      <c r="C16" s="50">
        <v>2</v>
      </c>
      <c r="D16" s="50">
        <v>0</v>
      </c>
      <c r="E16" s="36">
        <v>1</v>
      </c>
      <c r="F16" s="37">
        <v>5</v>
      </c>
      <c r="G16" s="36">
        <v>2</v>
      </c>
      <c r="H16" s="36">
        <v>2</v>
      </c>
      <c r="I16" s="36">
        <v>0</v>
      </c>
      <c r="J16" s="36">
        <v>0</v>
      </c>
      <c r="K16" s="6" t="s">
        <v>143</v>
      </c>
      <c r="L16" s="50" t="s">
        <v>116</v>
      </c>
      <c r="M16" s="50" t="s">
        <v>125</v>
      </c>
      <c r="N16" s="50" t="s">
        <v>122</v>
      </c>
      <c r="O16" s="35">
        <v>8</v>
      </c>
      <c r="P16" s="36">
        <v>7</v>
      </c>
      <c r="Q16" s="37">
        <v>1</v>
      </c>
      <c r="R16" s="6" t="s">
        <v>27</v>
      </c>
      <c r="S16" s="7" t="s">
        <v>143</v>
      </c>
    </row>
    <row r="17" spans="1:19" x14ac:dyDescent="0.25">
      <c r="A17" s="12" t="s">
        <v>63</v>
      </c>
      <c r="B17" s="52">
        <v>4</v>
      </c>
      <c r="C17" s="52">
        <v>2</v>
      </c>
      <c r="D17" s="52">
        <v>1</v>
      </c>
      <c r="E17" s="53">
        <v>1</v>
      </c>
      <c r="F17" s="37">
        <v>5</v>
      </c>
      <c r="G17" s="53">
        <v>1</v>
      </c>
      <c r="H17" s="53">
        <v>2</v>
      </c>
      <c r="I17" s="53">
        <v>0</v>
      </c>
      <c r="J17" s="53">
        <v>1</v>
      </c>
      <c r="K17" s="6" t="s">
        <v>130</v>
      </c>
      <c r="L17" s="52" t="s">
        <v>119</v>
      </c>
      <c r="M17" s="52" t="s">
        <v>119</v>
      </c>
      <c r="N17" s="52" t="s">
        <v>123</v>
      </c>
      <c r="O17" s="35">
        <v>15</v>
      </c>
      <c r="P17" s="53">
        <v>15</v>
      </c>
      <c r="Q17" s="37">
        <v>0</v>
      </c>
      <c r="R17" s="6" t="s">
        <v>26</v>
      </c>
      <c r="S17" s="7" t="s">
        <v>145</v>
      </c>
    </row>
    <row r="18" spans="1:19" x14ac:dyDescent="0.25">
      <c r="A18" s="12" t="s">
        <v>66</v>
      </c>
      <c r="B18" s="50">
        <v>4</v>
      </c>
      <c r="C18" s="50">
        <v>2</v>
      </c>
      <c r="D18" s="50">
        <v>2</v>
      </c>
      <c r="E18" s="36">
        <v>0</v>
      </c>
      <c r="F18" s="37">
        <v>4</v>
      </c>
      <c r="G18" s="36">
        <v>2</v>
      </c>
      <c r="H18" s="36">
        <v>2</v>
      </c>
      <c r="I18" s="36">
        <v>0</v>
      </c>
      <c r="J18" s="36">
        <v>0</v>
      </c>
      <c r="K18" s="6" t="s">
        <v>120</v>
      </c>
      <c r="L18" s="50" t="s">
        <v>120</v>
      </c>
      <c r="M18" s="50" t="s">
        <v>116</v>
      </c>
      <c r="N18" s="50" t="s">
        <v>117</v>
      </c>
      <c r="O18" s="35">
        <v>14</v>
      </c>
      <c r="P18" s="36">
        <v>12</v>
      </c>
      <c r="Q18" s="37">
        <v>2</v>
      </c>
      <c r="R18" s="6" t="s">
        <v>27</v>
      </c>
      <c r="S18" s="7" t="s">
        <v>131</v>
      </c>
    </row>
    <row r="19" spans="1:19" x14ac:dyDescent="0.25">
      <c r="A19" s="12" t="s">
        <v>60</v>
      </c>
      <c r="B19" s="50">
        <v>4</v>
      </c>
      <c r="C19" s="50">
        <v>2</v>
      </c>
      <c r="D19" s="50">
        <v>2</v>
      </c>
      <c r="E19" s="36">
        <v>0</v>
      </c>
      <c r="F19" s="37">
        <v>4</v>
      </c>
      <c r="G19" s="36">
        <v>2</v>
      </c>
      <c r="H19" s="36">
        <v>2</v>
      </c>
      <c r="I19" s="36">
        <v>0</v>
      </c>
      <c r="J19" s="36">
        <v>0</v>
      </c>
      <c r="K19" s="6" t="s">
        <v>120</v>
      </c>
      <c r="L19" s="50" t="s">
        <v>120</v>
      </c>
      <c r="M19" s="50" t="s">
        <v>117</v>
      </c>
      <c r="N19" s="50" t="s">
        <v>120</v>
      </c>
      <c r="O19" s="35">
        <v>11</v>
      </c>
      <c r="P19" s="36">
        <v>11</v>
      </c>
      <c r="Q19" s="37">
        <v>0</v>
      </c>
      <c r="R19" s="6" t="s">
        <v>27</v>
      </c>
      <c r="S19" s="7" t="s">
        <v>131</v>
      </c>
    </row>
    <row r="20" spans="1:19" x14ac:dyDescent="0.25">
      <c r="A20" s="12" t="s">
        <v>67</v>
      </c>
      <c r="B20" s="50">
        <v>4</v>
      </c>
      <c r="C20" s="50">
        <v>2</v>
      </c>
      <c r="D20" s="50">
        <v>2</v>
      </c>
      <c r="E20" s="36">
        <v>0</v>
      </c>
      <c r="F20" s="37">
        <v>4</v>
      </c>
      <c r="G20" s="36">
        <v>2</v>
      </c>
      <c r="H20" s="36">
        <v>2</v>
      </c>
      <c r="I20" s="36">
        <v>0</v>
      </c>
      <c r="J20" s="36">
        <v>0</v>
      </c>
      <c r="K20" s="6" t="s">
        <v>131</v>
      </c>
      <c r="L20" s="50" t="s">
        <v>116</v>
      </c>
      <c r="M20" s="50" t="s">
        <v>120</v>
      </c>
      <c r="N20" s="50" t="s">
        <v>124</v>
      </c>
      <c r="O20" s="35">
        <v>10</v>
      </c>
      <c r="P20" s="36">
        <v>12</v>
      </c>
      <c r="Q20" s="37">
        <v>-2</v>
      </c>
      <c r="R20" s="6" t="s">
        <v>26</v>
      </c>
      <c r="S20" s="7" t="s">
        <v>131</v>
      </c>
    </row>
    <row r="21" spans="1:19" ht="15.75" thickBot="1" x14ac:dyDescent="0.3">
      <c r="A21" s="13" t="s">
        <v>65</v>
      </c>
      <c r="B21" s="9">
        <v>3</v>
      </c>
      <c r="C21" s="9">
        <v>1</v>
      </c>
      <c r="D21" s="9">
        <v>2</v>
      </c>
      <c r="E21" s="39">
        <v>0</v>
      </c>
      <c r="F21" s="40">
        <v>2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117</v>
      </c>
      <c r="M21" s="9" t="s">
        <v>117</v>
      </c>
      <c r="N21" s="9" t="s">
        <v>118</v>
      </c>
      <c r="O21" s="38">
        <v>4</v>
      </c>
      <c r="P21" s="39">
        <v>12</v>
      </c>
      <c r="Q21" s="40">
        <v>-8</v>
      </c>
      <c r="R21" s="8" t="s">
        <v>27</v>
      </c>
      <c r="S21" s="10" t="s">
        <v>124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4</v>
      </c>
      <c r="C25" s="4">
        <v>4</v>
      </c>
      <c r="D25" s="4">
        <v>0</v>
      </c>
      <c r="E25" s="33">
        <v>0</v>
      </c>
      <c r="F25" s="34">
        <v>8</v>
      </c>
      <c r="G25" s="33">
        <v>3</v>
      </c>
      <c r="H25" s="33">
        <v>3</v>
      </c>
      <c r="I25" s="33">
        <v>1</v>
      </c>
      <c r="J25" s="33">
        <v>0</v>
      </c>
      <c r="K25" s="3" t="s">
        <v>119</v>
      </c>
      <c r="L25" s="4" t="s">
        <v>128</v>
      </c>
      <c r="M25" s="4" t="s">
        <v>119</v>
      </c>
      <c r="N25" s="4" t="s">
        <v>138</v>
      </c>
      <c r="O25" s="32">
        <v>15</v>
      </c>
      <c r="P25" s="33">
        <v>4</v>
      </c>
      <c r="Q25" s="34">
        <v>11</v>
      </c>
      <c r="R25" s="3" t="s">
        <v>139</v>
      </c>
      <c r="S25" s="5" t="s">
        <v>138</v>
      </c>
    </row>
    <row r="26" spans="1:19" x14ac:dyDescent="0.25">
      <c r="A26" s="12" t="s">
        <v>68</v>
      </c>
      <c r="B26" s="50">
        <v>3</v>
      </c>
      <c r="C26" s="50">
        <v>2</v>
      </c>
      <c r="D26" s="50">
        <v>0</v>
      </c>
      <c r="E26" s="36">
        <v>1</v>
      </c>
      <c r="F26" s="37">
        <v>5</v>
      </c>
      <c r="G26" s="36">
        <v>1</v>
      </c>
      <c r="H26" s="36">
        <v>1</v>
      </c>
      <c r="I26" s="36">
        <v>1</v>
      </c>
      <c r="J26" s="36">
        <v>1</v>
      </c>
      <c r="K26" s="6" t="s">
        <v>119</v>
      </c>
      <c r="L26" s="50" t="s">
        <v>122</v>
      </c>
      <c r="M26" s="50" t="s">
        <v>119</v>
      </c>
      <c r="N26" s="50" t="s">
        <v>143</v>
      </c>
      <c r="O26" s="35">
        <v>7</v>
      </c>
      <c r="P26" s="36">
        <v>6</v>
      </c>
      <c r="Q26" s="37">
        <v>1</v>
      </c>
      <c r="R26" s="6" t="s">
        <v>26</v>
      </c>
      <c r="S26" s="7" t="s">
        <v>143</v>
      </c>
    </row>
    <row r="27" spans="1:19" x14ac:dyDescent="0.25">
      <c r="A27" s="12" t="s">
        <v>74</v>
      </c>
      <c r="B27" s="52">
        <v>4</v>
      </c>
      <c r="C27" s="52">
        <v>2</v>
      </c>
      <c r="D27" s="52">
        <v>2</v>
      </c>
      <c r="E27" s="53">
        <v>0</v>
      </c>
      <c r="F27" s="37">
        <v>4</v>
      </c>
      <c r="G27" s="53">
        <v>1</v>
      </c>
      <c r="H27" s="53">
        <v>1</v>
      </c>
      <c r="I27" s="53">
        <v>1</v>
      </c>
      <c r="J27" s="53">
        <v>0</v>
      </c>
      <c r="K27" s="6" t="s">
        <v>116</v>
      </c>
      <c r="L27" s="52" t="s">
        <v>131</v>
      </c>
      <c r="M27" s="52" t="s">
        <v>116</v>
      </c>
      <c r="N27" s="52" t="s">
        <v>119</v>
      </c>
      <c r="O27" s="35">
        <v>11</v>
      </c>
      <c r="P27" s="53">
        <v>8</v>
      </c>
      <c r="Q27" s="37">
        <v>3</v>
      </c>
      <c r="R27" s="6" t="s">
        <v>26</v>
      </c>
      <c r="S27" s="7" t="s">
        <v>131</v>
      </c>
    </row>
    <row r="28" spans="1:19" x14ac:dyDescent="0.25">
      <c r="A28" s="12" t="s">
        <v>75</v>
      </c>
      <c r="B28" s="50">
        <v>5</v>
      </c>
      <c r="C28" s="50">
        <v>2</v>
      </c>
      <c r="D28" s="50">
        <v>3</v>
      </c>
      <c r="E28" s="36">
        <v>0</v>
      </c>
      <c r="F28" s="37">
        <v>4</v>
      </c>
      <c r="G28" s="36">
        <v>2</v>
      </c>
      <c r="H28" s="36">
        <v>2</v>
      </c>
      <c r="I28" s="36">
        <v>0</v>
      </c>
      <c r="J28" s="36">
        <v>0</v>
      </c>
      <c r="K28" s="6" t="s">
        <v>116</v>
      </c>
      <c r="L28" s="50" t="s">
        <v>142</v>
      </c>
      <c r="M28" s="50" t="s">
        <v>117</v>
      </c>
      <c r="N28" s="50" t="s">
        <v>117</v>
      </c>
      <c r="O28" s="35">
        <v>11</v>
      </c>
      <c r="P28" s="36">
        <v>13</v>
      </c>
      <c r="Q28" s="37">
        <v>-2</v>
      </c>
      <c r="R28" s="6" t="s">
        <v>27</v>
      </c>
      <c r="S28" s="7" t="s">
        <v>142</v>
      </c>
    </row>
    <row r="29" spans="1:19" x14ac:dyDescent="0.25">
      <c r="A29" s="12" t="s">
        <v>73</v>
      </c>
      <c r="B29" s="50">
        <v>4</v>
      </c>
      <c r="C29" s="50">
        <v>2</v>
      </c>
      <c r="D29" s="50">
        <v>2</v>
      </c>
      <c r="E29" s="36">
        <v>0</v>
      </c>
      <c r="F29" s="37">
        <v>4</v>
      </c>
      <c r="G29" s="36">
        <v>2</v>
      </c>
      <c r="H29" s="36">
        <v>2</v>
      </c>
      <c r="I29" s="36">
        <v>0</v>
      </c>
      <c r="J29" s="36">
        <v>0</v>
      </c>
      <c r="K29" s="6" t="s">
        <v>120</v>
      </c>
      <c r="L29" s="50" t="s">
        <v>120</v>
      </c>
      <c r="M29" s="50" t="s">
        <v>116</v>
      </c>
      <c r="N29" s="50" t="s">
        <v>117</v>
      </c>
      <c r="O29" s="35">
        <v>14</v>
      </c>
      <c r="P29" s="36">
        <v>16</v>
      </c>
      <c r="Q29" s="37">
        <v>-2</v>
      </c>
      <c r="R29" s="6" t="s">
        <v>27</v>
      </c>
      <c r="S29" s="7" t="s">
        <v>131</v>
      </c>
    </row>
    <row r="30" spans="1:19" x14ac:dyDescent="0.25">
      <c r="A30" s="12" t="s">
        <v>72</v>
      </c>
      <c r="B30" s="52">
        <v>5</v>
      </c>
      <c r="C30" s="52">
        <v>2</v>
      </c>
      <c r="D30" s="52">
        <v>3</v>
      </c>
      <c r="E30" s="53">
        <v>0</v>
      </c>
      <c r="F30" s="37">
        <v>4</v>
      </c>
      <c r="G30" s="53">
        <v>2</v>
      </c>
      <c r="H30" s="53">
        <v>2</v>
      </c>
      <c r="I30" s="53">
        <v>0</v>
      </c>
      <c r="J30" s="53">
        <v>0</v>
      </c>
      <c r="K30" s="6" t="s">
        <v>120</v>
      </c>
      <c r="L30" s="52" t="s">
        <v>124</v>
      </c>
      <c r="M30" s="52" t="s">
        <v>116</v>
      </c>
      <c r="N30" s="52" t="s">
        <v>120</v>
      </c>
      <c r="O30" s="35">
        <v>13</v>
      </c>
      <c r="P30" s="53">
        <v>15</v>
      </c>
      <c r="Q30" s="37">
        <v>-2</v>
      </c>
      <c r="R30" s="6" t="s">
        <v>26</v>
      </c>
      <c r="S30" s="7" t="s">
        <v>142</v>
      </c>
    </row>
    <row r="31" spans="1:19" x14ac:dyDescent="0.25">
      <c r="A31" s="12" t="s">
        <v>71</v>
      </c>
      <c r="B31" s="50">
        <v>3</v>
      </c>
      <c r="C31" s="50">
        <v>1</v>
      </c>
      <c r="D31" s="50">
        <v>1</v>
      </c>
      <c r="E31" s="36">
        <v>1</v>
      </c>
      <c r="F31" s="37">
        <v>3</v>
      </c>
      <c r="G31" s="36">
        <v>0</v>
      </c>
      <c r="H31" s="36">
        <v>0</v>
      </c>
      <c r="I31" s="36">
        <v>1</v>
      </c>
      <c r="J31" s="36">
        <v>1</v>
      </c>
      <c r="K31" s="6" t="s">
        <v>120</v>
      </c>
      <c r="L31" s="50" t="s">
        <v>121</v>
      </c>
      <c r="M31" s="50" t="s">
        <v>125</v>
      </c>
      <c r="N31" s="50" t="s">
        <v>130</v>
      </c>
      <c r="O31" s="35">
        <v>5</v>
      </c>
      <c r="P31" s="36">
        <v>9</v>
      </c>
      <c r="Q31" s="37">
        <v>-4</v>
      </c>
      <c r="R31" s="6" t="s">
        <v>27</v>
      </c>
      <c r="S31" s="7" t="s">
        <v>130</v>
      </c>
    </row>
    <row r="32" spans="1:19" ht="15.75" thickBot="1" x14ac:dyDescent="0.3">
      <c r="A32" s="12" t="s">
        <v>70</v>
      </c>
      <c r="B32" s="50">
        <v>4</v>
      </c>
      <c r="C32" s="50">
        <v>1</v>
      </c>
      <c r="D32" s="50">
        <v>3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124</v>
      </c>
      <c r="L32" s="50" t="s">
        <v>117</v>
      </c>
      <c r="M32" s="50" t="s">
        <v>116</v>
      </c>
      <c r="N32" s="50" t="s">
        <v>144</v>
      </c>
      <c r="O32" s="35">
        <v>13</v>
      </c>
      <c r="P32" s="36">
        <v>19</v>
      </c>
      <c r="Q32" s="37">
        <v>-6</v>
      </c>
      <c r="R32" s="6" t="s">
        <v>30</v>
      </c>
      <c r="S32" s="7" t="s">
        <v>135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5</v>
      </c>
      <c r="C35" s="52">
        <v>5</v>
      </c>
      <c r="D35" s="52">
        <v>0</v>
      </c>
      <c r="E35" s="53">
        <v>0</v>
      </c>
      <c r="F35" s="34">
        <v>10</v>
      </c>
      <c r="G35" s="53">
        <v>4</v>
      </c>
      <c r="H35" s="53">
        <v>4</v>
      </c>
      <c r="I35" s="53">
        <v>1</v>
      </c>
      <c r="J35" s="53">
        <v>0</v>
      </c>
      <c r="K35" s="6" t="s">
        <v>128</v>
      </c>
      <c r="L35" s="52" t="s">
        <v>115</v>
      </c>
      <c r="M35" s="52" t="s">
        <v>115</v>
      </c>
      <c r="N35" s="52" t="s">
        <v>138</v>
      </c>
      <c r="O35" s="35">
        <v>20</v>
      </c>
      <c r="P35" s="53">
        <v>8</v>
      </c>
      <c r="Q35" s="37">
        <v>12</v>
      </c>
      <c r="R35" s="6" t="s">
        <v>147</v>
      </c>
      <c r="S35" s="7" t="s">
        <v>148</v>
      </c>
    </row>
    <row r="36" spans="1:19" x14ac:dyDescent="0.25">
      <c r="A36" s="12" t="s">
        <v>79</v>
      </c>
      <c r="B36" s="50">
        <v>4</v>
      </c>
      <c r="C36" s="50">
        <v>2</v>
      </c>
      <c r="D36" s="50">
        <v>1</v>
      </c>
      <c r="E36" s="36">
        <v>1</v>
      </c>
      <c r="F36" s="37">
        <v>5</v>
      </c>
      <c r="G36" s="36">
        <v>2</v>
      </c>
      <c r="H36" s="36">
        <v>2</v>
      </c>
      <c r="I36" s="36">
        <v>0</v>
      </c>
      <c r="J36" s="36">
        <v>1</v>
      </c>
      <c r="K36" s="6" t="s">
        <v>125</v>
      </c>
      <c r="L36" s="50" t="s">
        <v>115</v>
      </c>
      <c r="M36" s="50" t="s">
        <v>116</v>
      </c>
      <c r="N36" s="50" t="s">
        <v>120</v>
      </c>
      <c r="O36" s="35">
        <v>19</v>
      </c>
      <c r="P36" s="36">
        <v>15</v>
      </c>
      <c r="Q36" s="37">
        <v>4</v>
      </c>
      <c r="R36" s="6" t="s">
        <v>29</v>
      </c>
      <c r="S36" s="7" t="s">
        <v>145</v>
      </c>
    </row>
    <row r="37" spans="1:19" x14ac:dyDescent="0.25">
      <c r="A37" s="12" t="s">
        <v>81</v>
      </c>
      <c r="B37" s="50">
        <v>5</v>
      </c>
      <c r="C37" s="50">
        <v>2</v>
      </c>
      <c r="D37" s="50">
        <v>2</v>
      </c>
      <c r="E37" s="36">
        <v>1</v>
      </c>
      <c r="F37" s="37">
        <v>5</v>
      </c>
      <c r="G37" s="36">
        <v>2</v>
      </c>
      <c r="H37" s="36">
        <v>2</v>
      </c>
      <c r="I37" s="36">
        <v>0</v>
      </c>
      <c r="J37" s="36">
        <v>1</v>
      </c>
      <c r="K37" s="6" t="s">
        <v>119</v>
      </c>
      <c r="L37" s="50" t="s">
        <v>133</v>
      </c>
      <c r="M37" s="50" t="s">
        <v>116</v>
      </c>
      <c r="N37" s="50" t="s">
        <v>119</v>
      </c>
      <c r="O37" s="35">
        <v>14</v>
      </c>
      <c r="P37" s="36">
        <v>17</v>
      </c>
      <c r="Q37" s="37">
        <v>-3</v>
      </c>
      <c r="R37" s="6" t="s">
        <v>27</v>
      </c>
      <c r="S37" s="7" t="s">
        <v>140</v>
      </c>
    </row>
    <row r="38" spans="1:19" x14ac:dyDescent="0.25">
      <c r="A38" s="12" t="s">
        <v>76</v>
      </c>
      <c r="B38" s="50">
        <v>4</v>
      </c>
      <c r="C38" s="50">
        <v>2</v>
      </c>
      <c r="D38" s="50">
        <v>2</v>
      </c>
      <c r="E38" s="36">
        <v>0</v>
      </c>
      <c r="F38" s="37">
        <v>4</v>
      </c>
      <c r="G38" s="36">
        <v>2</v>
      </c>
      <c r="H38" s="36">
        <v>2</v>
      </c>
      <c r="I38" s="36">
        <v>0</v>
      </c>
      <c r="J38" s="36">
        <v>0</v>
      </c>
      <c r="K38" s="6" t="s">
        <v>119</v>
      </c>
      <c r="L38" s="50" t="s">
        <v>124</v>
      </c>
      <c r="M38" s="50" t="s">
        <v>115</v>
      </c>
      <c r="N38" s="50" t="s">
        <v>115</v>
      </c>
      <c r="O38" s="35">
        <v>15</v>
      </c>
      <c r="P38" s="36">
        <v>10</v>
      </c>
      <c r="Q38" s="37">
        <v>5</v>
      </c>
      <c r="R38" s="6" t="s">
        <v>30</v>
      </c>
      <c r="S38" s="7" t="s">
        <v>131</v>
      </c>
    </row>
    <row r="39" spans="1:19" x14ac:dyDescent="0.25">
      <c r="A39" s="12" t="s">
        <v>80</v>
      </c>
      <c r="B39" s="52">
        <v>5</v>
      </c>
      <c r="C39" s="52">
        <v>1</v>
      </c>
      <c r="D39" s="52">
        <v>3</v>
      </c>
      <c r="E39" s="53">
        <v>1</v>
      </c>
      <c r="F39" s="37">
        <v>3</v>
      </c>
      <c r="G39" s="53">
        <v>1</v>
      </c>
      <c r="H39" s="53">
        <v>1</v>
      </c>
      <c r="I39" s="53">
        <v>0</v>
      </c>
      <c r="J39" s="53">
        <v>1</v>
      </c>
      <c r="K39" s="6" t="s">
        <v>120</v>
      </c>
      <c r="L39" s="52" t="s">
        <v>126</v>
      </c>
      <c r="M39" s="52" t="s">
        <v>117</v>
      </c>
      <c r="N39" s="52" t="s">
        <v>136</v>
      </c>
      <c r="O39" s="35">
        <v>10</v>
      </c>
      <c r="P39" s="53">
        <v>17</v>
      </c>
      <c r="Q39" s="37">
        <v>-7</v>
      </c>
      <c r="R39" s="6" t="s">
        <v>26</v>
      </c>
      <c r="S39" s="7" t="s">
        <v>146</v>
      </c>
    </row>
    <row r="40" spans="1:19" x14ac:dyDescent="0.25">
      <c r="A40" s="12" t="s">
        <v>82</v>
      </c>
      <c r="B40" s="52">
        <v>3</v>
      </c>
      <c r="C40" s="52">
        <v>1</v>
      </c>
      <c r="D40" s="52">
        <v>2</v>
      </c>
      <c r="E40" s="53">
        <v>0</v>
      </c>
      <c r="F40" s="37">
        <v>2</v>
      </c>
      <c r="G40" s="53">
        <v>1</v>
      </c>
      <c r="H40" s="53">
        <v>1</v>
      </c>
      <c r="I40" s="53">
        <v>0</v>
      </c>
      <c r="J40" s="53">
        <v>0</v>
      </c>
      <c r="K40" s="6" t="s">
        <v>120</v>
      </c>
      <c r="L40" s="52" t="s">
        <v>117</v>
      </c>
      <c r="M40" s="52" t="s">
        <v>117</v>
      </c>
      <c r="N40" s="52" t="s">
        <v>118</v>
      </c>
      <c r="O40" s="35">
        <v>9</v>
      </c>
      <c r="P40" s="53">
        <v>10</v>
      </c>
      <c r="Q40" s="37">
        <v>-1</v>
      </c>
      <c r="R40" s="6" t="s">
        <v>27</v>
      </c>
      <c r="S40" s="7" t="s">
        <v>124</v>
      </c>
    </row>
    <row r="41" spans="1:19" x14ac:dyDescent="0.25">
      <c r="A41" s="12" t="s">
        <v>78</v>
      </c>
      <c r="B41" s="50">
        <v>4</v>
      </c>
      <c r="C41" s="50">
        <v>1</v>
      </c>
      <c r="D41" s="50">
        <v>3</v>
      </c>
      <c r="E41" s="36">
        <v>0</v>
      </c>
      <c r="F41" s="37">
        <v>2</v>
      </c>
      <c r="G41" s="36">
        <v>1</v>
      </c>
      <c r="H41" s="36">
        <v>1</v>
      </c>
      <c r="I41" s="36">
        <v>0</v>
      </c>
      <c r="J41" s="36">
        <v>0</v>
      </c>
      <c r="K41" s="6" t="s">
        <v>117</v>
      </c>
      <c r="L41" s="50" t="s">
        <v>124</v>
      </c>
      <c r="M41" s="50" t="s">
        <v>117</v>
      </c>
      <c r="N41" s="50" t="s">
        <v>124</v>
      </c>
      <c r="O41" s="35">
        <v>11</v>
      </c>
      <c r="P41" s="36">
        <v>17</v>
      </c>
      <c r="Q41" s="37">
        <v>-6</v>
      </c>
      <c r="R41" s="6" t="s">
        <v>27</v>
      </c>
      <c r="S41" s="7" t="s">
        <v>135</v>
      </c>
    </row>
    <row r="42" spans="1:19" ht="15.75" thickBot="1" x14ac:dyDescent="0.3">
      <c r="A42" s="13" t="s">
        <v>83</v>
      </c>
      <c r="B42" s="9">
        <v>4</v>
      </c>
      <c r="C42" s="9">
        <v>0</v>
      </c>
      <c r="D42" s="9">
        <v>3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116</v>
      </c>
      <c r="M42" s="9" t="s">
        <v>117</v>
      </c>
      <c r="N42" s="9" t="s">
        <v>125</v>
      </c>
      <c r="O42" s="38">
        <v>6</v>
      </c>
      <c r="P42" s="39">
        <v>15</v>
      </c>
      <c r="Q42" s="40">
        <v>-9</v>
      </c>
      <c r="R42" s="8" t="s">
        <v>137</v>
      </c>
      <c r="S42" s="10" t="s">
        <v>136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56</v>
      </c>
      <c r="B4" s="4">
        <v>5</v>
      </c>
      <c r="C4" s="4">
        <v>4</v>
      </c>
      <c r="D4" s="4">
        <v>1</v>
      </c>
      <c r="E4" s="33">
        <v>0</v>
      </c>
      <c r="F4" s="34">
        <v>8</v>
      </c>
      <c r="G4" s="32">
        <v>4</v>
      </c>
      <c r="H4" s="33">
        <v>4</v>
      </c>
      <c r="I4" s="33">
        <v>0</v>
      </c>
      <c r="J4" s="34">
        <v>0</v>
      </c>
      <c r="K4" s="3" t="s">
        <v>115</v>
      </c>
      <c r="L4" s="4" t="s">
        <v>123</v>
      </c>
      <c r="M4" s="4" t="s">
        <v>116</v>
      </c>
      <c r="N4" s="4" t="s">
        <v>149</v>
      </c>
      <c r="O4" s="32">
        <v>24</v>
      </c>
      <c r="P4" s="33">
        <v>13</v>
      </c>
      <c r="Q4" s="34">
        <v>11</v>
      </c>
      <c r="R4" s="3" t="s">
        <v>139</v>
      </c>
      <c r="S4" s="5" t="s">
        <v>149</v>
      </c>
    </row>
    <row r="5" spans="1:20" x14ac:dyDescent="0.25">
      <c r="A5" s="12" t="s">
        <v>53</v>
      </c>
      <c r="B5" s="52">
        <v>4</v>
      </c>
      <c r="C5" s="52">
        <v>4</v>
      </c>
      <c r="D5" s="52">
        <v>0</v>
      </c>
      <c r="E5" s="53">
        <v>0</v>
      </c>
      <c r="F5" s="37">
        <v>8</v>
      </c>
      <c r="G5" s="35">
        <v>4</v>
      </c>
      <c r="H5" s="53">
        <v>4</v>
      </c>
      <c r="I5" s="53">
        <v>0</v>
      </c>
      <c r="J5" s="37">
        <v>0</v>
      </c>
      <c r="K5" s="6" t="s">
        <v>115</v>
      </c>
      <c r="L5" s="52" t="s">
        <v>115</v>
      </c>
      <c r="M5" s="52" t="s">
        <v>116</v>
      </c>
      <c r="N5" s="52" t="s">
        <v>116</v>
      </c>
      <c r="O5" s="35">
        <v>13</v>
      </c>
      <c r="P5" s="53">
        <v>6</v>
      </c>
      <c r="Q5" s="37">
        <v>7</v>
      </c>
      <c r="R5" s="6" t="s">
        <v>139</v>
      </c>
      <c r="S5" s="7" t="s">
        <v>138</v>
      </c>
    </row>
    <row r="6" spans="1:20" x14ac:dyDescent="0.25">
      <c r="A6" s="12" t="s">
        <v>59</v>
      </c>
      <c r="B6" s="50">
        <v>5</v>
      </c>
      <c r="C6" s="50">
        <v>3</v>
      </c>
      <c r="D6" s="50">
        <v>2</v>
      </c>
      <c r="E6" s="53">
        <v>0</v>
      </c>
      <c r="F6" s="37">
        <v>6</v>
      </c>
      <c r="G6" s="35">
        <v>3</v>
      </c>
      <c r="H6" s="53">
        <v>3</v>
      </c>
      <c r="I6" s="53">
        <v>0</v>
      </c>
      <c r="J6" s="37">
        <v>0</v>
      </c>
      <c r="K6" s="6" t="s">
        <v>134</v>
      </c>
      <c r="L6" s="50" t="s">
        <v>117</v>
      </c>
      <c r="M6" s="50" t="s">
        <v>117</v>
      </c>
      <c r="N6" s="50" t="s">
        <v>131</v>
      </c>
      <c r="O6" s="35">
        <v>21</v>
      </c>
      <c r="P6" s="36">
        <v>15</v>
      </c>
      <c r="Q6" s="37">
        <v>6</v>
      </c>
      <c r="R6" s="6" t="s">
        <v>27</v>
      </c>
      <c r="S6" s="7" t="s">
        <v>141</v>
      </c>
    </row>
    <row r="7" spans="1:20" x14ac:dyDescent="0.25">
      <c r="A7" s="12" t="s">
        <v>54</v>
      </c>
      <c r="B7" s="52">
        <v>5</v>
      </c>
      <c r="C7" s="52">
        <v>3</v>
      </c>
      <c r="D7" s="52">
        <v>2</v>
      </c>
      <c r="E7" s="53">
        <v>0</v>
      </c>
      <c r="F7" s="37">
        <v>6</v>
      </c>
      <c r="G7" s="35">
        <v>1</v>
      </c>
      <c r="H7" s="53">
        <v>2</v>
      </c>
      <c r="I7" s="53">
        <v>1</v>
      </c>
      <c r="J7" s="37">
        <v>0</v>
      </c>
      <c r="K7" s="6" t="s">
        <v>123</v>
      </c>
      <c r="L7" s="52" t="s">
        <v>120</v>
      </c>
      <c r="M7" s="52" t="s">
        <v>120</v>
      </c>
      <c r="N7" s="52" t="s">
        <v>123</v>
      </c>
      <c r="O7" s="35">
        <v>19</v>
      </c>
      <c r="P7" s="53">
        <v>19</v>
      </c>
      <c r="Q7" s="37">
        <v>0</v>
      </c>
      <c r="R7" s="6" t="s">
        <v>26</v>
      </c>
      <c r="S7" s="7" t="s">
        <v>141</v>
      </c>
    </row>
    <row r="8" spans="1:20" x14ac:dyDescent="0.25">
      <c r="A8" s="12" t="s">
        <v>55</v>
      </c>
      <c r="B8" s="50">
        <v>6</v>
      </c>
      <c r="C8" s="50">
        <v>2</v>
      </c>
      <c r="D8" s="50">
        <v>2</v>
      </c>
      <c r="E8" s="36">
        <v>2</v>
      </c>
      <c r="F8" s="37">
        <v>6</v>
      </c>
      <c r="G8" s="35">
        <v>2</v>
      </c>
      <c r="H8" s="36">
        <v>2</v>
      </c>
      <c r="I8" s="36">
        <v>0</v>
      </c>
      <c r="J8" s="37">
        <v>0</v>
      </c>
      <c r="K8" s="6" t="s">
        <v>143</v>
      </c>
      <c r="L8" s="50" t="s">
        <v>126</v>
      </c>
      <c r="M8" s="50" t="s">
        <v>126</v>
      </c>
      <c r="N8" s="50" t="s">
        <v>126</v>
      </c>
      <c r="O8" s="35">
        <v>20</v>
      </c>
      <c r="P8" s="36">
        <v>24</v>
      </c>
      <c r="Q8" s="37">
        <v>-4</v>
      </c>
      <c r="R8" s="6" t="s">
        <v>27</v>
      </c>
      <c r="S8" s="7" t="s">
        <v>150</v>
      </c>
    </row>
    <row r="9" spans="1:20" x14ac:dyDescent="0.25">
      <c r="A9" s="12" t="s">
        <v>58</v>
      </c>
      <c r="B9" s="50">
        <v>4</v>
      </c>
      <c r="C9" s="50">
        <v>2</v>
      </c>
      <c r="D9" s="50">
        <v>1</v>
      </c>
      <c r="E9" s="53">
        <v>1</v>
      </c>
      <c r="F9" s="37">
        <v>5</v>
      </c>
      <c r="G9" s="35">
        <v>1</v>
      </c>
      <c r="H9" s="53">
        <v>2</v>
      </c>
      <c r="I9" s="53">
        <v>0</v>
      </c>
      <c r="J9" s="37">
        <v>1</v>
      </c>
      <c r="K9" s="6" t="s">
        <v>123</v>
      </c>
      <c r="L9" s="50" t="s">
        <v>121</v>
      </c>
      <c r="M9" s="50" t="s">
        <v>121</v>
      </c>
      <c r="N9" s="50" t="s">
        <v>121</v>
      </c>
      <c r="O9" s="35">
        <v>13</v>
      </c>
      <c r="P9" s="36">
        <v>15</v>
      </c>
      <c r="Q9" s="37">
        <v>-2</v>
      </c>
      <c r="R9" s="6" t="s">
        <v>26</v>
      </c>
      <c r="S9" s="7" t="s">
        <v>145</v>
      </c>
    </row>
    <row r="10" spans="1:20" x14ac:dyDescent="0.25">
      <c r="A10" s="12" t="s">
        <v>57</v>
      </c>
      <c r="B10" s="52">
        <v>5</v>
      </c>
      <c r="C10" s="52">
        <v>2</v>
      </c>
      <c r="D10" s="52">
        <v>3</v>
      </c>
      <c r="E10" s="53">
        <v>0</v>
      </c>
      <c r="F10" s="37">
        <v>4</v>
      </c>
      <c r="G10" s="35">
        <v>1</v>
      </c>
      <c r="H10" s="53">
        <v>2</v>
      </c>
      <c r="I10" s="53">
        <v>0</v>
      </c>
      <c r="J10" s="37">
        <v>0</v>
      </c>
      <c r="K10" s="6" t="s">
        <v>131</v>
      </c>
      <c r="L10" s="52" t="s">
        <v>117</v>
      </c>
      <c r="M10" s="52" t="s">
        <v>116</v>
      </c>
      <c r="N10" s="52" t="s">
        <v>131</v>
      </c>
      <c r="O10" s="35">
        <v>12</v>
      </c>
      <c r="P10" s="53">
        <v>15</v>
      </c>
      <c r="Q10" s="37">
        <v>-3</v>
      </c>
      <c r="R10" s="6" t="s">
        <v>26</v>
      </c>
      <c r="S10" s="7" t="s">
        <v>142</v>
      </c>
    </row>
    <row r="11" spans="1:20" ht="15.75" thickBot="1" x14ac:dyDescent="0.3">
      <c r="A11" s="12" t="s">
        <v>52</v>
      </c>
      <c r="B11" s="50">
        <v>5</v>
      </c>
      <c r="C11" s="50">
        <v>2</v>
      </c>
      <c r="D11" s="50">
        <v>3</v>
      </c>
      <c r="E11" s="39">
        <v>0</v>
      </c>
      <c r="F11" s="40">
        <v>4</v>
      </c>
      <c r="G11" s="38">
        <v>2</v>
      </c>
      <c r="H11" s="39">
        <v>2</v>
      </c>
      <c r="I11" s="39">
        <v>0</v>
      </c>
      <c r="J11" s="40">
        <v>0</v>
      </c>
      <c r="K11" s="6" t="s">
        <v>120</v>
      </c>
      <c r="L11" s="50" t="s">
        <v>124</v>
      </c>
      <c r="M11" s="50" t="s">
        <v>116</v>
      </c>
      <c r="N11" s="50" t="s">
        <v>115</v>
      </c>
      <c r="O11" s="35">
        <v>14</v>
      </c>
      <c r="P11" s="36">
        <v>17</v>
      </c>
      <c r="Q11" s="37">
        <v>-3</v>
      </c>
      <c r="R11" s="6" t="s">
        <v>27</v>
      </c>
      <c r="S11" s="7" t="s">
        <v>142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62</v>
      </c>
      <c r="B14" s="50">
        <v>5</v>
      </c>
      <c r="C14" s="50">
        <v>3</v>
      </c>
      <c r="D14" s="50">
        <v>1</v>
      </c>
      <c r="E14" s="36">
        <v>1</v>
      </c>
      <c r="F14" s="34">
        <v>7</v>
      </c>
      <c r="G14" s="36">
        <v>3</v>
      </c>
      <c r="H14" s="36">
        <v>3</v>
      </c>
      <c r="I14" s="36">
        <v>0</v>
      </c>
      <c r="J14" s="36">
        <v>0</v>
      </c>
      <c r="K14" s="6" t="s">
        <v>115</v>
      </c>
      <c r="L14" s="50" t="s">
        <v>130</v>
      </c>
      <c r="M14" s="50" t="s">
        <v>119</v>
      </c>
      <c r="N14" s="50" t="s">
        <v>120</v>
      </c>
      <c r="O14" s="35">
        <v>16</v>
      </c>
      <c r="P14" s="36">
        <v>13</v>
      </c>
      <c r="Q14" s="37">
        <v>3</v>
      </c>
      <c r="R14" s="6" t="s">
        <v>27</v>
      </c>
      <c r="S14" s="7" t="s">
        <v>152</v>
      </c>
    </row>
    <row r="15" spans="1:20" x14ac:dyDescent="0.25">
      <c r="A15" s="12" t="s">
        <v>60</v>
      </c>
      <c r="B15" s="50">
        <v>5</v>
      </c>
      <c r="C15" s="50">
        <v>3</v>
      </c>
      <c r="D15" s="50">
        <v>2</v>
      </c>
      <c r="E15" s="36">
        <v>0</v>
      </c>
      <c r="F15" s="37">
        <v>6</v>
      </c>
      <c r="G15" s="36">
        <v>3</v>
      </c>
      <c r="H15" s="36">
        <v>3</v>
      </c>
      <c r="I15" s="36">
        <v>0</v>
      </c>
      <c r="J15" s="36">
        <v>0</v>
      </c>
      <c r="K15" s="6" t="s">
        <v>120</v>
      </c>
      <c r="L15" s="50" t="s">
        <v>123</v>
      </c>
      <c r="M15" s="50" t="s">
        <v>117</v>
      </c>
      <c r="N15" s="50" t="s">
        <v>120</v>
      </c>
      <c r="O15" s="35">
        <v>15</v>
      </c>
      <c r="P15" s="36">
        <v>12</v>
      </c>
      <c r="Q15" s="37">
        <v>3</v>
      </c>
      <c r="R15" s="6" t="s">
        <v>26</v>
      </c>
      <c r="S15" s="7" t="s">
        <v>141</v>
      </c>
    </row>
    <row r="16" spans="1:20" x14ac:dyDescent="0.25">
      <c r="A16" s="12" t="s">
        <v>67</v>
      </c>
      <c r="B16" s="50">
        <v>5</v>
      </c>
      <c r="C16" s="50">
        <v>3</v>
      </c>
      <c r="D16" s="50">
        <v>2</v>
      </c>
      <c r="E16" s="36">
        <v>0</v>
      </c>
      <c r="F16" s="37">
        <v>6</v>
      </c>
      <c r="G16" s="36">
        <v>2</v>
      </c>
      <c r="H16" s="36">
        <v>3</v>
      </c>
      <c r="I16" s="36">
        <v>0</v>
      </c>
      <c r="J16" s="36">
        <v>0</v>
      </c>
      <c r="K16" s="6" t="s">
        <v>131</v>
      </c>
      <c r="L16" s="50" t="s">
        <v>119</v>
      </c>
      <c r="M16" s="50" t="s">
        <v>120</v>
      </c>
      <c r="N16" s="50" t="s">
        <v>124</v>
      </c>
      <c r="O16" s="35">
        <v>15</v>
      </c>
      <c r="P16" s="36">
        <v>16</v>
      </c>
      <c r="Q16" s="37">
        <v>-1</v>
      </c>
      <c r="R16" s="6" t="s">
        <v>29</v>
      </c>
      <c r="S16" s="7" t="s">
        <v>141</v>
      </c>
    </row>
    <row r="17" spans="1:19" x14ac:dyDescent="0.25">
      <c r="A17" s="12" t="s">
        <v>61</v>
      </c>
      <c r="B17" s="50">
        <v>6</v>
      </c>
      <c r="C17" s="50">
        <v>3</v>
      </c>
      <c r="D17" s="50">
        <v>3</v>
      </c>
      <c r="E17" s="36">
        <v>0</v>
      </c>
      <c r="F17" s="37">
        <v>6</v>
      </c>
      <c r="G17" s="36">
        <v>2</v>
      </c>
      <c r="H17" s="36">
        <v>2</v>
      </c>
      <c r="I17" s="36">
        <v>1</v>
      </c>
      <c r="J17" s="36">
        <v>0</v>
      </c>
      <c r="K17" s="6" t="s">
        <v>119</v>
      </c>
      <c r="L17" s="50" t="s">
        <v>142</v>
      </c>
      <c r="M17" s="50" t="s">
        <v>116</v>
      </c>
      <c r="N17" s="50" t="s">
        <v>119</v>
      </c>
      <c r="O17" s="35">
        <v>28</v>
      </c>
      <c r="P17" s="36">
        <v>30</v>
      </c>
      <c r="Q17" s="37">
        <v>-2</v>
      </c>
      <c r="R17" s="6" t="s">
        <v>30</v>
      </c>
      <c r="S17" s="7" t="s">
        <v>151</v>
      </c>
    </row>
    <row r="18" spans="1:19" x14ac:dyDescent="0.25">
      <c r="A18" s="12" t="s">
        <v>63</v>
      </c>
      <c r="B18" s="50">
        <v>4</v>
      </c>
      <c r="C18" s="50">
        <v>2</v>
      </c>
      <c r="D18" s="50">
        <v>1</v>
      </c>
      <c r="E18" s="36">
        <v>1</v>
      </c>
      <c r="F18" s="37">
        <v>5</v>
      </c>
      <c r="G18" s="36">
        <v>1</v>
      </c>
      <c r="H18" s="36">
        <v>2</v>
      </c>
      <c r="I18" s="36">
        <v>0</v>
      </c>
      <c r="J18" s="36">
        <v>1</v>
      </c>
      <c r="K18" s="6" t="s">
        <v>130</v>
      </c>
      <c r="L18" s="50" t="s">
        <v>119</v>
      </c>
      <c r="M18" s="50" t="s">
        <v>119</v>
      </c>
      <c r="N18" s="50" t="s">
        <v>123</v>
      </c>
      <c r="O18" s="35">
        <v>15</v>
      </c>
      <c r="P18" s="36">
        <v>15</v>
      </c>
      <c r="Q18" s="37">
        <v>0</v>
      </c>
      <c r="R18" s="6" t="s">
        <v>26</v>
      </c>
      <c r="S18" s="7" t="s">
        <v>145</v>
      </c>
    </row>
    <row r="19" spans="1:19" x14ac:dyDescent="0.25">
      <c r="A19" s="12" t="s">
        <v>64</v>
      </c>
      <c r="B19" s="52">
        <v>4</v>
      </c>
      <c r="C19" s="52">
        <v>2</v>
      </c>
      <c r="D19" s="52">
        <v>1</v>
      </c>
      <c r="E19" s="53">
        <v>1</v>
      </c>
      <c r="F19" s="37">
        <v>5</v>
      </c>
      <c r="G19" s="53">
        <v>2</v>
      </c>
      <c r="H19" s="53">
        <v>2</v>
      </c>
      <c r="I19" s="53">
        <v>0</v>
      </c>
      <c r="J19" s="53">
        <v>0</v>
      </c>
      <c r="K19" s="6" t="s">
        <v>143</v>
      </c>
      <c r="L19" s="52" t="s">
        <v>117</v>
      </c>
      <c r="M19" s="52" t="s">
        <v>125</v>
      </c>
      <c r="N19" s="52" t="s">
        <v>130</v>
      </c>
      <c r="O19" s="35">
        <v>9</v>
      </c>
      <c r="P19" s="53">
        <v>10</v>
      </c>
      <c r="Q19" s="37">
        <v>-1</v>
      </c>
      <c r="R19" s="6" t="s">
        <v>30</v>
      </c>
      <c r="S19" s="7" t="s">
        <v>145</v>
      </c>
    </row>
    <row r="20" spans="1:19" x14ac:dyDescent="0.25">
      <c r="A20" s="12" t="s">
        <v>66</v>
      </c>
      <c r="B20" s="50">
        <v>5</v>
      </c>
      <c r="C20" s="50">
        <v>2</v>
      </c>
      <c r="D20" s="50">
        <v>3</v>
      </c>
      <c r="E20" s="36">
        <v>0</v>
      </c>
      <c r="F20" s="37">
        <v>4</v>
      </c>
      <c r="G20" s="36">
        <v>2</v>
      </c>
      <c r="H20" s="36">
        <v>2</v>
      </c>
      <c r="I20" s="36">
        <v>0</v>
      </c>
      <c r="J20" s="36">
        <v>0</v>
      </c>
      <c r="K20" s="6" t="s">
        <v>120</v>
      </c>
      <c r="L20" s="50" t="s">
        <v>124</v>
      </c>
      <c r="M20" s="50" t="s">
        <v>116</v>
      </c>
      <c r="N20" s="50" t="s">
        <v>117</v>
      </c>
      <c r="O20" s="35">
        <v>16</v>
      </c>
      <c r="P20" s="36">
        <v>16</v>
      </c>
      <c r="Q20" s="37">
        <v>0</v>
      </c>
      <c r="R20" s="6" t="s">
        <v>30</v>
      </c>
      <c r="S20" s="7" t="s">
        <v>142</v>
      </c>
    </row>
    <row r="21" spans="1:19" ht="15.75" thickBot="1" x14ac:dyDescent="0.3">
      <c r="A21" s="13" t="s">
        <v>65</v>
      </c>
      <c r="B21" s="9">
        <v>4</v>
      </c>
      <c r="C21" s="9">
        <v>1</v>
      </c>
      <c r="D21" s="9">
        <v>2</v>
      </c>
      <c r="E21" s="39">
        <v>1</v>
      </c>
      <c r="F21" s="40">
        <v>3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125</v>
      </c>
      <c r="M21" s="9" t="s">
        <v>117</v>
      </c>
      <c r="N21" s="9" t="s">
        <v>126</v>
      </c>
      <c r="O21" s="38">
        <v>6</v>
      </c>
      <c r="P21" s="39">
        <v>15</v>
      </c>
      <c r="Q21" s="40">
        <v>-9</v>
      </c>
      <c r="R21" s="8" t="s">
        <v>30</v>
      </c>
      <c r="S21" s="10" t="s">
        <v>133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5</v>
      </c>
      <c r="C25" s="4">
        <v>5</v>
      </c>
      <c r="D25" s="4">
        <v>0</v>
      </c>
      <c r="E25" s="33">
        <v>0</v>
      </c>
      <c r="F25" s="34">
        <v>10</v>
      </c>
      <c r="G25" s="33">
        <v>4</v>
      </c>
      <c r="H25" s="33">
        <v>4</v>
      </c>
      <c r="I25" s="33">
        <v>1</v>
      </c>
      <c r="J25" s="33">
        <v>0</v>
      </c>
      <c r="K25" s="3" t="s">
        <v>115</v>
      </c>
      <c r="L25" s="4" t="s">
        <v>128</v>
      </c>
      <c r="M25" s="4" t="s">
        <v>119</v>
      </c>
      <c r="N25" s="4" t="s">
        <v>138</v>
      </c>
      <c r="O25" s="32">
        <v>21</v>
      </c>
      <c r="P25" s="33">
        <v>8</v>
      </c>
      <c r="Q25" s="34">
        <v>13</v>
      </c>
      <c r="R25" s="3" t="s">
        <v>147</v>
      </c>
      <c r="S25" s="5" t="s">
        <v>148</v>
      </c>
    </row>
    <row r="26" spans="1:19" x14ac:dyDescent="0.25">
      <c r="A26" s="12" t="s">
        <v>68</v>
      </c>
      <c r="B26" s="50">
        <v>4</v>
      </c>
      <c r="C26" s="50">
        <v>3</v>
      </c>
      <c r="D26" s="50">
        <v>0</v>
      </c>
      <c r="E26" s="36">
        <v>1</v>
      </c>
      <c r="F26" s="37">
        <v>7</v>
      </c>
      <c r="G26" s="36">
        <v>1</v>
      </c>
      <c r="H26" s="36">
        <v>2</v>
      </c>
      <c r="I26" s="36">
        <v>1</v>
      </c>
      <c r="J26" s="36">
        <v>1</v>
      </c>
      <c r="K26" s="6" t="s">
        <v>115</v>
      </c>
      <c r="L26" s="50" t="s">
        <v>122</v>
      </c>
      <c r="M26" s="50" t="s">
        <v>119</v>
      </c>
      <c r="N26" s="50" t="s">
        <v>143</v>
      </c>
      <c r="O26" s="35">
        <v>12</v>
      </c>
      <c r="P26" s="36">
        <v>10</v>
      </c>
      <c r="Q26" s="37">
        <v>2</v>
      </c>
      <c r="R26" s="6" t="s">
        <v>29</v>
      </c>
      <c r="S26" s="7" t="s">
        <v>154</v>
      </c>
    </row>
    <row r="27" spans="1:19" x14ac:dyDescent="0.25">
      <c r="A27" s="12" t="s">
        <v>74</v>
      </c>
      <c r="B27" s="52">
        <v>5</v>
      </c>
      <c r="C27" s="52">
        <v>3</v>
      </c>
      <c r="D27" s="52">
        <v>2</v>
      </c>
      <c r="E27" s="53">
        <v>0</v>
      </c>
      <c r="F27" s="37">
        <v>6</v>
      </c>
      <c r="G27" s="53">
        <v>2</v>
      </c>
      <c r="H27" s="53">
        <v>2</v>
      </c>
      <c r="I27" s="53">
        <v>1</v>
      </c>
      <c r="J27" s="53">
        <v>0</v>
      </c>
      <c r="K27" s="6" t="s">
        <v>119</v>
      </c>
      <c r="L27" s="52" t="s">
        <v>131</v>
      </c>
      <c r="M27" s="52" t="s">
        <v>116</v>
      </c>
      <c r="N27" s="52" t="s">
        <v>115</v>
      </c>
      <c r="O27" s="35">
        <v>13</v>
      </c>
      <c r="P27" s="53">
        <v>9</v>
      </c>
      <c r="Q27" s="37">
        <v>4</v>
      </c>
      <c r="R27" s="6" t="s">
        <v>29</v>
      </c>
      <c r="S27" s="7" t="s">
        <v>141</v>
      </c>
    </row>
    <row r="28" spans="1:19" x14ac:dyDescent="0.25">
      <c r="A28" s="12" t="s">
        <v>72</v>
      </c>
      <c r="B28" s="52">
        <v>6</v>
      </c>
      <c r="C28" s="52">
        <v>3</v>
      </c>
      <c r="D28" s="52">
        <v>3</v>
      </c>
      <c r="E28" s="53">
        <v>0</v>
      </c>
      <c r="F28" s="37">
        <v>6</v>
      </c>
      <c r="G28" s="53">
        <v>3</v>
      </c>
      <c r="H28" s="53">
        <v>3</v>
      </c>
      <c r="I28" s="53">
        <v>0</v>
      </c>
      <c r="J28" s="53">
        <v>0</v>
      </c>
      <c r="K28" s="6" t="s">
        <v>123</v>
      </c>
      <c r="L28" s="52" t="s">
        <v>124</v>
      </c>
      <c r="M28" s="52" t="s">
        <v>116</v>
      </c>
      <c r="N28" s="52" t="s">
        <v>123</v>
      </c>
      <c r="O28" s="35">
        <v>18</v>
      </c>
      <c r="P28" s="53">
        <v>16</v>
      </c>
      <c r="Q28" s="37">
        <v>2</v>
      </c>
      <c r="R28" s="6" t="s">
        <v>29</v>
      </c>
      <c r="S28" s="7" t="s">
        <v>151</v>
      </c>
    </row>
    <row r="29" spans="1:19" x14ac:dyDescent="0.25">
      <c r="A29" s="12" t="s">
        <v>71</v>
      </c>
      <c r="B29" s="50">
        <v>4</v>
      </c>
      <c r="C29" s="50">
        <v>2</v>
      </c>
      <c r="D29" s="50">
        <v>1</v>
      </c>
      <c r="E29" s="36">
        <v>1</v>
      </c>
      <c r="F29" s="37">
        <v>5</v>
      </c>
      <c r="G29" s="36">
        <v>1</v>
      </c>
      <c r="H29" s="36">
        <v>1</v>
      </c>
      <c r="I29" s="36">
        <v>1</v>
      </c>
      <c r="J29" s="36">
        <v>1</v>
      </c>
      <c r="K29" s="6" t="s">
        <v>123</v>
      </c>
      <c r="L29" s="50" t="s">
        <v>121</v>
      </c>
      <c r="M29" s="50" t="s">
        <v>125</v>
      </c>
      <c r="N29" s="50" t="s">
        <v>130</v>
      </c>
      <c r="O29" s="35">
        <v>9</v>
      </c>
      <c r="P29" s="36">
        <v>11</v>
      </c>
      <c r="Q29" s="37">
        <v>-2</v>
      </c>
      <c r="R29" s="6" t="s">
        <v>26</v>
      </c>
      <c r="S29" s="7" t="s">
        <v>145</v>
      </c>
    </row>
    <row r="30" spans="1:19" x14ac:dyDescent="0.25">
      <c r="A30" s="12" t="s">
        <v>73</v>
      </c>
      <c r="B30" s="50">
        <v>5</v>
      </c>
      <c r="C30" s="50">
        <v>2</v>
      </c>
      <c r="D30" s="50">
        <v>2</v>
      </c>
      <c r="E30" s="36">
        <v>1</v>
      </c>
      <c r="F30" s="37">
        <v>5</v>
      </c>
      <c r="G30" s="36">
        <v>2</v>
      </c>
      <c r="H30" s="36">
        <v>2</v>
      </c>
      <c r="I30" s="36">
        <v>0</v>
      </c>
      <c r="J30" s="36">
        <v>0</v>
      </c>
      <c r="K30" s="6" t="s">
        <v>130</v>
      </c>
      <c r="L30" s="50" t="s">
        <v>120</v>
      </c>
      <c r="M30" s="50" t="s">
        <v>116</v>
      </c>
      <c r="N30" s="50" t="s">
        <v>117</v>
      </c>
      <c r="O30" s="35">
        <v>18</v>
      </c>
      <c r="P30" s="36">
        <v>21</v>
      </c>
      <c r="Q30" s="37">
        <v>-3</v>
      </c>
      <c r="R30" s="6" t="s">
        <v>30</v>
      </c>
      <c r="S30" s="7" t="s">
        <v>140</v>
      </c>
    </row>
    <row r="31" spans="1:19" x14ac:dyDescent="0.25">
      <c r="A31" s="12" t="s">
        <v>75</v>
      </c>
      <c r="B31" s="50">
        <v>6</v>
      </c>
      <c r="C31" s="50">
        <v>2</v>
      </c>
      <c r="D31" s="50">
        <v>4</v>
      </c>
      <c r="E31" s="36">
        <v>0</v>
      </c>
      <c r="F31" s="37">
        <v>4</v>
      </c>
      <c r="G31" s="36">
        <v>2</v>
      </c>
      <c r="H31" s="36">
        <v>2</v>
      </c>
      <c r="I31" s="36">
        <v>0</v>
      </c>
      <c r="J31" s="36">
        <v>0</v>
      </c>
      <c r="K31" s="6" t="s">
        <v>117</v>
      </c>
      <c r="L31" s="50" t="s">
        <v>142</v>
      </c>
      <c r="M31" s="50" t="s">
        <v>117</v>
      </c>
      <c r="N31" s="50" t="s">
        <v>118</v>
      </c>
      <c r="O31" s="35">
        <v>14</v>
      </c>
      <c r="P31" s="36">
        <v>18</v>
      </c>
      <c r="Q31" s="37">
        <v>-4</v>
      </c>
      <c r="R31" s="6" t="s">
        <v>30</v>
      </c>
      <c r="S31" s="7" t="s">
        <v>153</v>
      </c>
    </row>
    <row r="32" spans="1:19" ht="15.75" thickBot="1" x14ac:dyDescent="0.3">
      <c r="A32" s="12" t="s">
        <v>70</v>
      </c>
      <c r="B32" s="50">
        <v>5</v>
      </c>
      <c r="C32" s="50">
        <v>2</v>
      </c>
      <c r="D32" s="50">
        <v>3</v>
      </c>
      <c r="E32" s="36">
        <v>0</v>
      </c>
      <c r="F32" s="40">
        <v>4</v>
      </c>
      <c r="G32" s="36">
        <v>1</v>
      </c>
      <c r="H32" s="36">
        <v>2</v>
      </c>
      <c r="I32" s="36">
        <v>0</v>
      </c>
      <c r="J32" s="36">
        <v>0</v>
      </c>
      <c r="K32" s="6" t="s">
        <v>124</v>
      </c>
      <c r="L32" s="50" t="s">
        <v>120</v>
      </c>
      <c r="M32" s="50" t="s">
        <v>116</v>
      </c>
      <c r="N32" s="50" t="s">
        <v>135</v>
      </c>
      <c r="O32" s="35">
        <v>16</v>
      </c>
      <c r="P32" s="36">
        <v>21</v>
      </c>
      <c r="Q32" s="37">
        <v>-5</v>
      </c>
      <c r="R32" s="6" t="s">
        <v>26</v>
      </c>
      <c r="S32" s="7" t="s">
        <v>142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6</v>
      </c>
      <c r="C35" s="52">
        <v>6</v>
      </c>
      <c r="D35" s="52">
        <v>0</v>
      </c>
      <c r="E35" s="53">
        <v>0</v>
      </c>
      <c r="F35" s="34">
        <v>12</v>
      </c>
      <c r="G35" s="53">
        <v>5</v>
      </c>
      <c r="H35" s="53">
        <v>5</v>
      </c>
      <c r="I35" s="53">
        <v>1</v>
      </c>
      <c r="J35" s="53">
        <v>0</v>
      </c>
      <c r="K35" s="6" t="s">
        <v>128</v>
      </c>
      <c r="L35" s="52" t="s">
        <v>128</v>
      </c>
      <c r="M35" s="52" t="s">
        <v>115</v>
      </c>
      <c r="N35" s="52" t="s">
        <v>148</v>
      </c>
      <c r="O35" s="35">
        <v>25</v>
      </c>
      <c r="P35" s="53">
        <v>11</v>
      </c>
      <c r="Q35" s="37">
        <v>14</v>
      </c>
      <c r="R35" s="6" t="s">
        <v>158</v>
      </c>
      <c r="S35" s="7" t="s">
        <v>159</v>
      </c>
    </row>
    <row r="36" spans="1:19" x14ac:dyDescent="0.25">
      <c r="A36" s="12" t="s">
        <v>76</v>
      </c>
      <c r="B36" s="50">
        <v>5</v>
      </c>
      <c r="C36" s="50">
        <v>3</v>
      </c>
      <c r="D36" s="50">
        <v>2</v>
      </c>
      <c r="E36" s="36">
        <v>0</v>
      </c>
      <c r="F36" s="37">
        <v>6</v>
      </c>
      <c r="G36" s="36">
        <v>3</v>
      </c>
      <c r="H36" s="36">
        <v>3</v>
      </c>
      <c r="I36" s="36">
        <v>0</v>
      </c>
      <c r="J36" s="36">
        <v>0</v>
      </c>
      <c r="K36" s="6" t="s">
        <v>119</v>
      </c>
      <c r="L36" s="50" t="s">
        <v>131</v>
      </c>
      <c r="M36" s="50" t="s">
        <v>115</v>
      </c>
      <c r="N36" s="50" t="s">
        <v>115</v>
      </c>
      <c r="O36" s="35">
        <v>20</v>
      </c>
      <c r="P36" s="36">
        <v>13</v>
      </c>
      <c r="Q36" s="37">
        <v>7</v>
      </c>
      <c r="R36" s="6" t="s">
        <v>26</v>
      </c>
      <c r="S36" s="7" t="s">
        <v>141</v>
      </c>
    </row>
    <row r="37" spans="1:19" x14ac:dyDescent="0.25">
      <c r="A37" s="12" t="s">
        <v>79</v>
      </c>
      <c r="B37" s="50">
        <v>5</v>
      </c>
      <c r="C37" s="50">
        <v>2</v>
      </c>
      <c r="D37" s="50">
        <v>2</v>
      </c>
      <c r="E37" s="36">
        <v>1</v>
      </c>
      <c r="F37" s="37">
        <v>5</v>
      </c>
      <c r="G37" s="36">
        <v>2</v>
      </c>
      <c r="H37" s="36">
        <v>2</v>
      </c>
      <c r="I37" s="36">
        <v>0</v>
      </c>
      <c r="J37" s="36">
        <v>1</v>
      </c>
      <c r="K37" s="6" t="s">
        <v>126</v>
      </c>
      <c r="L37" s="50" t="s">
        <v>115</v>
      </c>
      <c r="M37" s="50" t="s">
        <v>116</v>
      </c>
      <c r="N37" s="50" t="s">
        <v>120</v>
      </c>
      <c r="O37" s="35">
        <v>21</v>
      </c>
      <c r="P37" s="36">
        <v>19</v>
      </c>
      <c r="Q37" s="37">
        <v>2</v>
      </c>
      <c r="R37" s="6" t="s">
        <v>27</v>
      </c>
      <c r="S37" s="7" t="s">
        <v>140</v>
      </c>
    </row>
    <row r="38" spans="1:19" x14ac:dyDescent="0.25">
      <c r="A38" s="12" t="s">
        <v>81</v>
      </c>
      <c r="B38" s="50">
        <v>5</v>
      </c>
      <c r="C38" s="50">
        <v>2</v>
      </c>
      <c r="D38" s="50">
        <v>2</v>
      </c>
      <c r="E38" s="36">
        <v>1</v>
      </c>
      <c r="F38" s="37">
        <v>5</v>
      </c>
      <c r="G38" s="36">
        <v>2</v>
      </c>
      <c r="H38" s="36">
        <v>2</v>
      </c>
      <c r="I38" s="36">
        <v>0</v>
      </c>
      <c r="J38" s="36">
        <v>1</v>
      </c>
      <c r="K38" s="6" t="s">
        <v>119</v>
      </c>
      <c r="L38" s="50" t="s">
        <v>133</v>
      </c>
      <c r="M38" s="50" t="s">
        <v>116</v>
      </c>
      <c r="N38" s="50" t="s">
        <v>119</v>
      </c>
      <c r="O38" s="35">
        <v>14</v>
      </c>
      <c r="P38" s="36">
        <v>17</v>
      </c>
      <c r="Q38" s="37">
        <v>-3</v>
      </c>
      <c r="R38" s="6" t="s">
        <v>27</v>
      </c>
      <c r="S38" s="7" t="s">
        <v>140</v>
      </c>
    </row>
    <row r="39" spans="1:19" x14ac:dyDescent="0.25">
      <c r="A39" s="12" t="s">
        <v>78</v>
      </c>
      <c r="B39" s="50">
        <v>5</v>
      </c>
      <c r="C39" s="50">
        <v>1</v>
      </c>
      <c r="D39" s="50">
        <v>3</v>
      </c>
      <c r="E39" s="36">
        <v>1</v>
      </c>
      <c r="F39" s="37">
        <v>3</v>
      </c>
      <c r="G39" s="36">
        <v>1</v>
      </c>
      <c r="H39" s="36">
        <v>1</v>
      </c>
      <c r="I39" s="36">
        <v>0</v>
      </c>
      <c r="J39" s="36">
        <v>0</v>
      </c>
      <c r="K39" s="6" t="s">
        <v>125</v>
      </c>
      <c r="L39" s="50" t="s">
        <v>124</v>
      </c>
      <c r="M39" s="50" t="s">
        <v>117</v>
      </c>
      <c r="N39" s="50" t="s">
        <v>133</v>
      </c>
      <c r="O39" s="35">
        <v>13</v>
      </c>
      <c r="P39" s="36">
        <v>20</v>
      </c>
      <c r="Q39" s="37">
        <v>-7</v>
      </c>
      <c r="R39" s="6" t="s">
        <v>30</v>
      </c>
      <c r="S39" s="7" t="s">
        <v>146</v>
      </c>
    </row>
    <row r="40" spans="1:19" x14ac:dyDescent="0.25">
      <c r="A40" s="12" t="s">
        <v>80</v>
      </c>
      <c r="B40" s="52">
        <v>6</v>
      </c>
      <c r="C40" s="52">
        <v>1</v>
      </c>
      <c r="D40" s="52">
        <v>4</v>
      </c>
      <c r="E40" s="53">
        <v>1</v>
      </c>
      <c r="F40" s="37">
        <v>3</v>
      </c>
      <c r="G40" s="53">
        <v>1</v>
      </c>
      <c r="H40" s="53">
        <v>1</v>
      </c>
      <c r="I40" s="53">
        <v>0</v>
      </c>
      <c r="J40" s="53">
        <v>1</v>
      </c>
      <c r="K40" s="6" t="s">
        <v>124</v>
      </c>
      <c r="L40" s="52" t="s">
        <v>126</v>
      </c>
      <c r="M40" s="52" t="s">
        <v>117</v>
      </c>
      <c r="N40" s="52" t="s">
        <v>136</v>
      </c>
      <c r="O40" s="35">
        <v>11</v>
      </c>
      <c r="P40" s="53">
        <v>21</v>
      </c>
      <c r="Q40" s="37">
        <v>-10</v>
      </c>
      <c r="R40" s="6" t="s">
        <v>27</v>
      </c>
      <c r="S40" s="7" t="s">
        <v>157</v>
      </c>
    </row>
    <row r="41" spans="1:19" x14ac:dyDescent="0.25">
      <c r="A41" s="12" t="s">
        <v>82</v>
      </c>
      <c r="B41" s="52">
        <v>4</v>
      </c>
      <c r="C41" s="52">
        <v>1</v>
      </c>
      <c r="D41" s="52">
        <v>3</v>
      </c>
      <c r="E41" s="53">
        <v>0</v>
      </c>
      <c r="F41" s="37">
        <v>2</v>
      </c>
      <c r="G41" s="53">
        <v>1</v>
      </c>
      <c r="H41" s="53">
        <v>1</v>
      </c>
      <c r="I41" s="53">
        <v>0</v>
      </c>
      <c r="J41" s="53">
        <v>0</v>
      </c>
      <c r="K41" s="6" t="s">
        <v>120</v>
      </c>
      <c r="L41" s="52" t="s">
        <v>118</v>
      </c>
      <c r="M41" s="52" t="s">
        <v>117</v>
      </c>
      <c r="N41" s="52" t="s">
        <v>144</v>
      </c>
      <c r="O41" s="35">
        <v>10</v>
      </c>
      <c r="P41" s="53">
        <v>12</v>
      </c>
      <c r="Q41" s="37">
        <v>-2</v>
      </c>
      <c r="R41" s="6" t="s">
        <v>30</v>
      </c>
      <c r="S41" s="7" t="s">
        <v>135</v>
      </c>
    </row>
    <row r="42" spans="1:19" ht="15.75" thickBot="1" x14ac:dyDescent="0.3">
      <c r="A42" s="13" t="s">
        <v>83</v>
      </c>
      <c r="B42" s="9">
        <v>5</v>
      </c>
      <c r="C42" s="9">
        <v>0</v>
      </c>
      <c r="D42" s="9">
        <v>4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117</v>
      </c>
      <c r="M42" s="9" t="s">
        <v>117</v>
      </c>
      <c r="N42" s="9" t="s">
        <v>126</v>
      </c>
      <c r="O42" s="38">
        <v>7</v>
      </c>
      <c r="P42" s="39">
        <v>20</v>
      </c>
      <c r="Q42" s="40">
        <v>-13</v>
      </c>
      <c r="R42" s="8" t="s">
        <v>155</v>
      </c>
      <c r="S42" s="10" t="s">
        <v>156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56</v>
      </c>
      <c r="B4" s="4">
        <v>6</v>
      </c>
      <c r="C4" s="4">
        <v>5</v>
      </c>
      <c r="D4" s="4">
        <v>1</v>
      </c>
      <c r="E4" s="33">
        <v>0</v>
      </c>
      <c r="F4" s="34">
        <v>10</v>
      </c>
      <c r="G4" s="32">
        <v>5</v>
      </c>
      <c r="H4" s="33">
        <v>5</v>
      </c>
      <c r="I4" s="33">
        <v>0</v>
      </c>
      <c r="J4" s="34">
        <v>0</v>
      </c>
      <c r="K4" s="3" t="s">
        <v>128</v>
      </c>
      <c r="L4" s="4" t="s">
        <v>123</v>
      </c>
      <c r="M4" s="4" t="s">
        <v>116</v>
      </c>
      <c r="N4" s="4" t="s">
        <v>149</v>
      </c>
      <c r="O4" s="32">
        <v>30</v>
      </c>
      <c r="P4" s="33">
        <v>15</v>
      </c>
      <c r="Q4" s="34">
        <v>15</v>
      </c>
      <c r="R4" s="3" t="s">
        <v>147</v>
      </c>
      <c r="S4" s="5" t="s">
        <v>160</v>
      </c>
    </row>
    <row r="5" spans="1:20" x14ac:dyDescent="0.25">
      <c r="A5" s="12" t="s">
        <v>53</v>
      </c>
      <c r="B5" s="52">
        <v>5</v>
      </c>
      <c r="C5" s="52">
        <v>5</v>
      </c>
      <c r="D5" s="52">
        <v>0</v>
      </c>
      <c r="E5" s="53">
        <v>0</v>
      </c>
      <c r="F5" s="37">
        <v>10</v>
      </c>
      <c r="G5" s="35">
        <v>5</v>
      </c>
      <c r="H5" s="53">
        <v>5</v>
      </c>
      <c r="I5" s="53">
        <v>0</v>
      </c>
      <c r="J5" s="37">
        <v>0</v>
      </c>
      <c r="K5" s="6" t="s">
        <v>115</v>
      </c>
      <c r="L5" s="52" t="s">
        <v>128</v>
      </c>
      <c r="M5" s="52" t="s">
        <v>116</v>
      </c>
      <c r="N5" s="52" t="s">
        <v>116</v>
      </c>
      <c r="O5" s="35">
        <v>16</v>
      </c>
      <c r="P5" s="53">
        <v>7</v>
      </c>
      <c r="Q5" s="37">
        <v>9</v>
      </c>
      <c r="R5" s="6" t="s">
        <v>147</v>
      </c>
      <c r="S5" s="7" t="s">
        <v>148</v>
      </c>
    </row>
    <row r="6" spans="1:20" x14ac:dyDescent="0.25">
      <c r="A6" s="12" t="s">
        <v>59</v>
      </c>
      <c r="B6" s="50">
        <v>5</v>
      </c>
      <c r="C6" s="50">
        <v>3</v>
      </c>
      <c r="D6" s="50">
        <v>2</v>
      </c>
      <c r="E6" s="53">
        <v>0</v>
      </c>
      <c r="F6" s="37">
        <v>6</v>
      </c>
      <c r="G6" s="35">
        <v>3</v>
      </c>
      <c r="H6" s="53">
        <v>3</v>
      </c>
      <c r="I6" s="53">
        <v>0</v>
      </c>
      <c r="J6" s="37">
        <v>0</v>
      </c>
      <c r="K6" s="6" t="s">
        <v>134</v>
      </c>
      <c r="L6" s="50" t="s">
        <v>117</v>
      </c>
      <c r="M6" s="50" t="s">
        <v>117</v>
      </c>
      <c r="N6" s="50" t="s">
        <v>131</v>
      </c>
      <c r="O6" s="35">
        <v>21</v>
      </c>
      <c r="P6" s="36">
        <v>15</v>
      </c>
      <c r="Q6" s="37">
        <v>6</v>
      </c>
      <c r="R6" s="6" t="s">
        <v>27</v>
      </c>
      <c r="S6" s="7" t="s">
        <v>141</v>
      </c>
    </row>
    <row r="7" spans="1:20" x14ac:dyDescent="0.25">
      <c r="A7" s="12" t="s">
        <v>54</v>
      </c>
      <c r="B7" s="50">
        <v>5</v>
      </c>
      <c r="C7" s="50">
        <v>3</v>
      </c>
      <c r="D7" s="50">
        <v>2</v>
      </c>
      <c r="E7" s="53">
        <v>0</v>
      </c>
      <c r="F7" s="37">
        <v>6</v>
      </c>
      <c r="G7" s="35">
        <v>1</v>
      </c>
      <c r="H7" s="53">
        <v>2</v>
      </c>
      <c r="I7" s="53">
        <v>1</v>
      </c>
      <c r="J7" s="37">
        <v>0</v>
      </c>
      <c r="K7" s="6" t="s">
        <v>123</v>
      </c>
      <c r="L7" s="50" t="s">
        <v>120</v>
      </c>
      <c r="M7" s="50" t="s">
        <v>120</v>
      </c>
      <c r="N7" s="50" t="s">
        <v>123</v>
      </c>
      <c r="O7" s="35">
        <v>19</v>
      </c>
      <c r="P7" s="36">
        <v>19</v>
      </c>
      <c r="Q7" s="37">
        <v>0</v>
      </c>
      <c r="R7" s="6" t="s">
        <v>26</v>
      </c>
      <c r="S7" s="7" t="s">
        <v>141</v>
      </c>
    </row>
    <row r="8" spans="1:20" x14ac:dyDescent="0.25">
      <c r="A8" s="12" t="s">
        <v>55</v>
      </c>
      <c r="B8" s="52">
        <v>6</v>
      </c>
      <c r="C8" s="52">
        <v>2</v>
      </c>
      <c r="D8" s="52">
        <v>2</v>
      </c>
      <c r="E8" s="53">
        <v>2</v>
      </c>
      <c r="F8" s="37">
        <v>6</v>
      </c>
      <c r="G8" s="35">
        <v>2</v>
      </c>
      <c r="H8" s="53">
        <v>2</v>
      </c>
      <c r="I8" s="53">
        <v>0</v>
      </c>
      <c r="J8" s="37">
        <v>0</v>
      </c>
      <c r="K8" s="6" t="s">
        <v>143</v>
      </c>
      <c r="L8" s="52" t="s">
        <v>126</v>
      </c>
      <c r="M8" s="52" t="s">
        <v>126</v>
      </c>
      <c r="N8" s="52" t="s">
        <v>126</v>
      </c>
      <c r="O8" s="35">
        <v>20</v>
      </c>
      <c r="P8" s="53">
        <v>24</v>
      </c>
      <c r="Q8" s="37">
        <v>-4</v>
      </c>
      <c r="R8" s="6" t="s">
        <v>27</v>
      </c>
      <c r="S8" s="7" t="s">
        <v>150</v>
      </c>
    </row>
    <row r="9" spans="1:20" x14ac:dyDescent="0.25">
      <c r="A9" s="12" t="s">
        <v>58</v>
      </c>
      <c r="B9" s="50">
        <v>4</v>
      </c>
      <c r="C9" s="50">
        <v>2</v>
      </c>
      <c r="D9" s="50">
        <v>1</v>
      </c>
      <c r="E9" s="36">
        <v>1</v>
      </c>
      <c r="F9" s="37">
        <v>5</v>
      </c>
      <c r="G9" s="35">
        <v>1</v>
      </c>
      <c r="H9" s="36">
        <v>2</v>
      </c>
      <c r="I9" s="36">
        <v>0</v>
      </c>
      <c r="J9" s="37">
        <v>1</v>
      </c>
      <c r="K9" s="6" t="s">
        <v>123</v>
      </c>
      <c r="L9" s="50" t="s">
        <v>121</v>
      </c>
      <c r="M9" s="50" t="s">
        <v>121</v>
      </c>
      <c r="N9" s="50" t="s">
        <v>121</v>
      </c>
      <c r="O9" s="35">
        <v>13</v>
      </c>
      <c r="P9" s="36">
        <v>15</v>
      </c>
      <c r="Q9" s="37">
        <v>-2</v>
      </c>
      <c r="R9" s="6" t="s">
        <v>26</v>
      </c>
      <c r="S9" s="7" t="s">
        <v>145</v>
      </c>
    </row>
    <row r="10" spans="1:20" x14ac:dyDescent="0.25">
      <c r="A10" s="12" t="s">
        <v>57</v>
      </c>
      <c r="B10" s="52">
        <v>5</v>
      </c>
      <c r="C10" s="52">
        <v>2</v>
      </c>
      <c r="D10" s="52">
        <v>3</v>
      </c>
      <c r="E10" s="53">
        <v>0</v>
      </c>
      <c r="F10" s="37">
        <v>4</v>
      </c>
      <c r="G10" s="35">
        <v>1</v>
      </c>
      <c r="H10" s="53">
        <v>2</v>
      </c>
      <c r="I10" s="53">
        <v>0</v>
      </c>
      <c r="J10" s="37">
        <v>0</v>
      </c>
      <c r="K10" s="6" t="s">
        <v>131</v>
      </c>
      <c r="L10" s="52" t="s">
        <v>117</v>
      </c>
      <c r="M10" s="52" t="s">
        <v>116</v>
      </c>
      <c r="N10" s="52" t="s">
        <v>131</v>
      </c>
      <c r="O10" s="35">
        <v>12</v>
      </c>
      <c r="P10" s="53">
        <v>15</v>
      </c>
      <c r="Q10" s="37">
        <v>-3</v>
      </c>
      <c r="R10" s="6" t="s">
        <v>26</v>
      </c>
      <c r="S10" s="7" t="s">
        <v>142</v>
      </c>
    </row>
    <row r="11" spans="1:20" ht="15.75" thickBot="1" x14ac:dyDescent="0.3">
      <c r="A11" s="12" t="s">
        <v>52</v>
      </c>
      <c r="B11" s="52">
        <v>5</v>
      </c>
      <c r="C11" s="52">
        <v>2</v>
      </c>
      <c r="D11" s="52">
        <v>3</v>
      </c>
      <c r="E11" s="39">
        <v>0</v>
      </c>
      <c r="F11" s="40">
        <v>4</v>
      </c>
      <c r="G11" s="38">
        <v>2</v>
      </c>
      <c r="H11" s="39">
        <v>2</v>
      </c>
      <c r="I11" s="39">
        <v>0</v>
      </c>
      <c r="J11" s="40">
        <v>0</v>
      </c>
      <c r="K11" s="6" t="s">
        <v>120</v>
      </c>
      <c r="L11" s="52" t="s">
        <v>124</v>
      </c>
      <c r="M11" s="52" t="s">
        <v>116</v>
      </c>
      <c r="N11" s="52" t="s">
        <v>115</v>
      </c>
      <c r="O11" s="35">
        <v>14</v>
      </c>
      <c r="P11" s="53">
        <v>17</v>
      </c>
      <c r="Q11" s="37">
        <v>-3</v>
      </c>
      <c r="R11" s="6" t="s">
        <v>27</v>
      </c>
      <c r="S11" s="7" t="s">
        <v>142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62</v>
      </c>
      <c r="B14" s="50">
        <v>5</v>
      </c>
      <c r="C14" s="50">
        <v>3</v>
      </c>
      <c r="D14" s="50">
        <v>1</v>
      </c>
      <c r="E14" s="36">
        <v>1</v>
      </c>
      <c r="F14" s="34">
        <v>7</v>
      </c>
      <c r="G14" s="36">
        <v>3</v>
      </c>
      <c r="H14" s="36">
        <v>3</v>
      </c>
      <c r="I14" s="36">
        <v>0</v>
      </c>
      <c r="J14" s="36">
        <v>0</v>
      </c>
      <c r="K14" s="6" t="s">
        <v>115</v>
      </c>
      <c r="L14" s="50" t="s">
        <v>130</v>
      </c>
      <c r="M14" s="50" t="s">
        <v>119</v>
      </c>
      <c r="N14" s="50" t="s">
        <v>120</v>
      </c>
      <c r="O14" s="35">
        <v>16</v>
      </c>
      <c r="P14" s="36">
        <v>13</v>
      </c>
      <c r="Q14" s="37">
        <v>3</v>
      </c>
      <c r="R14" s="6" t="s">
        <v>27</v>
      </c>
      <c r="S14" s="7" t="s">
        <v>152</v>
      </c>
    </row>
    <row r="15" spans="1:20" x14ac:dyDescent="0.25">
      <c r="A15" s="12" t="s">
        <v>60</v>
      </c>
      <c r="B15" s="50">
        <v>5</v>
      </c>
      <c r="C15" s="50">
        <v>3</v>
      </c>
      <c r="D15" s="50">
        <v>2</v>
      </c>
      <c r="E15" s="36">
        <v>0</v>
      </c>
      <c r="F15" s="37">
        <v>6</v>
      </c>
      <c r="G15" s="36">
        <v>3</v>
      </c>
      <c r="H15" s="36">
        <v>3</v>
      </c>
      <c r="I15" s="36">
        <v>0</v>
      </c>
      <c r="J15" s="36">
        <v>0</v>
      </c>
      <c r="K15" s="6" t="s">
        <v>120</v>
      </c>
      <c r="L15" s="50" t="s">
        <v>123</v>
      </c>
      <c r="M15" s="50" t="s">
        <v>117</v>
      </c>
      <c r="N15" s="50" t="s">
        <v>120</v>
      </c>
      <c r="O15" s="35">
        <v>15</v>
      </c>
      <c r="P15" s="36">
        <v>12</v>
      </c>
      <c r="Q15" s="37">
        <v>3</v>
      </c>
      <c r="R15" s="6" t="s">
        <v>26</v>
      </c>
      <c r="S15" s="7" t="s">
        <v>141</v>
      </c>
    </row>
    <row r="16" spans="1:20" x14ac:dyDescent="0.25">
      <c r="A16" s="12" t="s">
        <v>67</v>
      </c>
      <c r="B16" s="50">
        <v>5</v>
      </c>
      <c r="C16" s="50">
        <v>3</v>
      </c>
      <c r="D16" s="50">
        <v>2</v>
      </c>
      <c r="E16" s="36">
        <v>0</v>
      </c>
      <c r="F16" s="37">
        <v>6</v>
      </c>
      <c r="G16" s="36">
        <v>2</v>
      </c>
      <c r="H16" s="36">
        <v>3</v>
      </c>
      <c r="I16" s="36">
        <v>0</v>
      </c>
      <c r="J16" s="36">
        <v>0</v>
      </c>
      <c r="K16" s="6" t="s">
        <v>131</v>
      </c>
      <c r="L16" s="50" t="s">
        <v>119</v>
      </c>
      <c r="M16" s="50" t="s">
        <v>120</v>
      </c>
      <c r="N16" s="50" t="s">
        <v>124</v>
      </c>
      <c r="O16" s="35">
        <v>15</v>
      </c>
      <c r="P16" s="36">
        <v>16</v>
      </c>
      <c r="Q16" s="37">
        <v>-1</v>
      </c>
      <c r="R16" s="6" t="s">
        <v>29</v>
      </c>
      <c r="S16" s="7" t="s">
        <v>141</v>
      </c>
    </row>
    <row r="17" spans="1:19" x14ac:dyDescent="0.25">
      <c r="A17" s="12" t="s">
        <v>61</v>
      </c>
      <c r="B17" s="50">
        <v>6</v>
      </c>
      <c r="C17" s="50">
        <v>3</v>
      </c>
      <c r="D17" s="50">
        <v>3</v>
      </c>
      <c r="E17" s="36">
        <v>0</v>
      </c>
      <c r="F17" s="37">
        <v>6</v>
      </c>
      <c r="G17" s="36">
        <v>2</v>
      </c>
      <c r="H17" s="36">
        <v>2</v>
      </c>
      <c r="I17" s="36">
        <v>1</v>
      </c>
      <c r="J17" s="36">
        <v>0</v>
      </c>
      <c r="K17" s="6" t="s">
        <v>119</v>
      </c>
      <c r="L17" s="50" t="s">
        <v>142</v>
      </c>
      <c r="M17" s="50" t="s">
        <v>116</v>
      </c>
      <c r="N17" s="50" t="s">
        <v>119</v>
      </c>
      <c r="O17" s="35">
        <v>28</v>
      </c>
      <c r="P17" s="36">
        <v>30</v>
      </c>
      <c r="Q17" s="37">
        <v>-2</v>
      </c>
      <c r="R17" s="6" t="s">
        <v>30</v>
      </c>
      <c r="S17" s="7" t="s">
        <v>151</v>
      </c>
    </row>
    <row r="18" spans="1:19" x14ac:dyDescent="0.25">
      <c r="A18" s="12" t="s">
        <v>63</v>
      </c>
      <c r="B18" s="50">
        <v>4</v>
      </c>
      <c r="C18" s="50">
        <v>2</v>
      </c>
      <c r="D18" s="50">
        <v>1</v>
      </c>
      <c r="E18" s="36">
        <v>1</v>
      </c>
      <c r="F18" s="37">
        <v>5</v>
      </c>
      <c r="G18" s="36">
        <v>1</v>
      </c>
      <c r="H18" s="36">
        <v>2</v>
      </c>
      <c r="I18" s="36">
        <v>0</v>
      </c>
      <c r="J18" s="36">
        <v>1</v>
      </c>
      <c r="K18" s="6" t="s">
        <v>130</v>
      </c>
      <c r="L18" s="50" t="s">
        <v>119</v>
      </c>
      <c r="M18" s="50" t="s">
        <v>119</v>
      </c>
      <c r="N18" s="50" t="s">
        <v>123</v>
      </c>
      <c r="O18" s="35">
        <v>15</v>
      </c>
      <c r="P18" s="36">
        <v>15</v>
      </c>
      <c r="Q18" s="37">
        <v>0</v>
      </c>
      <c r="R18" s="6" t="s">
        <v>26</v>
      </c>
      <c r="S18" s="7" t="s">
        <v>145</v>
      </c>
    </row>
    <row r="19" spans="1:19" x14ac:dyDescent="0.25">
      <c r="A19" s="12" t="s">
        <v>64</v>
      </c>
      <c r="B19" s="52">
        <v>4</v>
      </c>
      <c r="C19" s="52">
        <v>2</v>
      </c>
      <c r="D19" s="52">
        <v>1</v>
      </c>
      <c r="E19" s="53">
        <v>1</v>
      </c>
      <c r="F19" s="37">
        <v>5</v>
      </c>
      <c r="G19" s="53">
        <v>2</v>
      </c>
      <c r="H19" s="53">
        <v>2</v>
      </c>
      <c r="I19" s="53">
        <v>0</v>
      </c>
      <c r="J19" s="53">
        <v>0</v>
      </c>
      <c r="K19" s="6" t="s">
        <v>143</v>
      </c>
      <c r="L19" s="52" t="s">
        <v>117</v>
      </c>
      <c r="M19" s="52" t="s">
        <v>125</v>
      </c>
      <c r="N19" s="52" t="s">
        <v>130</v>
      </c>
      <c r="O19" s="35">
        <v>9</v>
      </c>
      <c r="P19" s="53">
        <v>10</v>
      </c>
      <c r="Q19" s="37">
        <v>-1</v>
      </c>
      <c r="R19" s="6" t="s">
        <v>30</v>
      </c>
      <c r="S19" s="7" t="s">
        <v>145</v>
      </c>
    </row>
    <row r="20" spans="1:19" x14ac:dyDescent="0.25">
      <c r="A20" s="12" t="s">
        <v>66</v>
      </c>
      <c r="B20" s="50">
        <v>5</v>
      </c>
      <c r="C20" s="50">
        <v>2</v>
      </c>
      <c r="D20" s="50">
        <v>3</v>
      </c>
      <c r="E20" s="36">
        <v>0</v>
      </c>
      <c r="F20" s="37">
        <v>4</v>
      </c>
      <c r="G20" s="36">
        <v>2</v>
      </c>
      <c r="H20" s="36">
        <v>2</v>
      </c>
      <c r="I20" s="36">
        <v>0</v>
      </c>
      <c r="J20" s="36">
        <v>0</v>
      </c>
      <c r="K20" s="6" t="s">
        <v>120</v>
      </c>
      <c r="L20" s="50" t="s">
        <v>124</v>
      </c>
      <c r="M20" s="50" t="s">
        <v>116</v>
      </c>
      <c r="N20" s="50" t="s">
        <v>117</v>
      </c>
      <c r="O20" s="35">
        <v>16</v>
      </c>
      <c r="P20" s="36">
        <v>16</v>
      </c>
      <c r="Q20" s="37">
        <v>0</v>
      </c>
      <c r="R20" s="6" t="s">
        <v>30</v>
      </c>
      <c r="S20" s="7" t="s">
        <v>142</v>
      </c>
    </row>
    <row r="21" spans="1:19" ht="15.75" thickBot="1" x14ac:dyDescent="0.3">
      <c r="A21" s="13" t="s">
        <v>65</v>
      </c>
      <c r="B21" s="9">
        <v>4</v>
      </c>
      <c r="C21" s="9">
        <v>1</v>
      </c>
      <c r="D21" s="9">
        <v>2</v>
      </c>
      <c r="E21" s="39">
        <v>1</v>
      </c>
      <c r="F21" s="40">
        <v>3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125</v>
      </c>
      <c r="M21" s="9" t="s">
        <v>117</v>
      </c>
      <c r="N21" s="9" t="s">
        <v>126</v>
      </c>
      <c r="O21" s="38">
        <v>6</v>
      </c>
      <c r="P21" s="39">
        <v>15</v>
      </c>
      <c r="Q21" s="40">
        <v>-9</v>
      </c>
      <c r="R21" s="8" t="s">
        <v>30</v>
      </c>
      <c r="S21" s="10" t="s">
        <v>133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5</v>
      </c>
      <c r="C25" s="4">
        <v>5</v>
      </c>
      <c r="D25" s="4">
        <v>0</v>
      </c>
      <c r="E25" s="33">
        <v>0</v>
      </c>
      <c r="F25" s="34">
        <v>10</v>
      </c>
      <c r="G25" s="33">
        <v>4</v>
      </c>
      <c r="H25" s="33">
        <v>4</v>
      </c>
      <c r="I25" s="33">
        <v>1</v>
      </c>
      <c r="J25" s="33">
        <v>0</v>
      </c>
      <c r="K25" s="3" t="s">
        <v>115</v>
      </c>
      <c r="L25" s="4" t="s">
        <v>128</v>
      </c>
      <c r="M25" s="4" t="s">
        <v>119</v>
      </c>
      <c r="N25" s="4" t="s">
        <v>138</v>
      </c>
      <c r="O25" s="32">
        <v>21</v>
      </c>
      <c r="P25" s="33">
        <v>8</v>
      </c>
      <c r="Q25" s="34">
        <v>13</v>
      </c>
      <c r="R25" s="3" t="s">
        <v>147</v>
      </c>
      <c r="S25" s="5" t="s">
        <v>148</v>
      </c>
    </row>
    <row r="26" spans="1:19" x14ac:dyDescent="0.25">
      <c r="A26" s="12" t="s">
        <v>68</v>
      </c>
      <c r="B26" s="50">
        <v>4</v>
      </c>
      <c r="C26" s="50">
        <v>3</v>
      </c>
      <c r="D26" s="50">
        <v>0</v>
      </c>
      <c r="E26" s="36">
        <v>1</v>
      </c>
      <c r="F26" s="37">
        <v>7</v>
      </c>
      <c r="G26" s="36">
        <v>1</v>
      </c>
      <c r="H26" s="36">
        <v>2</v>
      </c>
      <c r="I26" s="36">
        <v>1</v>
      </c>
      <c r="J26" s="36">
        <v>1</v>
      </c>
      <c r="K26" s="6" t="s">
        <v>115</v>
      </c>
      <c r="L26" s="50" t="s">
        <v>122</v>
      </c>
      <c r="M26" s="50" t="s">
        <v>119</v>
      </c>
      <c r="N26" s="50" t="s">
        <v>143</v>
      </c>
      <c r="O26" s="35">
        <v>12</v>
      </c>
      <c r="P26" s="36">
        <v>10</v>
      </c>
      <c r="Q26" s="37">
        <v>2</v>
      </c>
      <c r="R26" s="6" t="s">
        <v>29</v>
      </c>
      <c r="S26" s="7" t="s">
        <v>154</v>
      </c>
    </row>
    <row r="27" spans="1:19" x14ac:dyDescent="0.25">
      <c r="A27" s="12" t="s">
        <v>74</v>
      </c>
      <c r="B27" s="52">
        <v>5</v>
      </c>
      <c r="C27" s="52">
        <v>3</v>
      </c>
      <c r="D27" s="52">
        <v>2</v>
      </c>
      <c r="E27" s="53">
        <v>0</v>
      </c>
      <c r="F27" s="37">
        <v>6</v>
      </c>
      <c r="G27" s="53">
        <v>2</v>
      </c>
      <c r="H27" s="53">
        <v>2</v>
      </c>
      <c r="I27" s="53">
        <v>1</v>
      </c>
      <c r="J27" s="53">
        <v>0</v>
      </c>
      <c r="K27" s="6" t="s">
        <v>119</v>
      </c>
      <c r="L27" s="52" t="s">
        <v>131</v>
      </c>
      <c r="M27" s="52" t="s">
        <v>116</v>
      </c>
      <c r="N27" s="52" t="s">
        <v>115</v>
      </c>
      <c r="O27" s="35">
        <v>13</v>
      </c>
      <c r="P27" s="53">
        <v>9</v>
      </c>
      <c r="Q27" s="37">
        <v>4</v>
      </c>
      <c r="R27" s="6" t="s">
        <v>29</v>
      </c>
      <c r="S27" s="7" t="s">
        <v>141</v>
      </c>
    </row>
    <row r="28" spans="1:19" x14ac:dyDescent="0.25">
      <c r="A28" s="12" t="s">
        <v>72</v>
      </c>
      <c r="B28" s="52">
        <v>6</v>
      </c>
      <c r="C28" s="52">
        <v>3</v>
      </c>
      <c r="D28" s="52">
        <v>3</v>
      </c>
      <c r="E28" s="53">
        <v>0</v>
      </c>
      <c r="F28" s="37">
        <v>6</v>
      </c>
      <c r="G28" s="53">
        <v>3</v>
      </c>
      <c r="H28" s="53">
        <v>3</v>
      </c>
      <c r="I28" s="53">
        <v>0</v>
      </c>
      <c r="J28" s="53">
        <v>0</v>
      </c>
      <c r="K28" s="6" t="s">
        <v>123</v>
      </c>
      <c r="L28" s="52" t="s">
        <v>124</v>
      </c>
      <c r="M28" s="52" t="s">
        <v>116</v>
      </c>
      <c r="N28" s="52" t="s">
        <v>123</v>
      </c>
      <c r="O28" s="35">
        <v>18</v>
      </c>
      <c r="P28" s="53">
        <v>16</v>
      </c>
      <c r="Q28" s="37">
        <v>2</v>
      </c>
      <c r="R28" s="6" t="s">
        <v>29</v>
      </c>
      <c r="S28" s="7" t="s">
        <v>151</v>
      </c>
    </row>
    <row r="29" spans="1:19" x14ac:dyDescent="0.25">
      <c r="A29" s="12" t="s">
        <v>71</v>
      </c>
      <c r="B29" s="50">
        <v>4</v>
      </c>
      <c r="C29" s="50">
        <v>2</v>
      </c>
      <c r="D29" s="50">
        <v>1</v>
      </c>
      <c r="E29" s="36">
        <v>1</v>
      </c>
      <c r="F29" s="37">
        <v>5</v>
      </c>
      <c r="G29" s="36">
        <v>1</v>
      </c>
      <c r="H29" s="36">
        <v>1</v>
      </c>
      <c r="I29" s="36">
        <v>1</v>
      </c>
      <c r="J29" s="36">
        <v>1</v>
      </c>
      <c r="K29" s="6" t="s">
        <v>123</v>
      </c>
      <c r="L29" s="50" t="s">
        <v>121</v>
      </c>
      <c r="M29" s="50" t="s">
        <v>125</v>
      </c>
      <c r="N29" s="50" t="s">
        <v>130</v>
      </c>
      <c r="O29" s="35">
        <v>9</v>
      </c>
      <c r="P29" s="36">
        <v>11</v>
      </c>
      <c r="Q29" s="37">
        <v>-2</v>
      </c>
      <c r="R29" s="6" t="s">
        <v>26</v>
      </c>
      <c r="S29" s="7" t="s">
        <v>145</v>
      </c>
    </row>
    <row r="30" spans="1:19" x14ac:dyDescent="0.25">
      <c r="A30" s="12" t="s">
        <v>73</v>
      </c>
      <c r="B30" s="50">
        <v>5</v>
      </c>
      <c r="C30" s="50">
        <v>2</v>
      </c>
      <c r="D30" s="50">
        <v>2</v>
      </c>
      <c r="E30" s="36">
        <v>1</v>
      </c>
      <c r="F30" s="37">
        <v>5</v>
      </c>
      <c r="G30" s="36">
        <v>2</v>
      </c>
      <c r="H30" s="36">
        <v>2</v>
      </c>
      <c r="I30" s="36">
        <v>0</v>
      </c>
      <c r="J30" s="36">
        <v>0</v>
      </c>
      <c r="K30" s="6" t="s">
        <v>130</v>
      </c>
      <c r="L30" s="50" t="s">
        <v>120</v>
      </c>
      <c r="M30" s="50" t="s">
        <v>116</v>
      </c>
      <c r="N30" s="50" t="s">
        <v>117</v>
      </c>
      <c r="O30" s="35">
        <v>18</v>
      </c>
      <c r="P30" s="36">
        <v>21</v>
      </c>
      <c r="Q30" s="37">
        <v>-3</v>
      </c>
      <c r="R30" s="6" t="s">
        <v>30</v>
      </c>
      <c r="S30" s="7" t="s">
        <v>140</v>
      </c>
    </row>
    <row r="31" spans="1:19" x14ac:dyDescent="0.25">
      <c r="A31" s="12" t="s">
        <v>75</v>
      </c>
      <c r="B31" s="50">
        <v>6</v>
      </c>
      <c r="C31" s="50">
        <v>2</v>
      </c>
      <c r="D31" s="50">
        <v>4</v>
      </c>
      <c r="E31" s="36">
        <v>0</v>
      </c>
      <c r="F31" s="37">
        <v>4</v>
      </c>
      <c r="G31" s="36">
        <v>2</v>
      </c>
      <c r="H31" s="36">
        <v>2</v>
      </c>
      <c r="I31" s="36">
        <v>0</v>
      </c>
      <c r="J31" s="36">
        <v>0</v>
      </c>
      <c r="K31" s="6" t="s">
        <v>117</v>
      </c>
      <c r="L31" s="50" t="s">
        <v>142</v>
      </c>
      <c r="M31" s="50" t="s">
        <v>117</v>
      </c>
      <c r="N31" s="50" t="s">
        <v>118</v>
      </c>
      <c r="O31" s="35">
        <v>14</v>
      </c>
      <c r="P31" s="36">
        <v>18</v>
      </c>
      <c r="Q31" s="37">
        <v>-4</v>
      </c>
      <c r="R31" s="6" t="s">
        <v>30</v>
      </c>
      <c r="S31" s="7" t="s">
        <v>153</v>
      </c>
    </row>
    <row r="32" spans="1:19" ht="15.75" thickBot="1" x14ac:dyDescent="0.3">
      <c r="A32" s="12" t="s">
        <v>70</v>
      </c>
      <c r="B32" s="50">
        <v>5</v>
      </c>
      <c r="C32" s="50">
        <v>2</v>
      </c>
      <c r="D32" s="50">
        <v>3</v>
      </c>
      <c r="E32" s="36">
        <v>0</v>
      </c>
      <c r="F32" s="40">
        <v>4</v>
      </c>
      <c r="G32" s="36">
        <v>1</v>
      </c>
      <c r="H32" s="36">
        <v>2</v>
      </c>
      <c r="I32" s="36">
        <v>0</v>
      </c>
      <c r="J32" s="36">
        <v>0</v>
      </c>
      <c r="K32" s="6" t="s">
        <v>124</v>
      </c>
      <c r="L32" s="50" t="s">
        <v>120</v>
      </c>
      <c r="M32" s="50" t="s">
        <v>116</v>
      </c>
      <c r="N32" s="50" t="s">
        <v>135</v>
      </c>
      <c r="O32" s="35">
        <v>16</v>
      </c>
      <c r="P32" s="36">
        <v>21</v>
      </c>
      <c r="Q32" s="37">
        <v>-5</v>
      </c>
      <c r="R32" s="6" t="s">
        <v>26</v>
      </c>
      <c r="S32" s="7" t="s">
        <v>142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6</v>
      </c>
      <c r="C35" s="52">
        <v>6</v>
      </c>
      <c r="D35" s="52">
        <v>0</v>
      </c>
      <c r="E35" s="53">
        <v>0</v>
      </c>
      <c r="F35" s="34">
        <v>12</v>
      </c>
      <c r="G35" s="53">
        <v>5</v>
      </c>
      <c r="H35" s="53">
        <v>5</v>
      </c>
      <c r="I35" s="53">
        <v>1</v>
      </c>
      <c r="J35" s="53">
        <v>0</v>
      </c>
      <c r="K35" s="6" t="s">
        <v>128</v>
      </c>
      <c r="L35" s="52" t="s">
        <v>128</v>
      </c>
      <c r="M35" s="52" t="s">
        <v>115</v>
      </c>
      <c r="N35" s="52" t="s">
        <v>148</v>
      </c>
      <c r="O35" s="35">
        <v>25</v>
      </c>
      <c r="P35" s="53">
        <v>11</v>
      </c>
      <c r="Q35" s="37">
        <v>14</v>
      </c>
      <c r="R35" s="6" t="s">
        <v>158</v>
      </c>
      <c r="S35" s="7" t="s">
        <v>159</v>
      </c>
    </row>
    <row r="36" spans="1:19" x14ac:dyDescent="0.25">
      <c r="A36" s="12" t="s">
        <v>76</v>
      </c>
      <c r="B36" s="52">
        <v>5</v>
      </c>
      <c r="C36" s="52">
        <v>3</v>
      </c>
      <c r="D36" s="52">
        <v>2</v>
      </c>
      <c r="E36" s="53">
        <v>0</v>
      </c>
      <c r="F36" s="37">
        <v>6</v>
      </c>
      <c r="G36" s="53">
        <v>3</v>
      </c>
      <c r="H36" s="53">
        <v>3</v>
      </c>
      <c r="I36" s="53">
        <v>0</v>
      </c>
      <c r="J36" s="53">
        <v>0</v>
      </c>
      <c r="K36" s="6" t="s">
        <v>119</v>
      </c>
      <c r="L36" s="52" t="s">
        <v>131</v>
      </c>
      <c r="M36" s="52" t="s">
        <v>115</v>
      </c>
      <c r="N36" s="52" t="s">
        <v>115</v>
      </c>
      <c r="O36" s="35">
        <v>20</v>
      </c>
      <c r="P36" s="53">
        <v>13</v>
      </c>
      <c r="Q36" s="37">
        <v>7</v>
      </c>
      <c r="R36" s="6" t="s">
        <v>26</v>
      </c>
      <c r="S36" s="7" t="s">
        <v>141</v>
      </c>
    </row>
    <row r="37" spans="1:19" x14ac:dyDescent="0.25">
      <c r="A37" s="12" t="s">
        <v>79</v>
      </c>
      <c r="B37" s="50">
        <v>5</v>
      </c>
      <c r="C37" s="50">
        <v>2</v>
      </c>
      <c r="D37" s="50">
        <v>2</v>
      </c>
      <c r="E37" s="36">
        <v>1</v>
      </c>
      <c r="F37" s="37">
        <v>5</v>
      </c>
      <c r="G37" s="36">
        <v>2</v>
      </c>
      <c r="H37" s="36">
        <v>2</v>
      </c>
      <c r="I37" s="36">
        <v>0</v>
      </c>
      <c r="J37" s="36">
        <v>1</v>
      </c>
      <c r="K37" s="6" t="s">
        <v>126</v>
      </c>
      <c r="L37" s="50" t="s">
        <v>115</v>
      </c>
      <c r="M37" s="50" t="s">
        <v>116</v>
      </c>
      <c r="N37" s="50" t="s">
        <v>120</v>
      </c>
      <c r="O37" s="35">
        <v>21</v>
      </c>
      <c r="P37" s="36">
        <v>19</v>
      </c>
      <c r="Q37" s="37">
        <v>2</v>
      </c>
      <c r="R37" s="6" t="s">
        <v>27</v>
      </c>
      <c r="S37" s="7" t="s">
        <v>140</v>
      </c>
    </row>
    <row r="38" spans="1:19" x14ac:dyDescent="0.25">
      <c r="A38" s="12" t="s">
        <v>81</v>
      </c>
      <c r="B38" s="50">
        <v>6</v>
      </c>
      <c r="C38" s="50">
        <v>2</v>
      </c>
      <c r="D38" s="50">
        <v>3</v>
      </c>
      <c r="E38" s="36">
        <v>1</v>
      </c>
      <c r="F38" s="37">
        <v>5</v>
      </c>
      <c r="G38" s="36">
        <v>2</v>
      </c>
      <c r="H38" s="36">
        <v>2</v>
      </c>
      <c r="I38" s="36">
        <v>0</v>
      </c>
      <c r="J38" s="36">
        <v>1</v>
      </c>
      <c r="K38" s="6" t="s">
        <v>119</v>
      </c>
      <c r="L38" s="50" t="s">
        <v>146</v>
      </c>
      <c r="M38" s="50" t="s">
        <v>116</v>
      </c>
      <c r="N38" s="50" t="s">
        <v>119</v>
      </c>
      <c r="O38" s="35">
        <v>16</v>
      </c>
      <c r="P38" s="36">
        <v>23</v>
      </c>
      <c r="Q38" s="37">
        <v>-7</v>
      </c>
      <c r="R38" s="6" t="s">
        <v>30</v>
      </c>
      <c r="S38" s="7" t="s">
        <v>162</v>
      </c>
    </row>
    <row r="39" spans="1:19" x14ac:dyDescent="0.25">
      <c r="A39" s="12" t="s">
        <v>78</v>
      </c>
      <c r="B39" s="50">
        <v>5</v>
      </c>
      <c r="C39" s="50">
        <v>1</v>
      </c>
      <c r="D39" s="50">
        <v>3</v>
      </c>
      <c r="E39" s="36">
        <v>1</v>
      </c>
      <c r="F39" s="37">
        <v>3</v>
      </c>
      <c r="G39" s="36">
        <v>1</v>
      </c>
      <c r="H39" s="36">
        <v>1</v>
      </c>
      <c r="I39" s="36">
        <v>0</v>
      </c>
      <c r="J39" s="36">
        <v>0</v>
      </c>
      <c r="K39" s="6" t="s">
        <v>125</v>
      </c>
      <c r="L39" s="50" t="s">
        <v>124</v>
      </c>
      <c r="M39" s="50" t="s">
        <v>117</v>
      </c>
      <c r="N39" s="50" t="s">
        <v>133</v>
      </c>
      <c r="O39" s="35">
        <v>13</v>
      </c>
      <c r="P39" s="36">
        <v>20</v>
      </c>
      <c r="Q39" s="37">
        <v>-7</v>
      </c>
      <c r="R39" s="6" t="s">
        <v>30</v>
      </c>
      <c r="S39" s="7" t="s">
        <v>146</v>
      </c>
    </row>
    <row r="40" spans="1:19" x14ac:dyDescent="0.25">
      <c r="A40" s="12" t="s">
        <v>80</v>
      </c>
      <c r="B40" s="52">
        <v>6</v>
      </c>
      <c r="C40" s="52">
        <v>1</v>
      </c>
      <c r="D40" s="52">
        <v>4</v>
      </c>
      <c r="E40" s="53">
        <v>1</v>
      </c>
      <c r="F40" s="37">
        <v>3</v>
      </c>
      <c r="G40" s="53">
        <v>1</v>
      </c>
      <c r="H40" s="53">
        <v>1</v>
      </c>
      <c r="I40" s="53">
        <v>0</v>
      </c>
      <c r="J40" s="53">
        <v>1</v>
      </c>
      <c r="K40" s="6" t="s">
        <v>124</v>
      </c>
      <c r="L40" s="52" t="s">
        <v>126</v>
      </c>
      <c r="M40" s="52" t="s">
        <v>117</v>
      </c>
      <c r="N40" s="52" t="s">
        <v>136</v>
      </c>
      <c r="O40" s="35">
        <v>11</v>
      </c>
      <c r="P40" s="53">
        <v>21</v>
      </c>
      <c r="Q40" s="37">
        <v>-10</v>
      </c>
      <c r="R40" s="6" t="s">
        <v>27</v>
      </c>
      <c r="S40" s="7" t="s">
        <v>157</v>
      </c>
    </row>
    <row r="41" spans="1:19" x14ac:dyDescent="0.25">
      <c r="A41" s="12" t="s">
        <v>82</v>
      </c>
      <c r="B41" s="52">
        <v>5</v>
      </c>
      <c r="C41" s="52">
        <v>1</v>
      </c>
      <c r="D41" s="52">
        <v>4</v>
      </c>
      <c r="E41" s="53">
        <v>0</v>
      </c>
      <c r="F41" s="37">
        <v>2</v>
      </c>
      <c r="G41" s="53">
        <v>1</v>
      </c>
      <c r="H41" s="53">
        <v>1</v>
      </c>
      <c r="I41" s="53">
        <v>0</v>
      </c>
      <c r="J41" s="53">
        <v>0</v>
      </c>
      <c r="K41" s="6" t="s">
        <v>124</v>
      </c>
      <c r="L41" s="52" t="s">
        <v>118</v>
      </c>
      <c r="M41" s="52" t="s">
        <v>117</v>
      </c>
      <c r="N41" s="52" t="s">
        <v>144</v>
      </c>
      <c r="O41" s="35">
        <v>11</v>
      </c>
      <c r="P41" s="53">
        <v>15</v>
      </c>
      <c r="Q41" s="37">
        <v>-4</v>
      </c>
      <c r="R41" s="6" t="s">
        <v>127</v>
      </c>
      <c r="S41" s="7" t="s">
        <v>161</v>
      </c>
    </row>
    <row r="42" spans="1:19" ht="15.75" thickBot="1" x14ac:dyDescent="0.3">
      <c r="A42" s="13" t="s">
        <v>83</v>
      </c>
      <c r="B42" s="9">
        <v>5</v>
      </c>
      <c r="C42" s="9">
        <v>0</v>
      </c>
      <c r="D42" s="9">
        <v>4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117</v>
      </c>
      <c r="M42" s="9" t="s">
        <v>117</v>
      </c>
      <c r="N42" s="9" t="s">
        <v>126</v>
      </c>
      <c r="O42" s="38">
        <v>7</v>
      </c>
      <c r="P42" s="39">
        <v>20</v>
      </c>
      <c r="Q42" s="40">
        <v>-13</v>
      </c>
      <c r="R42" s="8" t="s">
        <v>155</v>
      </c>
      <c r="S42" s="10" t="s">
        <v>156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56</v>
      </c>
      <c r="B4" s="4">
        <v>6</v>
      </c>
      <c r="C4" s="4">
        <v>5</v>
      </c>
      <c r="D4" s="4">
        <v>1</v>
      </c>
      <c r="E4" s="33">
        <v>0</v>
      </c>
      <c r="F4" s="34">
        <v>10</v>
      </c>
      <c r="G4" s="32">
        <v>5</v>
      </c>
      <c r="H4" s="33">
        <v>5</v>
      </c>
      <c r="I4" s="33">
        <v>0</v>
      </c>
      <c r="J4" s="34">
        <v>0</v>
      </c>
      <c r="K4" s="3" t="s">
        <v>128</v>
      </c>
      <c r="L4" s="4" t="s">
        <v>123</v>
      </c>
      <c r="M4" s="4" t="s">
        <v>116</v>
      </c>
      <c r="N4" s="4" t="s">
        <v>149</v>
      </c>
      <c r="O4" s="32">
        <v>30</v>
      </c>
      <c r="P4" s="33">
        <v>15</v>
      </c>
      <c r="Q4" s="34">
        <v>15</v>
      </c>
      <c r="R4" s="3" t="s">
        <v>147</v>
      </c>
      <c r="S4" s="5" t="s">
        <v>160</v>
      </c>
    </row>
    <row r="5" spans="1:20" x14ac:dyDescent="0.25">
      <c r="A5" s="12" t="s">
        <v>53</v>
      </c>
      <c r="B5" s="52">
        <v>5</v>
      </c>
      <c r="C5" s="52">
        <v>5</v>
      </c>
      <c r="D5" s="52">
        <v>0</v>
      </c>
      <c r="E5" s="53">
        <v>0</v>
      </c>
      <c r="F5" s="37">
        <v>10</v>
      </c>
      <c r="G5" s="35">
        <v>5</v>
      </c>
      <c r="H5" s="53">
        <v>5</v>
      </c>
      <c r="I5" s="53">
        <v>0</v>
      </c>
      <c r="J5" s="37">
        <v>0</v>
      </c>
      <c r="K5" s="6" t="s">
        <v>115</v>
      </c>
      <c r="L5" s="52" t="s">
        <v>128</v>
      </c>
      <c r="M5" s="52" t="s">
        <v>116</v>
      </c>
      <c r="N5" s="52" t="s">
        <v>116</v>
      </c>
      <c r="O5" s="35">
        <v>16</v>
      </c>
      <c r="P5" s="53">
        <v>7</v>
      </c>
      <c r="Q5" s="37">
        <v>9</v>
      </c>
      <c r="R5" s="6" t="s">
        <v>147</v>
      </c>
      <c r="S5" s="7" t="s">
        <v>148</v>
      </c>
    </row>
    <row r="6" spans="1:20" x14ac:dyDescent="0.25">
      <c r="A6" s="12" t="s">
        <v>58</v>
      </c>
      <c r="B6" s="52">
        <v>5</v>
      </c>
      <c r="C6" s="52">
        <v>3</v>
      </c>
      <c r="D6" s="52">
        <v>1</v>
      </c>
      <c r="E6" s="53">
        <v>1</v>
      </c>
      <c r="F6" s="37">
        <v>7</v>
      </c>
      <c r="G6" s="35">
        <v>2</v>
      </c>
      <c r="H6" s="53">
        <v>3</v>
      </c>
      <c r="I6" s="53">
        <v>0</v>
      </c>
      <c r="J6" s="37">
        <v>1</v>
      </c>
      <c r="K6" s="6" t="s">
        <v>123</v>
      </c>
      <c r="L6" s="52" t="s">
        <v>122</v>
      </c>
      <c r="M6" s="52" t="s">
        <v>122</v>
      </c>
      <c r="N6" s="52" t="s">
        <v>122</v>
      </c>
      <c r="O6" s="35">
        <v>16</v>
      </c>
      <c r="P6" s="53">
        <v>16</v>
      </c>
      <c r="Q6" s="37">
        <v>0</v>
      </c>
      <c r="R6" s="6" t="s">
        <v>29</v>
      </c>
      <c r="S6" s="7" t="s">
        <v>152</v>
      </c>
    </row>
    <row r="7" spans="1:20" x14ac:dyDescent="0.25">
      <c r="A7" s="12" t="s">
        <v>59</v>
      </c>
      <c r="B7" s="50">
        <v>5</v>
      </c>
      <c r="C7" s="50">
        <v>3</v>
      </c>
      <c r="D7" s="50">
        <v>2</v>
      </c>
      <c r="E7" s="36">
        <v>0</v>
      </c>
      <c r="F7" s="37">
        <v>6</v>
      </c>
      <c r="G7" s="35">
        <v>3</v>
      </c>
      <c r="H7" s="36">
        <v>3</v>
      </c>
      <c r="I7" s="36">
        <v>0</v>
      </c>
      <c r="J7" s="37">
        <v>0</v>
      </c>
      <c r="K7" s="6" t="s">
        <v>134</v>
      </c>
      <c r="L7" s="50" t="s">
        <v>117</v>
      </c>
      <c r="M7" s="50" t="s">
        <v>117</v>
      </c>
      <c r="N7" s="50" t="s">
        <v>131</v>
      </c>
      <c r="O7" s="35">
        <v>21</v>
      </c>
      <c r="P7" s="36">
        <v>15</v>
      </c>
      <c r="Q7" s="37">
        <v>6</v>
      </c>
      <c r="R7" s="6" t="s">
        <v>27</v>
      </c>
      <c r="S7" s="7" t="s">
        <v>141</v>
      </c>
    </row>
    <row r="8" spans="1:20" x14ac:dyDescent="0.25">
      <c r="A8" s="12" t="s">
        <v>54</v>
      </c>
      <c r="B8" s="52">
        <v>5</v>
      </c>
      <c r="C8" s="52">
        <v>3</v>
      </c>
      <c r="D8" s="52">
        <v>2</v>
      </c>
      <c r="E8" s="53">
        <v>0</v>
      </c>
      <c r="F8" s="37">
        <v>6</v>
      </c>
      <c r="G8" s="35">
        <v>1</v>
      </c>
      <c r="H8" s="53">
        <v>2</v>
      </c>
      <c r="I8" s="53">
        <v>1</v>
      </c>
      <c r="J8" s="37">
        <v>0</v>
      </c>
      <c r="K8" s="6" t="s">
        <v>123</v>
      </c>
      <c r="L8" s="52" t="s">
        <v>120</v>
      </c>
      <c r="M8" s="52" t="s">
        <v>120</v>
      </c>
      <c r="N8" s="52" t="s">
        <v>123</v>
      </c>
      <c r="O8" s="35">
        <v>19</v>
      </c>
      <c r="P8" s="53">
        <v>19</v>
      </c>
      <c r="Q8" s="37">
        <v>0</v>
      </c>
      <c r="R8" s="6" t="s">
        <v>26</v>
      </c>
      <c r="S8" s="7" t="s">
        <v>141</v>
      </c>
    </row>
    <row r="9" spans="1:20" x14ac:dyDescent="0.25">
      <c r="A9" s="12" t="s">
        <v>55</v>
      </c>
      <c r="B9" s="52">
        <v>6</v>
      </c>
      <c r="C9" s="52">
        <v>2</v>
      </c>
      <c r="D9" s="52">
        <v>2</v>
      </c>
      <c r="E9" s="53">
        <v>2</v>
      </c>
      <c r="F9" s="37">
        <v>6</v>
      </c>
      <c r="G9" s="35">
        <v>2</v>
      </c>
      <c r="H9" s="53">
        <v>2</v>
      </c>
      <c r="I9" s="53">
        <v>0</v>
      </c>
      <c r="J9" s="37">
        <v>0</v>
      </c>
      <c r="K9" s="6" t="s">
        <v>143</v>
      </c>
      <c r="L9" s="52" t="s">
        <v>126</v>
      </c>
      <c r="M9" s="52" t="s">
        <v>126</v>
      </c>
      <c r="N9" s="52" t="s">
        <v>126</v>
      </c>
      <c r="O9" s="35">
        <v>20</v>
      </c>
      <c r="P9" s="53">
        <v>24</v>
      </c>
      <c r="Q9" s="37">
        <v>-4</v>
      </c>
      <c r="R9" s="6" t="s">
        <v>27</v>
      </c>
      <c r="S9" s="7" t="s">
        <v>150</v>
      </c>
    </row>
    <row r="10" spans="1:20" x14ac:dyDescent="0.25">
      <c r="A10" s="12" t="s">
        <v>52</v>
      </c>
      <c r="B10" s="50">
        <v>5</v>
      </c>
      <c r="C10" s="50">
        <v>2</v>
      </c>
      <c r="D10" s="50">
        <v>3</v>
      </c>
      <c r="E10" s="53">
        <v>0</v>
      </c>
      <c r="F10" s="37">
        <v>4</v>
      </c>
      <c r="G10" s="35">
        <v>2</v>
      </c>
      <c r="H10" s="53">
        <v>2</v>
      </c>
      <c r="I10" s="53">
        <v>0</v>
      </c>
      <c r="J10" s="37">
        <v>0</v>
      </c>
      <c r="K10" s="6" t="s">
        <v>120</v>
      </c>
      <c r="L10" s="50" t="s">
        <v>124</v>
      </c>
      <c r="M10" s="50" t="s">
        <v>116</v>
      </c>
      <c r="N10" s="50" t="s">
        <v>115</v>
      </c>
      <c r="O10" s="35">
        <v>14</v>
      </c>
      <c r="P10" s="36">
        <v>17</v>
      </c>
      <c r="Q10" s="37">
        <v>-3</v>
      </c>
      <c r="R10" s="6" t="s">
        <v>27</v>
      </c>
      <c r="S10" s="7" t="s">
        <v>142</v>
      </c>
    </row>
    <row r="11" spans="1:20" ht="15.75" thickBot="1" x14ac:dyDescent="0.3">
      <c r="A11" s="12" t="s">
        <v>57</v>
      </c>
      <c r="B11" s="52">
        <v>6</v>
      </c>
      <c r="C11" s="52">
        <v>2</v>
      </c>
      <c r="D11" s="52">
        <v>4</v>
      </c>
      <c r="E11" s="39">
        <v>0</v>
      </c>
      <c r="F11" s="40">
        <v>4</v>
      </c>
      <c r="G11" s="38">
        <v>1</v>
      </c>
      <c r="H11" s="39">
        <v>2</v>
      </c>
      <c r="I11" s="39">
        <v>0</v>
      </c>
      <c r="J11" s="40">
        <v>0</v>
      </c>
      <c r="K11" s="6" t="s">
        <v>142</v>
      </c>
      <c r="L11" s="52" t="s">
        <v>117</v>
      </c>
      <c r="M11" s="52" t="s">
        <v>117</v>
      </c>
      <c r="N11" s="52" t="s">
        <v>142</v>
      </c>
      <c r="O11" s="35">
        <v>13</v>
      </c>
      <c r="P11" s="53">
        <v>18</v>
      </c>
      <c r="Q11" s="37">
        <v>-5</v>
      </c>
      <c r="R11" s="6" t="s">
        <v>27</v>
      </c>
      <c r="S11" s="7" t="s">
        <v>153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62</v>
      </c>
      <c r="B14" s="50">
        <v>5</v>
      </c>
      <c r="C14" s="50">
        <v>3</v>
      </c>
      <c r="D14" s="50">
        <v>1</v>
      </c>
      <c r="E14" s="36">
        <v>1</v>
      </c>
      <c r="F14" s="34">
        <v>7</v>
      </c>
      <c r="G14" s="36">
        <v>3</v>
      </c>
      <c r="H14" s="36">
        <v>3</v>
      </c>
      <c r="I14" s="36">
        <v>0</v>
      </c>
      <c r="J14" s="36">
        <v>0</v>
      </c>
      <c r="K14" s="6" t="s">
        <v>115</v>
      </c>
      <c r="L14" s="50" t="s">
        <v>130</v>
      </c>
      <c r="M14" s="50" t="s">
        <v>119</v>
      </c>
      <c r="N14" s="50" t="s">
        <v>120</v>
      </c>
      <c r="O14" s="35">
        <v>16</v>
      </c>
      <c r="P14" s="36">
        <v>13</v>
      </c>
      <c r="Q14" s="37">
        <v>3</v>
      </c>
      <c r="R14" s="6" t="s">
        <v>27</v>
      </c>
      <c r="S14" s="7" t="s">
        <v>152</v>
      </c>
    </row>
    <row r="15" spans="1:20" x14ac:dyDescent="0.25">
      <c r="A15" s="12" t="s">
        <v>60</v>
      </c>
      <c r="B15" s="50">
        <v>5</v>
      </c>
      <c r="C15" s="50">
        <v>3</v>
      </c>
      <c r="D15" s="50">
        <v>2</v>
      </c>
      <c r="E15" s="36">
        <v>0</v>
      </c>
      <c r="F15" s="37">
        <v>6</v>
      </c>
      <c r="G15" s="36">
        <v>3</v>
      </c>
      <c r="H15" s="36">
        <v>3</v>
      </c>
      <c r="I15" s="36">
        <v>0</v>
      </c>
      <c r="J15" s="36">
        <v>0</v>
      </c>
      <c r="K15" s="6" t="s">
        <v>120</v>
      </c>
      <c r="L15" s="50" t="s">
        <v>123</v>
      </c>
      <c r="M15" s="50" t="s">
        <v>117</v>
      </c>
      <c r="N15" s="50" t="s">
        <v>120</v>
      </c>
      <c r="O15" s="35">
        <v>15</v>
      </c>
      <c r="P15" s="36">
        <v>12</v>
      </c>
      <c r="Q15" s="37">
        <v>3</v>
      </c>
      <c r="R15" s="6" t="s">
        <v>26</v>
      </c>
      <c r="S15" s="7" t="s">
        <v>141</v>
      </c>
    </row>
    <row r="16" spans="1:20" x14ac:dyDescent="0.25">
      <c r="A16" s="12" t="s">
        <v>67</v>
      </c>
      <c r="B16" s="50">
        <v>5</v>
      </c>
      <c r="C16" s="50">
        <v>3</v>
      </c>
      <c r="D16" s="50">
        <v>2</v>
      </c>
      <c r="E16" s="36">
        <v>0</v>
      </c>
      <c r="F16" s="37">
        <v>6</v>
      </c>
      <c r="G16" s="36">
        <v>2</v>
      </c>
      <c r="H16" s="36">
        <v>3</v>
      </c>
      <c r="I16" s="36">
        <v>0</v>
      </c>
      <c r="J16" s="36">
        <v>0</v>
      </c>
      <c r="K16" s="6" t="s">
        <v>131</v>
      </c>
      <c r="L16" s="50" t="s">
        <v>119</v>
      </c>
      <c r="M16" s="50" t="s">
        <v>120</v>
      </c>
      <c r="N16" s="50" t="s">
        <v>124</v>
      </c>
      <c r="O16" s="35">
        <v>15</v>
      </c>
      <c r="P16" s="36">
        <v>16</v>
      </c>
      <c r="Q16" s="37">
        <v>-1</v>
      </c>
      <c r="R16" s="6" t="s">
        <v>29</v>
      </c>
      <c r="S16" s="7" t="s">
        <v>141</v>
      </c>
    </row>
    <row r="17" spans="1:19" x14ac:dyDescent="0.25">
      <c r="A17" s="12" t="s">
        <v>61</v>
      </c>
      <c r="B17" s="50">
        <v>6</v>
      </c>
      <c r="C17" s="50">
        <v>3</v>
      </c>
      <c r="D17" s="50">
        <v>3</v>
      </c>
      <c r="E17" s="36">
        <v>0</v>
      </c>
      <c r="F17" s="37">
        <v>6</v>
      </c>
      <c r="G17" s="36">
        <v>2</v>
      </c>
      <c r="H17" s="36">
        <v>2</v>
      </c>
      <c r="I17" s="36">
        <v>1</v>
      </c>
      <c r="J17" s="36">
        <v>0</v>
      </c>
      <c r="K17" s="6" t="s">
        <v>119</v>
      </c>
      <c r="L17" s="50" t="s">
        <v>142</v>
      </c>
      <c r="M17" s="50" t="s">
        <v>116</v>
      </c>
      <c r="N17" s="50" t="s">
        <v>119</v>
      </c>
      <c r="O17" s="35">
        <v>28</v>
      </c>
      <c r="P17" s="36">
        <v>30</v>
      </c>
      <c r="Q17" s="37">
        <v>-2</v>
      </c>
      <c r="R17" s="6" t="s">
        <v>30</v>
      </c>
      <c r="S17" s="7" t="s">
        <v>151</v>
      </c>
    </row>
    <row r="18" spans="1:19" x14ac:dyDescent="0.25">
      <c r="A18" s="12" t="s">
        <v>63</v>
      </c>
      <c r="B18" s="50">
        <v>4</v>
      </c>
      <c r="C18" s="50">
        <v>2</v>
      </c>
      <c r="D18" s="50">
        <v>1</v>
      </c>
      <c r="E18" s="36">
        <v>1</v>
      </c>
      <c r="F18" s="37">
        <v>5</v>
      </c>
      <c r="G18" s="36">
        <v>1</v>
      </c>
      <c r="H18" s="36">
        <v>2</v>
      </c>
      <c r="I18" s="36">
        <v>0</v>
      </c>
      <c r="J18" s="36">
        <v>1</v>
      </c>
      <c r="K18" s="6" t="s">
        <v>130</v>
      </c>
      <c r="L18" s="50" t="s">
        <v>119</v>
      </c>
      <c r="M18" s="50" t="s">
        <v>119</v>
      </c>
      <c r="N18" s="50" t="s">
        <v>123</v>
      </c>
      <c r="O18" s="35">
        <v>15</v>
      </c>
      <c r="P18" s="36">
        <v>15</v>
      </c>
      <c r="Q18" s="37">
        <v>0</v>
      </c>
      <c r="R18" s="6" t="s">
        <v>26</v>
      </c>
      <c r="S18" s="7" t="s">
        <v>145</v>
      </c>
    </row>
    <row r="19" spans="1:19" x14ac:dyDescent="0.25">
      <c r="A19" s="12" t="s">
        <v>64</v>
      </c>
      <c r="B19" s="52">
        <v>4</v>
      </c>
      <c r="C19" s="52">
        <v>2</v>
      </c>
      <c r="D19" s="52">
        <v>1</v>
      </c>
      <c r="E19" s="53">
        <v>1</v>
      </c>
      <c r="F19" s="37">
        <v>5</v>
      </c>
      <c r="G19" s="53">
        <v>2</v>
      </c>
      <c r="H19" s="53">
        <v>2</v>
      </c>
      <c r="I19" s="53">
        <v>0</v>
      </c>
      <c r="J19" s="53">
        <v>0</v>
      </c>
      <c r="K19" s="6" t="s">
        <v>143</v>
      </c>
      <c r="L19" s="52" t="s">
        <v>117</v>
      </c>
      <c r="M19" s="52" t="s">
        <v>125</v>
      </c>
      <c r="N19" s="52" t="s">
        <v>130</v>
      </c>
      <c r="O19" s="35">
        <v>9</v>
      </c>
      <c r="P19" s="53">
        <v>10</v>
      </c>
      <c r="Q19" s="37">
        <v>-1</v>
      </c>
      <c r="R19" s="6" t="s">
        <v>30</v>
      </c>
      <c r="S19" s="7" t="s">
        <v>145</v>
      </c>
    </row>
    <row r="20" spans="1:19" x14ac:dyDescent="0.25">
      <c r="A20" s="12" t="s">
        <v>66</v>
      </c>
      <c r="B20" s="50">
        <v>5</v>
      </c>
      <c r="C20" s="50">
        <v>2</v>
      </c>
      <c r="D20" s="50">
        <v>3</v>
      </c>
      <c r="E20" s="36">
        <v>0</v>
      </c>
      <c r="F20" s="37">
        <v>4</v>
      </c>
      <c r="G20" s="36">
        <v>2</v>
      </c>
      <c r="H20" s="36">
        <v>2</v>
      </c>
      <c r="I20" s="36">
        <v>0</v>
      </c>
      <c r="J20" s="36">
        <v>0</v>
      </c>
      <c r="K20" s="6" t="s">
        <v>120</v>
      </c>
      <c r="L20" s="50" t="s">
        <v>124</v>
      </c>
      <c r="M20" s="50" t="s">
        <v>116</v>
      </c>
      <c r="N20" s="50" t="s">
        <v>117</v>
      </c>
      <c r="O20" s="35">
        <v>16</v>
      </c>
      <c r="P20" s="36">
        <v>16</v>
      </c>
      <c r="Q20" s="37">
        <v>0</v>
      </c>
      <c r="R20" s="6" t="s">
        <v>30</v>
      </c>
      <c r="S20" s="7" t="s">
        <v>142</v>
      </c>
    </row>
    <row r="21" spans="1:19" ht="15.75" thickBot="1" x14ac:dyDescent="0.3">
      <c r="A21" s="13" t="s">
        <v>65</v>
      </c>
      <c r="B21" s="9">
        <v>4</v>
      </c>
      <c r="C21" s="9">
        <v>1</v>
      </c>
      <c r="D21" s="9">
        <v>2</v>
      </c>
      <c r="E21" s="39">
        <v>1</v>
      </c>
      <c r="F21" s="40">
        <v>3</v>
      </c>
      <c r="G21" s="39">
        <v>0</v>
      </c>
      <c r="H21" s="39">
        <v>0</v>
      </c>
      <c r="I21" s="39">
        <v>1</v>
      </c>
      <c r="J21" s="39">
        <v>0</v>
      </c>
      <c r="K21" s="8" t="s">
        <v>120</v>
      </c>
      <c r="L21" s="9" t="s">
        <v>125</v>
      </c>
      <c r="M21" s="9" t="s">
        <v>117</v>
      </c>
      <c r="N21" s="9" t="s">
        <v>126</v>
      </c>
      <c r="O21" s="38">
        <v>6</v>
      </c>
      <c r="P21" s="39">
        <v>15</v>
      </c>
      <c r="Q21" s="40">
        <v>-9</v>
      </c>
      <c r="R21" s="8" t="s">
        <v>30</v>
      </c>
      <c r="S21" s="10" t="s">
        <v>133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5</v>
      </c>
      <c r="C25" s="4">
        <v>5</v>
      </c>
      <c r="D25" s="4">
        <v>0</v>
      </c>
      <c r="E25" s="33">
        <v>0</v>
      </c>
      <c r="F25" s="34">
        <v>10</v>
      </c>
      <c r="G25" s="33">
        <v>4</v>
      </c>
      <c r="H25" s="33">
        <v>4</v>
      </c>
      <c r="I25" s="33">
        <v>1</v>
      </c>
      <c r="J25" s="33">
        <v>0</v>
      </c>
      <c r="K25" s="3" t="s">
        <v>115</v>
      </c>
      <c r="L25" s="4" t="s">
        <v>128</v>
      </c>
      <c r="M25" s="4" t="s">
        <v>119</v>
      </c>
      <c r="N25" s="4" t="s">
        <v>138</v>
      </c>
      <c r="O25" s="32">
        <v>21</v>
      </c>
      <c r="P25" s="33">
        <v>8</v>
      </c>
      <c r="Q25" s="34">
        <v>13</v>
      </c>
      <c r="R25" s="3" t="s">
        <v>147</v>
      </c>
      <c r="S25" s="5" t="s">
        <v>148</v>
      </c>
    </row>
    <row r="26" spans="1:19" x14ac:dyDescent="0.25">
      <c r="A26" s="12" t="s">
        <v>68</v>
      </c>
      <c r="B26" s="50">
        <v>4</v>
      </c>
      <c r="C26" s="50">
        <v>3</v>
      </c>
      <c r="D26" s="50">
        <v>0</v>
      </c>
      <c r="E26" s="36">
        <v>1</v>
      </c>
      <c r="F26" s="37">
        <v>7</v>
      </c>
      <c r="G26" s="36">
        <v>1</v>
      </c>
      <c r="H26" s="36">
        <v>2</v>
      </c>
      <c r="I26" s="36">
        <v>1</v>
      </c>
      <c r="J26" s="36">
        <v>1</v>
      </c>
      <c r="K26" s="6" t="s">
        <v>115</v>
      </c>
      <c r="L26" s="50" t="s">
        <v>122</v>
      </c>
      <c r="M26" s="50" t="s">
        <v>119</v>
      </c>
      <c r="N26" s="50" t="s">
        <v>143</v>
      </c>
      <c r="O26" s="35">
        <v>12</v>
      </c>
      <c r="P26" s="36">
        <v>10</v>
      </c>
      <c r="Q26" s="37">
        <v>2</v>
      </c>
      <c r="R26" s="6" t="s">
        <v>29</v>
      </c>
      <c r="S26" s="7" t="s">
        <v>154</v>
      </c>
    </row>
    <row r="27" spans="1:19" x14ac:dyDescent="0.25">
      <c r="A27" s="12" t="s">
        <v>74</v>
      </c>
      <c r="B27" s="52">
        <v>5</v>
      </c>
      <c r="C27" s="52">
        <v>3</v>
      </c>
      <c r="D27" s="52">
        <v>2</v>
      </c>
      <c r="E27" s="53">
        <v>0</v>
      </c>
      <c r="F27" s="37">
        <v>6</v>
      </c>
      <c r="G27" s="53">
        <v>2</v>
      </c>
      <c r="H27" s="53">
        <v>2</v>
      </c>
      <c r="I27" s="53">
        <v>1</v>
      </c>
      <c r="J27" s="53">
        <v>0</v>
      </c>
      <c r="K27" s="6" t="s">
        <v>119</v>
      </c>
      <c r="L27" s="52" t="s">
        <v>131</v>
      </c>
      <c r="M27" s="52" t="s">
        <v>116</v>
      </c>
      <c r="N27" s="52" t="s">
        <v>115</v>
      </c>
      <c r="O27" s="35">
        <v>13</v>
      </c>
      <c r="P27" s="53">
        <v>9</v>
      </c>
      <c r="Q27" s="37">
        <v>4</v>
      </c>
      <c r="R27" s="6" t="s">
        <v>29</v>
      </c>
      <c r="S27" s="7" t="s">
        <v>141</v>
      </c>
    </row>
    <row r="28" spans="1:19" x14ac:dyDescent="0.25">
      <c r="A28" s="12" t="s">
        <v>72</v>
      </c>
      <c r="B28" s="52">
        <v>6</v>
      </c>
      <c r="C28" s="52">
        <v>3</v>
      </c>
      <c r="D28" s="52">
        <v>3</v>
      </c>
      <c r="E28" s="53">
        <v>0</v>
      </c>
      <c r="F28" s="37">
        <v>6</v>
      </c>
      <c r="G28" s="53">
        <v>3</v>
      </c>
      <c r="H28" s="53">
        <v>3</v>
      </c>
      <c r="I28" s="53">
        <v>0</v>
      </c>
      <c r="J28" s="53">
        <v>0</v>
      </c>
      <c r="K28" s="6" t="s">
        <v>123</v>
      </c>
      <c r="L28" s="52" t="s">
        <v>124</v>
      </c>
      <c r="M28" s="52" t="s">
        <v>116</v>
      </c>
      <c r="N28" s="52" t="s">
        <v>123</v>
      </c>
      <c r="O28" s="35">
        <v>18</v>
      </c>
      <c r="P28" s="53">
        <v>16</v>
      </c>
      <c r="Q28" s="37">
        <v>2</v>
      </c>
      <c r="R28" s="6" t="s">
        <v>29</v>
      </c>
      <c r="S28" s="7" t="s">
        <v>151</v>
      </c>
    </row>
    <row r="29" spans="1:19" x14ac:dyDescent="0.25">
      <c r="A29" s="12" t="s">
        <v>71</v>
      </c>
      <c r="B29" s="50">
        <v>4</v>
      </c>
      <c r="C29" s="50">
        <v>2</v>
      </c>
      <c r="D29" s="50">
        <v>1</v>
      </c>
      <c r="E29" s="36">
        <v>1</v>
      </c>
      <c r="F29" s="37">
        <v>5</v>
      </c>
      <c r="G29" s="36">
        <v>1</v>
      </c>
      <c r="H29" s="36">
        <v>1</v>
      </c>
      <c r="I29" s="36">
        <v>1</v>
      </c>
      <c r="J29" s="36">
        <v>1</v>
      </c>
      <c r="K29" s="6" t="s">
        <v>123</v>
      </c>
      <c r="L29" s="50" t="s">
        <v>121</v>
      </c>
      <c r="M29" s="50" t="s">
        <v>125</v>
      </c>
      <c r="N29" s="50" t="s">
        <v>130</v>
      </c>
      <c r="O29" s="35">
        <v>9</v>
      </c>
      <c r="P29" s="36">
        <v>11</v>
      </c>
      <c r="Q29" s="37">
        <v>-2</v>
      </c>
      <c r="R29" s="6" t="s">
        <v>26</v>
      </c>
      <c r="S29" s="7" t="s">
        <v>145</v>
      </c>
    </row>
    <row r="30" spans="1:19" x14ac:dyDescent="0.25">
      <c r="A30" s="12" t="s">
        <v>73</v>
      </c>
      <c r="B30" s="50">
        <v>5</v>
      </c>
      <c r="C30" s="50">
        <v>2</v>
      </c>
      <c r="D30" s="50">
        <v>2</v>
      </c>
      <c r="E30" s="36">
        <v>1</v>
      </c>
      <c r="F30" s="37">
        <v>5</v>
      </c>
      <c r="G30" s="36">
        <v>2</v>
      </c>
      <c r="H30" s="36">
        <v>2</v>
      </c>
      <c r="I30" s="36">
        <v>0</v>
      </c>
      <c r="J30" s="36">
        <v>0</v>
      </c>
      <c r="K30" s="6" t="s">
        <v>130</v>
      </c>
      <c r="L30" s="50" t="s">
        <v>120</v>
      </c>
      <c r="M30" s="50" t="s">
        <v>116</v>
      </c>
      <c r="N30" s="50" t="s">
        <v>117</v>
      </c>
      <c r="O30" s="35">
        <v>18</v>
      </c>
      <c r="P30" s="36">
        <v>21</v>
      </c>
      <c r="Q30" s="37">
        <v>-3</v>
      </c>
      <c r="R30" s="6" t="s">
        <v>30</v>
      </c>
      <c r="S30" s="7" t="s">
        <v>140</v>
      </c>
    </row>
    <row r="31" spans="1:19" x14ac:dyDescent="0.25">
      <c r="A31" s="12" t="s">
        <v>75</v>
      </c>
      <c r="B31" s="50">
        <v>6</v>
      </c>
      <c r="C31" s="50">
        <v>2</v>
      </c>
      <c r="D31" s="50">
        <v>4</v>
      </c>
      <c r="E31" s="36">
        <v>0</v>
      </c>
      <c r="F31" s="37">
        <v>4</v>
      </c>
      <c r="G31" s="36">
        <v>2</v>
      </c>
      <c r="H31" s="36">
        <v>2</v>
      </c>
      <c r="I31" s="36">
        <v>0</v>
      </c>
      <c r="J31" s="36">
        <v>0</v>
      </c>
      <c r="K31" s="6" t="s">
        <v>117</v>
      </c>
      <c r="L31" s="50" t="s">
        <v>142</v>
      </c>
      <c r="M31" s="50" t="s">
        <v>117</v>
      </c>
      <c r="N31" s="50" t="s">
        <v>118</v>
      </c>
      <c r="O31" s="35">
        <v>14</v>
      </c>
      <c r="P31" s="36">
        <v>18</v>
      </c>
      <c r="Q31" s="37">
        <v>-4</v>
      </c>
      <c r="R31" s="6" t="s">
        <v>30</v>
      </c>
      <c r="S31" s="7" t="s">
        <v>153</v>
      </c>
    </row>
    <row r="32" spans="1:19" ht="15.75" thickBot="1" x14ac:dyDescent="0.3">
      <c r="A32" s="12" t="s">
        <v>70</v>
      </c>
      <c r="B32" s="50">
        <v>5</v>
      </c>
      <c r="C32" s="50">
        <v>2</v>
      </c>
      <c r="D32" s="50">
        <v>3</v>
      </c>
      <c r="E32" s="36">
        <v>0</v>
      </c>
      <c r="F32" s="40">
        <v>4</v>
      </c>
      <c r="G32" s="36">
        <v>1</v>
      </c>
      <c r="H32" s="36">
        <v>2</v>
      </c>
      <c r="I32" s="36">
        <v>0</v>
      </c>
      <c r="J32" s="36">
        <v>0</v>
      </c>
      <c r="K32" s="6" t="s">
        <v>124</v>
      </c>
      <c r="L32" s="50" t="s">
        <v>120</v>
      </c>
      <c r="M32" s="50" t="s">
        <v>116</v>
      </c>
      <c r="N32" s="50" t="s">
        <v>135</v>
      </c>
      <c r="O32" s="35">
        <v>16</v>
      </c>
      <c r="P32" s="36">
        <v>21</v>
      </c>
      <c r="Q32" s="37">
        <v>-5</v>
      </c>
      <c r="R32" s="6" t="s">
        <v>26</v>
      </c>
      <c r="S32" s="7" t="s">
        <v>142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6</v>
      </c>
      <c r="C35" s="52">
        <v>6</v>
      </c>
      <c r="D35" s="52">
        <v>0</v>
      </c>
      <c r="E35" s="53">
        <v>0</v>
      </c>
      <c r="F35" s="34">
        <v>12</v>
      </c>
      <c r="G35" s="53">
        <v>5</v>
      </c>
      <c r="H35" s="53">
        <v>5</v>
      </c>
      <c r="I35" s="53">
        <v>1</v>
      </c>
      <c r="J35" s="53">
        <v>0</v>
      </c>
      <c r="K35" s="6" t="s">
        <v>128</v>
      </c>
      <c r="L35" s="52" t="s">
        <v>128</v>
      </c>
      <c r="M35" s="52" t="s">
        <v>115</v>
      </c>
      <c r="N35" s="52" t="s">
        <v>148</v>
      </c>
      <c r="O35" s="35">
        <v>25</v>
      </c>
      <c r="P35" s="53">
        <v>11</v>
      </c>
      <c r="Q35" s="37">
        <v>14</v>
      </c>
      <c r="R35" s="6" t="s">
        <v>158</v>
      </c>
      <c r="S35" s="7" t="s">
        <v>159</v>
      </c>
    </row>
    <row r="36" spans="1:19" x14ac:dyDescent="0.25">
      <c r="A36" s="12" t="s">
        <v>76</v>
      </c>
      <c r="B36" s="52">
        <v>5</v>
      </c>
      <c r="C36" s="52">
        <v>3</v>
      </c>
      <c r="D36" s="52">
        <v>2</v>
      </c>
      <c r="E36" s="53">
        <v>0</v>
      </c>
      <c r="F36" s="37">
        <v>6</v>
      </c>
      <c r="G36" s="53">
        <v>3</v>
      </c>
      <c r="H36" s="53">
        <v>3</v>
      </c>
      <c r="I36" s="53">
        <v>0</v>
      </c>
      <c r="J36" s="53">
        <v>0</v>
      </c>
      <c r="K36" s="6" t="s">
        <v>119</v>
      </c>
      <c r="L36" s="52" t="s">
        <v>131</v>
      </c>
      <c r="M36" s="52" t="s">
        <v>115</v>
      </c>
      <c r="N36" s="52" t="s">
        <v>115</v>
      </c>
      <c r="O36" s="35">
        <v>20</v>
      </c>
      <c r="P36" s="53">
        <v>13</v>
      </c>
      <c r="Q36" s="37">
        <v>7</v>
      </c>
      <c r="R36" s="6" t="s">
        <v>26</v>
      </c>
      <c r="S36" s="7" t="s">
        <v>141</v>
      </c>
    </row>
    <row r="37" spans="1:19" x14ac:dyDescent="0.25">
      <c r="A37" s="12" t="s">
        <v>79</v>
      </c>
      <c r="B37" s="50">
        <v>5</v>
      </c>
      <c r="C37" s="50">
        <v>2</v>
      </c>
      <c r="D37" s="50">
        <v>2</v>
      </c>
      <c r="E37" s="36">
        <v>1</v>
      </c>
      <c r="F37" s="37">
        <v>5</v>
      </c>
      <c r="G37" s="36">
        <v>2</v>
      </c>
      <c r="H37" s="36">
        <v>2</v>
      </c>
      <c r="I37" s="36">
        <v>0</v>
      </c>
      <c r="J37" s="36">
        <v>1</v>
      </c>
      <c r="K37" s="6" t="s">
        <v>126</v>
      </c>
      <c r="L37" s="50" t="s">
        <v>115</v>
      </c>
      <c r="M37" s="50" t="s">
        <v>116</v>
      </c>
      <c r="N37" s="50" t="s">
        <v>120</v>
      </c>
      <c r="O37" s="35">
        <v>21</v>
      </c>
      <c r="P37" s="36">
        <v>19</v>
      </c>
      <c r="Q37" s="37">
        <v>2</v>
      </c>
      <c r="R37" s="6" t="s">
        <v>27</v>
      </c>
      <c r="S37" s="7" t="s">
        <v>140</v>
      </c>
    </row>
    <row r="38" spans="1:19" x14ac:dyDescent="0.25">
      <c r="A38" s="12" t="s">
        <v>81</v>
      </c>
      <c r="B38" s="50">
        <v>6</v>
      </c>
      <c r="C38" s="50">
        <v>2</v>
      </c>
      <c r="D38" s="50">
        <v>3</v>
      </c>
      <c r="E38" s="36">
        <v>1</v>
      </c>
      <c r="F38" s="37">
        <v>5</v>
      </c>
      <c r="G38" s="36">
        <v>2</v>
      </c>
      <c r="H38" s="36">
        <v>2</v>
      </c>
      <c r="I38" s="36">
        <v>0</v>
      </c>
      <c r="J38" s="36">
        <v>1</v>
      </c>
      <c r="K38" s="6" t="s">
        <v>119</v>
      </c>
      <c r="L38" s="50" t="s">
        <v>146</v>
      </c>
      <c r="M38" s="50" t="s">
        <v>116</v>
      </c>
      <c r="N38" s="50" t="s">
        <v>119</v>
      </c>
      <c r="O38" s="35">
        <v>16</v>
      </c>
      <c r="P38" s="36">
        <v>23</v>
      </c>
      <c r="Q38" s="37">
        <v>-7</v>
      </c>
      <c r="R38" s="6" t="s">
        <v>30</v>
      </c>
      <c r="S38" s="7" t="s">
        <v>162</v>
      </c>
    </row>
    <row r="39" spans="1:19" x14ac:dyDescent="0.25">
      <c r="A39" s="12" t="s">
        <v>78</v>
      </c>
      <c r="B39" s="50">
        <v>5</v>
      </c>
      <c r="C39" s="50">
        <v>1</v>
      </c>
      <c r="D39" s="50">
        <v>3</v>
      </c>
      <c r="E39" s="36">
        <v>1</v>
      </c>
      <c r="F39" s="37">
        <v>3</v>
      </c>
      <c r="G39" s="36">
        <v>1</v>
      </c>
      <c r="H39" s="36">
        <v>1</v>
      </c>
      <c r="I39" s="36">
        <v>0</v>
      </c>
      <c r="J39" s="36">
        <v>0</v>
      </c>
      <c r="K39" s="6" t="s">
        <v>125</v>
      </c>
      <c r="L39" s="50" t="s">
        <v>124</v>
      </c>
      <c r="M39" s="50" t="s">
        <v>117</v>
      </c>
      <c r="N39" s="50" t="s">
        <v>133</v>
      </c>
      <c r="O39" s="35">
        <v>13</v>
      </c>
      <c r="P39" s="36">
        <v>20</v>
      </c>
      <c r="Q39" s="37">
        <v>-7</v>
      </c>
      <c r="R39" s="6" t="s">
        <v>30</v>
      </c>
      <c r="S39" s="7" t="s">
        <v>146</v>
      </c>
    </row>
    <row r="40" spans="1:19" x14ac:dyDescent="0.25">
      <c r="A40" s="12" t="s">
        <v>80</v>
      </c>
      <c r="B40" s="52">
        <v>6</v>
      </c>
      <c r="C40" s="52">
        <v>1</v>
      </c>
      <c r="D40" s="52">
        <v>4</v>
      </c>
      <c r="E40" s="53">
        <v>1</v>
      </c>
      <c r="F40" s="37">
        <v>3</v>
      </c>
      <c r="G40" s="53">
        <v>1</v>
      </c>
      <c r="H40" s="53">
        <v>1</v>
      </c>
      <c r="I40" s="53">
        <v>0</v>
      </c>
      <c r="J40" s="53">
        <v>1</v>
      </c>
      <c r="K40" s="6" t="s">
        <v>124</v>
      </c>
      <c r="L40" s="52" t="s">
        <v>126</v>
      </c>
      <c r="M40" s="52" t="s">
        <v>117</v>
      </c>
      <c r="N40" s="52" t="s">
        <v>136</v>
      </c>
      <c r="O40" s="35">
        <v>11</v>
      </c>
      <c r="P40" s="53">
        <v>21</v>
      </c>
      <c r="Q40" s="37">
        <v>-10</v>
      </c>
      <c r="R40" s="6" t="s">
        <v>27</v>
      </c>
      <c r="S40" s="7" t="s">
        <v>157</v>
      </c>
    </row>
    <row r="41" spans="1:19" x14ac:dyDescent="0.25">
      <c r="A41" s="12" t="s">
        <v>82</v>
      </c>
      <c r="B41" s="52">
        <v>5</v>
      </c>
      <c r="C41" s="52">
        <v>1</v>
      </c>
      <c r="D41" s="52">
        <v>4</v>
      </c>
      <c r="E41" s="53">
        <v>0</v>
      </c>
      <c r="F41" s="37">
        <v>2</v>
      </c>
      <c r="G41" s="53">
        <v>1</v>
      </c>
      <c r="H41" s="53">
        <v>1</v>
      </c>
      <c r="I41" s="53">
        <v>0</v>
      </c>
      <c r="J41" s="53">
        <v>0</v>
      </c>
      <c r="K41" s="6" t="s">
        <v>124</v>
      </c>
      <c r="L41" s="52" t="s">
        <v>118</v>
      </c>
      <c r="M41" s="52" t="s">
        <v>117</v>
      </c>
      <c r="N41" s="52" t="s">
        <v>144</v>
      </c>
      <c r="O41" s="35">
        <v>11</v>
      </c>
      <c r="P41" s="53">
        <v>15</v>
      </c>
      <c r="Q41" s="37">
        <v>-4</v>
      </c>
      <c r="R41" s="6" t="s">
        <v>127</v>
      </c>
      <c r="S41" s="7" t="s">
        <v>161</v>
      </c>
    </row>
    <row r="42" spans="1:19" ht="15.75" thickBot="1" x14ac:dyDescent="0.3">
      <c r="A42" s="13" t="s">
        <v>83</v>
      </c>
      <c r="B42" s="9">
        <v>5</v>
      </c>
      <c r="C42" s="9">
        <v>0</v>
      </c>
      <c r="D42" s="9">
        <v>4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117</v>
      </c>
      <c r="M42" s="9" t="s">
        <v>117</v>
      </c>
      <c r="N42" s="9" t="s">
        <v>126</v>
      </c>
      <c r="O42" s="38">
        <v>7</v>
      </c>
      <c r="P42" s="39">
        <v>20</v>
      </c>
      <c r="Q42" s="40">
        <v>-13</v>
      </c>
      <c r="R42" s="8" t="s">
        <v>155</v>
      </c>
      <c r="S42" s="10" t="s">
        <v>156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M31" sqref="M31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6</v>
      </c>
      <c r="C4" s="4">
        <v>6</v>
      </c>
      <c r="D4" s="4">
        <v>0</v>
      </c>
      <c r="E4" s="33">
        <v>0</v>
      </c>
      <c r="F4" s="34">
        <v>12</v>
      </c>
      <c r="G4" s="32">
        <v>6</v>
      </c>
      <c r="H4" s="33">
        <v>6</v>
      </c>
      <c r="I4" s="33">
        <v>0</v>
      </c>
      <c r="J4" s="34">
        <v>0</v>
      </c>
      <c r="K4" s="3" t="s">
        <v>115</v>
      </c>
      <c r="L4" s="4" t="s">
        <v>138</v>
      </c>
      <c r="M4" s="4" t="s">
        <v>116</v>
      </c>
      <c r="N4" s="4" t="s">
        <v>116</v>
      </c>
      <c r="O4" s="32">
        <v>19</v>
      </c>
      <c r="P4" s="33">
        <v>7</v>
      </c>
      <c r="Q4" s="34">
        <v>12</v>
      </c>
      <c r="R4" s="3" t="s">
        <v>158</v>
      </c>
      <c r="S4" s="5" t="s">
        <v>159</v>
      </c>
    </row>
    <row r="5" spans="1:20" x14ac:dyDescent="0.25">
      <c r="A5" s="12" t="s">
        <v>56</v>
      </c>
      <c r="B5" s="52">
        <v>7</v>
      </c>
      <c r="C5" s="52">
        <v>5</v>
      </c>
      <c r="D5" s="52">
        <v>1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154</v>
      </c>
      <c r="L5" s="52" t="s">
        <v>123</v>
      </c>
      <c r="M5" s="52" t="s">
        <v>115</v>
      </c>
      <c r="N5" s="52" t="s">
        <v>149</v>
      </c>
      <c r="O5" s="35">
        <v>34</v>
      </c>
      <c r="P5" s="53">
        <v>20</v>
      </c>
      <c r="Q5" s="37">
        <v>14</v>
      </c>
      <c r="R5" s="6" t="s">
        <v>27</v>
      </c>
      <c r="S5" s="7" t="s">
        <v>164</v>
      </c>
    </row>
    <row r="6" spans="1:20" x14ac:dyDescent="0.25">
      <c r="A6" s="12" t="s">
        <v>54</v>
      </c>
      <c r="B6" s="52">
        <v>6</v>
      </c>
      <c r="C6" s="52">
        <v>4</v>
      </c>
      <c r="D6" s="52">
        <v>2</v>
      </c>
      <c r="E6" s="53">
        <v>0</v>
      </c>
      <c r="F6" s="37">
        <v>8</v>
      </c>
      <c r="G6" s="35">
        <v>2</v>
      </c>
      <c r="H6" s="53">
        <v>3</v>
      </c>
      <c r="I6" s="53">
        <v>1</v>
      </c>
      <c r="J6" s="37">
        <v>0</v>
      </c>
      <c r="K6" s="6" t="s">
        <v>123</v>
      </c>
      <c r="L6" s="52" t="s">
        <v>123</v>
      </c>
      <c r="M6" s="52" t="s">
        <v>123</v>
      </c>
      <c r="N6" s="52" t="s">
        <v>134</v>
      </c>
      <c r="O6" s="35">
        <v>23</v>
      </c>
      <c r="P6" s="53">
        <v>20</v>
      </c>
      <c r="Q6" s="37">
        <v>3</v>
      </c>
      <c r="R6" s="6" t="s">
        <v>29</v>
      </c>
      <c r="S6" s="7" t="s">
        <v>167</v>
      </c>
    </row>
    <row r="7" spans="1:20" x14ac:dyDescent="0.25">
      <c r="A7" s="12" t="s">
        <v>55</v>
      </c>
      <c r="B7" s="50">
        <v>7</v>
      </c>
      <c r="C7" s="50">
        <v>3</v>
      </c>
      <c r="D7" s="50">
        <v>2</v>
      </c>
      <c r="E7" s="36">
        <v>2</v>
      </c>
      <c r="F7" s="37">
        <v>8</v>
      </c>
      <c r="G7" s="35">
        <v>3</v>
      </c>
      <c r="H7" s="36">
        <v>3</v>
      </c>
      <c r="I7" s="36">
        <v>0</v>
      </c>
      <c r="J7" s="37">
        <v>0</v>
      </c>
      <c r="K7" s="6" t="s">
        <v>154</v>
      </c>
      <c r="L7" s="50" t="s">
        <v>126</v>
      </c>
      <c r="M7" s="50" t="s">
        <v>126</v>
      </c>
      <c r="N7" s="50" t="s">
        <v>133</v>
      </c>
      <c r="O7" s="35">
        <v>23</v>
      </c>
      <c r="P7" s="36">
        <v>24</v>
      </c>
      <c r="Q7" s="37">
        <v>-1</v>
      </c>
      <c r="R7" s="6" t="s">
        <v>26</v>
      </c>
      <c r="S7" s="7" t="s">
        <v>166</v>
      </c>
    </row>
    <row r="8" spans="1:20" x14ac:dyDescent="0.25">
      <c r="A8" s="12" t="s">
        <v>58</v>
      </c>
      <c r="B8" s="52">
        <v>6</v>
      </c>
      <c r="C8" s="52">
        <v>3</v>
      </c>
      <c r="D8" s="52">
        <v>2</v>
      </c>
      <c r="E8" s="53">
        <v>1</v>
      </c>
      <c r="F8" s="37">
        <v>7</v>
      </c>
      <c r="G8" s="35">
        <v>2</v>
      </c>
      <c r="H8" s="53">
        <v>3</v>
      </c>
      <c r="I8" s="53">
        <v>0</v>
      </c>
      <c r="J8" s="37">
        <v>1</v>
      </c>
      <c r="K8" s="6" t="s">
        <v>131</v>
      </c>
      <c r="L8" s="52" t="s">
        <v>122</v>
      </c>
      <c r="M8" s="52" t="s">
        <v>122</v>
      </c>
      <c r="N8" s="52" t="s">
        <v>145</v>
      </c>
      <c r="O8" s="35">
        <v>18</v>
      </c>
      <c r="P8" s="53">
        <v>21</v>
      </c>
      <c r="Q8" s="37">
        <v>-3</v>
      </c>
      <c r="R8" s="6" t="s">
        <v>27</v>
      </c>
      <c r="S8" s="7" t="s">
        <v>165</v>
      </c>
    </row>
    <row r="9" spans="1:20" x14ac:dyDescent="0.25">
      <c r="A9" s="12" t="s">
        <v>59</v>
      </c>
      <c r="B9" s="52">
        <v>6</v>
      </c>
      <c r="C9" s="52">
        <v>3</v>
      </c>
      <c r="D9" s="52">
        <v>3</v>
      </c>
      <c r="E9" s="53">
        <v>0</v>
      </c>
      <c r="F9" s="37">
        <v>6</v>
      </c>
      <c r="G9" s="35">
        <v>3</v>
      </c>
      <c r="H9" s="53">
        <v>3</v>
      </c>
      <c r="I9" s="53">
        <v>0</v>
      </c>
      <c r="J9" s="37">
        <v>0</v>
      </c>
      <c r="K9" s="6" t="s">
        <v>141</v>
      </c>
      <c r="L9" s="52" t="s">
        <v>117</v>
      </c>
      <c r="M9" s="52" t="s">
        <v>124</v>
      </c>
      <c r="N9" s="52" t="s">
        <v>151</v>
      </c>
      <c r="O9" s="35">
        <v>25</v>
      </c>
      <c r="P9" s="53">
        <v>21</v>
      </c>
      <c r="Q9" s="37">
        <v>4</v>
      </c>
      <c r="R9" s="6" t="s">
        <v>30</v>
      </c>
      <c r="S9" s="7" t="s">
        <v>151</v>
      </c>
    </row>
    <row r="10" spans="1:20" x14ac:dyDescent="0.25">
      <c r="A10" s="12" t="s">
        <v>52</v>
      </c>
      <c r="B10" s="50">
        <v>6</v>
      </c>
      <c r="C10" s="50">
        <v>3</v>
      </c>
      <c r="D10" s="50">
        <v>3</v>
      </c>
      <c r="E10" s="53">
        <v>0</v>
      </c>
      <c r="F10" s="37">
        <v>6</v>
      </c>
      <c r="G10" s="35">
        <v>3</v>
      </c>
      <c r="H10" s="53">
        <v>3</v>
      </c>
      <c r="I10" s="53">
        <v>0</v>
      </c>
      <c r="J10" s="37">
        <v>0</v>
      </c>
      <c r="K10" s="6" t="s">
        <v>123</v>
      </c>
      <c r="L10" s="50" t="s">
        <v>124</v>
      </c>
      <c r="M10" s="50" t="s">
        <v>119</v>
      </c>
      <c r="N10" s="50" t="s">
        <v>115</v>
      </c>
      <c r="O10" s="35">
        <v>17</v>
      </c>
      <c r="P10" s="36">
        <v>18</v>
      </c>
      <c r="Q10" s="37">
        <v>-1</v>
      </c>
      <c r="R10" s="6" t="s">
        <v>26</v>
      </c>
      <c r="S10" s="7" t="s">
        <v>151</v>
      </c>
    </row>
    <row r="11" spans="1:20" ht="15.75" thickBot="1" x14ac:dyDescent="0.3">
      <c r="A11" s="12" t="s">
        <v>57</v>
      </c>
      <c r="B11" s="52">
        <v>7</v>
      </c>
      <c r="C11" s="52">
        <v>3</v>
      </c>
      <c r="D11" s="52">
        <v>4</v>
      </c>
      <c r="E11" s="39">
        <v>0</v>
      </c>
      <c r="F11" s="40">
        <v>6</v>
      </c>
      <c r="G11" s="38">
        <v>2</v>
      </c>
      <c r="H11" s="39">
        <v>3</v>
      </c>
      <c r="I11" s="39">
        <v>0</v>
      </c>
      <c r="J11" s="40">
        <v>0</v>
      </c>
      <c r="K11" s="6" t="s">
        <v>142</v>
      </c>
      <c r="L11" s="52" t="s">
        <v>120</v>
      </c>
      <c r="M11" s="52" t="s">
        <v>123</v>
      </c>
      <c r="N11" s="52" t="s">
        <v>151</v>
      </c>
      <c r="O11" s="35">
        <v>19</v>
      </c>
      <c r="P11" s="53">
        <v>22</v>
      </c>
      <c r="Q11" s="37">
        <v>-3</v>
      </c>
      <c r="R11" s="6" t="s">
        <v>26</v>
      </c>
      <c r="S11" s="7" t="s">
        <v>163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6</v>
      </c>
      <c r="C14" s="50">
        <v>4</v>
      </c>
      <c r="D14" s="50">
        <v>2</v>
      </c>
      <c r="E14" s="36">
        <v>0</v>
      </c>
      <c r="F14" s="34">
        <v>8</v>
      </c>
      <c r="G14" s="36">
        <v>4</v>
      </c>
      <c r="H14" s="36">
        <v>4</v>
      </c>
      <c r="I14" s="36">
        <v>0</v>
      </c>
      <c r="J14" s="36">
        <v>0</v>
      </c>
      <c r="K14" s="6" t="s">
        <v>120</v>
      </c>
      <c r="L14" s="50" t="s">
        <v>134</v>
      </c>
      <c r="M14" s="50" t="s">
        <v>117</v>
      </c>
      <c r="N14" s="50" t="s">
        <v>120</v>
      </c>
      <c r="O14" s="35">
        <v>18</v>
      </c>
      <c r="P14" s="36">
        <v>13</v>
      </c>
      <c r="Q14" s="37">
        <v>5</v>
      </c>
      <c r="R14" s="6" t="s">
        <v>29</v>
      </c>
      <c r="S14" s="7" t="s">
        <v>167</v>
      </c>
    </row>
    <row r="15" spans="1:20" x14ac:dyDescent="0.25">
      <c r="A15" s="12" t="s">
        <v>63</v>
      </c>
      <c r="B15" s="52">
        <v>5</v>
      </c>
      <c r="C15" s="52">
        <v>3</v>
      </c>
      <c r="D15" s="52">
        <v>1</v>
      </c>
      <c r="E15" s="53">
        <v>1</v>
      </c>
      <c r="F15" s="37">
        <v>7</v>
      </c>
      <c r="G15" s="53">
        <v>2</v>
      </c>
      <c r="H15" s="53">
        <v>3</v>
      </c>
      <c r="I15" s="53">
        <v>0</v>
      </c>
      <c r="J15" s="53">
        <v>1</v>
      </c>
      <c r="K15" s="6" t="s">
        <v>130</v>
      </c>
      <c r="L15" s="52" t="s">
        <v>115</v>
      </c>
      <c r="M15" s="52" t="s">
        <v>119</v>
      </c>
      <c r="N15" s="52" t="s">
        <v>134</v>
      </c>
      <c r="O15" s="35">
        <v>20</v>
      </c>
      <c r="P15" s="53">
        <v>17</v>
      </c>
      <c r="Q15" s="37">
        <v>3</v>
      </c>
      <c r="R15" s="6" t="s">
        <v>29</v>
      </c>
      <c r="S15" s="7" t="s">
        <v>152</v>
      </c>
    </row>
    <row r="16" spans="1:20" x14ac:dyDescent="0.25">
      <c r="A16" s="12" t="s">
        <v>62</v>
      </c>
      <c r="B16" s="50">
        <v>6</v>
      </c>
      <c r="C16" s="50">
        <v>3</v>
      </c>
      <c r="D16" s="50">
        <v>2</v>
      </c>
      <c r="E16" s="36">
        <v>1</v>
      </c>
      <c r="F16" s="37">
        <v>7</v>
      </c>
      <c r="G16" s="36">
        <v>3</v>
      </c>
      <c r="H16" s="36">
        <v>3</v>
      </c>
      <c r="I16" s="36">
        <v>0</v>
      </c>
      <c r="J16" s="36">
        <v>0</v>
      </c>
      <c r="K16" s="6" t="s">
        <v>115</v>
      </c>
      <c r="L16" s="50" t="s">
        <v>133</v>
      </c>
      <c r="M16" s="50" t="s">
        <v>119</v>
      </c>
      <c r="N16" s="50" t="s">
        <v>120</v>
      </c>
      <c r="O16" s="35">
        <v>18</v>
      </c>
      <c r="P16" s="36">
        <v>16</v>
      </c>
      <c r="Q16" s="37">
        <v>2</v>
      </c>
      <c r="R16" s="6" t="s">
        <v>30</v>
      </c>
      <c r="S16" s="7" t="s">
        <v>165</v>
      </c>
    </row>
    <row r="17" spans="1:19" x14ac:dyDescent="0.25">
      <c r="A17" s="12" t="s">
        <v>67</v>
      </c>
      <c r="B17" s="50">
        <v>6</v>
      </c>
      <c r="C17" s="50">
        <v>3</v>
      </c>
      <c r="D17" s="50">
        <v>2</v>
      </c>
      <c r="E17" s="36">
        <v>1</v>
      </c>
      <c r="F17" s="37">
        <v>7</v>
      </c>
      <c r="G17" s="36">
        <v>2</v>
      </c>
      <c r="H17" s="36">
        <v>3</v>
      </c>
      <c r="I17" s="36">
        <v>0</v>
      </c>
      <c r="J17" s="36">
        <v>0</v>
      </c>
      <c r="K17" s="6" t="s">
        <v>140</v>
      </c>
      <c r="L17" s="50" t="s">
        <v>119</v>
      </c>
      <c r="M17" s="50" t="s">
        <v>120</v>
      </c>
      <c r="N17" s="50" t="s">
        <v>124</v>
      </c>
      <c r="O17" s="35">
        <v>17</v>
      </c>
      <c r="P17" s="36">
        <v>19</v>
      </c>
      <c r="Q17" s="37">
        <v>-2</v>
      </c>
      <c r="R17" s="6" t="s">
        <v>27</v>
      </c>
      <c r="S17" s="7" t="s">
        <v>165</v>
      </c>
    </row>
    <row r="18" spans="1:19" x14ac:dyDescent="0.25">
      <c r="A18" s="12" t="s">
        <v>61</v>
      </c>
      <c r="B18" s="50">
        <v>7</v>
      </c>
      <c r="C18" s="50">
        <v>3</v>
      </c>
      <c r="D18" s="50">
        <v>4</v>
      </c>
      <c r="E18" s="36">
        <v>0</v>
      </c>
      <c r="F18" s="37">
        <v>6</v>
      </c>
      <c r="G18" s="36">
        <v>2</v>
      </c>
      <c r="H18" s="36">
        <v>2</v>
      </c>
      <c r="I18" s="36">
        <v>1</v>
      </c>
      <c r="J18" s="36">
        <v>0</v>
      </c>
      <c r="K18" s="6" t="s">
        <v>119</v>
      </c>
      <c r="L18" s="50" t="s">
        <v>153</v>
      </c>
      <c r="M18" s="50" t="s">
        <v>116</v>
      </c>
      <c r="N18" s="50" t="s">
        <v>120</v>
      </c>
      <c r="O18" s="35">
        <v>28</v>
      </c>
      <c r="P18" s="36">
        <v>33</v>
      </c>
      <c r="Q18" s="37">
        <v>-5</v>
      </c>
      <c r="R18" s="6" t="s">
        <v>127</v>
      </c>
      <c r="S18" s="7" t="s">
        <v>163</v>
      </c>
    </row>
    <row r="19" spans="1:19" x14ac:dyDescent="0.25">
      <c r="A19" s="12" t="s">
        <v>64</v>
      </c>
      <c r="B19" s="50">
        <v>5</v>
      </c>
      <c r="C19" s="50">
        <v>2</v>
      </c>
      <c r="D19" s="50">
        <v>2</v>
      </c>
      <c r="E19" s="36">
        <v>1</v>
      </c>
      <c r="F19" s="37">
        <v>5</v>
      </c>
      <c r="G19" s="36">
        <v>2</v>
      </c>
      <c r="H19" s="36">
        <v>2</v>
      </c>
      <c r="I19" s="36">
        <v>0</v>
      </c>
      <c r="J19" s="36">
        <v>0</v>
      </c>
      <c r="K19" s="6" t="s">
        <v>145</v>
      </c>
      <c r="L19" s="50" t="s">
        <v>117</v>
      </c>
      <c r="M19" s="50" t="s">
        <v>121</v>
      </c>
      <c r="N19" s="50" t="s">
        <v>130</v>
      </c>
      <c r="O19" s="35">
        <v>13</v>
      </c>
      <c r="P19" s="36">
        <v>17</v>
      </c>
      <c r="Q19" s="37">
        <v>-4</v>
      </c>
      <c r="R19" s="6" t="s">
        <v>127</v>
      </c>
      <c r="S19" s="7" t="s">
        <v>140</v>
      </c>
    </row>
    <row r="20" spans="1:19" x14ac:dyDescent="0.25">
      <c r="A20" s="12" t="s">
        <v>66</v>
      </c>
      <c r="B20" s="50">
        <v>6</v>
      </c>
      <c r="C20" s="50">
        <v>2</v>
      </c>
      <c r="D20" s="50">
        <v>4</v>
      </c>
      <c r="E20" s="36">
        <v>0</v>
      </c>
      <c r="F20" s="37">
        <v>4</v>
      </c>
      <c r="G20" s="36">
        <v>2</v>
      </c>
      <c r="H20" s="36">
        <v>2</v>
      </c>
      <c r="I20" s="36">
        <v>0</v>
      </c>
      <c r="J20" s="36">
        <v>0</v>
      </c>
      <c r="K20" s="6" t="s">
        <v>124</v>
      </c>
      <c r="L20" s="50" t="s">
        <v>124</v>
      </c>
      <c r="M20" s="50" t="s">
        <v>119</v>
      </c>
      <c r="N20" s="50" t="s">
        <v>120</v>
      </c>
      <c r="O20" s="35">
        <v>17</v>
      </c>
      <c r="P20" s="36">
        <v>20</v>
      </c>
      <c r="Q20" s="37">
        <v>-3</v>
      </c>
      <c r="R20" s="6" t="s">
        <v>127</v>
      </c>
      <c r="S20" s="7" t="s">
        <v>153</v>
      </c>
    </row>
    <row r="21" spans="1:19" ht="15.75" thickBot="1" x14ac:dyDescent="0.3">
      <c r="A21" s="13" t="s">
        <v>65</v>
      </c>
      <c r="B21" s="9">
        <v>5</v>
      </c>
      <c r="C21" s="9">
        <v>1</v>
      </c>
      <c r="D21" s="9">
        <v>3</v>
      </c>
      <c r="E21" s="39">
        <v>1</v>
      </c>
      <c r="F21" s="40">
        <v>3</v>
      </c>
      <c r="G21" s="39">
        <v>0</v>
      </c>
      <c r="H21" s="39">
        <v>0</v>
      </c>
      <c r="I21" s="39">
        <v>1</v>
      </c>
      <c r="J21" s="39">
        <v>0</v>
      </c>
      <c r="K21" s="8" t="s">
        <v>124</v>
      </c>
      <c r="L21" s="9" t="s">
        <v>125</v>
      </c>
      <c r="M21" s="9" t="s">
        <v>117</v>
      </c>
      <c r="N21" s="9" t="s">
        <v>136</v>
      </c>
      <c r="O21" s="38">
        <v>7</v>
      </c>
      <c r="P21" s="39">
        <v>19</v>
      </c>
      <c r="Q21" s="40">
        <v>-12</v>
      </c>
      <c r="R21" s="8" t="s">
        <v>127</v>
      </c>
      <c r="S21" s="10" t="s">
        <v>146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6</v>
      </c>
      <c r="C25" s="4">
        <v>6</v>
      </c>
      <c r="D25" s="4">
        <v>0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138</v>
      </c>
      <c r="M25" s="4" t="s">
        <v>119</v>
      </c>
      <c r="N25" s="4" t="s">
        <v>138</v>
      </c>
      <c r="O25" s="32">
        <v>28</v>
      </c>
      <c r="P25" s="33">
        <v>12</v>
      </c>
      <c r="Q25" s="34">
        <v>16</v>
      </c>
      <c r="R25" s="3" t="s">
        <v>158</v>
      </c>
      <c r="S25" s="5" t="s">
        <v>159</v>
      </c>
    </row>
    <row r="26" spans="1:19" x14ac:dyDescent="0.25">
      <c r="A26" s="12" t="s">
        <v>68</v>
      </c>
      <c r="B26" s="52">
        <v>5</v>
      </c>
      <c r="C26" s="52">
        <v>4</v>
      </c>
      <c r="D26" s="52">
        <v>0</v>
      </c>
      <c r="E26" s="53">
        <v>1</v>
      </c>
      <c r="F26" s="37">
        <v>9</v>
      </c>
      <c r="G26" s="53">
        <v>2</v>
      </c>
      <c r="H26" s="53">
        <v>3</v>
      </c>
      <c r="I26" s="53">
        <v>1</v>
      </c>
      <c r="J26" s="53">
        <v>1</v>
      </c>
      <c r="K26" s="6" t="s">
        <v>115</v>
      </c>
      <c r="L26" s="52" t="s">
        <v>143</v>
      </c>
      <c r="M26" s="52" t="s">
        <v>119</v>
      </c>
      <c r="N26" s="52" t="s">
        <v>143</v>
      </c>
      <c r="O26" s="35">
        <v>16</v>
      </c>
      <c r="P26" s="53">
        <v>11</v>
      </c>
      <c r="Q26" s="37">
        <v>5</v>
      </c>
      <c r="R26" s="6" t="s">
        <v>129</v>
      </c>
      <c r="S26" s="7" t="s">
        <v>169</v>
      </c>
    </row>
    <row r="27" spans="1:19" x14ac:dyDescent="0.25">
      <c r="A27" s="12" t="s">
        <v>73</v>
      </c>
      <c r="B27" s="50">
        <v>6</v>
      </c>
      <c r="C27" s="50">
        <v>3</v>
      </c>
      <c r="D27" s="50">
        <v>2</v>
      </c>
      <c r="E27" s="36">
        <v>1</v>
      </c>
      <c r="F27" s="37">
        <v>7</v>
      </c>
      <c r="G27" s="36">
        <v>3</v>
      </c>
      <c r="H27" s="36">
        <v>3</v>
      </c>
      <c r="I27" s="36">
        <v>0</v>
      </c>
      <c r="J27" s="36">
        <v>0</v>
      </c>
      <c r="K27" s="6" t="s">
        <v>145</v>
      </c>
      <c r="L27" s="50" t="s">
        <v>120</v>
      </c>
      <c r="M27" s="50" t="s">
        <v>116</v>
      </c>
      <c r="N27" s="50" t="s">
        <v>120</v>
      </c>
      <c r="O27" s="35">
        <v>25</v>
      </c>
      <c r="P27" s="36">
        <v>25</v>
      </c>
      <c r="Q27" s="37">
        <v>0</v>
      </c>
      <c r="R27" s="6" t="s">
        <v>26</v>
      </c>
      <c r="S27" s="7" t="s">
        <v>165</v>
      </c>
    </row>
    <row r="28" spans="1:19" x14ac:dyDescent="0.25">
      <c r="A28" s="12" t="s">
        <v>74</v>
      </c>
      <c r="B28" s="52">
        <v>6</v>
      </c>
      <c r="C28" s="52">
        <v>3</v>
      </c>
      <c r="D28" s="52">
        <v>3</v>
      </c>
      <c r="E28" s="53">
        <v>0</v>
      </c>
      <c r="F28" s="37">
        <v>6</v>
      </c>
      <c r="G28" s="53">
        <v>2</v>
      </c>
      <c r="H28" s="53">
        <v>2</v>
      </c>
      <c r="I28" s="53">
        <v>1</v>
      </c>
      <c r="J28" s="53">
        <v>0</v>
      </c>
      <c r="K28" s="6" t="s">
        <v>119</v>
      </c>
      <c r="L28" s="52" t="s">
        <v>142</v>
      </c>
      <c r="M28" s="52" t="s">
        <v>119</v>
      </c>
      <c r="N28" s="52" t="s">
        <v>123</v>
      </c>
      <c r="O28" s="35">
        <v>16</v>
      </c>
      <c r="P28" s="53">
        <v>15</v>
      </c>
      <c r="Q28" s="37">
        <v>1</v>
      </c>
      <c r="R28" s="6" t="s">
        <v>27</v>
      </c>
      <c r="S28" s="7" t="s">
        <v>151</v>
      </c>
    </row>
    <row r="29" spans="1:19" x14ac:dyDescent="0.25">
      <c r="A29" s="12" t="s">
        <v>72</v>
      </c>
      <c r="B29" s="50">
        <v>7</v>
      </c>
      <c r="C29" s="50">
        <v>3</v>
      </c>
      <c r="D29" s="50">
        <v>4</v>
      </c>
      <c r="E29" s="36">
        <v>0</v>
      </c>
      <c r="F29" s="37">
        <v>6</v>
      </c>
      <c r="G29" s="36">
        <v>3</v>
      </c>
      <c r="H29" s="36">
        <v>3</v>
      </c>
      <c r="I29" s="36">
        <v>0</v>
      </c>
      <c r="J29" s="36">
        <v>0</v>
      </c>
      <c r="K29" s="6" t="s">
        <v>131</v>
      </c>
      <c r="L29" s="50" t="s">
        <v>124</v>
      </c>
      <c r="M29" s="50" t="s">
        <v>116</v>
      </c>
      <c r="N29" s="50" t="s">
        <v>131</v>
      </c>
      <c r="O29" s="35">
        <v>20</v>
      </c>
      <c r="P29" s="36">
        <v>19</v>
      </c>
      <c r="Q29" s="37">
        <v>1</v>
      </c>
      <c r="R29" s="6" t="s">
        <v>27</v>
      </c>
      <c r="S29" s="7" t="s">
        <v>163</v>
      </c>
    </row>
    <row r="30" spans="1:19" x14ac:dyDescent="0.25">
      <c r="A30" s="12" t="s">
        <v>70</v>
      </c>
      <c r="B30" s="50">
        <v>6</v>
      </c>
      <c r="C30" s="50">
        <v>3</v>
      </c>
      <c r="D30" s="50">
        <v>3</v>
      </c>
      <c r="E30" s="36">
        <v>0</v>
      </c>
      <c r="F30" s="37">
        <v>6</v>
      </c>
      <c r="G30" s="36">
        <v>2</v>
      </c>
      <c r="H30" s="36">
        <v>3</v>
      </c>
      <c r="I30" s="36">
        <v>0</v>
      </c>
      <c r="J30" s="36">
        <v>0</v>
      </c>
      <c r="K30" s="6" t="s">
        <v>131</v>
      </c>
      <c r="L30" s="50" t="s">
        <v>120</v>
      </c>
      <c r="M30" s="50" t="s">
        <v>119</v>
      </c>
      <c r="N30" s="50" t="s">
        <v>142</v>
      </c>
      <c r="O30" s="35">
        <v>20</v>
      </c>
      <c r="P30" s="36">
        <v>23</v>
      </c>
      <c r="Q30" s="37">
        <v>-3</v>
      </c>
      <c r="R30" s="6" t="s">
        <v>29</v>
      </c>
      <c r="S30" s="7" t="s">
        <v>151</v>
      </c>
    </row>
    <row r="31" spans="1:19" x14ac:dyDescent="0.25">
      <c r="A31" s="12" t="s">
        <v>71</v>
      </c>
      <c r="B31" s="50">
        <v>5</v>
      </c>
      <c r="C31" s="50">
        <v>2</v>
      </c>
      <c r="D31" s="50">
        <v>2</v>
      </c>
      <c r="E31" s="36">
        <v>1</v>
      </c>
      <c r="F31" s="37">
        <v>5</v>
      </c>
      <c r="G31" s="36">
        <v>1</v>
      </c>
      <c r="H31" s="36">
        <v>1</v>
      </c>
      <c r="I31" s="36">
        <v>1</v>
      </c>
      <c r="J31" s="36">
        <v>1</v>
      </c>
      <c r="K31" s="6" t="s">
        <v>123</v>
      </c>
      <c r="L31" s="50" t="s">
        <v>125</v>
      </c>
      <c r="M31" s="50" t="s">
        <v>126</v>
      </c>
      <c r="N31" s="50" t="s">
        <v>133</v>
      </c>
      <c r="O31" s="35">
        <v>11</v>
      </c>
      <c r="P31" s="36">
        <v>15</v>
      </c>
      <c r="Q31" s="37">
        <v>-4</v>
      </c>
      <c r="R31" s="6" t="s">
        <v>27</v>
      </c>
      <c r="S31" s="7" t="s">
        <v>140</v>
      </c>
    </row>
    <row r="32" spans="1:19" ht="15.75" thickBot="1" x14ac:dyDescent="0.3">
      <c r="A32" s="12" t="s">
        <v>75</v>
      </c>
      <c r="B32" s="52">
        <v>7</v>
      </c>
      <c r="C32" s="52">
        <v>2</v>
      </c>
      <c r="D32" s="52">
        <v>5</v>
      </c>
      <c r="E32" s="53">
        <v>0</v>
      </c>
      <c r="F32" s="40">
        <v>4</v>
      </c>
      <c r="G32" s="53">
        <v>2</v>
      </c>
      <c r="H32" s="53">
        <v>2</v>
      </c>
      <c r="I32" s="53">
        <v>0</v>
      </c>
      <c r="J32" s="53">
        <v>0</v>
      </c>
      <c r="K32" s="6" t="s">
        <v>118</v>
      </c>
      <c r="L32" s="52" t="s">
        <v>142</v>
      </c>
      <c r="M32" s="52" t="s">
        <v>117</v>
      </c>
      <c r="N32" s="52" t="s">
        <v>118</v>
      </c>
      <c r="O32" s="35">
        <v>14</v>
      </c>
      <c r="P32" s="53">
        <v>21</v>
      </c>
      <c r="Q32" s="37">
        <v>-7</v>
      </c>
      <c r="R32" s="6" t="s">
        <v>127</v>
      </c>
      <c r="S32" s="7" t="s">
        <v>168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7</v>
      </c>
      <c r="C35" s="52">
        <v>7</v>
      </c>
      <c r="D35" s="52">
        <v>0</v>
      </c>
      <c r="E35" s="53">
        <v>0</v>
      </c>
      <c r="F35" s="34">
        <v>14</v>
      </c>
      <c r="G35" s="53">
        <v>6</v>
      </c>
      <c r="H35" s="53">
        <v>6</v>
      </c>
      <c r="I35" s="53">
        <v>1</v>
      </c>
      <c r="J35" s="53">
        <v>0</v>
      </c>
      <c r="K35" s="6" t="s">
        <v>138</v>
      </c>
      <c r="L35" s="52" t="s">
        <v>128</v>
      </c>
      <c r="M35" s="52" t="s">
        <v>128</v>
      </c>
      <c r="N35" s="52" t="s">
        <v>159</v>
      </c>
      <c r="O35" s="35">
        <v>28</v>
      </c>
      <c r="P35" s="53">
        <v>13</v>
      </c>
      <c r="Q35" s="37">
        <v>15</v>
      </c>
      <c r="R35" s="6" t="s">
        <v>173</v>
      </c>
      <c r="S35" s="7" t="s">
        <v>174</v>
      </c>
    </row>
    <row r="36" spans="1:19" x14ac:dyDescent="0.25">
      <c r="A36" s="12" t="s">
        <v>76</v>
      </c>
      <c r="B36" s="50">
        <v>6</v>
      </c>
      <c r="C36" s="50">
        <v>4</v>
      </c>
      <c r="D36" s="50">
        <v>2</v>
      </c>
      <c r="E36" s="36">
        <v>0</v>
      </c>
      <c r="F36" s="37">
        <v>8</v>
      </c>
      <c r="G36" s="36">
        <v>4</v>
      </c>
      <c r="H36" s="36">
        <v>4</v>
      </c>
      <c r="I36" s="36">
        <v>0</v>
      </c>
      <c r="J36" s="36">
        <v>0</v>
      </c>
      <c r="K36" s="6" t="s">
        <v>119</v>
      </c>
      <c r="L36" s="50" t="s">
        <v>141</v>
      </c>
      <c r="M36" s="50" t="s">
        <v>115</v>
      </c>
      <c r="N36" s="50" t="s">
        <v>128</v>
      </c>
      <c r="O36" s="35">
        <v>23</v>
      </c>
      <c r="P36" s="36">
        <v>15</v>
      </c>
      <c r="Q36" s="37">
        <v>8</v>
      </c>
      <c r="R36" s="6" t="s">
        <v>29</v>
      </c>
      <c r="S36" s="7" t="s">
        <v>167</v>
      </c>
    </row>
    <row r="37" spans="1:19" x14ac:dyDescent="0.25">
      <c r="A37" s="12" t="s">
        <v>79</v>
      </c>
      <c r="B37" s="52">
        <v>6</v>
      </c>
      <c r="C37" s="52">
        <v>3</v>
      </c>
      <c r="D37" s="52">
        <v>2</v>
      </c>
      <c r="E37" s="53">
        <v>1</v>
      </c>
      <c r="F37" s="37">
        <v>7</v>
      </c>
      <c r="G37" s="53">
        <v>3</v>
      </c>
      <c r="H37" s="53">
        <v>3</v>
      </c>
      <c r="I37" s="53">
        <v>0</v>
      </c>
      <c r="J37" s="53">
        <v>1</v>
      </c>
      <c r="K37" s="6" t="s">
        <v>133</v>
      </c>
      <c r="L37" s="52" t="s">
        <v>115</v>
      </c>
      <c r="M37" s="52" t="s">
        <v>116</v>
      </c>
      <c r="N37" s="52" t="s">
        <v>134</v>
      </c>
      <c r="O37" s="35">
        <v>27</v>
      </c>
      <c r="P37" s="53">
        <v>22</v>
      </c>
      <c r="Q37" s="37">
        <v>5</v>
      </c>
      <c r="R37" s="6" t="s">
        <v>26</v>
      </c>
      <c r="S37" s="7" t="s">
        <v>165</v>
      </c>
    </row>
    <row r="38" spans="1:19" x14ac:dyDescent="0.25">
      <c r="A38" s="12" t="s">
        <v>81</v>
      </c>
      <c r="B38" s="52">
        <v>7</v>
      </c>
      <c r="C38" s="52">
        <v>2</v>
      </c>
      <c r="D38" s="52">
        <v>4</v>
      </c>
      <c r="E38" s="53">
        <v>1</v>
      </c>
      <c r="F38" s="37">
        <v>5</v>
      </c>
      <c r="G38" s="53">
        <v>2</v>
      </c>
      <c r="H38" s="53">
        <v>2</v>
      </c>
      <c r="I38" s="53">
        <v>0</v>
      </c>
      <c r="J38" s="53">
        <v>1</v>
      </c>
      <c r="K38" s="6" t="s">
        <v>120</v>
      </c>
      <c r="L38" s="52" t="s">
        <v>146</v>
      </c>
      <c r="M38" s="52" t="s">
        <v>116</v>
      </c>
      <c r="N38" s="52" t="s">
        <v>119</v>
      </c>
      <c r="O38" s="35">
        <v>17</v>
      </c>
      <c r="P38" s="53">
        <v>26</v>
      </c>
      <c r="Q38" s="37">
        <v>-9</v>
      </c>
      <c r="R38" s="6" t="s">
        <v>127</v>
      </c>
      <c r="S38" s="7" t="s">
        <v>170</v>
      </c>
    </row>
    <row r="39" spans="1:19" x14ac:dyDescent="0.25">
      <c r="A39" s="12" t="s">
        <v>80</v>
      </c>
      <c r="B39" s="52">
        <v>7</v>
      </c>
      <c r="C39" s="52">
        <v>2</v>
      </c>
      <c r="D39" s="52">
        <v>4</v>
      </c>
      <c r="E39" s="53">
        <v>1</v>
      </c>
      <c r="F39" s="37">
        <v>5</v>
      </c>
      <c r="G39" s="53">
        <v>1</v>
      </c>
      <c r="H39" s="53">
        <v>2</v>
      </c>
      <c r="I39" s="53">
        <v>0</v>
      </c>
      <c r="J39" s="53">
        <v>1</v>
      </c>
      <c r="K39" s="6" t="s">
        <v>124</v>
      </c>
      <c r="L39" s="52" t="s">
        <v>133</v>
      </c>
      <c r="M39" s="52" t="s">
        <v>117</v>
      </c>
      <c r="N39" s="52" t="s">
        <v>136</v>
      </c>
      <c r="O39" s="35">
        <v>16</v>
      </c>
      <c r="P39" s="53">
        <v>25</v>
      </c>
      <c r="Q39" s="37">
        <v>-9</v>
      </c>
      <c r="R39" s="6" t="s">
        <v>26</v>
      </c>
      <c r="S39" s="7" t="s">
        <v>170</v>
      </c>
    </row>
    <row r="40" spans="1:19" x14ac:dyDescent="0.25">
      <c r="A40" s="12" t="s">
        <v>82</v>
      </c>
      <c r="B40" s="52">
        <v>6</v>
      </c>
      <c r="C40" s="52">
        <v>2</v>
      </c>
      <c r="D40" s="52">
        <v>4</v>
      </c>
      <c r="E40" s="53">
        <v>0</v>
      </c>
      <c r="F40" s="37">
        <v>4</v>
      </c>
      <c r="G40" s="53">
        <v>1</v>
      </c>
      <c r="H40" s="53">
        <v>2</v>
      </c>
      <c r="I40" s="53">
        <v>0</v>
      </c>
      <c r="J40" s="53">
        <v>0</v>
      </c>
      <c r="K40" s="6" t="s">
        <v>124</v>
      </c>
      <c r="L40" s="52" t="s">
        <v>124</v>
      </c>
      <c r="M40" s="52" t="s">
        <v>117</v>
      </c>
      <c r="N40" s="52" t="s">
        <v>144</v>
      </c>
      <c r="O40" s="35">
        <v>14</v>
      </c>
      <c r="P40" s="53">
        <v>17</v>
      </c>
      <c r="Q40" s="37">
        <v>-3</v>
      </c>
      <c r="R40" s="6" t="s">
        <v>26</v>
      </c>
      <c r="S40" s="7" t="s">
        <v>153</v>
      </c>
    </row>
    <row r="41" spans="1:19" x14ac:dyDescent="0.25">
      <c r="A41" s="12" t="s">
        <v>78</v>
      </c>
      <c r="B41" s="50">
        <v>6</v>
      </c>
      <c r="C41" s="50">
        <v>1</v>
      </c>
      <c r="D41" s="50">
        <v>4</v>
      </c>
      <c r="E41" s="36">
        <v>1</v>
      </c>
      <c r="F41" s="37">
        <v>3</v>
      </c>
      <c r="G41" s="36">
        <v>1</v>
      </c>
      <c r="H41" s="36">
        <v>1</v>
      </c>
      <c r="I41" s="36">
        <v>0</v>
      </c>
      <c r="J41" s="36">
        <v>0</v>
      </c>
      <c r="K41" s="6" t="s">
        <v>125</v>
      </c>
      <c r="L41" s="50" t="s">
        <v>135</v>
      </c>
      <c r="M41" s="50" t="s">
        <v>118</v>
      </c>
      <c r="N41" s="50" t="s">
        <v>146</v>
      </c>
      <c r="O41" s="35">
        <v>17</v>
      </c>
      <c r="P41" s="36">
        <v>27</v>
      </c>
      <c r="Q41" s="37">
        <v>-10</v>
      </c>
      <c r="R41" s="6" t="s">
        <v>127</v>
      </c>
      <c r="S41" s="7" t="s">
        <v>157</v>
      </c>
    </row>
    <row r="42" spans="1:19" ht="15.75" thickBot="1" x14ac:dyDescent="0.3">
      <c r="A42" s="13" t="s">
        <v>83</v>
      </c>
      <c r="B42" s="9">
        <v>6</v>
      </c>
      <c r="C42" s="9">
        <v>0</v>
      </c>
      <c r="D42" s="9">
        <v>5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118</v>
      </c>
      <c r="M42" s="9" t="s">
        <v>117</v>
      </c>
      <c r="N42" s="9" t="s">
        <v>126</v>
      </c>
      <c r="O42" s="38">
        <v>8</v>
      </c>
      <c r="P42" s="39">
        <v>23</v>
      </c>
      <c r="Q42" s="40">
        <v>-15</v>
      </c>
      <c r="R42" s="8" t="s">
        <v>171</v>
      </c>
      <c r="S42" s="10" t="s">
        <v>172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6</v>
      </c>
      <c r="C4" s="4">
        <v>6</v>
      </c>
      <c r="D4" s="4">
        <v>0</v>
      </c>
      <c r="E4" s="33">
        <v>0</v>
      </c>
      <c r="F4" s="34">
        <v>12</v>
      </c>
      <c r="G4" s="32">
        <v>6</v>
      </c>
      <c r="H4" s="33">
        <v>6</v>
      </c>
      <c r="I4" s="33">
        <v>0</v>
      </c>
      <c r="J4" s="34">
        <v>0</v>
      </c>
      <c r="K4" s="3" t="s">
        <v>115</v>
      </c>
      <c r="L4" s="4" t="s">
        <v>138</v>
      </c>
      <c r="M4" s="4" t="s">
        <v>116</v>
      </c>
      <c r="N4" s="4" t="s">
        <v>116</v>
      </c>
      <c r="O4" s="32">
        <v>19</v>
      </c>
      <c r="P4" s="33">
        <v>7</v>
      </c>
      <c r="Q4" s="34">
        <v>12</v>
      </c>
      <c r="R4" s="3" t="s">
        <v>158</v>
      </c>
      <c r="S4" s="5" t="s">
        <v>159</v>
      </c>
    </row>
    <row r="5" spans="1:20" x14ac:dyDescent="0.25">
      <c r="A5" s="12" t="s">
        <v>56</v>
      </c>
      <c r="B5" s="52">
        <v>7</v>
      </c>
      <c r="C5" s="52">
        <v>5</v>
      </c>
      <c r="D5" s="52">
        <v>1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154</v>
      </c>
      <c r="L5" s="52" t="s">
        <v>123</v>
      </c>
      <c r="M5" s="52" t="s">
        <v>115</v>
      </c>
      <c r="N5" s="52" t="s">
        <v>149</v>
      </c>
      <c r="O5" s="35">
        <v>34</v>
      </c>
      <c r="P5" s="53">
        <v>20</v>
      </c>
      <c r="Q5" s="37">
        <v>14</v>
      </c>
      <c r="R5" s="6" t="s">
        <v>27</v>
      </c>
      <c r="S5" s="7" t="s">
        <v>164</v>
      </c>
    </row>
    <row r="6" spans="1:20" x14ac:dyDescent="0.25">
      <c r="A6" s="12" t="s">
        <v>54</v>
      </c>
      <c r="B6" s="52">
        <v>6</v>
      </c>
      <c r="C6" s="52">
        <v>4</v>
      </c>
      <c r="D6" s="52">
        <v>2</v>
      </c>
      <c r="E6" s="53">
        <v>0</v>
      </c>
      <c r="F6" s="37">
        <v>8</v>
      </c>
      <c r="G6" s="35">
        <v>2</v>
      </c>
      <c r="H6" s="53">
        <v>3</v>
      </c>
      <c r="I6" s="53">
        <v>1</v>
      </c>
      <c r="J6" s="37">
        <v>0</v>
      </c>
      <c r="K6" s="6" t="s">
        <v>123</v>
      </c>
      <c r="L6" s="52" t="s">
        <v>123</v>
      </c>
      <c r="M6" s="52" t="s">
        <v>123</v>
      </c>
      <c r="N6" s="52" t="s">
        <v>134</v>
      </c>
      <c r="O6" s="35">
        <v>23</v>
      </c>
      <c r="P6" s="53">
        <v>20</v>
      </c>
      <c r="Q6" s="37">
        <v>3</v>
      </c>
      <c r="R6" s="6" t="s">
        <v>29</v>
      </c>
      <c r="S6" s="7" t="s">
        <v>167</v>
      </c>
    </row>
    <row r="7" spans="1:20" x14ac:dyDescent="0.25">
      <c r="A7" s="12" t="s">
        <v>55</v>
      </c>
      <c r="B7" s="50">
        <v>7</v>
      </c>
      <c r="C7" s="50">
        <v>3</v>
      </c>
      <c r="D7" s="50">
        <v>2</v>
      </c>
      <c r="E7" s="36">
        <v>2</v>
      </c>
      <c r="F7" s="37">
        <v>8</v>
      </c>
      <c r="G7" s="35">
        <v>3</v>
      </c>
      <c r="H7" s="36">
        <v>3</v>
      </c>
      <c r="I7" s="36">
        <v>0</v>
      </c>
      <c r="J7" s="37">
        <v>0</v>
      </c>
      <c r="K7" s="6" t="s">
        <v>154</v>
      </c>
      <c r="L7" s="50" t="s">
        <v>126</v>
      </c>
      <c r="M7" s="50" t="s">
        <v>126</v>
      </c>
      <c r="N7" s="50" t="s">
        <v>133</v>
      </c>
      <c r="O7" s="35">
        <v>23</v>
      </c>
      <c r="P7" s="36">
        <v>24</v>
      </c>
      <c r="Q7" s="37">
        <v>-1</v>
      </c>
      <c r="R7" s="6" t="s">
        <v>26</v>
      </c>
      <c r="S7" s="7" t="s">
        <v>166</v>
      </c>
    </row>
    <row r="8" spans="1:20" x14ac:dyDescent="0.25">
      <c r="A8" s="12" t="s">
        <v>58</v>
      </c>
      <c r="B8" s="52">
        <v>6</v>
      </c>
      <c r="C8" s="52">
        <v>3</v>
      </c>
      <c r="D8" s="52">
        <v>2</v>
      </c>
      <c r="E8" s="53">
        <v>1</v>
      </c>
      <c r="F8" s="37">
        <v>7</v>
      </c>
      <c r="G8" s="35">
        <v>2</v>
      </c>
      <c r="H8" s="53">
        <v>3</v>
      </c>
      <c r="I8" s="53">
        <v>0</v>
      </c>
      <c r="J8" s="37">
        <v>1</v>
      </c>
      <c r="K8" s="6" t="s">
        <v>131</v>
      </c>
      <c r="L8" s="52" t="s">
        <v>122</v>
      </c>
      <c r="M8" s="52" t="s">
        <v>122</v>
      </c>
      <c r="N8" s="52" t="s">
        <v>145</v>
      </c>
      <c r="O8" s="35">
        <v>18</v>
      </c>
      <c r="P8" s="53">
        <v>21</v>
      </c>
      <c r="Q8" s="37">
        <v>-3</v>
      </c>
      <c r="R8" s="6" t="s">
        <v>27</v>
      </c>
      <c r="S8" s="7" t="s">
        <v>165</v>
      </c>
    </row>
    <row r="9" spans="1:20" x14ac:dyDescent="0.25">
      <c r="A9" s="12" t="s">
        <v>59</v>
      </c>
      <c r="B9" s="52">
        <v>6</v>
      </c>
      <c r="C9" s="52">
        <v>3</v>
      </c>
      <c r="D9" s="52">
        <v>3</v>
      </c>
      <c r="E9" s="53">
        <v>0</v>
      </c>
      <c r="F9" s="37">
        <v>6</v>
      </c>
      <c r="G9" s="35">
        <v>3</v>
      </c>
      <c r="H9" s="53">
        <v>3</v>
      </c>
      <c r="I9" s="53">
        <v>0</v>
      </c>
      <c r="J9" s="37">
        <v>0</v>
      </c>
      <c r="K9" s="6" t="s">
        <v>141</v>
      </c>
      <c r="L9" s="52" t="s">
        <v>117</v>
      </c>
      <c r="M9" s="52" t="s">
        <v>124</v>
      </c>
      <c r="N9" s="52" t="s">
        <v>151</v>
      </c>
      <c r="O9" s="35">
        <v>25</v>
      </c>
      <c r="P9" s="53">
        <v>21</v>
      </c>
      <c r="Q9" s="37">
        <v>4</v>
      </c>
      <c r="R9" s="6" t="s">
        <v>30</v>
      </c>
      <c r="S9" s="7" t="s">
        <v>151</v>
      </c>
    </row>
    <row r="10" spans="1:20" x14ac:dyDescent="0.25">
      <c r="A10" s="12" t="s">
        <v>52</v>
      </c>
      <c r="B10" s="50">
        <v>6</v>
      </c>
      <c r="C10" s="50">
        <v>3</v>
      </c>
      <c r="D10" s="50">
        <v>3</v>
      </c>
      <c r="E10" s="53">
        <v>0</v>
      </c>
      <c r="F10" s="37">
        <v>6</v>
      </c>
      <c r="G10" s="35">
        <v>3</v>
      </c>
      <c r="H10" s="53">
        <v>3</v>
      </c>
      <c r="I10" s="53">
        <v>0</v>
      </c>
      <c r="J10" s="37">
        <v>0</v>
      </c>
      <c r="K10" s="6" t="s">
        <v>123</v>
      </c>
      <c r="L10" s="50" t="s">
        <v>124</v>
      </c>
      <c r="M10" s="50" t="s">
        <v>119</v>
      </c>
      <c r="N10" s="50" t="s">
        <v>115</v>
      </c>
      <c r="O10" s="35">
        <v>17</v>
      </c>
      <c r="P10" s="36">
        <v>18</v>
      </c>
      <c r="Q10" s="37">
        <v>-1</v>
      </c>
      <c r="R10" s="6" t="s">
        <v>26</v>
      </c>
      <c r="S10" s="7" t="s">
        <v>151</v>
      </c>
    </row>
    <row r="11" spans="1:20" ht="15.75" thickBot="1" x14ac:dyDescent="0.3">
      <c r="A11" s="12" t="s">
        <v>57</v>
      </c>
      <c r="B11" s="52">
        <v>7</v>
      </c>
      <c r="C11" s="52">
        <v>3</v>
      </c>
      <c r="D11" s="52">
        <v>4</v>
      </c>
      <c r="E11" s="39">
        <v>0</v>
      </c>
      <c r="F11" s="40">
        <v>6</v>
      </c>
      <c r="G11" s="38">
        <v>2</v>
      </c>
      <c r="H11" s="39">
        <v>3</v>
      </c>
      <c r="I11" s="39">
        <v>0</v>
      </c>
      <c r="J11" s="40">
        <v>0</v>
      </c>
      <c r="K11" s="6" t="s">
        <v>142</v>
      </c>
      <c r="L11" s="52" t="s">
        <v>120</v>
      </c>
      <c r="M11" s="52" t="s">
        <v>123</v>
      </c>
      <c r="N11" s="52" t="s">
        <v>151</v>
      </c>
      <c r="O11" s="35">
        <v>19</v>
      </c>
      <c r="P11" s="53">
        <v>22</v>
      </c>
      <c r="Q11" s="37">
        <v>-3</v>
      </c>
      <c r="R11" s="6" t="s">
        <v>26</v>
      </c>
      <c r="S11" s="7" t="s">
        <v>163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6</v>
      </c>
      <c r="C14" s="50">
        <v>4</v>
      </c>
      <c r="D14" s="50">
        <v>2</v>
      </c>
      <c r="E14" s="36">
        <v>0</v>
      </c>
      <c r="F14" s="34">
        <v>8</v>
      </c>
      <c r="G14" s="36">
        <v>4</v>
      </c>
      <c r="H14" s="36">
        <v>4</v>
      </c>
      <c r="I14" s="36">
        <v>0</v>
      </c>
      <c r="J14" s="36">
        <v>0</v>
      </c>
      <c r="K14" s="6" t="s">
        <v>120</v>
      </c>
      <c r="L14" s="50" t="s">
        <v>134</v>
      </c>
      <c r="M14" s="50" t="s">
        <v>117</v>
      </c>
      <c r="N14" s="50" t="s">
        <v>120</v>
      </c>
      <c r="O14" s="35">
        <v>18</v>
      </c>
      <c r="P14" s="36">
        <v>13</v>
      </c>
      <c r="Q14" s="37">
        <v>5</v>
      </c>
      <c r="R14" s="6" t="s">
        <v>29</v>
      </c>
      <c r="S14" s="7" t="s">
        <v>167</v>
      </c>
    </row>
    <row r="15" spans="1:20" x14ac:dyDescent="0.25">
      <c r="A15" s="12" t="s">
        <v>62</v>
      </c>
      <c r="B15" s="50">
        <v>6</v>
      </c>
      <c r="C15" s="50">
        <v>3</v>
      </c>
      <c r="D15" s="50">
        <v>2</v>
      </c>
      <c r="E15" s="36">
        <v>1</v>
      </c>
      <c r="F15" s="37">
        <v>7</v>
      </c>
      <c r="G15" s="36">
        <v>3</v>
      </c>
      <c r="H15" s="36">
        <v>3</v>
      </c>
      <c r="I15" s="36">
        <v>0</v>
      </c>
      <c r="J15" s="36">
        <v>0</v>
      </c>
      <c r="K15" s="6" t="s">
        <v>115</v>
      </c>
      <c r="L15" s="50" t="s">
        <v>133</v>
      </c>
      <c r="M15" s="50" t="s">
        <v>119</v>
      </c>
      <c r="N15" s="50" t="s">
        <v>120</v>
      </c>
      <c r="O15" s="35">
        <v>18</v>
      </c>
      <c r="P15" s="36">
        <v>16</v>
      </c>
      <c r="Q15" s="37">
        <v>2</v>
      </c>
      <c r="R15" s="6" t="s">
        <v>30</v>
      </c>
      <c r="S15" s="7" t="s">
        <v>165</v>
      </c>
    </row>
    <row r="16" spans="1:20" x14ac:dyDescent="0.25">
      <c r="A16" s="12" t="s">
        <v>63</v>
      </c>
      <c r="B16" s="50">
        <v>6</v>
      </c>
      <c r="C16" s="50">
        <v>3</v>
      </c>
      <c r="D16" s="50">
        <v>2</v>
      </c>
      <c r="E16" s="36">
        <v>1</v>
      </c>
      <c r="F16" s="37">
        <v>7</v>
      </c>
      <c r="G16" s="36">
        <v>2</v>
      </c>
      <c r="H16" s="36">
        <v>3</v>
      </c>
      <c r="I16" s="36">
        <v>0</v>
      </c>
      <c r="J16" s="36">
        <v>1</v>
      </c>
      <c r="K16" s="6" t="s">
        <v>133</v>
      </c>
      <c r="L16" s="50" t="s">
        <v>115</v>
      </c>
      <c r="M16" s="50" t="s">
        <v>120</v>
      </c>
      <c r="N16" s="50" t="s">
        <v>141</v>
      </c>
      <c r="O16" s="35">
        <v>24</v>
      </c>
      <c r="P16" s="36">
        <v>23</v>
      </c>
      <c r="Q16" s="37">
        <v>1</v>
      </c>
      <c r="R16" s="6" t="s">
        <v>27</v>
      </c>
      <c r="S16" s="7" t="s">
        <v>165</v>
      </c>
    </row>
    <row r="17" spans="1:19" x14ac:dyDescent="0.25">
      <c r="A17" s="12" t="s">
        <v>67</v>
      </c>
      <c r="B17" s="52">
        <v>6</v>
      </c>
      <c r="C17" s="52">
        <v>3</v>
      </c>
      <c r="D17" s="52">
        <v>2</v>
      </c>
      <c r="E17" s="53">
        <v>1</v>
      </c>
      <c r="F17" s="37">
        <v>7</v>
      </c>
      <c r="G17" s="53">
        <v>2</v>
      </c>
      <c r="H17" s="53">
        <v>3</v>
      </c>
      <c r="I17" s="53">
        <v>0</v>
      </c>
      <c r="J17" s="53">
        <v>0</v>
      </c>
      <c r="K17" s="6" t="s">
        <v>140</v>
      </c>
      <c r="L17" s="52" t="s">
        <v>119</v>
      </c>
      <c r="M17" s="52" t="s">
        <v>120</v>
      </c>
      <c r="N17" s="52" t="s">
        <v>124</v>
      </c>
      <c r="O17" s="35">
        <v>17</v>
      </c>
      <c r="P17" s="53">
        <v>19</v>
      </c>
      <c r="Q17" s="37">
        <v>-2</v>
      </c>
      <c r="R17" s="6" t="s">
        <v>27</v>
      </c>
      <c r="S17" s="7" t="s">
        <v>165</v>
      </c>
    </row>
    <row r="18" spans="1:19" x14ac:dyDescent="0.25">
      <c r="A18" s="12" t="s">
        <v>61</v>
      </c>
      <c r="B18" s="50">
        <v>7</v>
      </c>
      <c r="C18" s="50">
        <v>3</v>
      </c>
      <c r="D18" s="50">
        <v>4</v>
      </c>
      <c r="E18" s="36">
        <v>0</v>
      </c>
      <c r="F18" s="37">
        <v>6</v>
      </c>
      <c r="G18" s="36">
        <v>2</v>
      </c>
      <c r="H18" s="36">
        <v>2</v>
      </c>
      <c r="I18" s="36">
        <v>1</v>
      </c>
      <c r="J18" s="36">
        <v>0</v>
      </c>
      <c r="K18" s="6" t="s">
        <v>119</v>
      </c>
      <c r="L18" s="50" t="s">
        <v>153</v>
      </c>
      <c r="M18" s="50" t="s">
        <v>116</v>
      </c>
      <c r="N18" s="50" t="s">
        <v>120</v>
      </c>
      <c r="O18" s="35">
        <v>28</v>
      </c>
      <c r="P18" s="36">
        <v>33</v>
      </c>
      <c r="Q18" s="37">
        <v>-5</v>
      </c>
      <c r="R18" s="6" t="s">
        <v>127</v>
      </c>
      <c r="S18" s="7" t="s">
        <v>163</v>
      </c>
    </row>
    <row r="19" spans="1:19" x14ac:dyDescent="0.25">
      <c r="A19" s="12" t="s">
        <v>64</v>
      </c>
      <c r="B19" s="50">
        <v>5</v>
      </c>
      <c r="C19" s="50">
        <v>2</v>
      </c>
      <c r="D19" s="50">
        <v>2</v>
      </c>
      <c r="E19" s="36">
        <v>1</v>
      </c>
      <c r="F19" s="37">
        <v>5</v>
      </c>
      <c r="G19" s="36">
        <v>2</v>
      </c>
      <c r="H19" s="36">
        <v>2</v>
      </c>
      <c r="I19" s="36">
        <v>0</v>
      </c>
      <c r="J19" s="36">
        <v>0</v>
      </c>
      <c r="K19" s="6" t="s">
        <v>145</v>
      </c>
      <c r="L19" s="50" t="s">
        <v>117</v>
      </c>
      <c r="M19" s="50" t="s">
        <v>121</v>
      </c>
      <c r="N19" s="50" t="s">
        <v>130</v>
      </c>
      <c r="O19" s="35">
        <v>13</v>
      </c>
      <c r="P19" s="36">
        <v>17</v>
      </c>
      <c r="Q19" s="37">
        <v>-4</v>
      </c>
      <c r="R19" s="6" t="s">
        <v>127</v>
      </c>
      <c r="S19" s="7" t="s">
        <v>140</v>
      </c>
    </row>
    <row r="20" spans="1:19" x14ac:dyDescent="0.25">
      <c r="A20" s="12" t="s">
        <v>65</v>
      </c>
      <c r="B20" s="52">
        <v>6</v>
      </c>
      <c r="C20" s="52">
        <v>2</v>
      </c>
      <c r="D20" s="52">
        <v>3</v>
      </c>
      <c r="E20" s="53">
        <v>1</v>
      </c>
      <c r="F20" s="37">
        <v>5</v>
      </c>
      <c r="G20" s="53">
        <v>1</v>
      </c>
      <c r="H20" s="53">
        <v>1</v>
      </c>
      <c r="I20" s="53">
        <v>1</v>
      </c>
      <c r="J20" s="53">
        <v>0</v>
      </c>
      <c r="K20" s="6" t="s">
        <v>124</v>
      </c>
      <c r="L20" s="52" t="s">
        <v>130</v>
      </c>
      <c r="M20" s="52" t="s">
        <v>120</v>
      </c>
      <c r="N20" s="52" t="s">
        <v>146</v>
      </c>
      <c r="O20" s="35">
        <v>13</v>
      </c>
      <c r="P20" s="53">
        <v>23</v>
      </c>
      <c r="Q20" s="37">
        <v>-10</v>
      </c>
      <c r="R20" s="6" t="s">
        <v>26</v>
      </c>
      <c r="S20" s="7" t="s">
        <v>162</v>
      </c>
    </row>
    <row r="21" spans="1:19" ht="15.75" thickBot="1" x14ac:dyDescent="0.3">
      <c r="A21" s="13" t="s">
        <v>66</v>
      </c>
      <c r="B21" s="9">
        <v>6</v>
      </c>
      <c r="C21" s="9">
        <v>2</v>
      </c>
      <c r="D21" s="9">
        <v>4</v>
      </c>
      <c r="E21" s="39">
        <v>0</v>
      </c>
      <c r="F21" s="40">
        <v>4</v>
      </c>
      <c r="G21" s="39">
        <v>2</v>
      </c>
      <c r="H21" s="39">
        <v>2</v>
      </c>
      <c r="I21" s="39">
        <v>0</v>
      </c>
      <c r="J21" s="39">
        <v>0</v>
      </c>
      <c r="K21" s="8" t="s">
        <v>124</v>
      </c>
      <c r="L21" s="9" t="s">
        <v>124</v>
      </c>
      <c r="M21" s="9" t="s">
        <v>119</v>
      </c>
      <c r="N21" s="9" t="s">
        <v>120</v>
      </c>
      <c r="O21" s="38">
        <v>17</v>
      </c>
      <c r="P21" s="39">
        <v>20</v>
      </c>
      <c r="Q21" s="40">
        <v>-3</v>
      </c>
      <c r="R21" s="8" t="s">
        <v>127</v>
      </c>
      <c r="S21" s="10" t="s">
        <v>153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6</v>
      </c>
      <c r="C25" s="4">
        <v>6</v>
      </c>
      <c r="D25" s="4">
        <v>0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138</v>
      </c>
      <c r="M25" s="4" t="s">
        <v>119</v>
      </c>
      <c r="N25" s="4" t="s">
        <v>138</v>
      </c>
      <c r="O25" s="32">
        <v>28</v>
      </c>
      <c r="P25" s="33">
        <v>12</v>
      </c>
      <c r="Q25" s="34">
        <v>16</v>
      </c>
      <c r="R25" s="3" t="s">
        <v>158</v>
      </c>
      <c r="S25" s="5" t="s">
        <v>159</v>
      </c>
    </row>
    <row r="26" spans="1:19" x14ac:dyDescent="0.25">
      <c r="A26" s="12" t="s">
        <v>68</v>
      </c>
      <c r="B26" s="52">
        <v>5</v>
      </c>
      <c r="C26" s="52">
        <v>4</v>
      </c>
      <c r="D26" s="52">
        <v>0</v>
      </c>
      <c r="E26" s="53">
        <v>1</v>
      </c>
      <c r="F26" s="37">
        <v>9</v>
      </c>
      <c r="G26" s="53">
        <v>2</v>
      </c>
      <c r="H26" s="53">
        <v>3</v>
      </c>
      <c r="I26" s="53">
        <v>1</v>
      </c>
      <c r="J26" s="53">
        <v>1</v>
      </c>
      <c r="K26" s="6" t="s">
        <v>115</v>
      </c>
      <c r="L26" s="52" t="s">
        <v>143</v>
      </c>
      <c r="M26" s="52" t="s">
        <v>119</v>
      </c>
      <c r="N26" s="52" t="s">
        <v>143</v>
      </c>
      <c r="O26" s="35">
        <v>16</v>
      </c>
      <c r="P26" s="53">
        <v>11</v>
      </c>
      <c r="Q26" s="37">
        <v>5</v>
      </c>
      <c r="R26" s="6" t="s">
        <v>129</v>
      </c>
      <c r="S26" s="7" t="s">
        <v>169</v>
      </c>
    </row>
    <row r="27" spans="1:19" x14ac:dyDescent="0.25">
      <c r="A27" s="12" t="s">
        <v>73</v>
      </c>
      <c r="B27" s="50">
        <v>6</v>
      </c>
      <c r="C27" s="50">
        <v>3</v>
      </c>
      <c r="D27" s="50">
        <v>2</v>
      </c>
      <c r="E27" s="36">
        <v>1</v>
      </c>
      <c r="F27" s="37">
        <v>7</v>
      </c>
      <c r="G27" s="36">
        <v>3</v>
      </c>
      <c r="H27" s="36">
        <v>3</v>
      </c>
      <c r="I27" s="36">
        <v>0</v>
      </c>
      <c r="J27" s="36">
        <v>0</v>
      </c>
      <c r="K27" s="6" t="s">
        <v>145</v>
      </c>
      <c r="L27" s="50" t="s">
        <v>120</v>
      </c>
      <c r="M27" s="50" t="s">
        <v>116</v>
      </c>
      <c r="N27" s="50" t="s">
        <v>120</v>
      </c>
      <c r="O27" s="35">
        <v>25</v>
      </c>
      <c r="P27" s="36">
        <v>25</v>
      </c>
      <c r="Q27" s="37">
        <v>0</v>
      </c>
      <c r="R27" s="6" t="s">
        <v>26</v>
      </c>
      <c r="S27" s="7" t="s">
        <v>165</v>
      </c>
    </row>
    <row r="28" spans="1:19" x14ac:dyDescent="0.25">
      <c r="A28" s="12" t="s">
        <v>74</v>
      </c>
      <c r="B28" s="52">
        <v>6</v>
      </c>
      <c r="C28" s="52">
        <v>3</v>
      </c>
      <c r="D28" s="52">
        <v>3</v>
      </c>
      <c r="E28" s="53">
        <v>0</v>
      </c>
      <c r="F28" s="37">
        <v>6</v>
      </c>
      <c r="G28" s="53">
        <v>2</v>
      </c>
      <c r="H28" s="53">
        <v>2</v>
      </c>
      <c r="I28" s="53">
        <v>1</v>
      </c>
      <c r="J28" s="53">
        <v>0</v>
      </c>
      <c r="K28" s="6" t="s">
        <v>119</v>
      </c>
      <c r="L28" s="52" t="s">
        <v>142</v>
      </c>
      <c r="M28" s="52" t="s">
        <v>119</v>
      </c>
      <c r="N28" s="52" t="s">
        <v>123</v>
      </c>
      <c r="O28" s="35">
        <v>16</v>
      </c>
      <c r="P28" s="53">
        <v>15</v>
      </c>
      <c r="Q28" s="37">
        <v>1</v>
      </c>
      <c r="R28" s="6" t="s">
        <v>27</v>
      </c>
      <c r="S28" s="7" t="s">
        <v>151</v>
      </c>
    </row>
    <row r="29" spans="1:19" x14ac:dyDescent="0.25">
      <c r="A29" s="12" t="s">
        <v>72</v>
      </c>
      <c r="B29" s="50">
        <v>7</v>
      </c>
      <c r="C29" s="50">
        <v>3</v>
      </c>
      <c r="D29" s="50">
        <v>4</v>
      </c>
      <c r="E29" s="36">
        <v>0</v>
      </c>
      <c r="F29" s="37">
        <v>6</v>
      </c>
      <c r="G29" s="36">
        <v>3</v>
      </c>
      <c r="H29" s="36">
        <v>3</v>
      </c>
      <c r="I29" s="36">
        <v>0</v>
      </c>
      <c r="J29" s="36">
        <v>0</v>
      </c>
      <c r="K29" s="6" t="s">
        <v>131</v>
      </c>
      <c r="L29" s="50" t="s">
        <v>124</v>
      </c>
      <c r="M29" s="50" t="s">
        <v>116</v>
      </c>
      <c r="N29" s="50" t="s">
        <v>131</v>
      </c>
      <c r="O29" s="35">
        <v>20</v>
      </c>
      <c r="P29" s="36">
        <v>19</v>
      </c>
      <c r="Q29" s="37">
        <v>1</v>
      </c>
      <c r="R29" s="6" t="s">
        <v>27</v>
      </c>
      <c r="S29" s="7" t="s">
        <v>163</v>
      </c>
    </row>
    <row r="30" spans="1:19" x14ac:dyDescent="0.25">
      <c r="A30" s="12" t="s">
        <v>70</v>
      </c>
      <c r="B30" s="50">
        <v>6</v>
      </c>
      <c r="C30" s="50">
        <v>3</v>
      </c>
      <c r="D30" s="50">
        <v>3</v>
      </c>
      <c r="E30" s="36">
        <v>0</v>
      </c>
      <c r="F30" s="37">
        <v>6</v>
      </c>
      <c r="G30" s="36">
        <v>2</v>
      </c>
      <c r="H30" s="36">
        <v>3</v>
      </c>
      <c r="I30" s="36">
        <v>0</v>
      </c>
      <c r="J30" s="36">
        <v>0</v>
      </c>
      <c r="K30" s="6" t="s">
        <v>131</v>
      </c>
      <c r="L30" s="50" t="s">
        <v>120</v>
      </c>
      <c r="M30" s="50" t="s">
        <v>119</v>
      </c>
      <c r="N30" s="50" t="s">
        <v>142</v>
      </c>
      <c r="O30" s="35">
        <v>20</v>
      </c>
      <c r="P30" s="36">
        <v>23</v>
      </c>
      <c r="Q30" s="37">
        <v>-3</v>
      </c>
      <c r="R30" s="6" t="s">
        <v>29</v>
      </c>
      <c r="S30" s="7" t="s">
        <v>151</v>
      </c>
    </row>
    <row r="31" spans="1:19" x14ac:dyDescent="0.25">
      <c r="A31" s="12" t="s">
        <v>71</v>
      </c>
      <c r="B31" s="50">
        <v>5</v>
      </c>
      <c r="C31" s="50">
        <v>2</v>
      </c>
      <c r="D31" s="50">
        <v>2</v>
      </c>
      <c r="E31" s="36">
        <v>1</v>
      </c>
      <c r="F31" s="37">
        <v>5</v>
      </c>
      <c r="G31" s="36">
        <v>1</v>
      </c>
      <c r="H31" s="36">
        <v>1</v>
      </c>
      <c r="I31" s="36">
        <v>1</v>
      </c>
      <c r="J31" s="36">
        <v>1</v>
      </c>
      <c r="K31" s="6" t="s">
        <v>123</v>
      </c>
      <c r="L31" s="50" t="s">
        <v>125</v>
      </c>
      <c r="M31" s="50" t="s">
        <v>126</v>
      </c>
      <c r="N31" s="50" t="s">
        <v>133</v>
      </c>
      <c r="O31" s="35">
        <v>11</v>
      </c>
      <c r="P31" s="36">
        <v>15</v>
      </c>
      <c r="Q31" s="37">
        <v>-4</v>
      </c>
      <c r="R31" s="6" t="s">
        <v>27</v>
      </c>
      <c r="S31" s="7" t="s">
        <v>140</v>
      </c>
    </row>
    <row r="32" spans="1:19" ht="15.75" thickBot="1" x14ac:dyDescent="0.3">
      <c r="A32" s="12" t="s">
        <v>75</v>
      </c>
      <c r="B32" s="52">
        <v>7</v>
      </c>
      <c r="C32" s="52">
        <v>2</v>
      </c>
      <c r="D32" s="52">
        <v>5</v>
      </c>
      <c r="E32" s="53">
        <v>0</v>
      </c>
      <c r="F32" s="40">
        <v>4</v>
      </c>
      <c r="G32" s="53">
        <v>2</v>
      </c>
      <c r="H32" s="53">
        <v>2</v>
      </c>
      <c r="I32" s="53">
        <v>0</v>
      </c>
      <c r="J32" s="53">
        <v>0</v>
      </c>
      <c r="K32" s="6" t="s">
        <v>118</v>
      </c>
      <c r="L32" s="52" t="s">
        <v>142</v>
      </c>
      <c r="M32" s="52" t="s">
        <v>117</v>
      </c>
      <c r="N32" s="52" t="s">
        <v>118</v>
      </c>
      <c r="O32" s="35">
        <v>14</v>
      </c>
      <c r="P32" s="53">
        <v>21</v>
      </c>
      <c r="Q32" s="37">
        <v>-7</v>
      </c>
      <c r="R32" s="6" t="s">
        <v>127</v>
      </c>
      <c r="S32" s="7" t="s">
        <v>168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7</v>
      </c>
      <c r="C35" s="52">
        <v>7</v>
      </c>
      <c r="D35" s="52">
        <v>0</v>
      </c>
      <c r="E35" s="53">
        <v>0</v>
      </c>
      <c r="F35" s="34">
        <v>14</v>
      </c>
      <c r="G35" s="53">
        <v>6</v>
      </c>
      <c r="H35" s="53">
        <v>6</v>
      </c>
      <c r="I35" s="53">
        <v>1</v>
      </c>
      <c r="J35" s="53">
        <v>0</v>
      </c>
      <c r="K35" s="6" t="s">
        <v>138</v>
      </c>
      <c r="L35" s="52" t="s">
        <v>128</v>
      </c>
      <c r="M35" s="52" t="s">
        <v>128</v>
      </c>
      <c r="N35" s="52" t="s">
        <v>159</v>
      </c>
      <c r="O35" s="35">
        <v>28</v>
      </c>
      <c r="P35" s="53">
        <v>13</v>
      </c>
      <c r="Q35" s="37">
        <v>15</v>
      </c>
      <c r="R35" s="6" t="s">
        <v>173</v>
      </c>
      <c r="S35" s="7" t="s">
        <v>174</v>
      </c>
    </row>
    <row r="36" spans="1:19" x14ac:dyDescent="0.25">
      <c r="A36" s="12" t="s">
        <v>76</v>
      </c>
      <c r="B36" s="50">
        <v>6</v>
      </c>
      <c r="C36" s="50">
        <v>4</v>
      </c>
      <c r="D36" s="50">
        <v>2</v>
      </c>
      <c r="E36" s="36">
        <v>0</v>
      </c>
      <c r="F36" s="37">
        <v>8</v>
      </c>
      <c r="G36" s="36">
        <v>4</v>
      </c>
      <c r="H36" s="36">
        <v>4</v>
      </c>
      <c r="I36" s="36">
        <v>0</v>
      </c>
      <c r="J36" s="36">
        <v>0</v>
      </c>
      <c r="K36" s="6" t="s">
        <v>119</v>
      </c>
      <c r="L36" s="50" t="s">
        <v>141</v>
      </c>
      <c r="M36" s="50" t="s">
        <v>115</v>
      </c>
      <c r="N36" s="50" t="s">
        <v>128</v>
      </c>
      <c r="O36" s="35">
        <v>23</v>
      </c>
      <c r="P36" s="36">
        <v>15</v>
      </c>
      <c r="Q36" s="37">
        <v>8</v>
      </c>
      <c r="R36" s="6" t="s">
        <v>29</v>
      </c>
      <c r="S36" s="7" t="s">
        <v>167</v>
      </c>
    </row>
    <row r="37" spans="1:19" x14ac:dyDescent="0.25">
      <c r="A37" s="12" t="s">
        <v>79</v>
      </c>
      <c r="B37" s="52">
        <v>6</v>
      </c>
      <c r="C37" s="52">
        <v>3</v>
      </c>
      <c r="D37" s="52">
        <v>2</v>
      </c>
      <c r="E37" s="53">
        <v>1</v>
      </c>
      <c r="F37" s="37">
        <v>7</v>
      </c>
      <c r="G37" s="53">
        <v>3</v>
      </c>
      <c r="H37" s="53">
        <v>3</v>
      </c>
      <c r="I37" s="53">
        <v>0</v>
      </c>
      <c r="J37" s="53">
        <v>1</v>
      </c>
      <c r="K37" s="6" t="s">
        <v>133</v>
      </c>
      <c r="L37" s="52" t="s">
        <v>115</v>
      </c>
      <c r="M37" s="52" t="s">
        <v>116</v>
      </c>
      <c r="N37" s="52" t="s">
        <v>134</v>
      </c>
      <c r="O37" s="35">
        <v>27</v>
      </c>
      <c r="P37" s="53">
        <v>22</v>
      </c>
      <c r="Q37" s="37">
        <v>5</v>
      </c>
      <c r="R37" s="6" t="s">
        <v>26</v>
      </c>
      <c r="S37" s="7" t="s">
        <v>165</v>
      </c>
    </row>
    <row r="38" spans="1:19" x14ac:dyDescent="0.25">
      <c r="A38" s="12" t="s">
        <v>81</v>
      </c>
      <c r="B38" s="52">
        <v>7</v>
      </c>
      <c r="C38" s="52">
        <v>2</v>
      </c>
      <c r="D38" s="52">
        <v>4</v>
      </c>
      <c r="E38" s="53">
        <v>1</v>
      </c>
      <c r="F38" s="37">
        <v>5</v>
      </c>
      <c r="G38" s="53">
        <v>2</v>
      </c>
      <c r="H38" s="53">
        <v>2</v>
      </c>
      <c r="I38" s="53">
        <v>0</v>
      </c>
      <c r="J38" s="53">
        <v>1</v>
      </c>
      <c r="K38" s="6" t="s">
        <v>120</v>
      </c>
      <c r="L38" s="52" t="s">
        <v>146</v>
      </c>
      <c r="M38" s="52" t="s">
        <v>116</v>
      </c>
      <c r="N38" s="52" t="s">
        <v>119</v>
      </c>
      <c r="O38" s="35">
        <v>17</v>
      </c>
      <c r="P38" s="53">
        <v>26</v>
      </c>
      <c r="Q38" s="37">
        <v>-9</v>
      </c>
      <c r="R38" s="6" t="s">
        <v>127</v>
      </c>
      <c r="S38" s="7" t="s">
        <v>170</v>
      </c>
    </row>
    <row r="39" spans="1:19" x14ac:dyDescent="0.25">
      <c r="A39" s="12" t="s">
        <v>80</v>
      </c>
      <c r="B39" s="52">
        <v>7</v>
      </c>
      <c r="C39" s="52">
        <v>2</v>
      </c>
      <c r="D39" s="52">
        <v>4</v>
      </c>
      <c r="E39" s="53">
        <v>1</v>
      </c>
      <c r="F39" s="37">
        <v>5</v>
      </c>
      <c r="G39" s="53">
        <v>1</v>
      </c>
      <c r="H39" s="53">
        <v>2</v>
      </c>
      <c r="I39" s="53">
        <v>0</v>
      </c>
      <c r="J39" s="53">
        <v>1</v>
      </c>
      <c r="K39" s="6" t="s">
        <v>124</v>
      </c>
      <c r="L39" s="52" t="s">
        <v>133</v>
      </c>
      <c r="M39" s="52" t="s">
        <v>117</v>
      </c>
      <c r="N39" s="52" t="s">
        <v>136</v>
      </c>
      <c r="O39" s="35">
        <v>16</v>
      </c>
      <c r="P39" s="53">
        <v>25</v>
      </c>
      <c r="Q39" s="37">
        <v>-9</v>
      </c>
      <c r="R39" s="6" t="s">
        <v>26</v>
      </c>
      <c r="S39" s="7" t="s">
        <v>170</v>
      </c>
    </row>
    <row r="40" spans="1:19" x14ac:dyDescent="0.25">
      <c r="A40" s="12" t="s">
        <v>82</v>
      </c>
      <c r="B40" s="52">
        <v>6</v>
      </c>
      <c r="C40" s="52">
        <v>2</v>
      </c>
      <c r="D40" s="52">
        <v>4</v>
      </c>
      <c r="E40" s="53">
        <v>0</v>
      </c>
      <c r="F40" s="37">
        <v>4</v>
      </c>
      <c r="G40" s="53">
        <v>1</v>
      </c>
      <c r="H40" s="53">
        <v>2</v>
      </c>
      <c r="I40" s="53">
        <v>0</v>
      </c>
      <c r="J40" s="53">
        <v>0</v>
      </c>
      <c r="K40" s="6" t="s">
        <v>124</v>
      </c>
      <c r="L40" s="52" t="s">
        <v>124</v>
      </c>
      <c r="M40" s="52" t="s">
        <v>117</v>
      </c>
      <c r="N40" s="52" t="s">
        <v>144</v>
      </c>
      <c r="O40" s="35">
        <v>14</v>
      </c>
      <c r="P40" s="53">
        <v>17</v>
      </c>
      <c r="Q40" s="37">
        <v>-3</v>
      </c>
      <c r="R40" s="6" t="s">
        <v>26</v>
      </c>
      <c r="S40" s="7" t="s">
        <v>153</v>
      </c>
    </row>
    <row r="41" spans="1:19" x14ac:dyDescent="0.25">
      <c r="A41" s="12" t="s">
        <v>78</v>
      </c>
      <c r="B41" s="50">
        <v>6</v>
      </c>
      <c r="C41" s="50">
        <v>1</v>
      </c>
      <c r="D41" s="50">
        <v>4</v>
      </c>
      <c r="E41" s="36">
        <v>1</v>
      </c>
      <c r="F41" s="37">
        <v>3</v>
      </c>
      <c r="G41" s="36">
        <v>1</v>
      </c>
      <c r="H41" s="36">
        <v>1</v>
      </c>
      <c r="I41" s="36">
        <v>0</v>
      </c>
      <c r="J41" s="36">
        <v>0</v>
      </c>
      <c r="K41" s="6" t="s">
        <v>125</v>
      </c>
      <c r="L41" s="50" t="s">
        <v>135</v>
      </c>
      <c r="M41" s="50" t="s">
        <v>118</v>
      </c>
      <c r="N41" s="50" t="s">
        <v>146</v>
      </c>
      <c r="O41" s="35">
        <v>17</v>
      </c>
      <c r="P41" s="36">
        <v>27</v>
      </c>
      <c r="Q41" s="37">
        <v>-10</v>
      </c>
      <c r="R41" s="6" t="s">
        <v>127</v>
      </c>
      <c r="S41" s="7" t="s">
        <v>157</v>
      </c>
    </row>
    <row r="42" spans="1:19" ht="15.75" thickBot="1" x14ac:dyDescent="0.3">
      <c r="A42" s="13" t="s">
        <v>83</v>
      </c>
      <c r="B42" s="9">
        <v>6</v>
      </c>
      <c r="C42" s="9">
        <v>0</v>
      </c>
      <c r="D42" s="9">
        <v>5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118</v>
      </c>
      <c r="M42" s="9" t="s">
        <v>117</v>
      </c>
      <c r="N42" s="9" t="s">
        <v>126</v>
      </c>
      <c r="O42" s="38">
        <v>8</v>
      </c>
      <c r="P42" s="39">
        <v>23</v>
      </c>
      <c r="Q42" s="40">
        <v>-15</v>
      </c>
      <c r="R42" s="8" t="s">
        <v>171</v>
      </c>
      <c r="S42" s="10" t="s">
        <v>172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14:S21">
    <sortCondition descending="1" ref="F14:F21"/>
    <sortCondition descending="1" ref="Q14:Q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B35" sqref="B35"/>
    </sheetView>
  </sheetViews>
  <sheetFormatPr defaultRowHeight="15" outlineLevelRow="1" x14ac:dyDescent="0.25"/>
  <cols>
    <col min="1" max="1" width="34" style="26" customWidth="1"/>
    <col min="2" max="2" width="22.140625" style="23" customWidth="1"/>
    <col min="3" max="16384" width="9.140625" style="23"/>
  </cols>
  <sheetData>
    <row r="1" spans="1:3" ht="20.25" thickTop="1" thickBot="1" x14ac:dyDescent="0.3">
      <c r="A1" s="55" t="s">
        <v>97</v>
      </c>
      <c r="B1" s="55"/>
      <c r="C1" s="27" t="s">
        <v>21</v>
      </c>
    </row>
    <row r="2" spans="1:3" ht="16.5" hidden="1" outlineLevel="1" thickTop="1" thickBot="1" x14ac:dyDescent="0.3">
      <c r="A2" s="25" t="s">
        <v>9</v>
      </c>
      <c r="B2" s="24" t="s">
        <v>20</v>
      </c>
    </row>
    <row r="3" spans="1:3" ht="15.75" hidden="1" outlineLevel="1" thickTop="1" x14ac:dyDescent="0.25">
      <c r="A3" s="28" t="s">
        <v>31</v>
      </c>
      <c r="B3" s="30" t="s">
        <v>20</v>
      </c>
    </row>
    <row r="4" spans="1:3" hidden="1" outlineLevel="1" x14ac:dyDescent="0.25">
      <c r="A4" s="28" t="s">
        <v>32</v>
      </c>
      <c r="B4" s="31" t="s">
        <v>20</v>
      </c>
    </row>
    <row r="5" spans="1:3" hidden="1" outlineLevel="1" x14ac:dyDescent="0.25">
      <c r="A5" s="28" t="s">
        <v>33</v>
      </c>
      <c r="B5" s="31" t="s">
        <v>20</v>
      </c>
    </row>
    <row r="6" spans="1:3" hidden="1" outlineLevel="1" x14ac:dyDescent="0.25">
      <c r="A6" s="28" t="s">
        <v>34</v>
      </c>
      <c r="B6" s="31" t="s">
        <v>20</v>
      </c>
    </row>
    <row r="7" spans="1:3" hidden="1" outlineLevel="1" x14ac:dyDescent="0.25">
      <c r="A7" s="28" t="s">
        <v>35</v>
      </c>
      <c r="B7" s="31" t="s">
        <v>20</v>
      </c>
    </row>
    <row r="8" spans="1:3" hidden="1" outlineLevel="1" x14ac:dyDescent="0.25">
      <c r="A8" s="28" t="s">
        <v>36</v>
      </c>
      <c r="B8" s="31" t="s">
        <v>20</v>
      </c>
    </row>
    <row r="9" spans="1:3" hidden="1" outlineLevel="1" x14ac:dyDescent="0.25">
      <c r="A9" s="28" t="s">
        <v>37</v>
      </c>
      <c r="B9" s="31" t="s">
        <v>20</v>
      </c>
    </row>
    <row r="10" spans="1:3" hidden="1" outlineLevel="1" x14ac:dyDescent="0.25">
      <c r="A10" s="28" t="s">
        <v>38</v>
      </c>
      <c r="B10" s="31" t="s">
        <v>20</v>
      </c>
    </row>
    <row r="11" spans="1:3" hidden="1" outlineLevel="1" x14ac:dyDescent="0.25">
      <c r="A11" s="28" t="s">
        <v>39</v>
      </c>
      <c r="B11" s="31" t="s">
        <v>20</v>
      </c>
    </row>
    <row r="12" spans="1:3" hidden="1" outlineLevel="1" x14ac:dyDescent="0.25">
      <c r="A12" s="28" t="s">
        <v>40</v>
      </c>
      <c r="B12" s="31" t="s">
        <v>20</v>
      </c>
    </row>
    <row r="13" spans="1:3" hidden="1" outlineLevel="1" x14ac:dyDescent="0.25">
      <c r="A13" s="28" t="s">
        <v>41</v>
      </c>
      <c r="B13" s="31" t="s">
        <v>20</v>
      </c>
    </row>
    <row r="14" spans="1:3" hidden="1" outlineLevel="1" x14ac:dyDescent="0.25">
      <c r="A14" s="28" t="s">
        <v>42</v>
      </c>
      <c r="B14" s="31" t="s">
        <v>20</v>
      </c>
    </row>
    <row r="15" spans="1:3" hidden="1" outlineLevel="1" x14ac:dyDescent="0.25">
      <c r="A15" s="28" t="s">
        <v>43</v>
      </c>
      <c r="B15" s="31" t="s">
        <v>20</v>
      </c>
    </row>
    <row r="16" spans="1:3" hidden="1" outlineLevel="1" x14ac:dyDescent="0.25">
      <c r="A16" s="28" t="s">
        <v>44</v>
      </c>
      <c r="B16" s="31" t="s">
        <v>20</v>
      </c>
    </row>
    <row r="17" spans="1:2" hidden="1" outlineLevel="1" x14ac:dyDescent="0.25">
      <c r="A17" s="28" t="s">
        <v>45</v>
      </c>
      <c r="B17" s="31" t="s">
        <v>20</v>
      </c>
    </row>
    <row r="18" spans="1:2" hidden="1" outlineLevel="1" x14ac:dyDescent="0.25">
      <c r="A18" s="28" t="s">
        <v>46</v>
      </c>
      <c r="B18" s="31" t="s">
        <v>20</v>
      </c>
    </row>
    <row r="19" spans="1:2" hidden="1" outlineLevel="1" x14ac:dyDescent="0.25">
      <c r="A19" s="28" t="s">
        <v>47</v>
      </c>
      <c r="B19" s="31" t="s">
        <v>20</v>
      </c>
    </row>
    <row r="20" spans="1:2" hidden="1" outlineLevel="1" x14ac:dyDescent="0.25">
      <c r="A20" s="28" t="s">
        <v>48</v>
      </c>
      <c r="B20" s="31" t="s">
        <v>20</v>
      </c>
    </row>
    <row r="21" spans="1:2" hidden="1" outlineLevel="1" x14ac:dyDescent="0.25">
      <c r="A21" s="28" t="s">
        <v>49</v>
      </c>
      <c r="B21" s="31" t="s">
        <v>20</v>
      </c>
    </row>
    <row r="22" spans="1:2" hidden="1" outlineLevel="1" x14ac:dyDescent="0.25">
      <c r="A22" s="28" t="s">
        <v>50</v>
      </c>
      <c r="B22" s="31" t="s">
        <v>20</v>
      </c>
    </row>
    <row r="23" spans="1:2" hidden="1" outlineLevel="1" x14ac:dyDescent="0.25">
      <c r="A23" s="28" t="s">
        <v>25</v>
      </c>
      <c r="B23" s="31" t="s">
        <v>20</v>
      </c>
    </row>
    <row r="24" spans="1:2" ht="15.75" hidden="1" outlineLevel="1" thickBot="1" x14ac:dyDescent="0.3">
      <c r="A24" s="29" t="s">
        <v>227</v>
      </c>
      <c r="B24" s="54" t="s">
        <v>20</v>
      </c>
    </row>
    <row r="25" spans="1:2" ht="20.25" collapsed="1" thickTop="1" thickBot="1" x14ac:dyDescent="0.3">
      <c r="A25" s="55" t="s">
        <v>225</v>
      </c>
      <c r="B25" s="55"/>
    </row>
    <row r="26" spans="1:2" ht="16.5" outlineLevel="1" thickTop="1" thickBot="1" x14ac:dyDescent="0.3">
      <c r="A26" s="25" t="s">
        <v>9</v>
      </c>
      <c r="B26" s="24" t="s">
        <v>20</v>
      </c>
    </row>
    <row r="27" spans="1:2" ht="15.75" outlineLevel="1" thickTop="1" x14ac:dyDescent="0.25">
      <c r="A27" s="28" t="s">
        <v>226</v>
      </c>
      <c r="B27" s="30" t="s">
        <v>20</v>
      </c>
    </row>
    <row r="28" spans="1:2" outlineLevel="1" x14ac:dyDescent="0.25">
      <c r="A28" s="28" t="s">
        <v>228</v>
      </c>
      <c r="B28" s="31" t="s">
        <v>20</v>
      </c>
    </row>
    <row r="29" spans="1:2" outlineLevel="1" x14ac:dyDescent="0.25">
      <c r="A29" s="28" t="s">
        <v>229</v>
      </c>
      <c r="B29" s="31" t="s">
        <v>20</v>
      </c>
    </row>
    <row r="30" spans="1:2" outlineLevel="1" x14ac:dyDescent="0.25">
      <c r="A30" s="28" t="s">
        <v>230</v>
      </c>
      <c r="B30" s="31" t="s">
        <v>20</v>
      </c>
    </row>
    <row r="31" spans="1:2" outlineLevel="1" x14ac:dyDescent="0.25">
      <c r="A31" s="28" t="s">
        <v>231</v>
      </c>
      <c r="B31" s="31" t="s">
        <v>20</v>
      </c>
    </row>
    <row r="32" spans="1:2" outlineLevel="1" x14ac:dyDescent="0.25">
      <c r="A32" s="28" t="s">
        <v>232</v>
      </c>
      <c r="B32" s="31" t="s">
        <v>20</v>
      </c>
    </row>
    <row r="33" spans="1:2" outlineLevel="1" x14ac:dyDescent="0.25">
      <c r="A33" s="28" t="s">
        <v>233</v>
      </c>
      <c r="B33" s="31" t="s">
        <v>20</v>
      </c>
    </row>
    <row r="34" spans="1:2" outlineLevel="1" x14ac:dyDescent="0.25">
      <c r="A34" s="28" t="s">
        <v>234</v>
      </c>
      <c r="B34" s="31" t="s">
        <v>20</v>
      </c>
    </row>
    <row r="35" spans="1:2" outlineLevel="1" x14ac:dyDescent="0.25">
      <c r="A35" s="28" t="s">
        <v>235</v>
      </c>
      <c r="B35" s="31"/>
    </row>
    <row r="36" spans="1:2" outlineLevel="1" x14ac:dyDescent="0.25">
      <c r="A36" s="28" t="s">
        <v>31</v>
      </c>
      <c r="B36" s="31"/>
    </row>
    <row r="37" spans="1:2" outlineLevel="1" x14ac:dyDescent="0.25">
      <c r="A37" s="28" t="s">
        <v>32</v>
      </c>
      <c r="B37" s="31"/>
    </row>
    <row r="38" spans="1:2" outlineLevel="1" x14ac:dyDescent="0.25">
      <c r="A38" s="28" t="s">
        <v>33</v>
      </c>
      <c r="B38" s="31"/>
    </row>
    <row r="39" spans="1:2" outlineLevel="1" x14ac:dyDescent="0.25">
      <c r="A39" s="28" t="s">
        <v>34</v>
      </c>
      <c r="B39" s="31"/>
    </row>
    <row r="40" spans="1:2" outlineLevel="1" x14ac:dyDescent="0.25">
      <c r="A40" s="28" t="s">
        <v>35</v>
      </c>
      <c r="B40" s="31"/>
    </row>
    <row r="41" spans="1:2" outlineLevel="1" x14ac:dyDescent="0.25">
      <c r="A41" s="28" t="s">
        <v>36</v>
      </c>
      <c r="B41" s="31"/>
    </row>
    <row r="42" spans="1:2" outlineLevel="1" x14ac:dyDescent="0.25">
      <c r="A42" s="28" t="s">
        <v>37</v>
      </c>
      <c r="B42" s="31"/>
    </row>
    <row r="43" spans="1:2" outlineLevel="1" x14ac:dyDescent="0.25">
      <c r="A43" s="28" t="s">
        <v>38</v>
      </c>
      <c r="B43" s="31"/>
    </row>
    <row r="44" spans="1:2" outlineLevel="1" x14ac:dyDescent="0.25">
      <c r="A44" s="28" t="s">
        <v>39</v>
      </c>
      <c r="B44" s="31"/>
    </row>
    <row r="45" spans="1:2" outlineLevel="1" x14ac:dyDescent="0.25">
      <c r="A45" s="28" t="s">
        <v>40</v>
      </c>
      <c r="B45" s="31"/>
    </row>
    <row r="46" spans="1:2" outlineLevel="1" x14ac:dyDescent="0.25">
      <c r="A46" s="28" t="s">
        <v>41</v>
      </c>
      <c r="B46" s="31"/>
    </row>
    <row r="47" spans="1:2" outlineLevel="1" x14ac:dyDescent="0.25">
      <c r="A47" s="28" t="s">
        <v>42</v>
      </c>
      <c r="B47" s="31"/>
    </row>
    <row r="48" spans="1:2" outlineLevel="1" x14ac:dyDescent="0.25">
      <c r="A48" s="28" t="s">
        <v>43</v>
      </c>
      <c r="B48" s="31"/>
    </row>
    <row r="49" spans="1:2" outlineLevel="1" x14ac:dyDescent="0.25">
      <c r="A49" s="28" t="s">
        <v>44</v>
      </c>
      <c r="B49" s="31"/>
    </row>
    <row r="50" spans="1:2" outlineLevel="1" x14ac:dyDescent="0.25">
      <c r="A50" s="28" t="s">
        <v>45</v>
      </c>
      <c r="B50" s="31"/>
    </row>
    <row r="51" spans="1:2" outlineLevel="1" x14ac:dyDescent="0.25">
      <c r="A51" s="28" t="s">
        <v>46</v>
      </c>
      <c r="B51" s="31"/>
    </row>
    <row r="52" spans="1:2" outlineLevel="1" x14ac:dyDescent="0.25">
      <c r="A52" s="28" t="s">
        <v>47</v>
      </c>
      <c r="B52" s="31"/>
    </row>
    <row r="53" spans="1:2" outlineLevel="1" x14ac:dyDescent="0.25">
      <c r="A53" s="28" t="s">
        <v>48</v>
      </c>
      <c r="B53" s="31"/>
    </row>
    <row r="54" spans="1:2" outlineLevel="1" x14ac:dyDescent="0.25">
      <c r="A54" s="28" t="s">
        <v>49</v>
      </c>
      <c r="B54" s="31"/>
    </row>
    <row r="55" spans="1:2" outlineLevel="1" x14ac:dyDescent="0.25">
      <c r="A55" s="28" t="s">
        <v>50</v>
      </c>
      <c r="B55" s="31"/>
    </row>
    <row r="56" spans="1:2" ht="15.75" outlineLevel="1" thickBot="1" x14ac:dyDescent="0.3">
      <c r="A56" s="29" t="s">
        <v>25</v>
      </c>
      <c r="B56" s="54"/>
    </row>
    <row r="57" spans="1:2" ht="15.75" thickTop="1" x14ac:dyDescent="0.25"/>
  </sheetData>
  <mergeCells count="2">
    <mergeCell ref="A1:B1"/>
    <mergeCell ref="A25:B25"/>
  </mergeCells>
  <hyperlinks>
    <hyperlink ref="C1" location="Index!A1" display="HOME"/>
    <hyperlink ref="B3" location="Standings_10_10_23!A1" display="Standings"/>
    <hyperlink ref="B4" location="Standings_10_11_23!A1" display="Standings"/>
    <hyperlink ref="B5" location="Standings_10_12_23!A1" display="Standings"/>
    <hyperlink ref="B6" location="Standings_10_13_23!A1" display="Standings"/>
    <hyperlink ref="B7" location="Standings_10_14_23!A1" display="Standings"/>
    <hyperlink ref="B8" location="Standings_10_15_23!A1" display="Standings"/>
    <hyperlink ref="B9" location="Standings_10_16_23!A1" display="Standings"/>
    <hyperlink ref="B10" location="Standings_10_17_23!A1" display="Standings"/>
    <hyperlink ref="B11" location="Standings_10_18_23!A1" display="Standings"/>
    <hyperlink ref="B12" location="Standings_10_19_23!A1" display="Standings"/>
    <hyperlink ref="B13" location="Standings_10_20_23!A1" display="Standings"/>
    <hyperlink ref="B14" location="Standings_10_21_23!A1" display="Standings"/>
    <hyperlink ref="B15" location="Standings_10_22_23!A1" display="Standings"/>
    <hyperlink ref="B16" location="Standings_10_23_23!A1" display="Standings"/>
    <hyperlink ref="B17" location="Standings_10_24_23!A1" display="Standings"/>
    <hyperlink ref="B18" location="Standings_10_25_23!A1" display="Standings"/>
    <hyperlink ref="B19" location="Standings_10_26_23!A1" display="Standings"/>
    <hyperlink ref="B20" location="Standings_10_27_23!A1" display="Standings"/>
    <hyperlink ref="B21" location="Standings_10_28_23!A1" display="Standings"/>
    <hyperlink ref="B22" location="Standings_10_29_23!A1" display="Standings"/>
    <hyperlink ref="B23" location="Standings_10_30_23!A1" display="Standings"/>
    <hyperlink ref="B24" location="Standings_10_31_23!A1" display="Standings"/>
    <hyperlink ref="B27" location="Standings_11_1_23!A1" display="Standings"/>
    <hyperlink ref="B28" location="Standings_11_2_23!A1" display="Standings"/>
    <hyperlink ref="B29" location="Standings_11_3_23!A1" display="Standings"/>
    <hyperlink ref="B30" location="Standings_11_4_23!A1" display="Standings"/>
    <hyperlink ref="B31" location="Standings_11_5_23!A1" display="Standings"/>
    <hyperlink ref="B32" location="Standings_11_6_23!A1" display="Standings"/>
    <hyperlink ref="B33" location="Standings_11_7_23!A1" display="Standings"/>
    <hyperlink ref="B34" location="Standings_11_8_23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S4" sqref="S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7</v>
      </c>
      <c r="C4" s="4">
        <v>6</v>
      </c>
      <c r="D4" s="4">
        <v>0</v>
      </c>
      <c r="E4" s="33">
        <v>1</v>
      </c>
      <c r="F4" s="34">
        <v>13</v>
      </c>
      <c r="G4" s="32">
        <v>6</v>
      </c>
      <c r="H4" s="33">
        <v>6</v>
      </c>
      <c r="I4" s="33">
        <v>0</v>
      </c>
      <c r="J4" s="34">
        <v>0</v>
      </c>
      <c r="K4" s="3" t="s">
        <v>143</v>
      </c>
      <c r="L4" s="4" t="s">
        <v>138</v>
      </c>
      <c r="M4" s="4" t="s">
        <v>116</v>
      </c>
      <c r="N4" s="4" t="s">
        <v>116</v>
      </c>
      <c r="O4" s="32">
        <v>22</v>
      </c>
      <c r="P4" s="33">
        <v>11</v>
      </c>
      <c r="Q4" s="34">
        <v>11</v>
      </c>
      <c r="R4" s="3" t="s">
        <v>27</v>
      </c>
      <c r="S4" s="5" t="s">
        <v>175</v>
      </c>
    </row>
    <row r="5" spans="1:20" x14ac:dyDescent="0.25">
      <c r="A5" s="12" t="s">
        <v>56</v>
      </c>
      <c r="B5" s="52">
        <v>8</v>
      </c>
      <c r="C5" s="52">
        <v>5</v>
      </c>
      <c r="D5" s="52">
        <v>2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152</v>
      </c>
      <c r="L5" s="52" t="s">
        <v>123</v>
      </c>
      <c r="M5" s="52" t="s">
        <v>115</v>
      </c>
      <c r="N5" s="52" t="s">
        <v>149</v>
      </c>
      <c r="O5" s="35">
        <v>35</v>
      </c>
      <c r="P5" s="53">
        <v>24</v>
      </c>
      <c r="Q5" s="37">
        <v>11</v>
      </c>
      <c r="R5" s="6" t="s">
        <v>30</v>
      </c>
      <c r="S5" s="7" t="s">
        <v>176</v>
      </c>
    </row>
    <row r="6" spans="1:20" x14ac:dyDescent="0.25">
      <c r="A6" s="12" t="s">
        <v>54</v>
      </c>
      <c r="B6" s="52">
        <v>7</v>
      </c>
      <c r="C6" s="52">
        <v>5</v>
      </c>
      <c r="D6" s="52">
        <v>2</v>
      </c>
      <c r="E6" s="53">
        <v>0</v>
      </c>
      <c r="F6" s="37">
        <v>10</v>
      </c>
      <c r="G6" s="35">
        <v>3</v>
      </c>
      <c r="H6" s="53">
        <v>4</v>
      </c>
      <c r="I6" s="53">
        <v>1</v>
      </c>
      <c r="J6" s="37">
        <v>0</v>
      </c>
      <c r="K6" s="6" t="s">
        <v>123</v>
      </c>
      <c r="L6" s="52" t="s">
        <v>134</v>
      </c>
      <c r="M6" s="52" t="s">
        <v>123</v>
      </c>
      <c r="N6" s="52" t="s">
        <v>134</v>
      </c>
      <c r="O6" s="35">
        <v>27</v>
      </c>
      <c r="P6" s="53">
        <v>21</v>
      </c>
      <c r="Q6" s="37">
        <v>6</v>
      </c>
      <c r="R6" s="6" t="s">
        <v>129</v>
      </c>
      <c r="S6" s="7" t="s">
        <v>179</v>
      </c>
    </row>
    <row r="7" spans="1:20" x14ac:dyDescent="0.25">
      <c r="A7" s="12" t="s">
        <v>55</v>
      </c>
      <c r="B7" s="50">
        <v>8</v>
      </c>
      <c r="C7" s="50">
        <v>4</v>
      </c>
      <c r="D7" s="50">
        <v>2</v>
      </c>
      <c r="E7" s="53">
        <v>2</v>
      </c>
      <c r="F7" s="37">
        <v>10</v>
      </c>
      <c r="G7" s="35">
        <v>4</v>
      </c>
      <c r="H7" s="53">
        <v>4</v>
      </c>
      <c r="I7" s="53">
        <v>0</v>
      </c>
      <c r="J7" s="37">
        <v>0</v>
      </c>
      <c r="K7" s="6" t="s">
        <v>169</v>
      </c>
      <c r="L7" s="50" t="s">
        <v>126</v>
      </c>
      <c r="M7" s="50" t="s">
        <v>126</v>
      </c>
      <c r="N7" s="50" t="s">
        <v>133</v>
      </c>
      <c r="O7" s="35">
        <v>29</v>
      </c>
      <c r="P7" s="36">
        <v>24</v>
      </c>
      <c r="Q7" s="37">
        <v>5</v>
      </c>
      <c r="R7" s="6" t="s">
        <v>29</v>
      </c>
      <c r="S7" s="7" t="s">
        <v>178</v>
      </c>
    </row>
    <row r="8" spans="1:20" x14ac:dyDescent="0.25">
      <c r="A8" s="12" t="s">
        <v>58</v>
      </c>
      <c r="B8" s="52">
        <v>7</v>
      </c>
      <c r="C8" s="52">
        <v>4</v>
      </c>
      <c r="D8" s="52">
        <v>2</v>
      </c>
      <c r="E8" s="53">
        <v>1</v>
      </c>
      <c r="F8" s="37">
        <v>9</v>
      </c>
      <c r="G8" s="35">
        <v>2</v>
      </c>
      <c r="H8" s="53">
        <v>4</v>
      </c>
      <c r="I8" s="53">
        <v>0</v>
      </c>
      <c r="J8" s="37">
        <v>1</v>
      </c>
      <c r="K8" s="6" t="s">
        <v>141</v>
      </c>
      <c r="L8" s="52" t="s">
        <v>122</v>
      </c>
      <c r="M8" s="52" t="s">
        <v>122</v>
      </c>
      <c r="N8" s="52" t="s">
        <v>152</v>
      </c>
      <c r="O8" s="35">
        <v>22</v>
      </c>
      <c r="P8" s="53">
        <v>24</v>
      </c>
      <c r="Q8" s="37">
        <v>-2</v>
      </c>
      <c r="R8" s="6" t="s">
        <v>26</v>
      </c>
      <c r="S8" s="7" t="s">
        <v>177</v>
      </c>
    </row>
    <row r="9" spans="1:20" x14ac:dyDescent="0.25">
      <c r="A9" s="12" t="s">
        <v>59</v>
      </c>
      <c r="B9" s="52">
        <v>7</v>
      </c>
      <c r="C9" s="52">
        <v>3</v>
      </c>
      <c r="D9" s="52">
        <v>4</v>
      </c>
      <c r="E9" s="53">
        <v>0</v>
      </c>
      <c r="F9" s="37">
        <v>6</v>
      </c>
      <c r="G9" s="35">
        <v>3</v>
      </c>
      <c r="H9" s="53">
        <v>3</v>
      </c>
      <c r="I9" s="53">
        <v>0</v>
      </c>
      <c r="J9" s="37">
        <v>0</v>
      </c>
      <c r="K9" s="6" t="s">
        <v>141</v>
      </c>
      <c r="L9" s="52" t="s">
        <v>118</v>
      </c>
      <c r="M9" s="52" t="s">
        <v>124</v>
      </c>
      <c r="N9" s="52" t="s">
        <v>163</v>
      </c>
      <c r="O9" s="35">
        <v>27</v>
      </c>
      <c r="P9" s="53">
        <v>24</v>
      </c>
      <c r="Q9" s="37">
        <v>3</v>
      </c>
      <c r="R9" s="6" t="s">
        <v>127</v>
      </c>
      <c r="S9" s="7" t="s">
        <v>163</v>
      </c>
    </row>
    <row r="10" spans="1:20" x14ac:dyDescent="0.25">
      <c r="A10" s="12" t="s">
        <v>52</v>
      </c>
      <c r="B10" s="50">
        <v>6</v>
      </c>
      <c r="C10" s="50">
        <v>3</v>
      </c>
      <c r="D10" s="50">
        <v>3</v>
      </c>
      <c r="E10" s="36">
        <v>0</v>
      </c>
      <c r="F10" s="37">
        <v>6</v>
      </c>
      <c r="G10" s="35">
        <v>3</v>
      </c>
      <c r="H10" s="36">
        <v>3</v>
      </c>
      <c r="I10" s="36">
        <v>0</v>
      </c>
      <c r="J10" s="37">
        <v>0</v>
      </c>
      <c r="K10" s="6" t="s">
        <v>123</v>
      </c>
      <c r="L10" s="50" t="s">
        <v>124</v>
      </c>
      <c r="M10" s="50" t="s">
        <v>119</v>
      </c>
      <c r="N10" s="50" t="s">
        <v>115</v>
      </c>
      <c r="O10" s="35">
        <v>17</v>
      </c>
      <c r="P10" s="36">
        <v>18</v>
      </c>
      <c r="Q10" s="37">
        <v>-1</v>
      </c>
      <c r="R10" s="6" t="s">
        <v>26</v>
      </c>
      <c r="S10" s="7" t="s">
        <v>151</v>
      </c>
    </row>
    <row r="11" spans="1:20" ht="15.75" thickBot="1" x14ac:dyDescent="0.3">
      <c r="A11" s="12" t="s">
        <v>57</v>
      </c>
      <c r="B11" s="52">
        <v>7</v>
      </c>
      <c r="C11" s="52">
        <v>3</v>
      </c>
      <c r="D11" s="52">
        <v>4</v>
      </c>
      <c r="E11" s="39">
        <v>0</v>
      </c>
      <c r="F11" s="40">
        <v>6</v>
      </c>
      <c r="G11" s="38">
        <v>2</v>
      </c>
      <c r="H11" s="39">
        <v>3</v>
      </c>
      <c r="I11" s="39">
        <v>0</v>
      </c>
      <c r="J11" s="40">
        <v>0</v>
      </c>
      <c r="K11" s="6" t="s">
        <v>142</v>
      </c>
      <c r="L11" s="52" t="s">
        <v>120</v>
      </c>
      <c r="M11" s="52" t="s">
        <v>123</v>
      </c>
      <c r="N11" s="52" t="s">
        <v>151</v>
      </c>
      <c r="O11" s="35">
        <v>19</v>
      </c>
      <c r="P11" s="53">
        <v>22</v>
      </c>
      <c r="Q11" s="37">
        <v>-3</v>
      </c>
      <c r="R11" s="6" t="s">
        <v>26</v>
      </c>
      <c r="S11" s="7" t="s">
        <v>163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7</v>
      </c>
      <c r="C14" s="50">
        <v>5</v>
      </c>
      <c r="D14" s="50">
        <v>2</v>
      </c>
      <c r="E14" s="36">
        <v>0</v>
      </c>
      <c r="F14" s="34">
        <v>10</v>
      </c>
      <c r="G14" s="36">
        <v>5</v>
      </c>
      <c r="H14" s="36">
        <v>5</v>
      </c>
      <c r="I14" s="36">
        <v>0</v>
      </c>
      <c r="J14" s="36">
        <v>0</v>
      </c>
      <c r="K14" s="6" t="s">
        <v>120</v>
      </c>
      <c r="L14" s="50" t="s">
        <v>149</v>
      </c>
      <c r="M14" s="50" t="s">
        <v>117</v>
      </c>
      <c r="N14" s="50" t="s">
        <v>120</v>
      </c>
      <c r="O14" s="35">
        <v>21</v>
      </c>
      <c r="P14" s="36">
        <v>13</v>
      </c>
      <c r="Q14" s="37">
        <v>8</v>
      </c>
      <c r="R14" s="6" t="s">
        <v>129</v>
      </c>
      <c r="S14" s="7" t="s">
        <v>179</v>
      </c>
    </row>
    <row r="15" spans="1:20" x14ac:dyDescent="0.25">
      <c r="A15" s="12" t="s">
        <v>62</v>
      </c>
      <c r="B15" s="50">
        <v>7</v>
      </c>
      <c r="C15" s="50">
        <v>4</v>
      </c>
      <c r="D15" s="50">
        <v>2</v>
      </c>
      <c r="E15" s="36">
        <v>1</v>
      </c>
      <c r="F15" s="37">
        <v>9</v>
      </c>
      <c r="G15" s="36">
        <v>4</v>
      </c>
      <c r="H15" s="36">
        <v>4</v>
      </c>
      <c r="I15" s="36">
        <v>0</v>
      </c>
      <c r="J15" s="36">
        <v>0</v>
      </c>
      <c r="K15" s="6" t="s">
        <v>128</v>
      </c>
      <c r="L15" s="50" t="s">
        <v>133</v>
      </c>
      <c r="M15" s="50" t="s">
        <v>119</v>
      </c>
      <c r="N15" s="50" t="s">
        <v>120</v>
      </c>
      <c r="O15" s="35">
        <v>24</v>
      </c>
      <c r="P15" s="36">
        <v>18</v>
      </c>
      <c r="Q15" s="37">
        <v>6</v>
      </c>
      <c r="R15" s="6" t="s">
        <v>26</v>
      </c>
      <c r="S15" s="7" t="s">
        <v>177</v>
      </c>
    </row>
    <row r="16" spans="1:20" x14ac:dyDescent="0.25">
      <c r="A16" s="12" t="s">
        <v>67</v>
      </c>
      <c r="B16" s="50">
        <v>7</v>
      </c>
      <c r="C16" s="50">
        <v>3</v>
      </c>
      <c r="D16" s="50">
        <v>2</v>
      </c>
      <c r="E16" s="36">
        <v>2</v>
      </c>
      <c r="F16" s="37">
        <v>8</v>
      </c>
      <c r="G16" s="36">
        <v>2</v>
      </c>
      <c r="H16" s="36">
        <v>3</v>
      </c>
      <c r="I16" s="36">
        <v>0</v>
      </c>
      <c r="J16" s="36">
        <v>0</v>
      </c>
      <c r="K16" s="6" t="s">
        <v>140</v>
      </c>
      <c r="L16" s="50" t="s">
        <v>122</v>
      </c>
      <c r="M16" s="50" t="s">
        <v>120</v>
      </c>
      <c r="N16" s="50" t="s">
        <v>133</v>
      </c>
      <c r="O16" s="35">
        <v>20</v>
      </c>
      <c r="P16" s="36">
        <v>23</v>
      </c>
      <c r="Q16" s="37">
        <v>-3</v>
      </c>
      <c r="R16" s="6" t="s">
        <v>30</v>
      </c>
      <c r="S16" s="7" t="s">
        <v>166</v>
      </c>
    </row>
    <row r="17" spans="1:19" x14ac:dyDescent="0.25">
      <c r="A17" s="12" t="s">
        <v>61</v>
      </c>
      <c r="B17" s="50">
        <v>8</v>
      </c>
      <c r="C17" s="50">
        <v>4</v>
      </c>
      <c r="D17" s="50">
        <v>4</v>
      </c>
      <c r="E17" s="36">
        <v>0</v>
      </c>
      <c r="F17" s="37">
        <v>8</v>
      </c>
      <c r="G17" s="36">
        <v>2</v>
      </c>
      <c r="H17" s="36">
        <v>3</v>
      </c>
      <c r="I17" s="36">
        <v>1</v>
      </c>
      <c r="J17" s="36">
        <v>0</v>
      </c>
      <c r="K17" s="6" t="s">
        <v>115</v>
      </c>
      <c r="L17" s="50" t="s">
        <v>153</v>
      </c>
      <c r="M17" s="50" t="s">
        <v>116</v>
      </c>
      <c r="N17" s="50" t="s">
        <v>120</v>
      </c>
      <c r="O17" s="35">
        <v>31</v>
      </c>
      <c r="P17" s="36">
        <v>35</v>
      </c>
      <c r="Q17" s="37">
        <v>-4</v>
      </c>
      <c r="R17" s="6" t="s">
        <v>26</v>
      </c>
      <c r="S17" s="7" t="s">
        <v>180</v>
      </c>
    </row>
    <row r="18" spans="1:19" x14ac:dyDescent="0.25">
      <c r="A18" s="12" t="s">
        <v>63</v>
      </c>
      <c r="B18" s="50">
        <v>6</v>
      </c>
      <c r="C18" s="50">
        <v>3</v>
      </c>
      <c r="D18" s="50">
        <v>2</v>
      </c>
      <c r="E18" s="36">
        <v>1</v>
      </c>
      <c r="F18" s="37">
        <v>7</v>
      </c>
      <c r="G18" s="36">
        <v>2</v>
      </c>
      <c r="H18" s="36">
        <v>3</v>
      </c>
      <c r="I18" s="36">
        <v>0</v>
      </c>
      <c r="J18" s="36">
        <v>1</v>
      </c>
      <c r="K18" s="6" t="s">
        <v>133</v>
      </c>
      <c r="L18" s="50" t="s">
        <v>115</v>
      </c>
      <c r="M18" s="50" t="s">
        <v>120</v>
      </c>
      <c r="N18" s="50" t="s">
        <v>141</v>
      </c>
      <c r="O18" s="35">
        <v>24</v>
      </c>
      <c r="P18" s="36">
        <v>23</v>
      </c>
      <c r="Q18" s="37">
        <v>1</v>
      </c>
      <c r="R18" s="6" t="s">
        <v>27</v>
      </c>
      <c r="S18" s="7" t="s">
        <v>165</v>
      </c>
    </row>
    <row r="19" spans="1:19" x14ac:dyDescent="0.25">
      <c r="A19" s="12" t="s">
        <v>64</v>
      </c>
      <c r="B19" s="52">
        <v>6</v>
      </c>
      <c r="C19" s="52">
        <v>3</v>
      </c>
      <c r="D19" s="52">
        <v>2</v>
      </c>
      <c r="E19" s="53">
        <v>1</v>
      </c>
      <c r="F19" s="37">
        <v>7</v>
      </c>
      <c r="G19" s="53">
        <v>3</v>
      </c>
      <c r="H19" s="53">
        <v>3</v>
      </c>
      <c r="I19" s="53">
        <v>0</v>
      </c>
      <c r="J19" s="53">
        <v>0</v>
      </c>
      <c r="K19" s="6" t="s">
        <v>152</v>
      </c>
      <c r="L19" s="52" t="s">
        <v>117</v>
      </c>
      <c r="M19" s="52" t="s">
        <v>121</v>
      </c>
      <c r="N19" s="52" t="s">
        <v>145</v>
      </c>
      <c r="O19" s="35">
        <v>16</v>
      </c>
      <c r="P19" s="53">
        <v>19</v>
      </c>
      <c r="Q19" s="37">
        <v>-3</v>
      </c>
      <c r="R19" s="6" t="s">
        <v>26</v>
      </c>
      <c r="S19" s="7" t="s">
        <v>165</v>
      </c>
    </row>
    <row r="20" spans="1:19" x14ac:dyDescent="0.25">
      <c r="A20" s="12" t="s">
        <v>66</v>
      </c>
      <c r="B20" s="52">
        <v>7</v>
      </c>
      <c r="C20" s="52">
        <v>3</v>
      </c>
      <c r="D20" s="52">
        <v>4</v>
      </c>
      <c r="E20" s="53">
        <v>0</v>
      </c>
      <c r="F20" s="37">
        <v>6</v>
      </c>
      <c r="G20" s="53">
        <v>3</v>
      </c>
      <c r="H20" s="53">
        <v>3</v>
      </c>
      <c r="I20" s="53">
        <v>0</v>
      </c>
      <c r="J20" s="53">
        <v>0</v>
      </c>
      <c r="K20" s="6" t="s">
        <v>131</v>
      </c>
      <c r="L20" s="52" t="s">
        <v>124</v>
      </c>
      <c r="M20" s="52" t="s">
        <v>119</v>
      </c>
      <c r="N20" s="52" t="s">
        <v>120</v>
      </c>
      <c r="O20" s="35">
        <v>21</v>
      </c>
      <c r="P20" s="53">
        <v>20</v>
      </c>
      <c r="Q20" s="37">
        <v>1</v>
      </c>
      <c r="R20" s="6" t="s">
        <v>26</v>
      </c>
      <c r="S20" s="7" t="s">
        <v>163</v>
      </c>
    </row>
    <row r="21" spans="1:19" ht="15.75" thickBot="1" x14ac:dyDescent="0.3">
      <c r="A21" s="13" t="s">
        <v>65</v>
      </c>
      <c r="B21" s="9">
        <v>6</v>
      </c>
      <c r="C21" s="9">
        <v>2</v>
      </c>
      <c r="D21" s="9">
        <v>3</v>
      </c>
      <c r="E21" s="39">
        <v>1</v>
      </c>
      <c r="F21" s="40">
        <v>5</v>
      </c>
      <c r="G21" s="39">
        <v>1</v>
      </c>
      <c r="H21" s="39">
        <v>1</v>
      </c>
      <c r="I21" s="39">
        <v>1</v>
      </c>
      <c r="J21" s="39">
        <v>0</v>
      </c>
      <c r="K21" s="8" t="s">
        <v>124</v>
      </c>
      <c r="L21" s="9" t="s">
        <v>130</v>
      </c>
      <c r="M21" s="9" t="s">
        <v>120</v>
      </c>
      <c r="N21" s="9" t="s">
        <v>146</v>
      </c>
      <c r="O21" s="38">
        <v>13</v>
      </c>
      <c r="P21" s="39">
        <v>23</v>
      </c>
      <c r="Q21" s="40">
        <v>-10</v>
      </c>
      <c r="R21" s="8" t="s">
        <v>26</v>
      </c>
      <c r="S21" s="10" t="s">
        <v>162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7</v>
      </c>
      <c r="C25" s="4">
        <v>6</v>
      </c>
      <c r="D25" s="4">
        <v>1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149</v>
      </c>
      <c r="M25" s="4" t="s">
        <v>119</v>
      </c>
      <c r="N25" s="4" t="s">
        <v>138</v>
      </c>
      <c r="O25" s="32">
        <v>28</v>
      </c>
      <c r="P25" s="33">
        <v>16</v>
      </c>
      <c r="Q25" s="34">
        <v>12</v>
      </c>
      <c r="R25" s="3" t="s">
        <v>27</v>
      </c>
      <c r="S25" s="5" t="s">
        <v>181</v>
      </c>
    </row>
    <row r="26" spans="1:19" x14ac:dyDescent="0.25">
      <c r="A26" s="12" t="s">
        <v>68</v>
      </c>
      <c r="B26" s="52">
        <v>6</v>
      </c>
      <c r="C26" s="52">
        <v>4</v>
      </c>
      <c r="D26" s="52">
        <v>1</v>
      </c>
      <c r="E26" s="53">
        <v>1</v>
      </c>
      <c r="F26" s="37">
        <v>9</v>
      </c>
      <c r="G26" s="53">
        <v>2</v>
      </c>
      <c r="H26" s="53">
        <v>3</v>
      </c>
      <c r="I26" s="53">
        <v>1</v>
      </c>
      <c r="J26" s="53">
        <v>1</v>
      </c>
      <c r="K26" s="6" t="s">
        <v>123</v>
      </c>
      <c r="L26" s="52" t="s">
        <v>143</v>
      </c>
      <c r="M26" s="52" t="s">
        <v>119</v>
      </c>
      <c r="N26" s="52" t="s">
        <v>143</v>
      </c>
      <c r="O26" s="35">
        <v>17</v>
      </c>
      <c r="P26" s="53">
        <v>15</v>
      </c>
      <c r="Q26" s="37">
        <v>2</v>
      </c>
      <c r="R26" s="6" t="s">
        <v>27</v>
      </c>
      <c r="S26" s="7" t="s">
        <v>182</v>
      </c>
    </row>
    <row r="27" spans="1:19" x14ac:dyDescent="0.25">
      <c r="A27" s="12" t="s">
        <v>70</v>
      </c>
      <c r="B27" s="52">
        <v>7</v>
      </c>
      <c r="C27" s="52">
        <v>4</v>
      </c>
      <c r="D27" s="52">
        <v>3</v>
      </c>
      <c r="E27" s="53">
        <v>0</v>
      </c>
      <c r="F27" s="37">
        <v>8</v>
      </c>
      <c r="G27" s="53">
        <v>3</v>
      </c>
      <c r="H27" s="53">
        <v>4</v>
      </c>
      <c r="I27" s="53">
        <v>0</v>
      </c>
      <c r="J27" s="53">
        <v>0</v>
      </c>
      <c r="K27" s="6" t="s">
        <v>131</v>
      </c>
      <c r="L27" s="52" t="s">
        <v>123</v>
      </c>
      <c r="M27" s="52" t="s">
        <v>119</v>
      </c>
      <c r="N27" s="52" t="s">
        <v>142</v>
      </c>
      <c r="O27" s="35">
        <v>24</v>
      </c>
      <c r="P27" s="53">
        <v>24</v>
      </c>
      <c r="Q27" s="37">
        <v>0</v>
      </c>
      <c r="R27" s="6" t="s">
        <v>129</v>
      </c>
      <c r="S27" s="7" t="s">
        <v>184</v>
      </c>
    </row>
    <row r="28" spans="1:19" x14ac:dyDescent="0.25">
      <c r="A28" s="12" t="s">
        <v>71</v>
      </c>
      <c r="B28" s="50">
        <v>6</v>
      </c>
      <c r="C28" s="50">
        <v>3</v>
      </c>
      <c r="D28" s="50">
        <v>2</v>
      </c>
      <c r="E28" s="36">
        <v>1</v>
      </c>
      <c r="F28" s="37">
        <v>7</v>
      </c>
      <c r="G28" s="36">
        <v>2</v>
      </c>
      <c r="H28" s="36">
        <v>2</v>
      </c>
      <c r="I28" s="36">
        <v>1</v>
      </c>
      <c r="J28" s="36">
        <v>1</v>
      </c>
      <c r="K28" s="6" t="s">
        <v>123</v>
      </c>
      <c r="L28" s="50" t="s">
        <v>130</v>
      </c>
      <c r="M28" s="50" t="s">
        <v>126</v>
      </c>
      <c r="N28" s="50" t="s">
        <v>140</v>
      </c>
      <c r="O28" s="35">
        <v>14</v>
      </c>
      <c r="P28" s="36">
        <v>15</v>
      </c>
      <c r="Q28" s="37">
        <v>-1</v>
      </c>
      <c r="R28" s="6" t="s">
        <v>26</v>
      </c>
      <c r="S28" s="7" t="s">
        <v>165</v>
      </c>
    </row>
    <row r="29" spans="1:19" x14ac:dyDescent="0.25">
      <c r="A29" s="12" t="s">
        <v>73</v>
      </c>
      <c r="B29" s="50">
        <v>7</v>
      </c>
      <c r="C29" s="50">
        <v>3</v>
      </c>
      <c r="D29" s="50">
        <v>3</v>
      </c>
      <c r="E29" s="36">
        <v>1</v>
      </c>
      <c r="F29" s="37">
        <v>7</v>
      </c>
      <c r="G29" s="36">
        <v>3</v>
      </c>
      <c r="H29" s="36">
        <v>3</v>
      </c>
      <c r="I29" s="36">
        <v>0</v>
      </c>
      <c r="J29" s="36">
        <v>0</v>
      </c>
      <c r="K29" s="6" t="s">
        <v>145</v>
      </c>
      <c r="L29" s="50" t="s">
        <v>124</v>
      </c>
      <c r="M29" s="50" t="s">
        <v>116</v>
      </c>
      <c r="N29" s="50" t="s">
        <v>120</v>
      </c>
      <c r="O29" s="35">
        <v>27</v>
      </c>
      <c r="P29" s="36">
        <v>31</v>
      </c>
      <c r="Q29" s="37">
        <v>-4</v>
      </c>
      <c r="R29" s="6" t="s">
        <v>27</v>
      </c>
      <c r="S29" s="7" t="s">
        <v>183</v>
      </c>
    </row>
    <row r="30" spans="1:19" x14ac:dyDescent="0.25">
      <c r="A30" s="12" t="s">
        <v>74</v>
      </c>
      <c r="B30" s="52">
        <v>6</v>
      </c>
      <c r="C30" s="52">
        <v>3</v>
      </c>
      <c r="D30" s="52">
        <v>3</v>
      </c>
      <c r="E30" s="53">
        <v>0</v>
      </c>
      <c r="F30" s="37">
        <v>6</v>
      </c>
      <c r="G30" s="53">
        <v>2</v>
      </c>
      <c r="H30" s="53">
        <v>2</v>
      </c>
      <c r="I30" s="53">
        <v>1</v>
      </c>
      <c r="J30" s="53">
        <v>0</v>
      </c>
      <c r="K30" s="6" t="s">
        <v>119</v>
      </c>
      <c r="L30" s="52" t="s">
        <v>142</v>
      </c>
      <c r="M30" s="52" t="s">
        <v>119</v>
      </c>
      <c r="N30" s="52" t="s">
        <v>123</v>
      </c>
      <c r="O30" s="35">
        <v>16</v>
      </c>
      <c r="P30" s="53">
        <v>15</v>
      </c>
      <c r="Q30" s="37">
        <v>1</v>
      </c>
      <c r="R30" s="6" t="s">
        <v>27</v>
      </c>
      <c r="S30" s="7" t="s">
        <v>151</v>
      </c>
    </row>
    <row r="31" spans="1:19" x14ac:dyDescent="0.25">
      <c r="A31" s="12" t="s">
        <v>72</v>
      </c>
      <c r="B31" s="50">
        <v>7</v>
      </c>
      <c r="C31" s="50">
        <v>3</v>
      </c>
      <c r="D31" s="50">
        <v>4</v>
      </c>
      <c r="E31" s="36">
        <v>0</v>
      </c>
      <c r="F31" s="37">
        <v>6</v>
      </c>
      <c r="G31" s="36">
        <v>3</v>
      </c>
      <c r="H31" s="36">
        <v>3</v>
      </c>
      <c r="I31" s="36">
        <v>0</v>
      </c>
      <c r="J31" s="36">
        <v>0</v>
      </c>
      <c r="K31" s="6" t="s">
        <v>131</v>
      </c>
      <c r="L31" s="50" t="s">
        <v>124</v>
      </c>
      <c r="M31" s="50" t="s">
        <v>116</v>
      </c>
      <c r="N31" s="50" t="s">
        <v>131</v>
      </c>
      <c r="O31" s="35">
        <v>20</v>
      </c>
      <c r="P31" s="36">
        <v>19</v>
      </c>
      <c r="Q31" s="37">
        <v>1</v>
      </c>
      <c r="R31" s="6" t="s">
        <v>27</v>
      </c>
      <c r="S31" s="7" t="s">
        <v>163</v>
      </c>
    </row>
    <row r="32" spans="1:19" ht="15.75" thickBot="1" x14ac:dyDescent="0.3">
      <c r="A32" s="12" t="s">
        <v>75</v>
      </c>
      <c r="B32" s="52">
        <v>7</v>
      </c>
      <c r="C32" s="52">
        <v>2</v>
      </c>
      <c r="D32" s="52">
        <v>5</v>
      </c>
      <c r="E32" s="53">
        <v>0</v>
      </c>
      <c r="F32" s="40">
        <v>4</v>
      </c>
      <c r="G32" s="53">
        <v>2</v>
      </c>
      <c r="H32" s="53">
        <v>2</v>
      </c>
      <c r="I32" s="53">
        <v>0</v>
      </c>
      <c r="J32" s="53">
        <v>0</v>
      </c>
      <c r="K32" s="6" t="s">
        <v>118</v>
      </c>
      <c r="L32" s="52" t="s">
        <v>142</v>
      </c>
      <c r="M32" s="52" t="s">
        <v>117</v>
      </c>
      <c r="N32" s="52" t="s">
        <v>118</v>
      </c>
      <c r="O32" s="35">
        <v>14</v>
      </c>
      <c r="P32" s="53">
        <v>21</v>
      </c>
      <c r="Q32" s="37">
        <v>-7</v>
      </c>
      <c r="R32" s="6" t="s">
        <v>127</v>
      </c>
      <c r="S32" s="7" t="s">
        <v>168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7</v>
      </c>
      <c r="C35" s="52">
        <v>7</v>
      </c>
      <c r="D35" s="52">
        <v>0</v>
      </c>
      <c r="E35" s="53">
        <v>0</v>
      </c>
      <c r="F35" s="34">
        <v>14</v>
      </c>
      <c r="G35" s="53">
        <v>6</v>
      </c>
      <c r="H35" s="53">
        <v>6</v>
      </c>
      <c r="I35" s="53">
        <v>1</v>
      </c>
      <c r="J35" s="53">
        <v>0</v>
      </c>
      <c r="K35" s="6" t="s">
        <v>138</v>
      </c>
      <c r="L35" s="52" t="s">
        <v>128</v>
      </c>
      <c r="M35" s="52" t="s">
        <v>128</v>
      </c>
      <c r="N35" s="52" t="s">
        <v>159</v>
      </c>
      <c r="O35" s="35">
        <v>28</v>
      </c>
      <c r="P35" s="53">
        <v>13</v>
      </c>
      <c r="Q35" s="37">
        <v>15</v>
      </c>
      <c r="R35" s="6" t="s">
        <v>173</v>
      </c>
      <c r="S35" s="7" t="s">
        <v>174</v>
      </c>
    </row>
    <row r="36" spans="1:19" x14ac:dyDescent="0.25">
      <c r="A36" s="12" t="s">
        <v>76</v>
      </c>
      <c r="B36" s="50">
        <v>6</v>
      </c>
      <c r="C36" s="50">
        <v>4</v>
      </c>
      <c r="D36" s="50">
        <v>2</v>
      </c>
      <c r="E36" s="36">
        <v>0</v>
      </c>
      <c r="F36" s="37">
        <v>8</v>
      </c>
      <c r="G36" s="36">
        <v>4</v>
      </c>
      <c r="H36" s="36">
        <v>4</v>
      </c>
      <c r="I36" s="36">
        <v>0</v>
      </c>
      <c r="J36" s="36">
        <v>0</v>
      </c>
      <c r="K36" s="6" t="s">
        <v>119</v>
      </c>
      <c r="L36" s="50" t="s">
        <v>141</v>
      </c>
      <c r="M36" s="50" t="s">
        <v>115</v>
      </c>
      <c r="N36" s="50" t="s">
        <v>128</v>
      </c>
      <c r="O36" s="35">
        <v>23</v>
      </c>
      <c r="P36" s="36">
        <v>15</v>
      </c>
      <c r="Q36" s="37">
        <v>8</v>
      </c>
      <c r="R36" s="6" t="s">
        <v>29</v>
      </c>
      <c r="S36" s="7" t="s">
        <v>167</v>
      </c>
    </row>
    <row r="37" spans="1:19" x14ac:dyDescent="0.25">
      <c r="A37" s="12" t="s">
        <v>79</v>
      </c>
      <c r="B37" s="52">
        <v>6</v>
      </c>
      <c r="C37" s="52">
        <v>3</v>
      </c>
      <c r="D37" s="52">
        <v>2</v>
      </c>
      <c r="E37" s="53">
        <v>1</v>
      </c>
      <c r="F37" s="37">
        <v>7</v>
      </c>
      <c r="G37" s="53">
        <v>3</v>
      </c>
      <c r="H37" s="53">
        <v>3</v>
      </c>
      <c r="I37" s="53">
        <v>0</v>
      </c>
      <c r="J37" s="53">
        <v>1</v>
      </c>
      <c r="K37" s="6" t="s">
        <v>133</v>
      </c>
      <c r="L37" s="52" t="s">
        <v>115</v>
      </c>
      <c r="M37" s="52" t="s">
        <v>116</v>
      </c>
      <c r="N37" s="52" t="s">
        <v>134</v>
      </c>
      <c r="O37" s="35">
        <v>27</v>
      </c>
      <c r="P37" s="53">
        <v>22</v>
      </c>
      <c r="Q37" s="37">
        <v>5</v>
      </c>
      <c r="R37" s="6" t="s">
        <v>26</v>
      </c>
      <c r="S37" s="7" t="s">
        <v>165</v>
      </c>
    </row>
    <row r="38" spans="1:19" x14ac:dyDescent="0.25">
      <c r="A38" s="12" t="s">
        <v>82</v>
      </c>
      <c r="B38" s="52">
        <v>7</v>
      </c>
      <c r="C38" s="52">
        <v>3</v>
      </c>
      <c r="D38" s="52">
        <v>4</v>
      </c>
      <c r="E38" s="53">
        <v>0</v>
      </c>
      <c r="F38" s="37">
        <v>6</v>
      </c>
      <c r="G38" s="53">
        <v>1</v>
      </c>
      <c r="H38" s="53">
        <v>3</v>
      </c>
      <c r="I38" s="53">
        <v>0</v>
      </c>
      <c r="J38" s="53">
        <v>0</v>
      </c>
      <c r="K38" s="6" t="s">
        <v>124</v>
      </c>
      <c r="L38" s="52" t="s">
        <v>131</v>
      </c>
      <c r="M38" s="52" t="s">
        <v>117</v>
      </c>
      <c r="N38" s="52" t="s">
        <v>144</v>
      </c>
      <c r="O38" s="35">
        <v>18</v>
      </c>
      <c r="P38" s="53">
        <v>20</v>
      </c>
      <c r="Q38" s="37">
        <v>-2</v>
      </c>
      <c r="R38" s="6" t="s">
        <v>29</v>
      </c>
      <c r="S38" s="7" t="s">
        <v>163</v>
      </c>
    </row>
    <row r="39" spans="1:19" x14ac:dyDescent="0.25">
      <c r="A39" s="12" t="s">
        <v>80</v>
      </c>
      <c r="B39" s="52">
        <v>8</v>
      </c>
      <c r="C39" s="52">
        <v>2</v>
      </c>
      <c r="D39" s="52">
        <v>4</v>
      </c>
      <c r="E39" s="53">
        <v>2</v>
      </c>
      <c r="F39" s="37">
        <v>6</v>
      </c>
      <c r="G39" s="53">
        <v>1</v>
      </c>
      <c r="H39" s="53">
        <v>2</v>
      </c>
      <c r="I39" s="53">
        <v>0</v>
      </c>
      <c r="J39" s="53">
        <v>1</v>
      </c>
      <c r="K39" s="6" t="s">
        <v>124</v>
      </c>
      <c r="L39" s="52" t="s">
        <v>189</v>
      </c>
      <c r="M39" s="52" t="s">
        <v>117</v>
      </c>
      <c r="N39" s="52" t="s">
        <v>136</v>
      </c>
      <c r="O39" s="35">
        <v>18</v>
      </c>
      <c r="P39" s="53">
        <v>28</v>
      </c>
      <c r="Q39" s="37">
        <v>-10</v>
      </c>
      <c r="R39" s="6" t="s">
        <v>27</v>
      </c>
      <c r="S39" s="7" t="s">
        <v>190</v>
      </c>
    </row>
    <row r="40" spans="1:19" x14ac:dyDescent="0.25">
      <c r="A40" s="12" t="s">
        <v>81</v>
      </c>
      <c r="B40" s="50">
        <v>8</v>
      </c>
      <c r="C40" s="50">
        <v>2</v>
      </c>
      <c r="D40" s="50">
        <v>5</v>
      </c>
      <c r="E40" s="36">
        <v>1</v>
      </c>
      <c r="F40" s="37">
        <v>5</v>
      </c>
      <c r="G40" s="36">
        <v>2</v>
      </c>
      <c r="H40" s="36">
        <v>2</v>
      </c>
      <c r="I40" s="36">
        <v>0</v>
      </c>
      <c r="J40" s="36">
        <v>1</v>
      </c>
      <c r="K40" s="6" t="s">
        <v>124</v>
      </c>
      <c r="L40" s="50" t="s">
        <v>146</v>
      </c>
      <c r="M40" s="50" t="s">
        <v>116</v>
      </c>
      <c r="N40" s="50" t="s">
        <v>120</v>
      </c>
      <c r="O40" s="35">
        <v>17</v>
      </c>
      <c r="P40" s="36">
        <v>29</v>
      </c>
      <c r="Q40" s="37">
        <v>-12</v>
      </c>
      <c r="R40" s="6" t="s">
        <v>137</v>
      </c>
      <c r="S40" s="7" t="s">
        <v>185</v>
      </c>
    </row>
    <row r="41" spans="1:19" x14ac:dyDescent="0.25">
      <c r="A41" s="12" t="s">
        <v>78</v>
      </c>
      <c r="B41" s="52">
        <v>7</v>
      </c>
      <c r="C41" s="52">
        <v>1</v>
      </c>
      <c r="D41" s="52">
        <v>5</v>
      </c>
      <c r="E41" s="53">
        <v>1</v>
      </c>
      <c r="F41" s="37">
        <v>3</v>
      </c>
      <c r="G41" s="53">
        <v>1</v>
      </c>
      <c r="H41" s="53">
        <v>1</v>
      </c>
      <c r="I41" s="53">
        <v>0</v>
      </c>
      <c r="J41" s="53">
        <v>0</v>
      </c>
      <c r="K41" s="6" t="s">
        <v>126</v>
      </c>
      <c r="L41" s="52" t="s">
        <v>135</v>
      </c>
      <c r="M41" s="52" t="s">
        <v>118</v>
      </c>
      <c r="N41" s="52" t="s">
        <v>146</v>
      </c>
      <c r="O41" s="35">
        <v>17</v>
      </c>
      <c r="P41" s="53">
        <v>30</v>
      </c>
      <c r="Q41" s="37">
        <v>-13</v>
      </c>
      <c r="R41" s="6" t="s">
        <v>137</v>
      </c>
      <c r="S41" s="7" t="s">
        <v>186</v>
      </c>
    </row>
    <row r="42" spans="1:19" ht="15.75" thickBot="1" x14ac:dyDescent="0.3">
      <c r="A42" s="13" t="s">
        <v>83</v>
      </c>
      <c r="B42" s="9">
        <v>7</v>
      </c>
      <c r="C42" s="9">
        <v>0</v>
      </c>
      <c r="D42" s="9">
        <v>6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144</v>
      </c>
      <c r="M42" s="9" t="s">
        <v>117</v>
      </c>
      <c r="N42" s="9" t="s">
        <v>126</v>
      </c>
      <c r="O42" s="38">
        <v>8</v>
      </c>
      <c r="P42" s="39">
        <v>29</v>
      </c>
      <c r="Q42" s="40">
        <v>-21</v>
      </c>
      <c r="R42" s="8" t="s">
        <v>187</v>
      </c>
      <c r="S42" s="10" t="s">
        <v>188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7</v>
      </c>
      <c r="C4" s="4">
        <v>6</v>
      </c>
      <c r="D4" s="4">
        <v>0</v>
      </c>
      <c r="E4" s="33">
        <v>1</v>
      </c>
      <c r="F4" s="34">
        <v>13</v>
      </c>
      <c r="G4" s="32">
        <v>6</v>
      </c>
      <c r="H4" s="33">
        <v>6</v>
      </c>
      <c r="I4" s="33">
        <v>0</v>
      </c>
      <c r="J4" s="34">
        <v>0</v>
      </c>
      <c r="K4" s="3" t="s">
        <v>143</v>
      </c>
      <c r="L4" s="4" t="s">
        <v>138</v>
      </c>
      <c r="M4" s="4" t="s">
        <v>116</v>
      </c>
      <c r="N4" s="4" t="s">
        <v>116</v>
      </c>
      <c r="O4" s="32">
        <v>22</v>
      </c>
      <c r="P4" s="33">
        <v>11</v>
      </c>
      <c r="Q4" s="34">
        <v>11</v>
      </c>
      <c r="R4" s="3" t="s">
        <v>27</v>
      </c>
      <c r="S4" s="5" t="s">
        <v>175</v>
      </c>
    </row>
    <row r="5" spans="1:20" x14ac:dyDescent="0.25">
      <c r="A5" s="12" t="s">
        <v>56</v>
      </c>
      <c r="B5" s="52">
        <v>8</v>
      </c>
      <c r="C5" s="52">
        <v>5</v>
      </c>
      <c r="D5" s="52">
        <v>2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152</v>
      </c>
      <c r="L5" s="52" t="s">
        <v>123</v>
      </c>
      <c r="M5" s="52" t="s">
        <v>115</v>
      </c>
      <c r="N5" s="52" t="s">
        <v>149</v>
      </c>
      <c r="O5" s="35">
        <v>35</v>
      </c>
      <c r="P5" s="53">
        <v>24</v>
      </c>
      <c r="Q5" s="37">
        <v>11</v>
      </c>
      <c r="R5" s="6" t="s">
        <v>30</v>
      </c>
      <c r="S5" s="7" t="s">
        <v>176</v>
      </c>
    </row>
    <row r="6" spans="1:20" x14ac:dyDescent="0.25">
      <c r="A6" s="12" t="s">
        <v>54</v>
      </c>
      <c r="B6" s="52">
        <v>7</v>
      </c>
      <c r="C6" s="52">
        <v>5</v>
      </c>
      <c r="D6" s="52">
        <v>2</v>
      </c>
      <c r="E6" s="53">
        <v>0</v>
      </c>
      <c r="F6" s="37">
        <v>10</v>
      </c>
      <c r="G6" s="35">
        <v>3</v>
      </c>
      <c r="H6" s="53">
        <v>4</v>
      </c>
      <c r="I6" s="53">
        <v>1</v>
      </c>
      <c r="J6" s="37">
        <v>0</v>
      </c>
      <c r="K6" s="6" t="s">
        <v>123</v>
      </c>
      <c r="L6" s="52" t="s">
        <v>134</v>
      </c>
      <c r="M6" s="52" t="s">
        <v>123</v>
      </c>
      <c r="N6" s="52" t="s">
        <v>134</v>
      </c>
      <c r="O6" s="35">
        <v>27</v>
      </c>
      <c r="P6" s="53">
        <v>21</v>
      </c>
      <c r="Q6" s="37">
        <v>6</v>
      </c>
      <c r="R6" s="6" t="s">
        <v>129</v>
      </c>
      <c r="S6" s="7" t="s">
        <v>179</v>
      </c>
    </row>
    <row r="7" spans="1:20" x14ac:dyDescent="0.25">
      <c r="A7" s="12" t="s">
        <v>55</v>
      </c>
      <c r="B7" s="50">
        <v>8</v>
      </c>
      <c r="C7" s="50">
        <v>4</v>
      </c>
      <c r="D7" s="50">
        <v>2</v>
      </c>
      <c r="E7" s="36">
        <v>2</v>
      </c>
      <c r="F7" s="37">
        <v>10</v>
      </c>
      <c r="G7" s="35">
        <v>4</v>
      </c>
      <c r="H7" s="36">
        <v>4</v>
      </c>
      <c r="I7" s="36">
        <v>0</v>
      </c>
      <c r="J7" s="37">
        <v>0</v>
      </c>
      <c r="K7" s="6" t="s">
        <v>169</v>
      </c>
      <c r="L7" s="50" t="s">
        <v>126</v>
      </c>
      <c r="M7" s="50" t="s">
        <v>126</v>
      </c>
      <c r="N7" s="50" t="s">
        <v>133</v>
      </c>
      <c r="O7" s="35">
        <v>29</v>
      </c>
      <c r="P7" s="36">
        <v>24</v>
      </c>
      <c r="Q7" s="37">
        <v>5</v>
      </c>
      <c r="R7" s="6" t="s">
        <v>29</v>
      </c>
      <c r="S7" s="7" t="s">
        <v>178</v>
      </c>
    </row>
    <row r="8" spans="1:20" x14ac:dyDescent="0.25">
      <c r="A8" s="12" t="s">
        <v>58</v>
      </c>
      <c r="B8" s="52">
        <v>7</v>
      </c>
      <c r="C8" s="52">
        <v>4</v>
      </c>
      <c r="D8" s="52">
        <v>2</v>
      </c>
      <c r="E8" s="53">
        <v>1</v>
      </c>
      <c r="F8" s="37">
        <v>9</v>
      </c>
      <c r="G8" s="35">
        <v>2</v>
      </c>
      <c r="H8" s="53">
        <v>4</v>
      </c>
      <c r="I8" s="53">
        <v>0</v>
      </c>
      <c r="J8" s="37">
        <v>1</v>
      </c>
      <c r="K8" s="6" t="s">
        <v>141</v>
      </c>
      <c r="L8" s="52" t="s">
        <v>122</v>
      </c>
      <c r="M8" s="52" t="s">
        <v>122</v>
      </c>
      <c r="N8" s="52" t="s">
        <v>152</v>
      </c>
      <c r="O8" s="35">
        <v>22</v>
      </c>
      <c r="P8" s="53">
        <v>24</v>
      </c>
      <c r="Q8" s="37">
        <v>-2</v>
      </c>
      <c r="R8" s="6" t="s">
        <v>26</v>
      </c>
      <c r="S8" s="7" t="s">
        <v>177</v>
      </c>
    </row>
    <row r="9" spans="1:20" x14ac:dyDescent="0.25">
      <c r="A9" s="12" t="s">
        <v>59</v>
      </c>
      <c r="B9" s="52">
        <v>7</v>
      </c>
      <c r="C9" s="52">
        <v>3</v>
      </c>
      <c r="D9" s="52">
        <v>4</v>
      </c>
      <c r="E9" s="53">
        <v>0</v>
      </c>
      <c r="F9" s="37">
        <v>6</v>
      </c>
      <c r="G9" s="35">
        <v>3</v>
      </c>
      <c r="H9" s="53">
        <v>3</v>
      </c>
      <c r="I9" s="53">
        <v>0</v>
      </c>
      <c r="J9" s="37">
        <v>0</v>
      </c>
      <c r="K9" s="6" t="s">
        <v>141</v>
      </c>
      <c r="L9" s="52" t="s">
        <v>118</v>
      </c>
      <c r="M9" s="52" t="s">
        <v>124</v>
      </c>
      <c r="N9" s="52" t="s">
        <v>163</v>
      </c>
      <c r="O9" s="35">
        <v>27</v>
      </c>
      <c r="P9" s="53">
        <v>24</v>
      </c>
      <c r="Q9" s="37">
        <v>3</v>
      </c>
      <c r="R9" s="6" t="s">
        <v>127</v>
      </c>
      <c r="S9" s="7" t="s">
        <v>163</v>
      </c>
    </row>
    <row r="10" spans="1:20" x14ac:dyDescent="0.25">
      <c r="A10" s="12" t="s">
        <v>52</v>
      </c>
      <c r="B10" s="50">
        <v>6</v>
      </c>
      <c r="C10" s="50">
        <v>3</v>
      </c>
      <c r="D10" s="50">
        <v>3</v>
      </c>
      <c r="E10" s="53">
        <v>0</v>
      </c>
      <c r="F10" s="37">
        <v>6</v>
      </c>
      <c r="G10" s="35">
        <v>3</v>
      </c>
      <c r="H10" s="53">
        <v>3</v>
      </c>
      <c r="I10" s="53">
        <v>0</v>
      </c>
      <c r="J10" s="37">
        <v>0</v>
      </c>
      <c r="K10" s="6" t="s">
        <v>123</v>
      </c>
      <c r="L10" s="50" t="s">
        <v>124</v>
      </c>
      <c r="M10" s="50" t="s">
        <v>119</v>
      </c>
      <c r="N10" s="50" t="s">
        <v>115</v>
      </c>
      <c r="O10" s="35">
        <v>17</v>
      </c>
      <c r="P10" s="36">
        <v>18</v>
      </c>
      <c r="Q10" s="37">
        <v>-1</v>
      </c>
      <c r="R10" s="6" t="s">
        <v>26</v>
      </c>
      <c r="S10" s="7" t="s">
        <v>151</v>
      </c>
    </row>
    <row r="11" spans="1:20" ht="15.75" thickBot="1" x14ac:dyDescent="0.3">
      <c r="A11" s="12" t="s">
        <v>57</v>
      </c>
      <c r="B11" s="52">
        <v>8</v>
      </c>
      <c r="C11" s="52">
        <v>3</v>
      </c>
      <c r="D11" s="52">
        <v>5</v>
      </c>
      <c r="E11" s="39">
        <v>0</v>
      </c>
      <c r="F11" s="40">
        <v>6</v>
      </c>
      <c r="G11" s="38">
        <v>2</v>
      </c>
      <c r="H11" s="39">
        <v>3</v>
      </c>
      <c r="I11" s="39">
        <v>0</v>
      </c>
      <c r="J11" s="40">
        <v>0</v>
      </c>
      <c r="K11" s="6" t="s">
        <v>142</v>
      </c>
      <c r="L11" s="52" t="s">
        <v>124</v>
      </c>
      <c r="M11" s="52" t="s">
        <v>123</v>
      </c>
      <c r="N11" s="52" t="s">
        <v>163</v>
      </c>
      <c r="O11" s="35">
        <v>23</v>
      </c>
      <c r="P11" s="53">
        <v>27</v>
      </c>
      <c r="Q11" s="37">
        <v>-4</v>
      </c>
      <c r="R11" s="6" t="s">
        <v>27</v>
      </c>
      <c r="S11" s="7" t="s">
        <v>191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7</v>
      </c>
      <c r="C14" s="50">
        <v>5</v>
      </c>
      <c r="D14" s="50">
        <v>2</v>
      </c>
      <c r="E14" s="36">
        <v>0</v>
      </c>
      <c r="F14" s="34">
        <v>10</v>
      </c>
      <c r="G14" s="36">
        <v>5</v>
      </c>
      <c r="H14" s="36">
        <v>5</v>
      </c>
      <c r="I14" s="36">
        <v>0</v>
      </c>
      <c r="J14" s="36">
        <v>0</v>
      </c>
      <c r="K14" s="6" t="s">
        <v>120</v>
      </c>
      <c r="L14" s="50" t="s">
        <v>149</v>
      </c>
      <c r="M14" s="50" t="s">
        <v>117</v>
      </c>
      <c r="N14" s="50" t="s">
        <v>120</v>
      </c>
      <c r="O14" s="35">
        <v>21</v>
      </c>
      <c r="P14" s="36">
        <v>13</v>
      </c>
      <c r="Q14" s="37">
        <v>8</v>
      </c>
      <c r="R14" s="6" t="s">
        <v>129</v>
      </c>
      <c r="S14" s="7" t="s">
        <v>179</v>
      </c>
    </row>
    <row r="15" spans="1:20" x14ac:dyDescent="0.25">
      <c r="A15" s="12" t="s">
        <v>61</v>
      </c>
      <c r="B15" s="50">
        <v>9</v>
      </c>
      <c r="C15" s="50">
        <v>5</v>
      </c>
      <c r="D15" s="50">
        <v>4</v>
      </c>
      <c r="E15" s="36">
        <v>0</v>
      </c>
      <c r="F15" s="37">
        <v>10</v>
      </c>
      <c r="G15" s="36">
        <v>3</v>
      </c>
      <c r="H15" s="36">
        <v>4</v>
      </c>
      <c r="I15" s="36">
        <v>1</v>
      </c>
      <c r="J15" s="36">
        <v>0</v>
      </c>
      <c r="K15" s="6" t="s">
        <v>128</v>
      </c>
      <c r="L15" s="50" t="s">
        <v>153</v>
      </c>
      <c r="M15" s="50" t="s">
        <v>116</v>
      </c>
      <c r="N15" s="50" t="s">
        <v>120</v>
      </c>
      <c r="O15" s="35">
        <v>34</v>
      </c>
      <c r="P15" s="36">
        <v>35</v>
      </c>
      <c r="Q15" s="37">
        <v>-1</v>
      </c>
      <c r="R15" s="6" t="s">
        <v>29</v>
      </c>
      <c r="S15" s="7" t="s">
        <v>192</v>
      </c>
    </row>
    <row r="16" spans="1:20" x14ac:dyDescent="0.25">
      <c r="A16" s="12" t="s">
        <v>62</v>
      </c>
      <c r="B16" s="52">
        <v>7</v>
      </c>
      <c r="C16" s="52">
        <v>4</v>
      </c>
      <c r="D16" s="52">
        <v>2</v>
      </c>
      <c r="E16" s="53">
        <v>1</v>
      </c>
      <c r="F16" s="37">
        <v>9</v>
      </c>
      <c r="G16" s="53">
        <v>4</v>
      </c>
      <c r="H16" s="53">
        <v>4</v>
      </c>
      <c r="I16" s="53">
        <v>0</v>
      </c>
      <c r="J16" s="53">
        <v>0</v>
      </c>
      <c r="K16" s="6" t="s">
        <v>128</v>
      </c>
      <c r="L16" s="52" t="s">
        <v>133</v>
      </c>
      <c r="M16" s="52" t="s">
        <v>119</v>
      </c>
      <c r="N16" s="52" t="s">
        <v>120</v>
      </c>
      <c r="O16" s="35">
        <v>24</v>
      </c>
      <c r="P16" s="53">
        <v>18</v>
      </c>
      <c r="Q16" s="37">
        <v>6</v>
      </c>
      <c r="R16" s="6" t="s">
        <v>26</v>
      </c>
      <c r="S16" s="7" t="s">
        <v>177</v>
      </c>
    </row>
    <row r="17" spans="1:19" x14ac:dyDescent="0.25">
      <c r="A17" s="12" t="s">
        <v>63</v>
      </c>
      <c r="B17" s="50">
        <v>7</v>
      </c>
      <c r="C17" s="50">
        <v>4</v>
      </c>
      <c r="D17" s="50">
        <v>2</v>
      </c>
      <c r="E17" s="36">
        <v>1</v>
      </c>
      <c r="F17" s="37">
        <v>9</v>
      </c>
      <c r="G17" s="36">
        <v>3</v>
      </c>
      <c r="H17" s="36">
        <v>4</v>
      </c>
      <c r="I17" s="36">
        <v>0</v>
      </c>
      <c r="J17" s="36">
        <v>1</v>
      </c>
      <c r="K17" s="6" t="s">
        <v>140</v>
      </c>
      <c r="L17" s="50" t="s">
        <v>115</v>
      </c>
      <c r="M17" s="50" t="s">
        <v>120</v>
      </c>
      <c r="N17" s="50" t="s">
        <v>167</v>
      </c>
      <c r="O17" s="35">
        <v>29</v>
      </c>
      <c r="P17" s="36">
        <v>27</v>
      </c>
      <c r="Q17" s="37">
        <v>2</v>
      </c>
      <c r="R17" s="6" t="s">
        <v>26</v>
      </c>
      <c r="S17" s="7" t="s">
        <v>177</v>
      </c>
    </row>
    <row r="18" spans="1:19" x14ac:dyDescent="0.25">
      <c r="A18" s="12" t="s">
        <v>67</v>
      </c>
      <c r="B18" s="50">
        <v>7</v>
      </c>
      <c r="C18" s="50">
        <v>3</v>
      </c>
      <c r="D18" s="50">
        <v>2</v>
      </c>
      <c r="E18" s="36">
        <v>2</v>
      </c>
      <c r="F18" s="37">
        <v>8</v>
      </c>
      <c r="G18" s="36">
        <v>2</v>
      </c>
      <c r="H18" s="36">
        <v>3</v>
      </c>
      <c r="I18" s="36">
        <v>0</v>
      </c>
      <c r="J18" s="36">
        <v>0</v>
      </c>
      <c r="K18" s="6" t="s">
        <v>140</v>
      </c>
      <c r="L18" s="50" t="s">
        <v>122</v>
      </c>
      <c r="M18" s="50" t="s">
        <v>120</v>
      </c>
      <c r="N18" s="50" t="s">
        <v>133</v>
      </c>
      <c r="O18" s="35">
        <v>20</v>
      </c>
      <c r="P18" s="36">
        <v>23</v>
      </c>
      <c r="Q18" s="37">
        <v>-3</v>
      </c>
      <c r="R18" s="6" t="s">
        <v>30</v>
      </c>
      <c r="S18" s="7" t="s">
        <v>166</v>
      </c>
    </row>
    <row r="19" spans="1:19" x14ac:dyDescent="0.25">
      <c r="A19" s="12" t="s">
        <v>64</v>
      </c>
      <c r="B19" s="50">
        <v>6</v>
      </c>
      <c r="C19" s="50">
        <v>3</v>
      </c>
      <c r="D19" s="50">
        <v>2</v>
      </c>
      <c r="E19" s="36">
        <v>1</v>
      </c>
      <c r="F19" s="37">
        <v>7</v>
      </c>
      <c r="G19" s="36">
        <v>3</v>
      </c>
      <c r="H19" s="36">
        <v>3</v>
      </c>
      <c r="I19" s="36">
        <v>0</v>
      </c>
      <c r="J19" s="36">
        <v>0</v>
      </c>
      <c r="K19" s="6" t="s">
        <v>152</v>
      </c>
      <c r="L19" s="50" t="s">
        <v>117</v>
      </c>
      <c r="M19" s="50" t="s">
        <v>121</v>
      </c>
      <c r="N19" s="50" t="s">
        <v>145</v>
      </c>
      <c r="O19" s="35">
        <v>16</v>
      </c>
      <c r="P19" s="36">
        <v>19</v>
      </c>
      <c r="Q19" s="37">
        <v>-3</v>
      </c>
      <c r="R19" s="6" t="s">
        <v>26</v>
      </c>
      <c r="S19" s="7" t="s">
        <v>165</v>
      </c>
    </row>
    <row r="20" spans="1:19" x14ac:dyDescent="0.25">
      <c r="A20" s="12" t="s">
        <v>65</v>
      </c>
      <c r="B20" s="52">
        <v>7</v>
      </c>
      <c r="C20" s="52">
        <v>3</v>
      </c>
      <c r="D20" s="52">
        <v>3</v>
      </c>
      <c r="E20" s="53">
        <v>1</v>
      </c>
      <c r="F20" s="37">
        <v>7</v>
      </c>
      <c r="G20" s="53">
        <v>1</v>
      </c>
      <c r="H20" s="53">
        <v>1</v>
      </c>
      <c r="I20" s="53">
        <v>2</v>
      </c>
      <c r="J20" s="53">
        <v>0</v>
      </c>
      <c r="K20" s="6" t="s">
        <v>131</v>
      </c>
      <c r="L20" s="52" t="s">
        <v>130</v>
      </c>
      <c r="M20" s="52" t="s">
        <v>120</v>
      </c>
      <c r="N20" s="52" t="s">
        <v>146</v>
      </c>
      <c r="O20" s="35">
        <v>16</v>
      </c>
      <c r="P20" s="53">
        <v>25</v>
      </c>
      <c r="Q20" s="37">
        <v>-9</v>
      </c>
      <c r="R20" s="6" t="s">
        <v>29</v>
      </c>
      <c r="S20" s="7" t="s">
        <v>183</v>
      </c>
    </row>
    <row r="21" spans="1:19" ht="15.75" thickBot="1" x14ac:dyDescent="0.3">
      <c r="A21" s="13" t="s">
        <v>66</v>
      </c>
      <c r="B21" s="9">
        <v>7</v>
      </c>
      <c r="C21" s="9">
        <v>3</v>
      </c>
      <c r="D21" s="9">
        <v>4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131</v>
      </c>
      <c r="L21" s="9" t="s">
        <v>124</v>
      </c>
      <c r="M21" s="9" t="s">
        <v>119</v>
      </c>
      <c r="N21" s="9" t="s">
        <v>120</v>
      </c>
      <c r="O21" s="38">
        <v>21</v>
      </c>
      <c r="P21" s="39">
        <v>20</v>
      </c>
      <c r="Q21" s="40">
        <v>1</v>
      </c>
      <c r="R21" s="8" t="s">
        <v>26</v>
      </c>
      <c r="S21" s="10" t="s">
        <v>163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7</v>
      </c>
      <c r="C25" s="4">
        <v>6</v>
      </c>
      <c r="D25" s="4">
        <v>1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149</v>
      </c>
      <c r="M25" s="4" t="s">
        <v>119</v>
      </c>
      <c r="N25" s="4" t="s">
        <v>138</v>
      </c>
      <c r="O25" s="32">
        <v>28</v>
      </c>
      <c r="P25" s="33">
        <v>16</v>
      </c>
      <c r="Q25" s="34">
        <v>12</v>
      </c>
      <c r="R25" s="3" t="s">
        <v>27</v>
      </c>
      <c r="S25" s="5" t="s">
        <v>181</v>
      </c>
    </row>
    <row r="26" spans="1:19" x14ac:dyDescent="0.25">
      <c r="A26" s="12" t="s">
        <v>68</v>
      </c>
      <c r="B26" s="50">
        <v>6</v>
      </c>
      <c r="C26" s="50">
        <v>4</v>
      </c>
      <c r="D26" s="50">
        <v>1</v>
      </c>
      <c r="E26" s="36">
        <v>1</v>
      </c>
      <c r="F26" s="37">
        <v>9</v>
      </c>
      <c r="G26" s="36">
        <v>2</v>
      </c>
      <c r="H26" s="36">
        <v>3</v>
      </c>
      <c r="I26" s="36">
        <v>1</v>
      </c>
      <c r="J26" s="36">
        <v>1</v>
      </c>
      <c r="K26" s="6" t="s">
        <v>123</v>
      </c>
      <c r="L26" s="50" t="s">
        <v>143</v>
      </c>
      <c r="M26" s="50" t="s">
        <v>119</v>
      </c>
      <c r="N26" s="50" t="s">
        <v>143</v>
      </c>
      <c r="O26" s="35">
        <v>17</v>
      </c>
      <c r="P26" s="36">
        <v>15</v>
      </c>
      <c r="Q26" s="37">
        <v>2</v>
      </c>
      <c r="R26" s="6" t="s">
        <v>27</v>
      </c>
      <c r="S26" s="7" t="s">
        <v>182</v>
      </c>
    </row>
    <row r="27" spans="1:19" x14ac:dyDescent="0.25">
      <c r="A27" s="12" t="s">
        <v>70</v>
      </c>
      <c r="B27" s="52">
        <v>7</v>
      </c>
      <c r="C27" s="52">
        <v>4</v>
      </c>
      <c r="D27" s="52">
        <v>3</v>
      </c>
      <c r="E27" s="53">
        <v>0</v>
      </c>
      <c r="F27" s="37">
        <v>8</v>
      </c>
      <c r="G27" s="53">
        <v>3</v>
      </c>
      <c r="H27" s="53">
        <v>4</v>
      </c>
      <c r="I27" s="53">
        <v>0</v>
      </c>
      <c r="J27" s="53">
        <v>0</v>
      </c>
      <c r="K27" s="6" t="s">
        <v>131</v>
      </c>
      <c r="L27" s="52" t="s">
        <v>123</v>
      </c>
      <c r="M27" s="52" t="s">
        <v>119</v>
      </c>
      <c r="N27" s="52" t="s">
        <v>142</v>
      </c>
      <c r="O27" s="35">
        <v>24</v>
      </c>
      <c r="P27" s="53">
        <v>24</v>
      </c>
      <c r="Q27" s="37">
        <v>0</v>
      </c>
      <c r="R27" s="6" t="s">
        <v>129</v>
      </c>
      <c r="S27" s="7" t="s">
        <v>184</v>
      </c>
    </row>
    <row r="28" spans="1:19" x14ac:dyDescent="0.25">
      <c r="A28" s="12" t="s">
        <v>73</v>
      </c>
      <c r="B28" s="50">
        <v>8</v>
      </c>
      <c r="C28" s="50">
        <v>3</v>
      </c>
      <c r="D28" s="50">
        <v>3</v>
      </c>
      <c r="E28" s="36">
        <v>2</v>
      </c>
      <c r="F28" s="37">
        <v>8</v>
      </c>
      <c r="G28" s="36">
        <v>3</v>
      </c>
      <c r="H28" s="36">
        <v>3</v>
      </c>
      <c r="I28" s="36">
        <v>0</v>
      </c>
      <c r="J28" s="36">
        <v>1</v>
      </c>
      <c r="K28" s="6" t="s">
        <v>145</v>
      </c>
      <c r="L28" s="50" t="s">
        <v>133</v>
      </c>
      <c r="M28" s="50" t="s">
        <v>116</v>
      </c>
      <c r="N28" s="50" t="s">
        <v>120</v>
      </c>
      <c r="O28" s="35">
        <v>29</v>
      </c>
      <c r="P28" s="36">
        <v>34</v>
      </c>
      <c r="Q28" s="37">
        <v>-5</v>
      </c>
      <c r="R28" s="6" t="s">
        <v>30</v>
      </c>
      <c r="S28" s="7" t="s">
        <v>193</v>
      </c>
    </row>
    <row r="29" spans="1:19" x14ac:dyDescent="0.25">
      <c r="A29" s="12" t="s">
        <v>71</v>
      </c>
      <c r="B29" s="50">
        <v>7</v>
      </c>
      <c r="C29" s="50">
        <v>3</v>
      </c>
      <c r="D29" s="50">
        <v>3</v>
      </c>
      <c r="E29" s="36">
        <v>1</v>
      </c>
      <c r="F29" s="37">
        <v>7</v>
      </c>
      <c r="G29" s="36">
        <v>2</v>
      </c>
      <c r="H29" s="36">
        <v>2</v>
      </c>
      <c r="I29" s="36">
        <v>1</v>
      </c>
      <c r="J29" s="36">
        <v>1</v>
      </c>
      <c r="K29" s="6" t="s">
        <v>123</v>
      </c>
      <c r="L29" s="50" t="s">
        <v>133</v>
      </c>
      <c r="M29" s="50" t="s">
        <v>126</v>
      </c>
      <c r="N29" s="50" t="s">
        <v>162</v>
      </c>
      <c r="O29" s="35">
        <v>14</v>
      </c>
      <c r="P29" s="36">
        <v>20</v>
      </c>
      <c r="Q29" s="37">
        <v>-6</v>
      </c>
      <c r="R29" s="6" t="s">
        <v>27</v>
      </c>
      <c r="S29" s="7" t="s">
        <v>183</v>
      </c>
    </row>
    <row r="30" spans="1:19" x14ac:dyDescent="0.25">
      <c r="A30" s="12" t="s">
        <v>72</v>
      </c>
      <c r="B30" s="52">
        <v>7</v>
      </c>
      <c r="C30" s="52">
        <v>3</v>
      </c>
      <c r="D30" s="52">
        <v>4</v>
      </c>
      <c r="E30" s="53">
        <v>0</v>
      </c>
      <c r="F30" s="37">
        <v>6</v>
      </c>
      <c r="G30" s="53">
        <v>3</v>
      </c>
      <c r="H30" s="53">
        <v>3</v>
      </c>
      <c r="I30" s="53">
        <v>0</v>
      </c>
      <c r="J30" s="53">
        <v>0</v>
      </c>
      <c r="K30" s="6" t="s">
        <v>131</v>
      </c>
      <c r="L30" s="52" t="s">
        <v>124</v>
      </c>
      <c r="M30" s="52" t="s">
        <v>116</v>
      </c>
      <c r="N30" s="52" t="s">
        <v>131</v>
      </c>
      <c r="O30" s="35">
        <v>20</v>
      </c>
      <c r="P30" s="53">
        <v>19</v>
      </c>
      <c r="Q30" s="37">
        <v>1</v>
      </c>
      <c r="R30" s="6" t="s">
        <v>27</v>
      </c>
      <c r="S30" s="7" t="s">
        <v>163</v>
      </c>
    </row>
    <row r="31" spans="1:19" x14ac:dyDescent="0.25">
      <c r="A31" s="12" t="s">
        <v>74</v>
      </c>
      <c r="B31" s="52">
        <v>7</v>
      </c>
      <c r="C31" s="52">
        <v>3</v>
      </c>
      <c r="D31" s="52">
        <v>4</v>
      </c>
      <c r="E31" s="53">
        <v>0</v>
      </c>
      <c r="F31" s="37">
        <v>6</v>
      </c>
      <c r="G31" s="53">
        <v>2</v>
      </c>
      <c r="H31" s="53">
        <v>2</v>
      </c>
      <c r="I31" s="53">
        <v>1</v>
      </c>
      <c r="J31" s="53">
        <v>0</v>
      </c>
      <c r="K31" s="6" t="s">
        <v>120</v>
      </c>
      <c r="L31" s="52" t="s">
        <v>142</v>
      </c>
      <c r="M31" s="52" t="s">
        <v>119</v>
      </c>
      <c r="N31" s="52" t="s">
        <v>131</v>
      </c>
      <c r="O31" s="35">
        <v>20</v>
      </c>
      <c r="P31" s="53">
        <v>20</v>
      </c>
      <c r="Q31" s="37">
        <v>0</v>
      </c>
      <c r="R31" s="6" t="s">
        <v>30</v>
      </c>
      <c r="S31" s="7" t="s">
        <v>163</v>
      </c>
    </row>
    <row r="32" spans="1:19" ht="15.75" thickBot="1" x14ac:dyDescent="0.3">
      <c r="A32" s="12" t="s">
        <v>75</v>
      </c>
      <c r="B32" s="52">
        <v>8</v>
      </c>
      <c r="C32" s="52">
        <v>3</v>
      </c>
      <c r="D32" s="52">
        <v>5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151</v>
      </c>
      <c r="M32" s="52" t="s">
        <v>117</v>
      </c>
      <c r="N32" s="52" t="s">
        <v>124</v>
      </c>
      <c r="O32" s="35">
        <v>18</v>
      </c>
      <c r="P32" s="53">
        <v>24</v>
      </c>
      <c r="Q32" s="37">
        <v>-6</v>
      </c>
      <c r="R32" s="6" t="s">
        <v>26</v>
      </c>
      <c r="S32" s="7" t="s">
        <v>191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8</v>
      </c>
      <c r="C35" s="52">
        <v>7</v>
      </c>
      <c r="D35" s="52">
        <v>0</v>
      </c>
      <c r="E35" s="53">
        <v>1</v>
      </c>
      <c r="F35" s="34">
        <v>15</v>
      </c>
      <c r="G35" s="53">
        <v>6</v>
      </c>
      <c r="H35" s="53">
        <v>6</v>
      </c>
      <c r="I35" s="53">
        <v>1</v>
      </c>
      <c r="J35" s="53">
        <v>0</v>
      </c>
      <c r="K35" s="6" t="s">
        <v>169</v>
      </c>
      <c r="L35" s="52" t="s">
        <v>128</v>
      </c>
      <c r="M35" s="52" t="s">
        <v>128</v>
      </c>
      <c r="N35" s="52" t="s">
        <v>175</v>
      </c>
      <c r="O35" s="35">
        <v>31</v>
      </c>
      <c r="P35" s="53">
        <v>17</v>
      </c>
      <c r="Q35" s="37">
        <v>14</v>
      </c>
      <c r="R35" s="6" t="s">
        <v>27</v>
      </c>
      <c r="S35" s="7" t="s">
        <v>197</v>
      </c>
    </row>
    <row r="36" spans="1:19" x14ac:dyDescent="0.25">
      <c r="A36" s="12" t="s">
        <v>76</v>
      </c>
      <c r="B36" s="52">
        <v>7</v>
      </c>
      <c r="C36" s="52">
        <v>5</v>
      </c>
      <c r="D36" s="52">
        <v>2</v>
      </c>
      <c r="E36" s="53">
        <v>0</v>
      </c>
      <c r="F36" s="37">
        <v>10</v>
      </c>
      <c r="G36" s="53">
        <v>5</v>
      </c>
      <c r="H36" s="53">
        <v>5</v>
      </c>
      <c r="I36" s="53">
        <v>0</v>
      </c>
      <c r="J36" s="53">
        <v>0</v>
      </c>
      <c r="K36" s="6" t="s">
        <v>115</v>
      </c>
      <c r="L36" s="52" t="s">
        <v>141</v>
      </c>
      <c r="M36" s="52" t="s">
        <v>115</v>
      </c>
      <c r="N36" s="52" t="s">
        <v>138</v>
      </c>
      <c r="O36" s="35">
        <v>28</v>
      </c>
      <c r="P36" s="53">
        <v>15</v>
      </c>
      <c r="Q36" s="37">
        <v>13</v>
      </c>
      <c r="R36" s="6" t="s">
        <v>129</v>
      </c>
      <c r="S36" s="7" t="s">
        <v>179</v>
      </c>
    </row>
    <row r="37" spans="1:19" x14ac:dyDescent="0.25">
      <c r="A37" s="12" t="s">
        <v>79</v>
      </c>
      <c r="B37" s="52">
        <v>7</v>
      </c>
      <c r="C37" s="52">
        <v>4</v>
      </c>
      <c r="D37" s="52">
        <v>2</v>
      </c>
      <c r="E37" s="53">
        <v>1</v>
      </c>
      <c r="F37" s="37">
        <v>9</v>
      </c>
      <c r="G37" s="53">
        <v>4</v>
      </c>
      <c r="H37" s="53">
        <v>4</v>
      </c>
      <c r="I37" s="53">
        <v>0</v>
      </c>
      <c r="J37" s="53">
        <v>1</v>
      </c>
      <c r="K37" s="6" t="s">
        <v>133</v>
      </c>
      <c r="L37" s="52" t="s">
        <v>128</v>
      </c>
      <c r="M37" s="52" t="s">
        <v>116</v>
      </c>
      <c r="N37" s="52" t="s">
        <v>149</v>
      </c>
      <c r="O37" s="35">
        <v>32</v>
      </c>
      <c r="P37" s="53">
        <v>26</v>
      </c>
      <c r="Q37" s="37">
        <v>6</v>
      </c>
      <c r="R37" s="6" t="s">
        <v>29</v>
      </c>
      <c r="S37" s="7" t="s">
        <v>177</v>
      </c>
    </row>
    <row r="38" spans="1:19" x14ac:dyDescent="0.25">
      <c r="A38" s="12" t="s">
        <v>82</v>
      </c>
      <c r="B38" s="52">
        <v>7</v>
      </c>
      <c r="C38" s="52">
        <v>3</v>
      </c>
      <c r="D38" s="52">
        <v>4</v>
      </c>
      <c r="E38" s="53">
        <v>0</v>
      </c>
      <c r="F38" s="37">
        <v>6</v>
      </c>
      <c r="G38" s="53">
        <v>1</v>
      </c>
      <c r="H38" s="53">
        <v>3</v>
      </c>
      <c r="I38" s="53">
        <v>0</v>
      </c>
      <c r="J38" s="53">
        <v>0</v>
      </c>
      <c r="K38" s="6" t="s">
        <v>124</v>
      </c>
      <c r="L38" s="52" t="s">
        <v>131</v>
      </c>
      <c r="M38" s="52" t="s">
        <v>117</v>
      </c>
      <c r="N38" s="52" t="s">
        <v>144</v>
      </c>
      <c r="O38" s="35">
        <v>18</v>
      </c>
      <c r="P38" s="53">
        <v>20</v>
      </c>
      <c r="Q38" s="37">
        <v>-2</v>
      </c>
      <c r="R38" s="6" t="s">
        <v>29</v>
      </c>
      <c r="S38" s="7" t="s">
        <v>163</v>
      </c>
    </row>
    <row r="39" spans="1:19" x14ac:dyDescent="0.25">
      <c r="A39" s="12" t="s">
        <v>80</v>
      </c>
      <c r="B39" s="50">
        <v>8</v>
      </c>
      <c r="C39" s="50">
        <v>2</v>
      </c>
      <c r="D39" s="50">
        <v>4</v>
      </c>
      <c r="E39" s="36">
        <v>2</v>
      </c>
      <c r="F39" s="37">
        <v>6</v>
      </c>
      <c r="G39" s="36">
        <v>1</v>
      </c>
      <c r="H39" s="36">
        <v>2</v>
      </c>
      <c r="I39" s="36">
        <v>0</v>
      </c>
      <c r="J39" s="36">
        <v>1</v>
      </c>
      <c r="K39" s="6" t="s">
        <v>124</v>
      </c>
      <c r="L39" s="50" t="s">
        <v>189</v>
      </c>
      <c r="M39" s="50" t="s">
        <v>117</v>
      </c>
      <c r="N39" s="50" t="s">
        <v>136</v>
      </c>
      <c r="O39" s="35">
        <v>18</v>
      </c>
      <c r="P39" s="36">
        <v>28</v>
      </c>
      <c r="Q39" s="37">
        <v>-10</v>
      </c>
      <c r="R39" s="6" t="s">
        <v>27</v>
      </c>
      <c r="S39" s="7" t="s">
        <v>190</v>
      </c>
    </row>
    <row r="40" spans="1:19" x14ac:dyDescent="0.25">
      <c r="A40" s="12" t="s">
        <v>81</v>
      </c>
      <c r="B40" s="50">
        <v>8</v>
      </c>
      <c r="C40" s="50">
        <v>2</v>
      </c>
      <c r="D40" s="50">
        <v>5</v>
      </c>
      <c r="E40" s="36">
        <v>1</v>
      </c>
      <c r="F40" s="37">
        <v>5</v>
      </c>
      <c r="G40" s="36">
        <v>2</v>
      </c>
      <c r="H40" s="36">
        <v>2</v>
      </c>
      <c r="I40" s="36">
        <v>0</v>
      </c>
      <c r="J40" s="36">
        <v>1</v>
      </c>
      <c r="K40" s="6" t="s">
        <v>124</v>
      </c>
      <c r="L40" s="50" t="s">
        <v>146</v>
      </c>
      <c r="M40" s="50" t="s">
        <v>116</v>
      </c>
      <c r="N40" s="50" t="s">
        <v>120</v>
      </c>
      <c r="O40" s="35">
        <v>17</v>
      </c>
      <c r="P40" s="36">
        <v>29</v>
      </c>
      <c r="Q40" s="37">
        <v>-12</v>
      </c>
      <c r="R40" s="6" t="s">
        <v>137</v>
      </c>
      <c r="S40" s="7" t="s">
        <v>185</v>
      </c>
    </row>
    <row r="41" spans="1:19" x14ac:dyDescent="0.25">
      <c r="A41" s="12" t="s">
        <v>78</v>
      </c>
      <c r="B41" s="52">
        <v>7</v>
      </c>
      <c r="C41" s="52">
        <v>1</v>
      </c>
      <c r="D41" s="52">
        <v>5</v>
      </c>
      <c r="E41" s="53">
        <v>1</v>
      </c>
      <c r="F41" s="37">
        <v>3</v>
      </c>
      <c r="G41" s="53">
        <v>1</v>
      </c>
      <c r="H41" s="53">
        <v>1</v>
      </c>
      <c r="I41" s="53">
        <v>0</v>
      </c>
      <c r="J41" s="53">
        <v>0</v>
      </c>
      <c r="K41" s="6" t="s">
        <v>126</v>
      </c>
      <c r="L41" s="52" t="s">
        <v>135</v>
      </c>
      <c r="M41" s="52" t="s">
        <v>118</v>
      </c>
      <c r="N41" s="52" t="s">
        <v>146</v>
      </c>
      <c r="O41" s="35">
        <v>17</v>
      </c>
      <c r="P41" s="53">
        <v>30</v>
      </c>
      <c r="Q41" s="37">
        <v>-13</v>
      </c>
      <c r="R41" s="6" t="s">
        <v>137</v>
      </c>
      <c r="S41" s="7" t="s">
        <v>186</v>
      </c>
    </row>
    <row r="42" spans="1:19" ht="15.75" thickBot="1" x14ac:dyDescent="0.3">
      <c r="A42" s="13" t="s">
        <v>83</v>
      </c>
      <c r="B42" s="9">
        <v>8</v>
      </c>
      <c r="C42" s="9">
        <v>0</v>
      </c>
      <c r="D42" s="9">
        <v>7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194</v>
      </c>
      <c r="M42" s="9" t="s">
        <v>117</v>
      </c>
      <c r="N42" s="9" t="s">
        <v>126</v>
      </c>
      <c r="O42" s="38">
        <v>8</v>
      </c>
      <c r="P42" s="39">
        <v>32</v>
      </c>
      <c r="Q42" s="40">
        <v>-24</v>
      </c>
      <c r="R42" s="8" t="s">
        <v>195</v>
      </c>
      <c r="S42" s="10" t="s">
        <v>196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S42" sqref="S42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8</v>
      </c>
      <c r="C4" s="4">
        <v>7</v>
      </c>
      <c r="D4" s="4">
        <v>0</v>
      </c>
      <c r="E4" s="33">
        <v>1</v>
      </c>
      <c r="F4" s="34">
        <v>15</v>
      </c>
      <c r="G4" s="32">
        <v>7</v>
      </c>
      <c r="H4" s="33">
        <v>7</v>
      </c>
      <c r="I4" s="33">
        <v>0</v>
      </c>
      <c r="J4" s="34">
        <v>0</v>
      </c>
      <c r="K4" s="3" t="s">
        <v>154</v>
      </c>
      <c r="L4" s="4" t="s">
        <v>138</v>
      </c>
      <c r="M4" s="4" t="s">
        <v>119</v>
      </c>
      <c r="N4" s="4" t="s">
        <v>119</v>
      </c>
      <c r="O4" s="32">
        <v>26</v>
      </c>
      <c r="P4" s="33">
        <v>12</v>
      </c>
      <c r="Q4" s="34">
        <v>14</v>
      </c>
      <c r="R4" s="3" t="s">
        <v>26</v>
      </c>
      <c r="S4" s="5" t="s">
        <v>197</v>
      </c>
    </row>
    <row r="5" spans="1:20" x14ac:dyDescent="0.25">
      <c r="A5" s="12" t="s">
        <v>56</v>
      </c>
      <c r="B5" s="52">
        <v>9</v>
      </c>
      <c r="C5" s="52">
        <v>5</v>
      </c>
      <c r="D5" s="52">
        <v>3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152</v>
      </c>
      <c r="L5" s="52" t="s">
        <v>131</v>
      </c>
      <c r="M5" s="52" t="s">
        <v>123</v>
      </c>
      <c r="N5" s="52" t="s">
        <v>167</v>
      </c>
      <c r="O5" s="35">
        <v>36</v>
      </c>
      <c r="P5" s="53">
        <v>28</v>
      </c>
      <c r="Q5" s="37">
        <v>8</v>
      </c>
      <c r="R5" s="6" t="s">
        <v>127</v>
      </c>
      <c r="S5" s="7" t="s">
        <v>203</v>
      </c>
    </row>
    <row r="6" spans="1:20" x14ac:dyDescent="0.25">
      <c r="A6" s="12" t="s">
        <v>54</v>
      </c>
      <c r="B6" s="52">
        <v>8</v>
      </c>
      <c r="C6" s="52">
        <v>5</v>
      </c>
      <c r="D6" s="52">
        <v>2</v>
      </c>
      <c r="E6" s="53">
        <v>1</v>
      </c>
      <c r="F6" s="37">
        <v>11</v>
      </c>
      <c r="G6" s="35">
        <v>3</v>
      </c>
      <c r="H6" s="53">
        <v>4</v>
      </c>
      <c r="I6" s="53">
        <v>1</v>
      </c>
      <c r="J6" s="37">
        <v>0</v>
      </c>
      <c r="K6" s="6" t="s">
        <v>123</v>
      </c>
      <c r="L6" s="52" t="s">
        <v>152</v>
      </c>
      <c r="M6" s="52" t="s">
        <v>123</v>
      </c>
      <c r="N6" s="52" t="s">
        <v>134</v>
      </c>
      <c r="O6" s="35">
        <v>29</v>
      </c>
      <c r="P6" s="53">
        <v>24</v>
      </c>
      <c r="Q6" s="37">
        <v>5</v>
      </c>
      <c r="R6" s="6" t="s">
        <v>27</v>
      </c>
      <c r="S6" s="7" t="s">
        <v>176</v>
      </c>
    </row>
    <row r="7" spans="1:20" x14ac:dyDescent="0.25">
      <c r="A7" s="12" t="s">
        <v>58</v>
      </c>
      <c r="B7" s="52">
        <v>8</v>
      </c>
      <c r="C7" s="52">
        <v>5</v>
      </c>
      <c r="D7" s="52">
        <v>2</v>
      </c>
      <c r="E7" s="53">
        <v>1</v>
      </c>
      <c r="F7" s="37">
        <v>11</v>
      </c>
      <c r="G7" s="35">
        <v>2</v>
      </c>
      <c r="H7" s="53">
        <v>4</v>
      </c>
      <c r="I7" s="53">
        <v>1</v>
      </c>
      <c r="J7" s="37">
        <v>1</v>
      </c>
      <c r="K7" s="6" t="s">
        <v>167</v>
      </c>
      <c r="L7" s="52" t="s">
        <v>122</v>
      </c>
      <c r="M7" s="52" t="s">
        <v>122</v>
      </c>
      <c r="N7" s="52" t="s">
        <v>152</v>
      </c>
      <c r="O7" s="35">
        <v>26</v>
      </c>
      <c r="P7" s="53">
        <v>27</v>
      </c>
      <c r="Q7" s="37">
        <v>-1</v>
      </c>
      <c r="R7" s="6" t="s">
        <v>29</v>
      </c>
      <c r="S7" s="7" t="s">
        <v>176</v>
      </c>
    </row>
    <row r="8" spans="1:20" x14ac:dyDescent="0.25">
      <c r="A8" s="12" t="s">
        <v>55</v>
      </c>
      <c r="B8" s="50">
        <v>8</v>
      </c>
      <c r="C8" s="50">
        <v>4</v>
      </c>
      <c r="D8" s="50">
        <v>2</v>
      </c>
      <c r="E8" s="53">
        <v>2</v>
      </c>
      <c r="F8" s="37">
        <v>10</v>
      </c>
      <c r="G8" s="35">
        <v>4</v>
      </c>
      <c r="H8" s="53">
        <v>4</v>
      </c>
      <c r="I8" s="53">
        <v>0</v>
      </c>
      <c r="J8" s="37">
        <v>0</v>
      </c>
      <c r="K8" s="6" t="s">
        <v>169</v>
      </c>
      <c r="L8" s="50" t="s">
        <v>126</v>
      </c>
      <c r="M8" s="50" t="s">
        <v>126</v>
      </c>
      <c r="N8" s="50" t="s">
        <v>133</v>
      </c>
      <c r="O8" s="35">
        <v>29</v>
      </c>
      <c r="P8" s="36">
        <v>24</v>
      </c>
      <c r="Q8" s="37">
        <v>5</v>
      </c>
      <c r="R8" s="6" t="s">
        <v>29</v>
      </c>
      <c r="S8" s="7" t="s">
        <v>178</v>
      </c>
    </row>
    <row r="9" spans="1:20" x14ac:dyDescent="0.25">
      <c r="A9" s="12" t="s">
        <v>59</v>
      </c>
      <c r="B9" s="52">
        <v>8</v>
      </c>
      <c r="C9" s="52">
        <v>4</v>
      </c>
      <c r="D9" s="52">
        <v>4</v>
      </c>
      <c r="E9" s="53">
        <v>0</v>
      </c>
      <c r="F9" s="37">
        <v>8</v>
      </c>
      <c r="G9" s="35">
        <v>4</v>
      </c>
      <c r="H9" s="53">
        <v>4</v>
      </c>
      <c r="I9" s="53">
        <v>0</v>
      </c>
      <c r="J9" s="37">
        <v>0</v>
      </c>
      <c r="K9" s="6" t="s">
        <v>141</v>
      </c>
      <c r="L9" s="52" t="s">
        <v>124</v>
      </c>
      <c r="M9" s="52" t="s">
        <v>124</v>
      </c>
      <c r="N9" s="52" t="s">
        <v>180</v>
      </c>
      <c r="O9" s="35">
        <v>32</v>
      </c>
      <c r="P9" s="53">
        <v>26</v>
      </c>
      <c r="Q9" s="37">
        <v>6</v>
      </c>
      <c r="R9" s="6" t="s">
        <v>26</v>
      </c>
      <c r="S9" s="7" t="s">
        <v>180</v>
      </c>
    </row>
    <row r="10" spans="1:20" x14ac:dyDescent="0.25">
      <c r="A10" s="12" t="s">
        <v>52</v>
      </c>
      <c r="B10" s="50">
        <v>7</v>
      </c>
      <c r="C10" s="50">
        <v>4</v>
      </c>
      <c r="D10" s="50">
        <v>3</v>
      </c>
      <c r="E10" s="36">
        <v>0</v>
      </c>
      <c r="F10" s="37">
        <v>8</v>
      </c>
      <c r="G10" s="35">
        <v>4</v>
      </c>
      <c r="H10" s="36">
        <v>4</v>
      </c>
      <c r="I10" s="36">
        <v>0</v>
      </c>
      <c r="J10" s="37">
        <v>0</v>
      </c>
      <c r="K10" s="6" t="s">
        <v>134</v>
      </c>
      <c r="L10" s="50" t="s">
        <v>124</v>
      </c>
      <c r="M10" s="50" t="s">
        <v>119</v>
      </c>
      <c r="N10" s="50" t="s">
        <v>115</v>
      </c>
      <c r="O10" s="35">
        <v>20</v>
      </c>
      <c r="P10" s="36">
        <v>20</v>
      </c>
      <c r="Q10" s="37">
        <v>0</v>
      </c>
      <c r="R10" s="6" t="s">
        <v>29</v>
      </c>
      <c r="S10" s="7" t="s">
        <v>184</v>
      </c>
    </row>
    <row r="11" spans="1:20" ht="15.75" thickBot="1" x14ac:dyDescent="0.3">
      <c r="A11" s="12" t="s">
        <v>57</v>
      </c>
      <c r="B11" s="52">
        <v>8</v>
      </c>
      <c r="C11" s="52">
        <v>3</v>
      </c>
      <c r="D11" s="52">
        <v>5</v>
      </c>
      <c r="E11" s="39">
        <v>0</v>
      </c>
      <c r="F11" s="40">
        <v>6</v>
      </c>
      <c r="G11" s="38">
        <v>2</v>
      </c>
      <c r="H11" s="39">
        <v>3</v>
      </c>
      <c r="I11" s="39">
        <v>0</v>
      </c>
      <c r="J11" s="40">
        <v>0</v>
      </c>
      <c r="K11" s="6" t="s">
        <v>142</v>
      </c>
      <c r="L11" s="52" t="s">
        <v>124</v>
      </c>
      <c r="M11" s="52" t="s">
        <v>123</v>
      </c>
      <c r="N11" s="52" t="s">
        <v>163</v>
      </c>
      <c r="O11" s="35">
        <v>23</v>
      </c>
      <c r="P11" s="53">
        <v>27</v>
      </c>
      <c r="Q11" s="37">
        <v>-4</v>
      </c>
      <c r="R11" s="6" t="s">
        <v>27</v>
      </c>
      <c r="S11" s="7" t="s">
        <v>191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8</v>
      </c>
      <c r="C14" s="50">
        <v>6</v>
      </c>
      <c r="D14" s="50">
        <v>2</v>
      </c>
      <c r="E14" s="36">
        <v>0</v>
      </c>
      <c r="F14" s="34">
        <v>12</v>
      </c>
      <c r="G14" s="36">
        <v>5</v>
      </c>
      <c r="H14" s="36">
        <v>6</v>
      </c>
      <c r="I14" s="36">
        <v>0</v>
      </c>
      <c r="J14" s="36">
        <v>0</v>
      </c>
      <c r="K14" s="6" t="s">
        <v>120</v>
      </c>
      <c r="L14" s="50" t="s">
        <v>160</v>
      </c>
      <c r="M14" s="50" t="s">
        <v>117</v>
      </c>
      <c r="N14" s="50" t="s">
        <v>120</v>
      </c>
      <c r="O14" s="35">
        <v>25</v>
      </c>
      <c r="P14" s="36">
        <v>16</v>
      </c>
      <c r="Q14" s="37">
        <v>9</v>
      </c>
      <c r="R14" s="6" t="s">
        <v>139</v>
      </c>
      <c r="S14" s="7" t="s">
        <v>202</v>
      </c>
    </row>
    <row r="15" spans="1:20" x14ac:dyDescent="0.25">
      <c r="A15" s="12" t="s">
        <v>61</v>
      </c>
      <c r="B15" s="50">
        <v>9</v>
      </c>
      <c r="C15" s="50">
        <v>5</v>
      </c>
      <c r="D15" s="50">
        <v>4</v>
      </c>
      <c r="E15" s="36">
        <v>0</v>
      </c>
      <c r="F15" s="37">
        <v>10</v>
      </c>
      <c r="G15" s="36">
        <v>3</v>
      </c>
      <c r="H15" s="36">
        <v>4</v>
      </c>
      <c r="I15" s="36">
        <v>1</v>
      </c>
      <c r="J15" s="36">
        <v>0</v>
      </c>
      <c r="K15" s="6" t="s">
        <v>128</v>
      </c>
      <c r="L15" s="50" t="s">
        <v>153</v>
      </c>
      <c r="M15" s="50" t="s">
        <v>116</v>
      </c>
      <c r="N15" s="50" t="s">
        <v>120</v>
      </c>
      <c r="O15" s="35">
        <v>34</v>
      </c>
      <c r="P15" s="36">
        <v>35</v>
      </c>
      <c r="Q15" s="37">
        <v>-1</v>
      </c>
      <c r="R15" s="6" t="s">
        <v>29</v>
      </c>
      <c r="S15" s="7" t="s">
        <v>192</v>
      </c>
    </row>
    <row r="16" spans="1:20" x14ac:dyDescent="0.25">
      <c r="A16" s="12" t="s">
        <v>62</v>
      </c>
      <c r="B16" s="50">
        <v>8</v>
      </c>
      <c r="C16" s="50">
        <v>4</v>
      </c>
      <c r="D16" s="50">
        <v>3</v>
      </c>
      <c r="E16" s="36">
        <v>1</v>
      </c>
      <c r="F16" s="37">
        <v>9</v>
      </c>
      <c r="G16" s="36">
        <v>4</v>
      </c>
      <c r="H16" s="36">
        <v>4</v>
      </c>
      <c r="I16" s="36">
        <v>0</v>
      </c>
      <c r="J16" s="36">
        <v>0</v>
      </c>
      <c r="K16" s="6" t="s">
        <v>134</v>
      </c>
      <c r="L16" s="50" t="s">
        <v>133</v>
      </c>
      <c r="M16" s="50" t="s">
        <v>119</v>
      </c>
      <c r="N16" s="50" t="s">
        <v>120</v>
      </c>
      <c r="O16" s="35">
        <v>28</v>
      </c>
      <c r="P16" s="36">
        <v>25</v>
      </c>
      <c r="Q16" s="37">
        <v>3</v>
      </c>
      <c r="R16" s="6" t="s">
        <v>27</v>
      </c>
      <c r="S16" s="7" t="s">
        <v>201</v>
      </c>
    </row>
    <row r="17" spans="1:19" x14ac:dyDescent="0.25">
      <c r="A17" s="12" t="s">
        <v>63</v>
      </c>
      <c r="B17" s="52">
        <v>7</v>
      </c>
      <c r="C17" s="52">
        <v>4</v>
      </c>
      <c r="D17" s="52">
        <v>2</v>
      </c>
      <c r="E17" s="53">
        <v>1</v>
      </c>
      <c r="F17" s="37">
        <v>9</v>
      </c>
      <c r="G17" s="53">
        <v>3</v>
      </c>
      <c r="H17" s="53">
        <v>4</v>
      </c>
      <c r="I17" s="53">
        <v>0</v>
      </c>
      <c r="J17" s="53">
        <v>1</v>
      </c>
      <c r="K17" s="6" t="s">
        <v>140</v>
      </c>
      <c r="L17" s="52" t="s">
        <v>115</v>
      </c>
      <c r="M17" s="52" t="s">
        <v>120</v>
      </c>
      <c r="N17" s="52" t="s">
        <v>167</v>
      </c>
      <c r="O17" s="35">
        <v>29</v>
      </c>
      <c r="P17" s="53">
        <v>27</v>
      </c>
      <c r="Q17" s="37">
        <v>2</v>
      </c>
      <c r="R17" s="6" t="s">
        <v>26</v>
      </c>
      <c r="S17" s="7" t="s">
        <v>177</v>
      </c>
    </row>
    <row r="18" spans="1:19" x14ac:dyDescent="0.25">
      <c r="A18" s="12" t="s">
        <v>64</v>
      </c>
      <c r="B18" s="50">
        <v>7</v>
      </c>
      <c r="C18" s="50">
        <v>4</v>
      </c>
      <c r="D18" s="50">
        <v>2</v>
      </c>
      <c r="E18" s="36">
        <v>1</v>
      </c>
      <c r="F18" s="37">
        <v>9</v>
      </c>
      <c r="G18" s="36">
        <v>4</v>
      </c>
      <c r="H18" s="36">
        <v>4</v>
      </c>
      <c r="I18" s="36">
        <v>0</v>
      </c>
      <c r="J18" s="36">
        <v>0</v>
      </c>
      <c r="K18" s="6" t="s">
        <v>152</v>
      </c>
      <c r="L18" s="50" t="s">
        <v>120</v>
      </c>
      <c r="M18" s="50" t="s">
        <v>122</v>
      </c>
      <c r="N18" s="50" t="s">
        <v>152</v>
      </c>
      <c r="O18" s="35">
        <v>18</v>
      </c>
      <c r="P18" s="36">
        <v>19</v>
      </c>
      <c r="Q18" s="37">
        <v>-1</v>
      </c>
      <c r="R18" s="6" t="s">
        <v>29</v>
      </c>
      <c r="S18" s="7" t="s">
        <v>177</v>
      </c>
    </row>
    <row r="19" spans="1:19" x14ac:dyDescent="0.25">
      <c r="A19" s="12" t="s">
        <v>67</v>
      </c>
      <c r="B19" s="50">
        <v>8</v>
      </c>
      <c r="C19" s="50">
        <v>3</v>
      </c>
      <c r="D19" s="50">
        <v>3</v>
      </c>
      <c r="E19" s="36">
        <v>2</v>
      </c>
      <c r="F19" s="37">
        <v>8</v>
      </c>
      <c r="G19" s="36">
        <v>2</v>
      </c>
      <c r="H19" s="36">
        <v>3</v>
      </c>
      <c r="I19" s="36">
        <v>0</v>
      </c>
      <c r="J19" s="36">
        <v>0</v>
      </c>
      <c r="K19" s="6" t="s">
        <v>162</v>
      </c>
      <c r="L19" s="50" t="s">
        <v>122</v>
      </c>
      <c r="M19" s="50" t="s">
        <v>124</v>
      </c>
      <c r="N19" s="50" t="s">
        <v>146</v>
      </c>
      <c r="O19" s="35">
        <v>20</v>
      </c>
      <c r="P19" s="36">
        <v>25</v>
      </c>
      <c r="Q19" s="37">
        <v>-5</v>
      </c>
      <c r="R19" s="6" t="s">
        <v>127</v>
      </c>
      <c r="S19" s="7" t="s">
        <v>193</v>
      </c>
    </row>
    <row r="20" spans="1:19" x14ac:dyDescent="0.25">
      <c r="A20" s="12" t="s">
        <v>65</v>
      </c>
      <c r="B20" s="52">
        <v>7</v>
      </c>
      <c r="C20" s="52">
        <v>3</v>
      </c>
      <c r="D20" s="52">
        <v>3</v>
      </c>
      <c r="E20" s="53">
        <v>1</v>
      </c>
      <c r="F20" s="37">
        <v>7</v>
      </c>
      <c r="G20" s="53">
        <v>1</v>
      </c>
      <c r="H20" s="53">
        <v>1</v>
      </c>
      <c r="I20" s="53">
        <v>2</v>
      </c>
      <c r="J20" s="53">
        <v>0</v>
      </c>
      <c r="K20" s="6" t="s">
        <v>131</v>
      </c>
      <c r="L20" s="52" t="s">
        <v>130</v>
      </c>
      <c r="M20" s="52" t="s">
        <v>120</v>
      </c>
      <c r="N20" s="52" t="s">
        <v>146</v>
      </c>
      <c r="O20" s="35">
        <v>16</v>
      </c>
      <c r="P20" s="53">
        <v>25</v>
      </c>
      <c r="Q20" s="37">
        <v>-9</v>
      </c>
      <c r="R20" s="6" t="s">
        <v>29</v>
      </c>
      <c r="S20" s="7" t="s">
        <v>183</v>
      </c>
    </row>
    <row r="21" spans="1:19" ht="15.75" thickBot="1" x14ac:dyDescent="0.3">
      <c r="A21" s="13" t="s">
        <v>66</v>
      </c>
      <c r="B21" s="9">
        <v>8</v>
      </c>
      <c r="C21" s="9">
        <v>3</v>
      </c>
      <c r="D21" s="9">
        <v>5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142</v>
      </c>
      <c r="L21" s="9" t="s">
        <v>124</v>
      </c>
      <c r="M21" s="9" t="s">
        <v>119</v>
      </c>
      <c r="N21" s="9" t="s">
        <v>124</v>
      </c>
      <c r="O21" s="38">
        <v>23</v>
      </c>
      <c r="P21" s="39">
        <v>25</v>
      </c>
      <c r="Q21" s="40">
        <v>-2</v>
      </c>
      <c r="R21" s="8" t="s">
        <v>27</v>
      </c>
      <c r="S21" s="10" t="s">
        <v>191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7</v>
      </c>
      <c r="C25" s="4">
        <v>6</v>
      </c>
      <c r="D25" s="4">
        <v>1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149</v>
      </c>
      <c r="M25" s="4" t="s">
        <v>119</v>
      </c>
      <c r="N25" s="4" t="s">
        <v>138</v>
      </c>
      <c r="O25" s="32">
        <v>28</v>
      </c>
      <c r="P25" s="33">
        <v>16</v>
      </c>
      <c r="Q25" s="34">
        <v>12</v>
      </c>
      <c r="R25" s="3" t="s">
        <v>27</v>
      </c>
      <c r="S25" s="5" t="s">
        <v>181</v>
      </c>
    </row>
    <row r="26" spans="1:19" x14ac:dyDescent="0.25">
      <c r="A26" s="12" t="s">
        <v>68</v>
      </c>
      <c r="B26" s="50">
        <v>6</v>
      </c>
      <c r="C26" s="50">
        <v>4</v>
      </c>
      <c r="D26" s="50">
        <v>1</v>
      </c>
      <c r="E26" s="36">
        <v>1</v>
      </c>
      <c r="F26" s="37">
        <v>9</v>
      </c>
      <c r="G26" s="36">
        <v>2</v>
      </c>
      <c r="H26" s="36">
        <v>3</v>
      </c>
      <c r="I26" s="36">
        <v>1</v>
      </c>
      <c r="J26" s="36">
        <v>1</v>
      </c>
      <c r="K26" s="6" t="s">
        <v>123</v>
      </c>
      <c r="L26" s="50" t="s">
        <v>143</v>
      </c>
      <c r="M26" s="50" t="s">
        <v>119</v>
      </c>
      <c r="N26" s="50" t="s">
        <v>143</v>
      </c>
      <c r="O26" s="35">
        <v>17</v>
      </c>
      <c r="P26" s="36">
        <v>15</v>
      </c>
      <c r="Q26" s="37">
        <v>2</v>
      </c>
      <c r="R26" s="6" t="s">
        <v>27</v>
      </c>
      <c r="S26" s="7" t="s">
        <v>182</v>
      </c>
    </row>
    <row r="27" spans="1:19" x14ac:dyDescent="0.25">
      <c r="A27" s="12" t="s">
        <v>70</v>
      </c>
      <c r="B27" s="52">
        <v>8</v>
      </c>
      <c r="C27" s="52">
        <v>4</v>
      </c>
      <c r="D27" s="52">
        <v>3</v>
      </c>
      <c r="E27" s="53">
        <v>1</v>
      </c>
      <c r="F27" s="37">
        <v>9</v>
      </c>
      <c r="G27" s="53">
        <v>3</v>
      </c>
      <c r="H27" s="53">
        <v>4</v>
      </c>
      <c r="I27" s="53">
        <v>0</v>
      </c>
      <c r="J27" s="53">
        <v>1</v>
      </c>
      <c r="K27" s="6" t="s">
        <v>131</v>
      </c>
      <c r="L27" s="52" t="s">
        <v>145</v>
      </c>
      <c r="M27" s="52" t="s">
        <v>119</v>
      </c>
      <c r="N27" s="52" t="s">
        <v>142</v>
      </c>
      <c r="O27" s="35">
        <v>27</v>
      </c>
      <c r="P27" s="53">
        <v>28</v>
      </c>
      <c r="Q27" s="37">
        <v>-1</v>
      </c>
      <c r="R27" s="6" t="s">
        <v>27</v>
      </c>
      <c r="S27" s="7" t="s">
        <v>201</v>
      </c>
    </row>
    <row r="28" spans="1:19" x14ac:dyDescent="0.25">
      <c r="A28" s="12" t="s">
        <v>72</v>
      </c>
      <c r="B28" s="52">
        <v>8</v>
      </c>
      <c r="C28" s="52">
        <v>4</v>
      </c>
      <c r="D28" s="52">
        <v>4</v>
      </c>
      <c r="E28" s="53">
        <v>0</v>
      </c>
      <c r="F28" s="37">
        <v>8</v>
      </c>
      <c r="G28" s="53">
        <v>3</v>
      </c>
      <c r="H28" s="53">
        <v>4</v>
      </c>
      <c r="I28" s="53">
        <v>0</v>
      </c>
      <c r="J28" s="53">
        <v>0</v>
      </c>
      <c r="K28" s="6" t="s">
        <v>141</v>
      </c>
      <c r="L28" s="52" t="s">
        <v>124</v>
      </c>
      <c r="M28" s="52" t="s">
        <v>116</v>
      </c>
      <c r="N28" s="52" t="s">
        <v>131</v>
      </c>
      <c r="O28" s="35">
        <v>23</v>
      </c>
      <c r="P28" s="53">
        <v>21</v>
      </c>
      <c r="Q28" s="37">
        <v>2</v>
      </c>
      <c r="R28" s="6" t="s">
        <v>26</v>
      </c>
      <c r="S28" s="7" t="s">
        <v>180</v>
      </c>
    </row>
    <row r="29" spans="1:19" x14ac:dyDescent="0.25">
      <c r="A29" s="12" t="s">
        <v>73</v>
      </c>
      <c r="B29" s="50">
        <v>8</v>
      </c>
      <c r="C29" s="50">
        <v>3</v>
      </c>
      <c r="D29" s="50">
        <v>3</v>
      </c>
      <c r="E29" s="36">
        <v>2</v>
      </c>
      <c r="F29" s="37">
        <v>8</v>
      </c>
      <c r="G29" s="36">
        <v>3</v>
      </c>
      <c r="H29" s="36">
        <v>3</v>
      </c>
      <c r="I29" s="36">
        <v>0</v>
      </c>
      <c r="J29" s="36">
        <v>1</v>
      </c>
      <c r="K29" s="6" t="s">
        <v>145</v>
      </c>
      <c r="L29" s="50" t="s">
        <v>133</v>
      </c>
      <c r="M29" s="50" t="s">
        <v>116</v>
      </c>
      <c r="N29" s="50" t="s">
        <v>120</v>
      </c>
      <c r="O29" s="35">
        <v>29</v>
      </c>
      <c r="P29" s="36">
        <v>34</v>
      </c>
      <c r="Q29" s="37">
        <v>-5</v>
      </c>
      <c r="R29" s="6" t="s">
        <v>30</v>
      </c>
      <c r="S29" s="7" t="s">
        <v>193</v>
      </c>
    </row>
    <row r="30" spans="1:19" x14ac:dyDescent="0.25">
      <c r="A30" s="12" t="s">
        <v>71</v>
      </c>
      <c r="B30" s="52">
        <v>7</v>
      </c>
      <c r="C30" s="52">
        <v>3</v>
      </c>
      <c r="D30" s="52">
        <v>3</v>
      </c>
      <c r="E30" s="53">
        <v>1</v>
      </c>
      <c r="F30" s="37">
        <v>7</v>
      </c>
      <c r="G30" s="53">
        <v>2</v>
      </c>
      <c r="H30" s="53">
        <v>2</v>
      </c>
      <c r="I30" s="53">
        <v>1</v>
      </c>
      <c r="J30" s="53">
        <v>1</v>
      </c>
      <c r="K30" s="6" t="s">
        <v>123</v>
      </c>
      <c r="L30" s="52" t="s">
        <v>133</v>
      </c>
      <c r="M30" s="52" t="s">
        <v>126</v>
      </c>
      <c r="N30" s="52" t="s">
        <v>162</v>
      </c>
      <c r="O30" s="35">
        <v>14</v>
      </c>
      <c r="P30" s="53">
        <v>20</v>
      </c>
      <c r="Q30" s="37">
        <v>-6</v>
      </c>
      <c r="R30" s="6" t="s">
        <v>27</v>
      </c>
      <c r="S30" s="7" t="s">
        <v>183</v>
      </c>
    </row>
    <row r="31" spans="1:19" x14ac:dyDescent="0.25">
      <c r="A31" s="12" t="s">
        <v>74</v>
      </c>
      <c r="B31" s="52">
        <v>7</v>
      </c>
      <c r="C31" s="52">
        <v>3</v>
      </c>
      <c r="D31" s="52">
        <v>4</v>
      </c>
      <c r="E31" s="53">
        <v>0</v>
      </c>
      <c r="F31" s="37">
        <v>6</v>
      </c>
      <c r="G31" s="53">
        <v>2</v>
      </c>
      <c r="H31" s="53">
        <v>2</v>
      </c>
      <c r="I31" s="53">
        <v>1</v>
      </c>
      <c r="J31" s="53">
        <v>0</v>
      </c>
      <c r="K31" s="6" t="s">
        <v>120</v>
      </c>
      <c r="L31" s="52" t="s">
        <v>142</v>
      </c>
      <c r="M31" s="52" t="s">
        <v>119</v>
      </c>
      <c r="N31" s="52" t="s">
        <v>131</v>
      </c>
      <c r="O31" s="35">
        <v>20</v>
      </c>
      <c r="P31" s="53">
        <v>20</v>
      </c>
      <c r="Q31" s="37">
        <v>0</v>
      </c>
      <c r="R31" s="6" t="s">
        <v>30</v>
      </c>
      <c r="S31" s="7" t="s">
        <v>163</v>
      </c>
    </row>
    <row r="32" spans="1:19" ht="15.75" thickBot="1" x14ac:dyDescent="0.3">
      <c r="A32" s="12" t="s">
        <v>75</v>
      </c>
      <c r="B32" s="50">
        <v>8</v>
      </c>
      <c r="C32" s="50">
        <v>3</v>
      </c>
      <c r="D32" s="50">
        <v>5</v>
      </c>
      <c r="E32" s="36">
        <v>0</v>
      </c>
      <c r="F32" s="40">
        <v>6</v>
      </c>
      <c r="G32" s="36">
        <v>2</v>
      </c>
      <c r="H32" s="36">
        <v>3</v>
      </c>
      <c r="I32" s="36">
        <v>0</v>
      </c>
      <c r="J32" s="36">
        <v>0</v>
      </c>
      <c r="K32" s="6" t="s">
        <v>118</v>
      </c>
      <c r="L32" s="50" t="s">
        <v>151</v>
      </c>
      <c r="M32" s="50" t="s">
        <v>117</v>
      </c>
      <c r="N32" s="50" t="s">
        <v>124</v>
      </c>
      <c r="O32" s="35">
        <v>18</v>
      </c>
      <c r="P32" s="36">
        <v>24</v>
      </c>
      <c r="Q32" s="37">
        <v>-6</v>
      </c>
      <c r="R32" s="6" t="s">
        <v>26</v>
      </c>
      <c r="S32" s="7" t="s">
        <v>191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9</v>
      </c>
      <c r="C35" s="52">
        <v>8</v>
      </c>
      <c r="D35" s="52">
        <v>0</v>
      </c>
      <c r="E35" s="53">
        <v>1</v>
      </c>
      <c r="F35" s="34">
        <v>17</v>
      </c>
      <c r="G35" s="53">
        <v>6</v>
      </c>
      <c r="H35" s="53">
        <v>6</v>
      </c>
      <c r="I35" s="53">
        <v>2</v>
      </c>
      <c r="J35" s="53">
        <v>0</v>
      </c>
      <c r="K35" s="6" t="s">
        <v>169</v>
      </c>
      <c r="L35" s="52" t="s">
        <v>138</v>
      </c>
      <c r="M35" s="52" t="s">
        <v>138</v>
      </c>
      <c r="N35" s="52" t="s">
        <v>197</v>
      </c>
      <c r="O35" s="35">
        <v>35</v>
      </c>
      <c r="P35" s="53">
        <v>20</v>
      </c>
      <c r="Q35" s="37">
        <v>15</v>
      </c>
      <c r="R35" s="6" t="s">
        <v>26</v>
      </c>
      <c r="S35" s="7" t="s">
        <v>200</v>
      </c>
    </row>
    <row r="36" spans="1:19" x14ac:dyDescent="0.25">
      <c r="A36" s="12" t="s">
        <v>76</v>
      </c>
      <c r="B36" s="52">
        <v>8</v>
      </c>
      <c r="C36" s="52">
        <v>5</v>
      </c>
      <c r="D36" s="52">
        <v>2</v>
      </c>
      <c r="E36" s="53">
        <v>1</v>
      </c>
      <c r="F36" s="37">
        <v>11</v>
      </c>
      <c r="G36" s="53">
        <v>5</v>
      </c>
      <c r="H36" s="53">
        <v>5</v>
      </c>
      <c r="I36" s="53">
        <v>0</v>
      </c>
      <c r="J36" s="53">
        <v>0</v>
      </c>
      <c r="K36" s="6" t="s">
        <v>143</v>
      </c>
      <c r="L36" s="52" t="s">
        <v>141</v>
      </c>
      <c r="M36" s="52" t="s">
        <v>115</v>
      </c>
      <c r="N36" s="52" t="s">
        <v>138</v>
      </c>
      <c r="O36" s="35">
        <v>31</v>
      </c>
      <c r="P36" s="53">
        <v>19</v>
      </c>
      <c r="Q36" s="37">
        <v>12</v>
      </c>
      <c r="R36" s="6" t="s">
        <v>27</v>
      </c>
      <c r="S36" s="7" t="s">
        <v>176</v>
      </c>
    </row>
    <row r="37" spans="1:19" x14ac:dyDescent="0.25">
      <c r="A37" s="12" t="s">
        <v>79</v>
      </c>
      <c r="B37" s="52">
        <v>8</v>
      </c>
      <c r="C37" s="52">
        <v>4</v>
      </c>
      <c r="D37" s="52">
        <v>2</v>
      </c>
      <c r="E37" s="53">
        <v>2</v>
      </c>
      <c r="F37" s="37">
        <v>10</v>
      </c>
      <c r="G37" s="53">
        <v>4</v>
      </c>
      <c r="H37" s="53">
        <v>4</v>
      </c>
      <c r="I37" s="53">
        <v>0</v>
      </c>
      <c r="J37" s="53">
        <v>2</v>
      </c>
      <c r="K37" s="6" t="s">
        <v>189</v>
      </c>
      <c r="L37" s="52" t="s">
        <v>128</v>
      </c>
      <c r="M37" s="52" t="s">
        <v>121</v>
      </c>
      <c r="N37" s="52" t="s">
        <v>182</v>
      </c>
      <c r="O37" s="35">
        <v>35</v>
      </c>
      <c r="P37" s="53">
        <v>30</v>
      </c>
      <c r="Q37" s="37">
        <v>5</v>
      </c>
      <c r="R37" s="6" t="s">
        <v>27</v>
      </c>
      <c r="S37" s="7" t="s">
        <v>178</v>
      </c>
    </row>
    <row r="38" spans="1:19" x14ac:dyDescent="0.25">
      <c r="A38" s="12" t="s">
        <v>82</v>
      </c>
      <c r="B38" s="52">
        <v>8</v>
      </c>
      <c r="C38" s="52">
        <v>4</v>
      </c>
      <c r="D38" s="52">
        <v>4</v>
      </c>
      <c r="E38" s="53">
        <v>0</v>
      </c>
      <c r="F38" s="37">
        <v>8</v>
      </c>
      <c r="G38" s="53">
        <v>2</v>
      </c>
      <c r="H38" s="53">
        <v>4</v>
      </c>
      <c r="I38" s="53">
        <v>0</v>
      </c>
      <c r="J38" s="53">
        <v>0</v>
      </c>
      <c r="K38" s="6" t="s">
        <v>124</v>
      </c>
      <c r="L38" s="52" t="s">
        <v>141</v>
      </c>
      <c r="M38" s="52" t="s">
        <v>117</v>
      </c>
      <c r="N38" s="52" t="s">
        <v>144</v>
      </c>
      <c r="O38" s="35">
        <v>25</v>
      </c>
      <c r="P38" s="53">
        <v>24</v>
      </c>
      <c r="Q38" s="37">
        <v>1</v>
      </c>
      <c r="R38" s="6" t="s">
        <v>129</v>
      </c>
      <c r="S38" s="7" t="s">
        <v>180</v>
      </c>
    </row>
    <row r="39" spans="1:19" x14ac:dyDescent="0.25">
      <c r="A39" s="12" t="s">
        <v>80</v>
      </c>
      <c r="B39" s="50">
        <v>9</v>
      </c>
      <c r="C39" s="50">
        <v>2</v>
      </c>
      <c r="D39" s="50">
        <v>5</v>
      </c>
      <c r="E39" s="36">
        <v>2</v>
      </c>
      <c r="F39" s="37">
        <v>6</v>
      </c>
      <c r="G39" s="36">
        <v>1</v>
      </c>
      <c r="H39" s="36">
        <v>2</v>
      </c>
      <c r="I39" s="36">
        <v>0</v>
      </c>
      <c r="J39" s="36">
        <v>1</v>
      </c>
      <c r="K39" s="6" t="s">
        <v>124</v>
      </c>
      <c r="L39" s="50" t="s">
        <v>198</v>
      </c>
      <c r="M39" s="50" t="s">
        <v>117</v>
      </c>
      <c r="N39" s="50" t="s">
        <v>136</v>
      </c>
      <c r="O39" s="35">
        <v>20</v>
      </c>
      <c r="P39" s="36">
        <v>31</v>
      </c>
      <c r="Q39" s="37">
        <v>-11</v>
      </c>
      <c r="R39" s="6" t="s">
        <v>30</v>
      </c>
      <c r="S39" s="7" t="s">
        <v>199</v>
      </c>
    </row>
    <row r="40" spans="1:19" x14ac:dyDescent="0.25">
      <c r="A40" s="12" t="s">
        <v>81</v>
      </c>
      <c r="B40" s="52">
        <v>8</v>
      </c>
      <c r="C40" s="52">
        <v>2</v>
      </c>
      <c r="D40" s="52">
        <v>5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1</v>
      </c>
      <c r="K40" s="6" t="s">
        <v>124</v>
      </c>
      <c r="L40" s="52" t="s">
        <v>146</v>
      </c>
      <c r="M40" s="52" t="s">
        <v>116</v>
      </c>
      <c r="N40" s="52" t="s">
        <v>120</v>
      </c>
      <c r="O40" s="35">
        <v>17</v>
      </c>
      <c r="P40" s="53">
        <v>29</v>
      </c>
      <c r="Q40" s="37">
        <v>-12</v>
      </c>
      <c r="R40" s="6" t="s">
        <v>137</v>
      </c>
      <c r="S40" s="7" t="s">
        <v>185</v>
      </c>
    </row>
    <row r="41" spans="1:19" x14ac:dyDescent="0.25">
      <c r="A41" s="12" t="s">
        <v>78</v>
      </c>
      <c r="B41" s="52">
        <v>7</v>
      </c>
      <c r="C41" s="52">
        <v>1</v>
      </c>
      <c r="D41" s="52">
        <v>5</v>
      </c>
      <c r="E41" s="53">
        <v>1</v>
      </c>
      <c r="F41" s="37">
        <v>3</v>
      </c>
      <c r="G41" s="53">
        <v>1</v>
      </c>
      <c r="H41" s="53">
        <v>1</v>
      </c>
      <c r="I41" s="53">
        <v>0</v>
      </c>
      <c r="J41" s="53">
        <v>0</v>
      </c>
      <c r="K41" s="6" t="s">
        <v>126</v>
      </c>
      <c r="L41" s="52" t="s">
        <v>135</v>
      </c>
      <c r="M41" s="52" t="s">
        <v>118</v>
      </c>
      <c r="N41" s="52" t="s">
        <v>146</v>
      </c>
      <c r="O41" s="35">
        <v>17</v>
      </c>
      <c r="P41" s="53">
        <v>30</v>
      </c>
      <c r="Q41" s="37">
        <v>-13</v>
      </c>
      <c r="R41" s="6" t="s">
        <v>137</v>
      </c>
      <c r="S41" s="7" t="s">
        <v>186</v>
      </c>
    </row>
    <row r="42" spans="1:19" ht="15.75" thickBot="1" x14ac:dyDescent="0.3">
      <c r="A42" s="13" t="s">
        <v>83</v>
      </c>
      <c r="B42" s="9">
        <v>8</v>
      </c>
      <c r="C42" s="9">
        <v>0</v>
      </c>
      <c r="D42" s="9">
        <v>7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194</v>
      </c>
      <c r="M42" s="9" t="s">
        <v>117</v>
      </c>
      <c r="N42" s="9" t="s">
        <v>126</v>
      </c>
      <c r="O42" s="38">
        <v>8</v>
      </c>
      <c r="P42" s="39">
        <v>32</v>
      </c>
      <c r="Q42" s="40">
        <v>-24</v>
      </c>
      <c r="R42" s="8" t="s">
        <v>195</v>
      </c>
      <c r="S42" s="10" t="s">
        <v>196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5" sqref="A5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8</v>
      </c>
      <c r="C4" s="4">
        <v>7</v>
      </c>
      <c r="D4" s="4">
        <v>0</v>
      </c>
      <c r="E4" s="33">
        <v>1</v>
      </c>
      <c r="F4" s="34">
        <v>15</v>
      </c>
      <c r="G4" s="32">
        <v>7</v>
      </c>
      <c r="H4" s="33">
        <v>7</v>
      </c>
      <c r="I4" s="33">
        <v>0</v>
      </c>
      <c r="J4" s="34">
        <v>0</v>
      </c>
      <c r="K4" s="3" t="s">
        <v>154</v>
      </c>
      <c r="L4" s="4" t="s">
        <v>138</v>
      </c>
      <c r="M4" s="4" t="s">
        <v>119</v>
      </c>
      <c r="N4" s="4" t="s">
        <v>119</v>
      </c>
      <c r="O4" s="32">
        <v>26</v>
      </c>
      <c r="P4" s="33">
        <v>12</v>
      </c>
      <c r="Q4" s="34">
        <v>14</v>
      </c>
      <c r="R4" s="3" t="s">
        <v>26</v>
      </c>
      <c r="S4" s="5" t="s">
        <v>197</v>
      </c>
    </row>
    <row r="5" spans="1:20" x14ac:dyDescent="0.25">
      <c r="A5" s="12" t="s">
        <v>56</v>
      </c>
      <c r="B5" s="52">
        <v>9</v>
      </c>
      <c r="C5" s="52">
        <v>5</v>
      </c>
      <c r="D5" s="52">
        <v>3</v>
      </c>
      <c r="E5" s="53">
        <v>1</v>
      </c>
      <c r="F5" s="37">
        <v>11</v>
      </c>
      <c r="G5" s="35">
        <v>5</v>
      </c>
      <c r="H5" s="53">
        <v>5</v>
      </c>
      <c r="I5" s="53">
        <v>0</v>
      </c>
      <c r="J5" s="37">
        <v>0</v>
      </c>
      <c r="K5" s="6" t="s">
        <v>152</v>
      </c>
      <c r="L5" s="52" t="s">
        <v>131</v>
      </c>
      <c r="M5" s="52" t="s">
        <v>123</v>
      </c>
      <c r="N5" s="52" t="s">
        <v>167</v>
      </c>
      <c r="O5" s="35">
        <v>36</v>
      </c>
      <c r="P5" s="53">
        <v>28</v>
      </c>
      <c r="Q5" s="37">
        <v>8</v>
      </c>
      <c r="R5" s="6" t="s">
        <v>127</v>
      </c>
      <c r="S5" s="7" t="s">
        <v>203</v>
      </c>
    </row>
    <row r="6" spans="1:20" x14ac:dyDescent="0.25">
      <c r="A6" s="12" t="s">
        <v>54</v>
      </c>
      <c r="B6" s="52">
        <v>8</v>
      </c>
      <c r="C6" s="52">
        <v>5</v>
      </c>
      <c r="D6" s="52">
        <v>2</v>
      </c>
      <c r="E6" s="53">
        <v>1</v>
      </c>
      <c r="F6" s="37">
        <v>11</v>
      </c>
      <c r="G6" s="35">
        <v>3</v>
      </c>
      <c r="H6" s="53">
        <v>4</v>
      </c>
      <c r="I6" s="53">
        <v>1</v>
      </c>
      <c r="J6" s="37">
        <v>0</v>
      </c>
      <c r="K6" s="6" t="s">
        <v>123</v>
      </c>
      <c r="L6" s="52" t="s">
        <v>152</v>
      </c>
      <c r="M6" s="52" t="s">
        <v>123</v>
      </c>
      <c r="N6" s="52" t="s">
        <v>134</v>
      </c>
      <c r="O6" s="35">
        <v>29</v>
      </c>
      <c r="P6" s="53">
        <v>24</v>
      </c>
      <c r="Q6" s="37">
        <v>5</v>
      </c>
      <c r="R6" s="6" t="s">
        <v>27</v>
      </c>
      <c r="S6" s="7" t="s">
        <v>176</v>
      </c>
    </row>
    <row r="7" spans="1:20" x14ac:dyDescent="0.25">
      <c r="A7" s="12" t="s">
        <v>58</v>
      </c>
      <c r="B7" s="50">
        <v>8</v>
      </c>
      <c r="C7" s="50">
        <v>5</v>
      </c>
      <c r="D7" s="50">
        <v>2</v>
      </c>
      <c r="E7" s="53">
        <v>1</v>
      </c>
      <c r="F7" s="37">
        <v>11</v>
      </c>
      <c r="G7" s="35">
        <v>2</v>
      </c>
      <c r="H7" s="53">
        <v>4</v>
      </c>
      <c r="I7" s="53">
        <v>1</v>
      </c>
      <c r="J7" s="37">
        <v>1</v>
      </c>
      <c r="K7" s="6" t="s">
        <v>167</v>
      </c>
      <c r="L7" s="50" t="s">
        <v>122</v>
      </c>
      <c r="M7" s="50" t="s">
        <v>122</v>
      </c>
      <c r="N7" s="50" t="s">
        <v>152</v>
      </c>
      <c r="O7" s="35">
        <v>26</v>
      </c>
      <c r="P7" s="36">
        <v>27</v>
      </c>
      <c r="Q7" s="37">
        <v>-1</v>
      </c>
      <c r="R7" s="6" t="s">
        <v>29</v>
      </c>
      <c r="S7" s="7" t="s">
        <v>176</v>
      </c>
    </row>
    <row r="8" spans="1:20" x14ac:dyDescent="0.25">
      <c r="A8" s="12" t="s">
        <v>55</v>
      </c>
      <c r="B8" s="50">
        <v>8</v>
      </c>
      <c r="C8" s="50">
        <v>4</v>
      </c>
      <c r="D8" s="50">
        <v>2</v>
      </c>
      <c r="E8" s="36">
        <v>2</v>
      </c>
      <c r="F8" s="37">
        <v>10</v>
      </c>
      <c r="G8" s="35">
        <v>4</v>
      </c>
      <c r="H8" s="36">
        <v>4</v>
      </c>
      <c r="I8" s="36">
        <v>0</v>
      </c>
      <c r="J8" s="37">
        <v>0</v>
      </c>
      <c r="K8" s="6" t="s">
        <v>169</v>
      </c>
      <c r="L8" s="50" t="s">
        <v>126</v>
      </c>
      <c r="M8" s="50" t="s">
        <v>126</v>
      </c>
      <c r="N8" s="50" t="s">
        <v>133</v>
      </c>
      <c r="O8" s="35">
        <v>29</v>
      </c>
      <c r="P8" s="36">
        <v>24</v>
      </c>
      <c r="Q8" s="37">
        <v>5</v>
      </c>
      <c r="R8" s="6" t="s">
        <v>29</v>
      </c>
      <c r="S8" s="7" t="s">
        <v>178</v>
      </c>
    </row>
    <row r="9" spans="1:20" x14ac:dyDescent="0.25">
      <c r="A9" s="12" t="s">
        <v>59</v>
      </c>
      <c r="B9" s="52">
        <v>8</v>
      </c>
      <c r="C9" s="52">
        <v>4</v>
      </c>
      <c r="D9" s="52">
        <v>4</v>
      </c>
      <c r="E9" s="53">
        <v>0</v>
      </c>
      <c r="F9" s="37">
        <v>8</v>
      </c>
      <c r="G9" s="35">
        <v>4</v>
      </c>
      <c r="H9" s="53">
        <v>4</v>
      </c>
      <c r="I9" s="53">
        <v>0</v>
      </c>
      <c r="J9" s="37">
        <v>0</v>
      </c>
      <c r="K9" s="6" t="s">
        <v>141</v>
      </c>
      <c r="L9" s="52" t="s">
        <v>124</v>
      </c>
      <c r="M9" s="52" t="s">
        <v>124</v>
      </c>
      <c r="N9" s="52" t="s">
        <v>180</v>
      </c>
      <c r="O9" s="35">
        <v>32</v>
      </c>
      <c r="P9" s="53">
        <v>26</v>
      </c>
      <c r="Q9" s="37">
        <v>6</v>
      </c>
      <c r="R9" s="6" t="s">
        <v>26</v>
      </c>
      <c r="S9" s="7" t="s">
        <v>180</v>
      </c>
    </row>
    <row r="10" spans="1:20" x14ac:dyDescent="0.25">
      <c r="A10" s="12" t="s">
        <v>57</v>
      </c>
      <c r="B10" s="52">
        <v>9</v>
      </c>
      <c r="C10" s="52">
        <v>4</v>
      </c>
      <c r="D10" s="52">
        <v>5</v>
      </c>
      <c r="E10" s="53">
        <v>0</v>
      </c>
      <c r="F10" s="37">
        <v>8</v>
      </c>
      <c r="G10" s="35">
        <v>3</v>
      </c>
      <c r="H10" s="53">
        <v>4</v>
      </c>
      <c r="I10" s="53">
        <v>0</v>
      </c>
      <c r="J10" s="37">
        <v>0</v>
      </c>
      <c r="K10" s="6" t="s">
        <v>151</v>
      </c>
      <c r="L10" s="52" t="s">
        <v>124</v>
      </c>
      <c r="M10" s="52" t="s">
        <v>123</v>
      </c>
      <c r="N10" s="52" t="s">
        <v>163</v>
      </c>
      <c r="O10" s="35">
        <v>27</v>
      </c>
      <c r="P10" s="53">
        <v>27</v>
      </c>
      <c r="Q10" s="37">
        <v>0</v>
      </c>
      <c r="R10" s="6" t="s">
        <v>26</v>
      </c>
      <c r="S10" s="7" t="s">
        <v>204</v>
      </c>
    </row>
    <row r="11" spans="1:20" ht="15.75" thickBot="1" x14ac:dyDescent="0.3">
      <c r="A11" s="12" t="s">
        <v>52</v>
      </c>
      <c r="B11" s="52">
        <v>7</v>
      </c>
      <c r="C11" s="52">
        <v>4</v>
      </c>
      <c r="D11" s="52">
        <v>3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134</v>
      </c>
      <c r="L11" s="52" t="s">
        <v>124</v>
      </c>
      <c r="M11" s="52" t="s">
        <v>119</v>
      </c>
      <c r="N11" s="52" t="s">
        <v>115</v>
      </c>
      <c r="O11" s="35">
        <v>20</v>
      </c>
      <c r="P11" s="53">
        <v>20</v>
      </c>
      <c r="Q11" s="37">
        <v>0</v>
      </c>
      <c r="R11" s="6" t="s">
        <v>29</v>
      </c>
      <c r="S11" s="7" t="s">
        <v>184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0">
        <v>8</v>
      </c>
      <c r="C14" s="50">
        <v>6</v>
      </c>
      <c r="D14" s="50">
        <v>2</v>
      </c>
      <c r="E14" s="36">
        <v>0</v>
      </c>
      <c r="F14" s="34">
        <v>12</v>
      </c>
      <c r="G14" s="36">
        <v>5</v>
      </c>
      <c r="H14" s="36">
        <v>6</v>
      </c>
      <c r="I14" s="36">
        <v>0</v>
      </c>
      <c r="J14" s="36">
        <v>0</v>
      </c>
      <c r="K14" s="6" t="s">
        <v>120</v>
      </c>
      <c r="L14" s="50" t="s">
        <v>160</v>
      </c>
      <c r="M14" s="50" t="s">
        <v>117</v>
      </c>
      <c r="N14" s="50" t="s">
        <v>120</v>
      </c>
      <c r="O14" s="35">
        <v>25</v>
      </c>
      <c r="P14" s="36">
        <v>16</v>
      </c>
      <c r="Q14" s="37">
        <v>9</v>
      </c>
      <c r="R14" s="6" t="s">
        <v>139</v>
      </c>
      <c r="S14" s="7" t="s">
        <v>202</v>
      </c>
    </row>
    <row r="15" spans="1:20" x14ac:dyDescent="0.25">
      <c r="A15" s="12" t="s">
        <v>63</v>
      </c>
      <c r="B15" s="50">
        <v>8</v>
      </c>
      <c r="C15" s="50">
        <v>5</v>
      </c>
      <c r="D15" s="50">
        <v>2</v>
      </c>
      <c r="E15" s="36">
        <v>1</v>
      </c>
      <c r="F15" s="37">
        <v>11</v>
      </c>
      <c r="G15" s="36">
        <v>4</v>
      </c>
      <c r="H15" s="36">
        <v>5</v>
      </c>
      <c r="I15" s="36">
        <v>0</v>
      </c>
      <c r="J15" s="36">
        <v>1</v>
      </c>
      <c r="K15" s="6" t="s">
        <v>165</v>
      </c>
      <c r="L15" s="50" t="s">
        <v>115</v>
      </c>
      <c r="M15" s="50" t="s">
        <v>120</v>
      </c>
      <c r="N15" s="50" t="s">
        <v>167</v>
      </c>
      <c r="O15" s="35">
        <v>33</v>
      </c>
      <c r="P15" s="36">
        <v>30</v>
      </c>
      <c r="Q15" s="37">
        <v>3</v>
      </c>
      <c r="R15" s="6" t="s">
        <v>29</v>
      </c>
      <c r="S15" s="7" t="s">
        <v>176</v>
      </c>
    </row>
    <row r="16" spans="1:20" x14ac:dyDescent="0.25">
      <c r="A16" s="12" t="s">
        <v>61</v>
      </c>
      <c r="B16" s="50">
        <v>9</v>
      </c>
      <c r="C16" s="50">
        <v>5</v>
      </c>
      <c r="D16" s="50">
        <v>4</v>
      </c>
      <c r="E16" s="36">
        <v>0</v>
      </c>
      <c r="F16" s="37">
        <v>10</v>
      </c>
      <c r="G16" s="36">
        <v>3</v>
      </c>
      <c r="H16" s="36">
        <v>4</v>
      </c>
      <c r="I16" s="36">
        <v>1</v>
      </c>
      <c r="J16" s="36">
        <v>0</v>
      </c>
      <c r="K16" s="6" t="s">
        <v>128</v>
      </c>
      <c r="L16" s="50" t="s">
        <v>153</v>
      </c>
      <c r="M16" s="50" t="s">
        <v>116</v>
      </c>
      <c r="N16" s="50" t="s">
        <v>120</v>
      </c>
      <c r="O16" s="35">
        <v>34</v>
      </c>
      <c r="P16" s="36">
        <v>35</v>
      </c>
      <c r="Q16" s="37">
        <v>-1</v>
      </c>
      <c r="R16" s="6" t="s">
        <v>29</v>
      </c>
      <c r="S16" s="7" t="s">
        <v>192</v>
      </c>
    </row>
    <row r="17" spans="1:19" x14ac:dyDescent="0.25">
      <c r="A17" s="12" t="s">
        <v>62</v>
      </c>
      <c r="B17" s="50">
        <v>8</v>
      </c>
      <c r="C17" s="50">
        <v>4</v>
      </c>
      <c r="D17" s="50">
        <v>3</v>
      </c>
      <c r="E17" s="36">
        <v>1</v>
      </c>
      <c r="F17" s="37">
        <v>9</v>
      </c>
      <c r="G17" s="36">
        <v>4</v>
      </c>
      <c r="H17" s="36">
        <v>4</v>
      </c>
      <c r="I17" s="36">
        <v>0</v>
      </c>
      <c r="J17" s="36">
        <v>0</v>
      </c>
      <c r="K17" s="6" t="s">
        <v>134</v>
      </c>
      <c r="L17" s="50" t="s">
        <v>133</v>
      </c>
      <c r="M17" s="50" t="s">
        <v>119</v>
      </c>
      <c r="N17" s="50" t="s">
        <v>120</v>
      </c>
      <c r="O17" s="35">
        <v>28</v>
      </c>
      <c r="P17" s="36">
        <v>25</v>
      </c>
      <c r="Q17" s="37">
        <v>3</v>
      </c>
      <c r="R17" s="6" t="s">
        <v>27</v>
      </c>
      <c r="S17" s="7" t="s">
        <v>201</v>
      </c>
    </row>
    <row r="18" spans="1:19" x14ac:dyDescent="0.25">
      <c r="A18" s="12" t="s">
        <v>64</v>
      </c>
      <c r="B18" s="52">
        <v>7</v>
      </c>
      <c r="C18" s="52">
        <v>4</v>
      </c>
      <c r="D18" s="52">
        <v>2</v>
      </c>
      <c r="E18" s="53">
        <v>1</v>
      </c>
      <c r="F18" s="37">
        <v>9</v>
      </c>
      <c r="G18" s="53">
        <v>4</v>
      </c>
      <c r="H18" s="53">
        <v>4</v>
      </c>
      <c r="I18" s="53">
        <v>0</v>
      </c>
      <c r="J18" s="53">
        <v>0</v>
      </c>
      <c r="K18" s="6" t="s">
        <v>152</v>
      </c>
      <c r="L18" s="52" t="s">
        <v>120</v>
      </c>
      <c r="M18" s="52" t="s">
        <v>122</v>
      </c>
      <c r="N18" s="52" t="s">
        <v>152</v>
      </c>
      <c r="O18" s="35">
        <v>18</v>
      </c>
      <c r="P18" s="53">
        <v>19</v>
      </c>
      <c r="Q18" s="37">
        <v>-1</v>
      </c>
      <c r="R18" s="6" t="s">
        <v>29</v>
      </c>
      <c r="S18" s="7" t="s">
        <v>177</v>
      </c>
    </row>
    <row r="19" spans="1:19" x14ac:dyDescent="0.25">
      <c r="A19" s="12" t="s">
        <v>65</v>
      </c>
      <c r="B19" s="52">
        <v>8</v>
      </c>
      <c r="C19" s="52">
        <v>4</v>
      </c>
      <c r="D19" s="52">
        <v>3</v>
      </c>
      <c r="E19" s="53">
        <v>1</v>
      </c>
      <c r="F19" s="37">
        <v>9</v>
      </c>
      <c r="G19" s="53">
        <v>2</v>
      </c>
      <c r="H19" s="53">
        <v>2</v>
      </c>
      <c r="I19" s="53">
        <v>2</v>
      </c>
      <c r="J19" s="53">
        <v>0</v>
      </c>
      <c r="K19" s="6" t="s">
        <v>141</v>
      </c>
      <c r="L19" s="52" t="s">
        <v>130</v>
      </c>
      <c r="M19" s="52" t="s">
        <v>120</v>
      </c>
      <c r="N19" s="52" t="s">
        <v>146</v>
      </c>
      <c r="O19" s="35">
        <v>19</v>
      </c>
      <c r="P19" s="53">
        <v>26</v>
      </c>
      <c r="Q19" s="37">
        <v>-7</v>
      </c>
      <c r="R19" s="6" t="s">
        <v>129</v>
      </c>
      <c r="S19" s="7" t="s">
        <v>201</v>
      </c>
    </row>
    <row r="20" spans="1:19" x14ac:dyDescent="0.25">
      <c r="A20" s="12" t="s">
        <v>67</v>
      </c>
      <c r="B20" s="50">
        <v>8</v>
      </c>
      <c r="C20" s="50">
        <v>3</v>
      </c>
      <c r="D20" s="50">
        <v>3</v>
      </c>
      <c r="E20" s="36">
        <v>2</v>
      </c>
      <c r="F20" s="37">
        <v>8</v>
      </c>
      <c r="G20" s="36">
        <v>2</v>
      </c>
      <c r="H20" s="36">
        <v>3</v>
      </c>
      <c r="I20" s="36">
        <v>0</v>
      </c>
      <c r="J20" s="36">
        <v>0</v>
      </c>
      <c r="K20" s="6" t="s">
        <v>162</v>
      </c>
      <c r="L20" s="50" t="s">
        <v>122</v>
      </c>
      <c r="M20" s="50" t="s">
        <v>124</v>
      </c>
      <c r="N20" s="50" t="s">
        <v>146</v>
      </c>
      <c r="O20" s="35">
        <v>20</v>
      </c>
      <c r="P20" s="36">
        <v>25</v>
      </c>
      <c r="Q20" s="37">
        <v>-5</v>
      </c>
      <c r="R20" s="6" t="s">
        <v>127</v>
      </c>
      <c r="S20" s="7" t="s">
        <v>193</v>
      </c>
    </row>
    <row r="21" spans="1:19" ht="15.75" thickBot="1" x14ac:dyDescent="0.3">
      <c r="A21" s="13" t="s">
        <v>66</v>
      </c>
      <c r="B21" s="9">
        <v>8</v>
      </c>
      <c r="C21" s="9">
        <v>3</v>
      </c>
      <c r="D21" s="9">
        <v>5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142</v>
      </c>
      <c r="L21" s="9" t="s">
        <v>124</v>
      </c>
      <c r="M21" s="9" t="s">
        <v>119</v>
      </c>
      <c r="N21" s="9" t="s">
        <v>124</v>
      </c>
      <c r="O21" s="38">
        <v>23</v>
      </c>
      <c r="P21" s="39">
        <v>25</v>
      </c>
      <c r="Q21" s="40">
        <v>-2</v>
      </c>
      <c r="R21" s="8" t="s">
        <v>27</v>
      </c>
      <c r="S21" s="10" t="s">
        <v>191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8</v>
      </c>
      <c r="C25" s="4">
        <v>6</v>
      </c>
      <c r="D25" s="4">
        <v>2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167</v>
      </c>
      <c r="M25" s="4" t="s">
        <v>119</v>
      </c>
      <c r="N25" s="4" t="s">
        <v>138</v>
      </c>
      <c r="O25" s="32">
        <v>28</v>
      </c>
      <c r="P25" s="33">
        <v>20</v>
      </c>
      <c r="Q25" s="34">
        <v>8</v>
      </c>
      <c r="R25" s="3" t="s">
        <v>30</v>
      </c>
      <c r="S25" s="5" t="s">
        <v>202</v>
      </c>
    </row>
    <row r="26" spans="1:19" x14ac:dyDescent="0.25">
      <c r="A26" s="12" t="s">
        <v>68</v>
      </c>
      <c r="B26" s="52">
        <v>6</v>
      </c>
      <c r="C26" s="52">
        <v>4</v>
      </c>
      <c r="D26" s="52">
        <v>1</v>
      </c>
      <c r="E26" s="53">
        <v>1</v>
      </c>
      <c r="F26" s="37">
        <v>9</v>
      </c>
      <c r="G26" s="53">
        <v>2</v>
      </c>
      <c r="H26" s="53">
        <v>3</v>
      </c>
      <c r="I26" s="53">
        <v>1</v>
      </c>
      <c r="J26" s="53">
        <v>1</v>
      </c>
      <c r="K26" s="6" t="s">
        <v>123</v>
      </c>
      <c r="L26" s="52" t="s">
        <v>143</v>
      </c>
      <c r="M26" s="52" t="s">
        <v>119</v>
      </c>
      <c r="N26" s="52" t="s">
        <v>143</v>
      </c>
      <c r="O26" s="35">
        <v>17</v>
      </c>
      <c r="P26" s="53">
        <v>15</v>
      </c>
      <c r="Q26" s="37">
        <v>2</v>
      </c>
      <c r="R26" s="6" t="s">
        <v>27</v>
      </c>
      <c r="S26" s="7" t="s">
        <v>182</v>
      </c>
    </row>
    <row r="27" spans="1:19" x14ac:dyDescent="0.25">
      <c r="A27" s="12" t="s">
        <v>70</v>
      </c>
      <c r="B27" s="50">
        <v>8</v>
      </c>
      <c r="C27" s="50">
        <v>4</v>
      </c>
      <c r="D27" s="50">
        <v>3</v>
      </c>
      <c r="E27" s="36">
        <v>1</v>
      </c>
      <c r="F27" s="37">
        <v>9</v>
      </c>
      <c r="G27" s="36">
        <v>3</v>
      </c>
      <c r="H27" s="36">
        <v>4</v>
      </c>
      <c r="I27" s="36">
        <v>0</v>
      </c>
      <c r="J27" s="36">
        <v>1</v>
      </c>
      <c r="K27" s="6" t="s">
        <v>131</v>
      </c>
      <c r="L27" s="50" t="s">
        <v>145</v>
      </c>
      <c r="M27" s="50" t="s">
        <v>119</v>
      </c>
      <c r="N27" s="50" t="s">
        <v>142</v>
      </c>
      <c r="O27" s="35">
        <v>27</v>
      </c>
      <c r="P27" s="36">
        <v>28</v>
      </c>
      <c r="Q27" s="37">
        <v>-1</v>
      </c>
      <c r="R27" s="6" t="s">
        <v>27</v>
      </c>
      <c r="S27" s="7" t="s">
        <v>201</v>
      </c>
    </row>
    <row r="28" spans="1:19" x14ac:dyDescent="0.25">
      <c r="A28" s="12" t="s">
        <v>72</v>
      </c>
      <c r="B28" s="52">
        <v>8</v>
      </c>
      <c r="C28" s="52">
        <v>4</v>
      </c>
      <c r="D28" s="52">
        <v>4</v>
      </c>
      <c r="E28" s="53">
        <v>0</v>
      </c>
      <c r="F28" s="37">
        <v>8</v>
      </c>
      <c r="G28" s="53">
        <v>3</v>
      </c>
      <c r="H28" s="53">
        <v>4</v>
      </c>
      <c r="I28" s="53">
        <v>0</v>
      </c>
      <c r="J28" s="53">
        <v>0</v>
      </c>
      <c r="K28" s="6" t="s">
        <v>141</v>
      </c>
      <c r="L28" s="52" t="s">
        <v>124</v>
      </c>
      <c r="M28" s="52" t="s">
        <v>116</v>
      </c>
      <c r="N28" s="52" t="s">
        <v>131</v>
      </c>
      <c r="O28" s="35">
        <v>23</v>
      </c>
      <c r="P28" s="53">
        <v>21</v>
      </c>
      <c r="Q28" s="37">
        <v>2</v>
      </c>
      <c r="R28" s="6" t="s">
        <v>26</v>
      </c>
      <c r="S28" s="7" t="s">
        <v>180</v>
      </c>
    </row>
    <row r="29" spans="1:19" x14ac:dyDescent="0.25">
      <c r="A29" s="12" t="s">
        <v>73</v>
      </c>
      <c r="B29" s="50">
        <v>9</v>
      </c>
      <c r="C29" s="50">
        <v>3</v>
      </c>
      <c r="D29" s="50">
        <v>4</v>
      </c>
      <c r="E29" s="36">
        <v>2</v>
      </c>
      <c r="F29" s="37">
        <v>8</v>
      </c>
      <c r="G29" s="36">
        <v>3</v>
      </c>
      <c r="H29" s="36">
        <v>3</v>
      </c>
      <c r="I29" s="36">
        <v>0</v>
      </c>
      <c r="J29" s="36">
        <v>1</v>
      </c>
      <c r="K29" s="6" t="s">
        <v>145</v>
      </c>
      <c r="L29" s="50" t="s">
        <v>146</v>
      </c>
      <c r="M29" s="50" t="s">
        <v>116</v>
      </c>
      <c r="N29" s="50" t="s">
        <v>120</v>
      </c>
      <c r="O29" s="35">
        <v>32</v>
      </c>
      <c r="P29" s="36">
        <v>38</v>
      </c>
      <c r="Q29" s="37">
        <v>-6</v>
      </c>
      <c r="R29" s="6" t="s">
        <v>127</v>
      </c>
      <c r="S29" s="7" t="s">
        <v>205</v>
      </c>
    </row>
    <row r="30" spans="1:19" x14ac:dyDescent="0.25">
      <c r="A30" s="12" t="s">
        <v>71</v>
      </c>
      <c r="B30" s="52">
        <v>7</v>
      </c>
      <c r="C30" s="52">
        <v>3</v>
      </c>
      <c r="D30" s="52">
        <v>3</v>
      </c>
      <c r="E30" s="53">
        <v>1</v>
      </c>
      <c r="F30" s="37">
        <v>7</v>
      </c>
      <c r="G30" s="53">
        <v>2</v>
      </c>
      <c r="H30" s="53">
        <v>2</v>
      </c>
      <c r="I30" s="53">
        <v>1</v>
      </c>
      <c r="J30" s="53">
        <v>1</v>
      </c>
      <c r="K30" s="6" t="s">
        <v>123</v>
      </c>
      <c r="L30" s="52" t="s">
        <v>133</v>
      </c>
      <c r="M30" s="52" t="s">
        <v>126</v>
      </c>
      <c r="N30" s="52" t="s">
        <v>162</v>
      </c>
      <c r="O30" s="35">
        <v>14</v>
      </c>
      <c r="P30" s="53">
        <v>20</v>
      </c>
      <c r="Q30" s="37">
        <v>-6</v>
      </c>
      <c r="R30" s="6" t="s">
        <v>27</v>
      </c>
      <c r="S30" s="7" t="s">
        <v>183</v>
      </c>
    </row>
    <row r="31" spans="1:19" x14ac:dyDescent="0.25">
      <c r="A31" s="12" t="s">
        <v>74</v>
      </c>
      <c r="B31" s="52">
        <v>7</v>
      </c>
      <c r="C31" s="52">
        <v>3</v>
      </c>
      <c r="D31" s="52">
        <v>4</v>
      </c>
      <c r="E31" s="53">
        <v>0</v>
      </c>
      <c r="F31" s="37">
        <v>6</v>
      </c>
      <c r="G31" s="53">
        <v>2</v>
      </c>
      <c r="H31" s="53">
        <v>2</v>
      </c>
      <c r="I31" s="53">
        <v>1</v>
      </c>
      <c r="J31" s="53">
        <v>0</v>
      </c>
      <c r="K31" s="6" t="s">
        <v>120</v>
      </c>
      <c r="L31" s="52" t="s">
        <v>142</v>
      </c>
      <c r="M31" s="52" t="s">
        <v>119</v>
      </c>
      <c r="N31" s="52" t="s">
        <v>131</v>
      </c>
      <c r="O31" s="35">
        <v>20</v>
      </c>
      <c r="P31" s="53">
        <v>20</v>
      </c>
      <c r="Q31" s="37">
        <v>0</v>
      </c>
      <c r="R31" s="6" t="s">
        <v>30</v>
      </c>
      <c r="S31" s="7" t="s">
        <v>163</v>
      </c>
    </row>
    <row r="32" spans="1:19" ht="15.75" thickBot="1" x14ac:dyDescent="0.3">
      <c r="A32" s="12" t="s">
        <v>75</v>
      </c>
      <c r="B32" s="50">
        <v>8</v>
      </c>
      <c r="C32" s="50">
        <v>3</v>
      </c>
      <c r="D32" s="50">
        <v>5</v>
      </c>
      <c r="E32" s="36">
        <v>0</v>
      </c>
      <c r="F32" s="40">
        <v>6</v>
      </c>
      <c r="G32" s="36">
        <v>2</v>
      </c>
      <c r="H32" s="36">
        <v>3</v>
      </c>
      <c r="I32" s="36">
        <v>0</v>
      </c>
      <c r="J32" s="36">
        <v>0</v>
      </c>
      <c r="K32" s="6" t="s">
        <v>118</v>
      </c>
      <c r="L32" s="50" t="s">
        <v>151</v>
      </c>
      <c r="M32" s="50" t="s">
        <v>117</v>
      </c>
      <c r="N32" s="50" t="s">
        <v>124</v>
      </c>
      <c r="O32" s="35">
        <v>18</v>
      </c>
      <c r="P32" s="36">
        <v>24</v>
      </c>
      <c r="Q32" s="37">
        <v>-6</v>
      </c>
      <c r="R32" s="6" t="s">
        <v>26</v>
      </c>
      <c r="S32" s="7" t="s">
        <v>191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9</v>
      </c>
      <c r="C35" s="52">
        <v>8</v>
      </c>
      <c r="D35" s="52">
        <v>0</v>
      </c>
      <c r="E35" s="53">
        <v>1</v>
      </c>
      <c r="F35" s="34">
        <v>17</v>
      </c>
      <c r="G35" s="53">
        <v>6</v>
      </c>
      <c r="H35" s="53">
        <v>6</v>
      </c>
      <c r="I35" s="53">
        <v>2</v>
      </c>
      <c r="J35" s="53">
        <v>0</v>
      </c>
      <c r="K35" s="6" t="s">
        <v>169</v>
      </c>
      <c r="L35" s="52" t="s">
        <v>138</v>
      </c>
      <c r="M35" s="52" t="s">
        <v>138</v>
      </c>
      <c r="N35" s="52" t="s">
        <v>197</v>
      </c>
      <c r="O35" s="35">
        <v>35</v>
      </c>
      <c r="P35" s="53">
        <v>20</v>
      </c>
      <c r="Q35" s="37">
        <v>15</v>
      </c>
      <c r="R35" s="6" t="s">
        <v>26</v>
      </c>
      <c r="S35" s="7" t="s">
        <v>200</v>
      </c>
    </row>
    <row r="36" spans="1:19" x14ac:dyDescent="0.25">
      <c r="A36" s="12" t="s">
        <v>76</v>
      </c>
      <c r="B36" s="52">
        <v>8</v>
      </c>
      <c r="C36" s="52">
        <v>5</v>
      </c>
      <c r="D36" s="52">
        <v>2</v>
      </c>
      <c r="E36" s="53">
        <v>1</v>
      </c>
      <c r="F36" s="37">
        <v>11</v>
      </c>
      <c r="G36" s="53">
        <v>5</v>
      </c>
      <c r="H36" s="53">
        <v>5</v>
      </c>
      <c r="I36" s="53">
        <v>0</v>
      </c>
      <c r="J36" s="53">
        <v>0</v>
      </c>
      <c r="K36" s="6" t="s">
        <v>143</v>
      </c>
      <c r="L36" s="52" t="s">
        <v>141</v>
      </c>
      <c r="M36" s="52" t="s">
        <v>115</v>
      </c>
      <c r="N36" s="52" t="s">
        <v>138</v>
      </c>
      <c r="O36" s="35">
        <v>31</v>
      </c>
      <c r="P36" s="53">
        <v>19</v>
      </c>
      <c r="Q36" s="37">
        <v>12</v>
      </c>
      <c r="R36" s="6" t="s">
        <v>27</v>
      </c>
      <c r="S36" s="7" t="s">
        <v>176</v>
      </c>
    </row>
    <row r="37" spans="1:19" x14ac:dyDescent="0.25">
      <c r="A37" s="12" t="s">
        <v>79</v>
      </c>
      <c r="B37" s="52">
        <v>8</v>
      </c>
      <c r="C37" s="52">
        <v>4</v>
      </c>
      <c r="D37" s="52">
        <v>2</v>
      </c>
      <c r="E37" s="53">
        <v>2</v>
      </c>
      <c r="F37" s="37">
        <v>10</v>
      </c>
      <c r="G37" s="53">
        <v>4</v>
      </c>
      <c r="H37" s="53">
        <v>4</v>
      </c>
      <c r="I37" s="53">
        <v>0</v>
      </c>
      <c r="J37" s="53">
        <v>2</v>
      </c>
      <c r="K37" s="6" t="s">
        <v>189</v>
      </c>
      <c r="L37" s="52" t="s">
        <v>128</v>
      </c>
      <c r="M37" s="52" t="s">
        <v>121</v>
      </c>
      <c r="N37" s="52" t="s">
        <v>182</v>
      </c>
      <c r="O37" s="35">
        <v>35</v>
      </c>
      <c r="P37" s="53">
        <v>30</v>
      </c>
      <c r="Q37" s="37">
        <v>5</v>
      </c>
      <c r="R37" s="6" t="s">
        <v>27</v>
      </c>
      <c r="S37" s="7" t="s">
        <v>178</v>
      </c>
    </row>
    <row r="38" spans="1:19" x14ac:dyDescent="0.25">
      <c r="A38" s="12" t="s">
        <v>82</v>
      </c>
      <c r="B38" s="52">
        <v>8</v>
      </c>
      <c r="C38" s="52">
        <v>4</v>
      </c>
      <c r="D38" s="52">
        <v>4</v>
      </c>
      <c r="E38" s="53">
        <v>0</v>
      </c>
      <c r="F38" s="37">
        <v>8</v>
      </c>
      <c r="G38" s="53">
        <v>2</v>
      </c>
      <c r="H38" s="53">
        <v>4</v>
      </c>
      <c r="I38" s="53">
        <v>0</v>
      </c>
      <c r="J38" s="53">
        <v>0</v>
      </c>
      <c r="K38" s="6" t="s">
        <v>124</v>
      </c>
      <c r="L38" s="52" t="s">
        <v>141</v>
      </c>
      <c r="M38" s="52" t="s">
        <v>117</v>
      </c>
      <c r="N38" s="52" t="s">
        <v>144</v>
      </c>
      <c r="O38" s="35">
        <v>25</v>
      </c>
      <c r="P38" s="53">
        <v>24</v>
      </c>
      <c r="Q38" s="37">
        <v>1</v>
      </c>
      <c r="R38" s="6" t="s">
        <v>129</v>
      </c>
      <c r="S38" s="7" t="s">
        <v>180</v>
      </c>
    </row>
    <row r="39" spans="1:19" x14ac:dyDescent="0.25">
      <c r="A39" s="12" t="s">
        <v>80</v>
      </c>
      <c r="B39" s="52">
        <v>9</v>
      </c>
      <c r="C39" s="52">
        <v>2</v>
      </c>
      <c r="D39" s="52">
        <v>5</v>
      </c>
      <c r="E39" s="53">
        <v>2</v>
      </c>
      <c r="F39" s="37">
        <v>6</v>
      </c>
      <c r="G39" s="53">
        <v>1</v>
      </c>
      <c r="H39" s="53">
        <v>2</v>
      </c>
      <c r="I39" s="53">
        <v>0</v>
      </c>
      <c r="J39" s="53">
        <v>1</v>
      </c>
      <c r="K39" s="6" t="s">
        <v>124</v>
      </c>
      <c r="L39" s="52" t="s">
        <v>198</v>
      </c>
      <c r="M39" s="52" t="s">
        <v>117</v>
      </c>
      <c r="N39" s="52" t="s">
        <v>136</v>
      </c>
      <c r="O39" s="35">
        <v>20</v>
      </c>
      <c r="P39" s="53">
        <v>31</v>
      </c>
      <c r="Q39" s="37">
        <v>-11</v>
      </c>
      <c r="R39" s="6" t="s">
        <v>30</v>
      </c>
      <c r="S39" s="7" t="s">
        <v>199</v>
      </c>
    </row>
    <row r="40" spans="1:19" x14ac:dyDescent="0.25">
      <c r="A40" s="12" t="s">
        <v>78</v>
      </c>
      <c r="B40" s="52">
        <v>8</v>
      </c>
      <c r="C40" s="52">
        <v>2</v>
      </c>
      <c r="D40" s="52">
        <v>5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133</v>
      </c>
      <c r="L40" s="52" t="s">
        <v>135</v>
      </c>
      <c r="M40" s="52" t="s">
        <v>124</v>
      </c>
      <c r="N40" s="52" t="s">
        <v>162</v>
      </c>
      <c r="O40" s="35">
        <v>22</v>
      </c>
      <c r="P40" s="53">
        <v>32</v>
      </c>
      <c r="Q40" s="37">
        <v>-10</v>
      </c>
      <c r="R40" s="6" t="s">
        <v>26</v>
      </c>
      <c r="S40" s="7" t="s">
        <v>185</v>
      </c>
    </row>
    <row r="41" spans="1:19" x14ac:dyDescent="0.25">
      <c r="A41" s="12" t="s">
        <v>81</v>
      </c>
      <c r="B41" s="52">
        <v>9</v>
      </c>
      <c r="C41" s="52">
        <v>2</v>
      </c>
      <c r="D41" s="52">
        <v>6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124</v>
      </c>
      <c r="L41" s="52" t="s">
        <v>157</v>
      </c>
      <c r="M41" s="52" t="s">
        <v>117</v>
      </c>
      <c r="N41" s="52" t="s">
        <v>124</v>
      </c>
      <c r="O41" s="35">
        <v>19</v>
      </c>
      <c r="P41" s="53">
        <v>34</v>
      </c>
      <c r="Q41" s="37">
        <v>-15</v>
      </c>
      <c r="R41" s="6" t="s">
        <v>155</v>
      </c>
      <c r="S41" s="7" t="s">
        <v>206</v>
      </c>
    </row>
    <row r="42" spans="1:19" ht="15.75" thickBot="1" x14ac:dyDescent="0.3">
      <c r="A42" s="13" t="s">
        <v>83</v>
      </c>
      <c r="B42" s="9">
        <v>9</v>
      </c>
      <c r="C42" s="9">
        <v>0</v>
      </c>
      <c r="D42" s="9">
        <v>8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207</v>
      </c>
      <c r="M42" s="9" t="s">
        <v>117</v>
      </c>
      <c r="N42" s="9" t="s">
        <v>126</v>
      </c>
      <c r="O42" s="38">
        <v>9</v>
      </c>
      <c r="P42" s="39">
        <v>35</v>
      </c>
      <c r="Q42" s="40">
        <v>-26</v>
      </c>
      <c r="R42" s="8" t="s">
        <v>208</v>
      </c>
      <c r="S42" s="10" t="s">
        <v>209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9</v>
      </c>
      <c r="C4" s="4">
        <v>8</v>
      </c>
      <c r="D4" s="4">
        <v>0</v>
      </c>
      <c r="E4" s="33">
        <v>1</v>
      </c>
      <c r="F4" s="34">
        <v>17</v>
      </c>
      <c r="G4" s="32">
        <v>7</v>
      </c>
      <c r="H4" s="33">
        <v>8</v>
      </c>
      <c r="I4" s="33">
        <v>0</v>
      </c>
      <c r="J4" s="34">
        <v>0</v>
      </c>
      <c r="K4" s="3" t="s">
        <v>169</v>
      </c>
      <c r="L4" s="4" t="s">
        <v>138</v>
      </c>
      <c r="M4" s="4" t="s">
        <v>115</v>
      </c>
      <c r="N4" s="4" t="s">
        <v>115</v>
      </c>
      <c r="O4" s="32">
        <v>29</v>
      </c>
      <c r="P4" s="33">
        <v>14</v>
      </c>
      <c r="Q4" s="34">
        <v>15</v>
      </c>
      <c r="R4" s="3" t="s">
        <v>29</v>
      </c>
      <c r="S4" s="5" t="s">
        <v>200</v>
      </c>
    </row>
    <row r="5" spans="1:20" x14ac:dyDescent="0.25">
      <c r="A5" s="12" t="s">
        <v>56</v>
      </c>
      <c r="B5" s="52">
        <v>10</v>
      </c>
      <c r="C5" s="52">
        <v>6</v>
      </c>
      <c r="D5" s="52">
        <v>3</v>
      </c>
      <c r="E5" s="53">
        <v>1</v>
      </c>
      <c r="F5" s="37">
        <v>13</v>
      </c>
      <c r="G5" s="35">
        <v>5</v>
      </c>
      <c r="H5" s="53">
        <v>6</v>
      </c>
      <c r="I5" s="53">
        <v>0</v>
      </c>
      <c r="J5" s="37">
        <v>0</v>
      </c>
      <c r="K5" s="6" t="s">
        <v>152</v>
      </c>
      <c r="L5" s="52" t="s">
        <v>141</v>
      </c>
      <c r="M5" s="52" t="s">
        <v>123</v>
      </c>
      <c r="N5" s="52" t="s">
        <v>179</v>
      </c>
      <c r="O5" s="35">
        <v>40</v>
      </c>
      <c r="P5" s="53">
        <v>31</v>
      </c>
      <c r="Q5" s="37">
        <v>9</v>
      </c>
      <c r="R5" s="6" t="s">
        <v>26</v>
      </c>
      <c r="S5" s="7" t="s">
        <v>210</v>
      </c>
    </row>
    <row r="6" spans="1:20" x14ac:dyDescent="0.25">
      <c r="A6" s="12" t="s">
        <v>58</v>
      </c>
      <c r="B6" s="50">
        <v>9</v>
      </c>
      <c r="C6" s="50">
        <v>5</v>
      </c>
      <c r="D6" s="50">
        <v>2</v>
      </c>
      <c r="E6" s="36">
        <v>2</v>
      </c>
      <c r="F6" s="37">
        <v>12</v>
      </c>
      <c r="G6" s="35">
        <v>2</v>
      </c>
      <c r="H6" s="36">
        <v>4</v>
      </c>
      <c r="I6" s="36">
        <v>1</v>
      </c>
      <c r="J6" s="37">
        <v>2</v>
      </c>
      <c r="K6" s="6" t="s">
        <v>167</v>
      </c>
      <c r="L6" s="50" t="s">
        <v>211</v>
      </c>
      <c r="M6" s="50" t="s">
        <v>122</v>
      </c>
      <c r="N6" s="50" t="s">
        <v>152</v>
      </c>
      <c r="O6" s="35">
        <v>28</v>
      </c>
      <c r="P6" s="36">
        <v>30</v>
      </c>
      <c r="Q6" s="37">
        <v>-2</v>
      </c>
      <c r="R6" s="6" t="s">
        <v>27</v>
      </c>
      <c r="S6" s="7" t="s">
        <v>212</v>
      </c>
    </row>
    <row r="7" spans="1:20" x14ac:dyDescent="0.25">
      <c r="A7" s="12" t="s">
        <v>54</v>
      </c>
      <c r="B7" s="52">
        <v>8</v>
      </c>
      <c r="C7" s="52">
        <v>5</v>
      </c>
      <c r="D7" s="52">
        <v>2</v>
      </c>
      <c r="E7" s="53">
        <v>1</v>
      </c>
      <c r="F7" s="37">
        <v>11</v>
      </c>
      <c r="G7" s="35">
        <v>3</v>
      </c>
      <c r="H7" s="53">
        <v>4</v>
      </c>
      <c r="I7" s="53">
        <v>1</v>
      </c>
      <c r="J7" s="37">
        <v>0</v>
      </c>
      <c r="K7" s="6" t="s">
        <v>123</v>
      </c>
      <c r="L7" s="52" t="s">
        <v>152</v>
      </c>
      <c r="M7" s="52" t="s">
        <v>123</v>
      </c>
      <c r="N7" s="52" t="s">
        <v>134</v>
      </c>
      <c r="O7" s="35">
        <v>29</v>
      </c>
      <c r="P7" s="53">
        <v>24</v>
      </c>
      <c r="Q7" s="37">
        <v>5</v>
      </c>
      <c r="R7" s="6" t="s">
        <v>27</v>
      </c>
      <c r="S7" s="7" t="s">
        <v>176</v>
      </c>
    </row>
    <row r="8" spans="1:20" x14ac:dyDescent="0.25">
      <c r="A8" s="12" t="s">
        <v>55</v>
      </c>
      <c r="B8" s="52">
        <v>9</v>
      </c>
      <c r="C8" s="52">
        <v>4</v>
      </c>
      <c r="D8" s="52">
        <v>2</v>
      </c>
      <c r="E8" s="53">
        <v>3</v>
      </c>
      <c r="F8" s="37">
        <v>11</v>
      </c>
      <c r="G8" s="35">
        <v>4</v>
      </c>
      <c r="H8" s="53">
        <v>4</v>
      </c>
      <c r="I8" s="53">
        <v>0</v>
      </c>
      <c r="J8" s="37">
        <v>0</v>
      </c>
      <c r="K8" s="6" t="s">
        <v>213</v>
      </c>
      <c r="L8" s="52" t="s">
        <v>126</v>
      </c>
      <c r="M8" s="52" t="s">
        <v>126</v>
      </c>
      <c r="N8" s="52" t="s">
        <v>133</v>
      </c>
      <c r="O8" s="35">
        <v>32</v>
      </c>
      <c r="P8" s="53">
        <v>28</v>
      </c>
      <c r="Q8" s="37">
        <v>4</v>
      </c>
      <c r="R8" s="6" t="s">
        <v>27</v>
      </c>
      <c r="S8" s="7" t="s">
        <v>214</v>
      </c>
    </row>
    <row r="9" spans="1:20" x14ac:dyDescent="0.25">
      <c r="A9" s="12" t="s">
        <v>52</v>
      </c>
      <c r="B9" s="50">
        <v>8</v>
      </c>
      <c r="C9" s="50">
        <v>4</v>
      </c>
      <c r="D9" s="50">
        <v>3</v>
      </c>
      <c r="E9" s="53">
        <v>1</v>
      </c>
      <c r="F9" s="37">
        <v>9</v>
      </c>
      <c r="G9" s="35">
        <v>4</v>
      </c>
      <c r="H9" s="53">
        <v>4</v>
      </c>
      <c r="I9" s="53">
        <v>0</v>
      </c>
      <c r="J9" s="37">
        <v>0</v>
      </c>
      <c r="K9" s="6" t="s">
        <v>134</v>
      </c>
      <c r="L9" s="50" t="s">
        <v>133</v>
      </c>
      <c r="M9" s="50" t="s">
        <v>122</v>
      </c>
      <c r="N9" s="50" t="s">
        <v>143</v>
      </c>
      <c r="O9" s="35">
        <v>22</v>
      </c>
      <c r="P9" s="36">
        <v>23</v>
      </c>
      <c r="Q9" s="37">
        <v>-1</v>
      </c>
      <c r="R9" s="6" t="s">
        <v>27</v>
      </c>
      <c r="S9" s="7" t="s">
        <v>201</v>
      </c>
    </row>
    <row r="10" spans="1:20" x14ac:dyDescent="0.25">
      <c r="A10" s="12" t="s">
        <v>59</v>
      </c>
      <c r="B10" s="52">
        <v>8</v>
      </c>
      <c r="C10" s="52">
        <v>4</v>
      </c>
      <c r="D10" s="52">
        <v>4</v>
      </c>
      <c r="E10" s="53">
        <v>0</v>
      </c>
      <c r="F10" s="37">
        <v>8</v>
      </c>
      <c r="G10" s="35">
        <v>4</v>
      </c>
      <c r="H10" s="53">
        <v>4</v>
      </c>
      <c r="I10" s="53">
        <v>0</v>
      </c>
      <c r="J10" s="37">
        <v>0</v>
      </c>
      <c r="K10" s="6" t="s">
        <v>141</v>
      </c>
      <c r="L10" s="52" t="s">
        <v>124</v>
      </c>
      <c r="M10" s="52" t="s">
        <v>124</v>
      </c>
      <c r="N10" s="52" t="s">
        <v>180</v>
      </c>
      <c r="O10" s="35">
        <v>32</v>
      </c>
      <c r="P10" s="53">
        <v>26</v>
      </c>
      <c r="Q10" s="37">
        <v>6</v>
      </c>
      <c r="R10" s="6" t="s">
        <v>26</v>
      </c>
      <c r="S10" s="7" t="s">
        <v>180</v>
      </c>
    </row>
    <row r="11" spans="1:20" ht="15.75" thickBot="1" x14ac:dyDescent="0.3">
      <c r="A11" s="12" t="s">
        <v>57</v>
      </c>
      <c r="B11" s="52">
        <v>9</v>
      </c>
      <c r="C11" s="52">
        <v>4</v>
      </c>
      <c r="D11" s="52">
        <v>5</v>
      </c>
      <c r="E11" s="39">
        <v>0</v>
      </c>
      <c r="F11" s="40">
        <v>8</v>
      </c>
      <c r="G11" s="38">
        <v>3</v>
      </c>
      <c r="H11" s="39">
        <v>4</v>
      </c>
      <c r="I11" s="39">
        <v>0</v>
      </c>
      <c r="J11" s="40">
        <v>0</v>
      </c>
      <c r="K11" s="6" t="s">
        <v>151</v>
      </c>
      <c r="L11" s="52" t="s">
        <v>124</v>
      </c>
      <c r="M11" s="52" t="s">
        <v>123</v>
      </c>
      <c r="N11" s="52" t="s">
        <v>163</v>
      </c>
      <c r="O11" s="35">
        <v>27</v>
      </c>
      <c r="P11" s="53">
        <v>27</v>
      </c>
      <c r="Q11" s="37">
        <v>0</v>
      </c>
      <c r="R11" s="6" t="s">
        <v>26</v>
      </c>
      <c r="S11" s="7" t="s">
        <v>204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9</v>
      </c>
      <c r="C14" s="52">
        <v>7</v>
      </c>
      <c r="D14" s="52">
        <v>2</v>
      </c>
      <c r="E14" s="53">
        <v>0</v>
      </c>
      <c r="F14" s="34">
        <v>14</v>
      </c>
      <c r="G14" s="53">
        <v>5</v>
      </c>
      <c r="H14" s="53">
        <v>7</v>
      </c>
      <c r="I14" s="53">
        <v>0</v>
      </c>
      <c r="J14" s="53">
        <v>0</v>
      </c>
      <c r="K14" s="6" t="s">
        <v>120</v>
      </c>
      <c r="L14" s="52" t="s">
        <v>181</v>
      </c>
      <c r="M14" s="52" t="s">
        <v>117</v>
      </c>
      <c r="N14" s="52" t="s">
        <v>120</v>
      </c>
      <c r="O14" s="35">
        <v>28</v>
      </c>
      <c r="P14" s="53">
        <v>18</v>
      </c>
      <c r="Q14" s="37">
        <v>10</v>
      </c>
      <c r="R14" s="6" t="s">
        <v>147</v>
      </c>
      <c r="S14" s="7" t="s">
        <v>217</v>
      </c>
    </row>
    <row r="15" spans="1:20" x14ac:dyDescent="0.25">
      <c r="A15" s="12" t="s">
        <v>61</v>
      </c>
      <c r="B15" s="50">
        <v>10</v>
      </c>
      <c r="C15" s="50">
        <v>6</v>
      </c>
      <c r="D15" s="50">
        <v>4</v>
      </c>
      <c r="E15" s="36">
        <v>0</v>
      </c>
      <c r="F15" s="37">
        <v>12</v>
      </c>
      <c r="G15" s="36">
        <v>4</v>
      </c>
      <c r="H15" s="36">
        <v>5</v>
      </c>
      <c r="I15" s="36">
        <v>1</v>
      </c>
      <c r="J15" s="36">
        <v>0</v>
      </c>
      <c r="K15" s="6" t="s">
        <v>128</v>
      </c>
      <c r="L15" s="50" t="s">
        <v>163</v>
      </c>
      <c r="M15" s="50" t="s">
        <v>119</v>
      </c>
      <c r="N15" s="50" t="s">
        <v>123</v>
      </c>
      <c r="O15" s="35">
        <v>37</v>
      </c>
      <c r="P15" s="36">
        <v>37</v>
      </c>
      <c r="Q15" s="37">
        <v>0</v>
      </c>
      <c r="R15" s="6" t="s">
        <v>129</v>
      </c>
      <c r="S15" s="7" t="s">
        <v>215</v>
      </c>
    </row>
    <row r="16" spans="1:20" x14ac:dyDescent="0.25">
      <c r="A16" s="12" t="s">
        <v>63</v>
      </c>
      <c r="B16" s="50">
        <v>8</v>
      </c>
      <c r="C16" s="50">
        <v>5</v>
      </c>
      <c r="D16" s="50">
        <v>2</v>
      </c>
      <c r="E16" s="36">
        <v>1</v>
      </c>
      <c r="F16" s="37">
        <v>11</v>
      </c>
      <c r="G16" s="36">
        <v>4</v>
      </c>
      <c r="H16" s="36">
        <v>5</v>
      </c>
      <c r="I16" s="36">
        <v>0</v>
      </c>
      <c r="J16" s="36">
        <v>1</v>
      </c>
      <c r="K16" s="6" t="s">
        <v>165</v>
      </c>
      <c r="L16" s="50" t="s">
        <v>115</v>
      </c>
      <c r="M16" s="50" t="s">
        <v>120</v>
      </c>
      <c r="N16" s="50" t="s">
        <v>167</v>
      </c>
      <c r="O16" s="35">
        <v>33</v>
      </c>
      <c r="P16" s="36">
        <v>30</v>
      </c>
      <c r="Q16" s="37">
        <v>3</v>
      </c>
      <c r="R16" s="6" t="s">
        <v>29</v>
      </c>
      <c r="S16" s="7" t="s">
        <v>176</v>
      </c>
    </row>
    <row r="17" spans="1:19" x14ac:dyDescent="0.25">
      <c r="A17" s="12" t="s">
        <v>64</v>
      </c>
      <c r="B17" s="50">
        <v>8</v>
      </c>
      <c r="C17" s="50">
        <v>4</v>
      </c>
      <c r="D17" s="50">
        <v>2</v>
      </c>
      <c r="E17" s="36">
        <v>2</v>
      </c>
      <c r="F17" s="37">
        <v>10</v>
      </c>
      <c r="G17" s="36">
        <v>4</v>
      </c>
      <c r="H17" s="36">
        <v>4</v>
      </c>
      <c r="I17" s="36">
        <v>0</v>
      </c>
      <c r="J17" s="36">
        <v>0</v>
      </c>
      <c r="K17" s="6" t="s">
        <v>216</v>
      </c>
      <c r="L17" s="50" t="s">
        <v>120</v>
      </c>
      <c r="M17" s="50" t="s">
        <v>122</v>
      </c>
      <c r="N17" s="50" t="s">
        <v>152</v>
      </c>
      <c r="O17" s="35">
        <v>21</v>
      </c>
      <c r="P17" s="36">
        <v>23</v>
      </c>
      <c r="Q17" s="37">
        <v>-2</v>
      </c>
      <c r="R17" s="6" t="s">
        <v>27</v>
      </c>
      <c r="S17" s="7" t="s">
        <v>178</v>
      </c>
    </row>
    <row r="18" spans="1:19" x14ac:dyDescent="0.25">
      <c r="A18" s="12" t="s">
        <v>62</v>
      </c>
      <c r="B18" s="52">
        <v>9</v>
      </c>
      <c r="C18" s="52">
        <v>4</v>
      </c>
      <c r="D18" s="52">
        <v>4</v>
      </c>
      <c r="E18" s="53">
        <v>1</v>
      </c>
      <c r="F18" s="37">
        <v>9</v>
      </c>
      <c r="G18" s="53">
        <v>4</v>
      </c>
      <c r="H18" s="53">
        <v>4</v>
      </c>
      <c r="I18" s="53">
        <v>0</v>
      </c>
      <c r="J18" s="53">
        <v>0</v>
      </c>
      <c r="K18" s="6" t="s">
        <v>141</v>
      </c>
      <c r="L18" s="52" t="s">
        <v>133</v>
      </c>
      <c r="M18" s="52" t="s">
        <v>120</v>
      </c>
      <c r="N18" s="52" t="s">
        <v>124</v>
      </c>
      <c r="O18" s="35">
        <v>30</v>
      </c>
      <c r="P18" s="53">
        <v>28</v>
      </c>
      <c r="Q18" s="37">
        <v>2</v>
      </c>
      <c r="R18" s="6" t="s">
        <v>30</v>
      </c>
      <c r="S18" s="7" t="s">
        <v>218</v>
      </c>
    </row>
    <row r="19" spans="1:19" x14ac:dyDescent="0.25">
      <c r="A19" s="12" t="s">
        <v>65</v>
      </c>
      <c r="B19" s="52">
        <v>8</v>
      </c>
      <c r="C19" s="52">
        <v>4</v>
      </c>
      <c r="D19" s="52">
        <v>3</v>
      </c>
      <c r="E19" s="53">
        <v>1</v>
      </c>
      <c r="F19" s="37">
        <v>9</v>
      </c>
      <c r="G19" s="53">
        <v>2</v>
      </c>
      <c r="H19" s="53">
        <v>2</v>
      </c>
      <c r="I19" s="53">
        <v>2</v>
      </c>
      <c r="J19" s="53">
        <v>0</v>
      </c>
      <c r="K19" s="6" t="s">
        <v>141</v>
      </c>
      <c r="L19" s="52" t="s">
        <v>130</v>
      </c>
      <c r="M19" s="52" t="s">
        <v>120</v>
      </c>
      <c r="N19" s="52" t="s">
        <v>146</v>
      </c>
      <c r="O19" s="35">
        <v>19</v>
      </c>
      <c r="P19" s="53">
        <v>26</v>
      </c>
      <c r="Q19" s="37">
        <v>-7</v>
      </c>
      <c r="R19" s="6" t="s">
        <v>129</v>
      </c>
      <c r="S19" s="7" t="s">
        <v>201</v>
      </c>
    </row>
    <row r="20" spans="1:19" x14ac:dyDescent="0.25">
      <c r="A20" s="12" t="s">
        <v>67</v>
      </c>
      <c r="B20" s="50">
        <v>9</v>
      </c>
      <c r="C20" s="50">
        <v>3</v>
      </c>
      <c r="D20" s="50">
        <v>4</v>
      </c>
      <c r="E20" s="36">
        <v>2</v>
      </c>
      <c r="F20" s="37">
        <v>8</v>
      </c>
      <c r="G20" s="36">
        <v>2</v>
      </c>
      <c r="H20" s="36">
        <v>3</v>
      </c>
      <c r="I20" s="36">
        <v>0</v>
      </c>
      <c r="J20" s="36">
        <v>0</v>
      </c>
      <c r="K20" s="6" t="s">
        <v>162</v>
      </c>
      <c r="L20" s="50" t="s">
        <v>130</v>
      </c>
      <c r="M20" s="50" t="s">
        <v>124</v>
      </c>
      <c r="N20" s="50" t="s">
        <v>146</v>
      </c>
      <c r="O20" s="35">
        <v>23</v>
      </c>
      <c r="P20" s="36">
        <v>30</v>
      </c>
      <c r="Q20" s="37">
        <v>-7</v>
      </c>
      <c r="R20" s="6" t="s">
        <v>137</v>
      </c>
      <c r="S20" s="7" t="s">
        <v>205</v>
      </c>
    </row>
    <row r="21" spans="1:19" ht="15.75" thickBot="1" x14ac:dyDescent="0.3">
      <c r="A21" s="13" t="s">
        <v>66</v>
      </c>
      <c r="B21" s="9">
        <v>9</v>
      </c>
      <c r="C21" s="9">
        <v>3</v>
      </c>
      <c r="D21" s="9">
        <v>6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153</v>
      </c>
      <c r="L21" s="9" t="s">
        <v>124</v>
      </c>
      <c r="M21" s="9" t="s">
        <v>119</v>
      </c>
      <c r="N21" s="9" t="s">
        <v>124</v>
      </c>
      <c r="O21" s="38">
        <v>26</v>
      </c>
      <c r="P21" s="39">
        <v>29</v>
      </c>
      <c r="Q21" s="40">
        <v>-3</v>
      </c>
      <c r="R21" s="8" t="s">
        <v>30</v>
      </c>
      <c r="S21" s="10" t="s">
        <v>219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8</v>
      </c>
      <c r="C25" s="4">
        <v>6</v>
      </c>
      <c r="D25" s="4">
        <v>2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167</v>
      </c>
      <c r="M25" s="4" t="s">
        <v>119</v>
      </c>
      <c r="N25" s="4" t="s">
        <v>138</v>
      </c>
      <c r="O25" s="32">
        <v>28</v>
      </c>
      <c r="P25" s="33">
        <v>20</v>
      </c>
      <c r="Q25" s="34">
        <v>8</v>
      </c>
      <c r="R25" s="3" t="s">
        <v>30</v>
      </c>
      <c r="S25" s="5" t="s">
        <v>202</v>
      </c>
    </row>
    <row r="26" spans="1:19" x14ac:dyDescent="0.25">
      <c r="A26" s="12" t="s">
        <v>68</v>
      </c>
      <c r="B26" s="52">
        <v>7</v>
      </c>
      <c r="C26" s="52">
        <v>5</v>
      </c>
      <c r="D26" s="52">
        <v>1</v>
      </c>
      <c r="E26" s="53">
        <v>1</v>
      </c>
      <c r="F26" s="37">
        <v>11</v>
      </c>
      <c r="G26" s="53">
        <v>3</v>
      </c>
      <c r="H26" s="53">
        <v>4</v>
      </c>
      <c r="I26" s="53">
        <v>1</v>
      </c>
      <c r="J26" s="53">
        <v>1</v>
      </c>
      <c r="K26" s="6" t="s">
        <v>134</v>
      </c>
      <c r="L26" s="52" t="s">
        <v>143</v>
      </c>
      <c r="M26" s="52" t="s">
        <v>119</v>
      </c>
      <c r="N26" s="52" t="s">
        <v>143</v>
      </c>
      <c r="O26" s="35">
        <v>22</v>
      </c>
      <c r="P26" s="53">
        <v>18</v>
      </c>
      <c r="Q26" s="37">
        <v>4</v>
      </c>
      <c r="R26" s="6" t="s">
        <v>26</v>
      </c>
      <c r="S26" s="7" t="s">
        <v>164</v>
      </c>
    </row>
    <row r="27" spans="1:19" x14ac:dyDescent="0.25">
      <c r="A27" s="12" t="s">
        <v>70</v>
      </c>
      <c r="B27" s="50">
        <v>9</v>
      </c>
      <c r="C27" s="50">
        <v>4</v>
      </c>
      <c r="D27" s="50">
        <v>3</v>
      </c>
      <c r="E27" s="36">
        <v>2</v>
      </c>
      <c r="F27" s="37">
        <v>10</v>
      </c>
      <c r="G27" s="36">
        <v>3</v>
      </c>
      <c r="H27" s="36">
        <v>4</v>
      </c>
      <c r="I27" s="36">
        <v>0</v>
      </c>
      <c r="J27" s="36">
        <v>1</v>
      </c>
      <c r="K27" s="6" t="s">
        <v>140</v>
      </c>
      <c r="L27" s="50" t="s">
        <v>145</v>
      </c>
      <c r="M27" s="50" t="s">
        <v>119</v>
      </c>
      <c r="N27" s="50" t="s">
        <v>142</v>
      </c>
      <c r="O27" s="35">
        <v>29</v>
      </c>
      <c r="P27" s="36">
        <v>31</v>
      </c>
      <c r="Q27" s="37">
        <v>-2</v>
      </c>
      <c r="R27" s="6" t="s">
        <v>30</v>
      </c>
      <c r="S27" s="7" t="s">
        <v>220</v>
      </c>
    </row>
    <row r="28" spans="1:19" x14ac:dyDescent="0.25">
      <c r="A28" s="12" t="s">
        <v>74</v>
      </c>
      <c r="B28" s="52">
        <v>8</v>
      </c>
      <c r="C28" s="52">
        <v>4</v>
      </c>
      <c r="D28" s="52">
        <v>4</v>
      </c>
      <c r="E28" s="53">
        <v>0</v>
      </c>
      <c r="F28" s="37">
        <v>8</v>
      </c>
      <c r="G28" s="53">
        <v>3</v>
      </c>
      <c r="H28" s="53">
        <v>3</v>
      </c>
      <c r="I28" s="53">
        <v>1</v>
      </c>
      <c r="J28" s="53">
        <v>0</v>
      </c>
      <c r="K28" s="6" t="s">
        <v>123</v>
      </c>
      <c r="L28" s="52" t="s">
        <v>142</v>
      </c>
      <c r="M28" s="52" t="s">
        <v>115</v>
      </c>
      <c r="N28" s="52" t="s">
        <v>141</v>
      </c>
      <c r="O28" s="35">
        <v>28</v>
      </c>
      <c r="P28" s="53">
        <v>21</v>
      </c>
      <c r="Q28" s="37">
        <v>7</v>
      </c>
      <c r="R28" s="6" t="s">
        <v>26</v>
      </c>
      <c r="S28" s="7" t="s">
        <v>180</v>
      </c>
    </row>
    <row r="29" spans="1:19" x14ac:dyDescent="0.25">
      <c r="A29" s="12" t="s">
        <v>72</v>
      </c>
      <c r="B29" s="52">
        <v>8</v>
      </c>
      <c r="C29" s="52">
        <v>4</v>
      </c>
      <c r="D29" s="52">
        <v>4</v>
      </c>
      <c r="E29" s="53">
        <v>0</v>
      </c>
      <c r="F29" s="37">
        <v>8</v>
      </c>
      <c r="G29" s="53">
        <v>3</v>
      </c>
      <c r="H29" s="53">
        <v>4</v>
      </c>
      <c r="I29" s="53">
        <v>0</v>
      </c>
      <c r="J29" s="53">
        <v>0</v>
      </c>
      <c r="K29" s="6" t="s">
        <v>141</v>
      </c>
      <c r="L29" s="52" t="s">
        <v>124</v>
      </c>
      <c r="M29" s="52" t="s">
        <v>116</v>
      </c>
      <c r="N29" s="52" t="s">
        <v>131</v>
      </c>
      <c r="O29" s="35">
        <v>23</v>
      </c>
      <c r="P29" s="53">
        <v>21</v>
      </c>
      <c r="Q29" s="37">
        <v>2</v>
      </c>
      <c r="R29" s="6" t="s">
        <v>26</v>
      </c>
      <c r="S29" s="7" t="s">
        <v>180</v>
      </c>
    </row>
    <row r="30" spans="1:19" x14ac:dyDescent="0.25">
      <c r="A30" s="12" t="s">
        <v>73</v>
      </c>
      <c r="B30" s="50">
        <v>9</v>
      </c>
      <c r="C30" s="50">
        <v>3</v>
      </c>
      <c r="D30" s="50">
        <v>4</v>
      </c>
      <c r="E30" s="36">
        <v>2</v>
      </c>
      <c r="F30" s="37">
        <v>8</v>
      </c>
      <c r="G30" s="36">
        <v>3</v>
      </c>
      <c r="H30" s="36">
        <v>3</v>
      </c>
      <c r="I30" s="36">
        <v>0</v>
      </c>
      <c r="J30" s="36">
        <v>1</v>
      </c>
      <c r="K30" s="6" t="s">
        <v>145</v>
      </c>
      <c r="L30" s="50" t="s">
        <v>146</v>
      </c>
      <c r="M30" s="50" t="s">
        <v>116</v>
      </c>
      <c r="N30" s="50" t="s">
        <v>120</v>
      </c>
      <c r="O30" s="35">
        <v>32</v>
      </c>
      <c r="P30" s="36">
        <v>38</v>
      </c>
      <c r="Q30" s="37">
        <v>-6</v>
      </c>
      <c r="R30" s="6" t="s">
        <v>127</v>
      </c>
      <c r="S30" s="7" t="s">
        <v>205</v>
      </c>
    </row>
    <row r="31" spans="1:19" x14ac:dyDescent="0.25">
      <c r="A31" s="12" t="s">
        <v>71</v>
      </c>
      <c r="B31" s="52">
        <v>7</v>
      </c>
      <c r="C31" s="52">
        <v>3</v>
      </c>
      <c r="D31" s="52">
        <v>3</v>
      </c>
      <c r="E31" s="53">
        <v>1</v>
      </c>
      <c r="F31" s="37">
        <v>7</v>
      </c>
      <c r="G31" s="53">
        <v>2</v>
      </c>
      <c r="H31" s="53">
        <v>2</v>
      </c>
      <c r="I31" s="53">
        <v>1</v>
      </c>
      <c r="J31" s="53">
        <v>1</v>
      </c>
      <c r="K31" s="6" t="s">
        <v>123</v>
      </c>
      <c r="L31" s="52" t="s">
        <v>133</v>
      </c>
      <c r="M31" s="52" t="s">
        <v>126</v>
      </c>
      <c r="N31" s="52" t="s">
        <v>162</v>
      </c>
      <c r="O31" s="35">
        <v>14</v>
      </c>
      <c r="P31" s="53">
        <v>20</v>
      </c>
      <c r="Q31" s="37">
        <v>-6</v>
      </c>
      <c r="R31" s="6" t="s">
        <v>27</v>
      </c>
      <c r="S31" s="7" t="s">
        <v>183</v>
      </c>
    </row>
    <row r="32" spans="1:19" ht="15.75" thickBot="1" x14ac:dyDescent="0.3">
      <c r="A32" s="12" t="s">
        <v>75</v>
      </c>
      <c r="B32" s="52">
        <v>9</v>
      </c>
      <c r="C32" s="52">
        <v>3</v>
      </c>
      <c r="D32" s="52">
        <v>6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163</v>
      </c>
      <c r="M32" s="52" t="s">
        <v>118</v>
      </c>
      <c r="N32" s="52" t="s">
        <v>135</v>
      </c>
      <c r="O32" s="35">
        <v>19</v>
      </c>
      <c r="P32" s="53">
        <v>32</v>
      </c>
      <c r="Q32" s="37">
        <v>-13</v>
      </c>
      <c r="R32" s="6" t="s">
        <v>27</v>
      </c>
      <c r="S32" s="7" t="s">
        <v>219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10</v>
      </c>
      <c r="C35" s="52">
        <v>9</v>
      </c>
      <c r="D35" s="52">
        <v>0</v>
      </c>
      <c r="E35" s="53">
        <v>1</v>
      </c>
      <c r="F35" s="34">
        <v>19</v>
      </c>
      <c r="G35" s="53">
        <v>6</v>
      </c>
      <c r="H35" s="53">
        <v>6</v>
      </c>
      <c r="I35" s="53">
        <v>3</v>
      </c>
      <c r="J35" s="53">
        <v>0</v>
      </c>
      <c r="K35" s="6" t="s">
        <v>223</v>
      </c>
      <c r="L35" s="52" t="s">
        <v>138</v>
      </c>
      <c r="M35" s="52" t="s">
        <v>138</v>
      </c>
      <c r="N35" s="52" t="s">
        <v>197</v>
      </c>
      <c r="O35" s="35">
        <v>38</v>
      </c>
      <c r="P35" s="53">
        <v>22</v>
      </c>
      <c r="Q35" s="37">
        <v>16</v>
      </c>
      <c r="R35" s="6" t="s">
        <v>29</v>
      </c>
      <c r="S35" s="7" t="s">
        <v>224</v>
      </c>
    </row>
    <row r="36" spans="1:19" x14ac:dyDescent="0.25">
      <c r="A36" s="12" t="s">
        <v>76</v>
      </c>
      <c r="B36" s="52">
        <v>8</v>
      </c>
      <c r="C36" s="52">
        <v>5</v>
      </c>
      <c r="D36" s="52">
        <v>2</v>
      </c>
      <c r="E36" s="53">
        <v>1</v>
      </c>
      <c r="F36" s="37">
        <v>11</v>
      </c>
      <c r="G36" s="53">
        <v>5</v>
      </c>
      <c r="H36" s="53">
        <v>5</v>
      </c>
      <c r="I36" s="53">
        <v>0</v>
      </c>
      <c r="J36" s="53">
        <v>0</v>
      </c>
      <c r="K36" s="6" t="s">
        <v>143</v>
      </c>
      <c r="L36" s="52" t="s">
        <v>141</v>
      </c>
      <c r="M36" s="52" t="s">
        <v>115</v>
      </c>
      <c r="N36" s="52" t="s">
        <v>138</v>
      </c>
      <c r="O36" s="35">
        <v>31</v>
      </c>
      <c r="P36" s="53">
        <v>19</v>
      </c>
      <c r="Q36" s="37">
        <v>12</v>
      </c>
      <c r="R36" s="6" t="s">
        <v>27</v>
      </c>
      <c r="S36" s="7" t="s">
        <v>176</v>
      </c>
    </row>
    <row r="37" spans="1:19" x14ac:dyDescent="0.25">
      <c r="A37" s="12" t="s">
        <v>79</v>
      </c>
      <c r="B37" s="52">
        <v>8</v>
      </c>
      <c r="C37" s="52">
        <v>4</v>
      </c>
      <c r="D37" s="52">
        <v>2</v>
      </c>
      <c r="E37" s="53">
        <v>2</v>
      </c>
      <c r="F37" s="37">
        <v>10</v>
      </c>
      <c r="G37" s="53">
        <v>4</v>
      </c>
      <c r="H37" s="53">
        <v>4</v>
      </c>
      <c r="I37" s="53">
        <v>0</v>
      </c>
      <c r="J37" s="53">
        <v>2</v>
      </c>
      <c r="K37" s="6" t="s">
        <v>189</v>
      </c>
      <c r="L37" s="52" t="s">
        <v>128</v>
      </c>
      <c r="M37" s="52" t="s">
        <v>121</v>
      </c>
      <c r="N37" s="52" t="s">
        <v>182</v>
      </c>
      <c r="O37" s="35">
        <v>35</v>
      </c>
      <c r="P37" s="53">
        <v>30</v>
      </c>
      <c r="Q37" s="37">
        <v>5</v>
      </c>
      <c r="R37" s="6" t="s">
        <v>27</v>
      </c>
      <c r="S37" s="7" t="s">
        <v>178</v>
      </c>
    </row>
    <row r="38" spans="1:19" x14ac:dyDescent="0.25">
      <c r="A38" s="12" t="s">
        <v>82</v>
      </c>
      <c r="B38" s="52">
        <v>9</v>
      </c>
      <c r="C38" s="52">
        <v>5</v>
      </c>
      <c r="D38" s="52">
        <v>4</v>
      </c>
      <c r="E38" s="53">
        <v>0</v>
      </c>
      <c r="F38" s="37">
        <v>10</v>
      </c>
      <c r="G38" s="53">
        <v>3</v>
      </c>
      <c r="H38" s="53">
        <v>5</v>
      </c>
      <c r="I38" s="53">
        <v>0</v>
      </c>
      <c r="J38" s="53">
        <v>0</v>
      </c>
      <c r="K38" s="6" t="s">
        <v>124</v>
      </c>
      <c r="L38" s="52" t="s">
        <v>167</v>
      </c>
      <c r="M38" s="52" t="s">
        <v>117</v>
      </c>
      <c r="N38" s="52" t="s">
        <v>144</v>
      </c>
      <c r="O38" s="35">
        <v>29</v>
      </c>
      <c r="P38" s="53">
        <v>27</v>
      </c>
      <c r="Q38" s="37">
        <v>2</v>
      </c>
      <c r="R38" s="6" t="s">
        <v>139</v>
      </c>
      <c r="S38" s="7" t="s">
        <v>192</v>
      </c>
    </row>
    <row r="39" spans="1:19" x14ac:dyDescent="0.25">
      <c r="A39" s="12" t="s">
        <v>80</v>
      </c>
      <c r="B39" s="52">
        <v>10</v>
      </c>
      <c r="C39" s="52">
        <v>3</v>
      </c>
      <c r="D39" s="52">
        <v>5</v>
      </c>
      <c r="E39" s="53">
        <v>2</v>
      </c>
      <c r="F39" s="37">
        <v>8</v>
      </c>
      <c r="G39" s="53">
        <v>1</v>
      </c>
      <c r="H39" s="53">
        <v>3</v>
      </c>
      <c r="I39" s="53">
        <v>0</v>
      </c>
      <c r="J39" s="53">
        <v>1</v>
      </c>
      <c r="K39" s="6" t="s">
        <v>124</v>
      </c>
      <c r="L39" s="52" t="s">
        <v>221</v>
      </c>
      <c r="M39" s="52" t="s">
        <v>117</v>
      </c>
      <c r="N39" s="52" t="s">
        <v>136</v>
      </c>
      <c r="O39" s="35">
        <v>24</v>
      </c>
      <c r="P39" s="53">
        <v>34</v>
      </c>
      <c r="Q39" s="37">
        <v>-10</v>
      </c>
      <c r="R39" s="6" t="s">
        <v>26</v>
      </c>
      <c r="S39" s="7" t="s">
        <v>222</v>
      </c>
    </row>
    <row r="40" spans="1:19" x14ac:dyDescent="0.25">
      <c r="A40" s="12" t="s">
        <v>78</v>
      </c>
      <c r="B40" s="52">
        <v>8</v>
      </c>
      <c r="C40" s="52">
        <v>2</v>
      </c>
      <c r="D40" s="52">
        <v>5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133</v>
      </c>
      <c r="L40" s="52" t="s">
        <v>135</v>
      </c>
      <c r="M40" s="52" t="s">
        <v>124</v>
      </c>
      <c r="N40" s="52" t="s">
        <v>162</v>
      </c>
      <c r="O40" s="35">
        <v>22</v>
      </c>
      <c r="P40" s="53">
        <v>32</v>
      </c>
      <c r="Q40" s="37">
        <v>-10</v>
      </c>
      <c r="R40" s="6" t="s">
        <v>26</v>
      </c>
      <c r="S40" s="7" t="s">
        <v>185</v>
      </c>
    </row>
    <row r="41" spans="1:19" x14ac:dyDescent="0.25">
      <c r="A41" s="12" t="s">
        <v>81</v>
      </c>
      <c r="B41" s="52">
        <v>9</v>
      </c>
      <c r="C41" s="52">
        <v>2</v>
      </c>
      <c r="D41" s="52">
        <v>6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124</v>
      </c>
      <c r="L41" s="52" t="s">
        <v>157</v>
      </c>
      <c r="M41" s="52" t="s">
        <v>117</v>
      </c>
      <c r="N41" s="52" t="s">
        <v>124</v>
      </c>
      <c r="O41" s="35">
        <v>19</v>
      </c>
      <c r="P41" s="53">
        <v>34</v>
      </c>
      <c r="Q41" s="37">
        <v>-15</v>
      </c>
      <c r="R41" s="6" t="s">
        <v>155</v>
      </c>
      <c r="S41" s="7" t="s">
        <v>206</v>
      </c>
    </row>
    <row r="42" spans="1:19" ht="15.75" thickBot="1" x14ac:dyDescent="0.3">
      <c r="A42" s="13" t="s">
        <v>83</v>
      </c>
      <c r="B42" s="9">
        <v>9</v>
      </c>
      <c r="C42" s="9">
        <v>0</v>
      </c>
      <c r="D42" s="9">
        <v>8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207</v>
      </c>
      <c r="M42" s="9" t="s">
        <v>117</v>
      </c>
      <c r="N42" s="9" t="s">
        <v>126</v>
      </c>
      <c r="O42" s="38">
        <v>9</v>
      </c>
      <c r="P42" s="39">
        <v>35</v>
      </c>
      <c r="Q42" s="40">
        <v>-26</v>
      </c>
      <c r="R42" s="8" t="s">
        <v>208</v>
      </c>
      <c r="S42" s="10" t="s">
        <v>209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25" sqref="A25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9</v>
      </c>
      <c r="C4" s="4">
        <v>8</v>
      </c>
      <c r="D4" s="4">
        <v>0</v>
      </c>
      <c r="E4" s="33">
        <v>1</v>
      </c>
      <c r="F4" s="34">
        <v>17</v>
      </c>
      <c r="G4" s="32">
        <v>7</v>
      </c>
      <c r="H4" s="33">
        <v>8</v>
      </c>
      <c r="I4" s="33">
        <v>0</v>
      </c>
      <c r="J4" s="34">
        <v>0</v>
      </c>
      <c r="K4" s="3" t="s">
        <v>169</v>
      </c>
      <c r="L4" s="4" t="s">
        <v>138</v>
      </c>
      <c r="M4" s="4" t="s">
        <v>115</v>
      </c>
      <c r="N4" s="4" t="s">
        <v>115</v>
      </c>
      <c r="O4" s="32">
        <v>29</v>
      </c>
      <c r="P4" s="33">
        <v>14</v>
      </c>
      <c r="Q4" s="34">
        <v>15</v>
      </c>
      <c r="R4" s="3" t="s">
        <v>29</v>
      </c>
      <c r="S4" s="5" t="s">
        <v>200</v>
      </c>
    </row>
    <row r="5" spans="1:20" x14ac:dyDescent="0.25">
      <c r="A5" s="12" t="s">
        <v>56</v>
      </c>
      <c r="B5" s="50">
        <v>10</v>
      </c>
      <c r="C5" s="50">
        <v>6</v>
      </c>
      <c r="D5" s="50">
        <v>3</v>
      </c>
      <c r="E5" s="36">
        <v>1</v>
      </c>
      <c r="F5" s="37">
        <v>13</v>
      </c>
      <c r="G5" s="35">
        <v>5</v>
      </c>
      <c r="H5" s="36">
        <v>6</v>
      </c>
      <c r="I5" s="36">
        <v>0</v>
      </c>
      <c r="J5" s="37">
        <v>0</v>
      </c>
      <c r="K5" s="6" t="s">
        <v>152</v>
      </c>
      <c r="L5" s="50" t="s">
        <v>141</v>
      </c>
      <c r="M5" s="50" t="s">
        <v>123</v>
      </c>
      <c r="N5" s="50" t="s">
        <v>179</v>
      </c>
      <c r="O5" s="35">
        <v>40</v>
      </c>
      <c r="P5" s="36">
        <v>31</v>
      </c>
      <c r="Q5" s="37">
        <v>9</v>
      </c>
      <c r="R5" s="6" t="s">
        <v>26</v>
      </c>
      <c r="S5" s="7" t="s">
        <v>210</v>
      </c>
    </row>
    <row r="6" spans="1:20" x14ac:dyDescent="0.25">
      <c r="A6" s="12" t="s">
        <v>58</v>
      </c>
      <c r="B6" s="52">
        <v>9</v>
      </c>
      <c r="C6" s="52">
        <v>5</v>
      </c>
      <c r="D6" s="52">
        <v>2</v>
      </c>
      <c r="E6" s="53">
        <v>2</v>
      </c>
      <c r="F6" s="37">
        <v>12</v>
      </c>
      <c r="G6" s="35">
        <v>2</v>
      </c>
      <c r="H6" s="53">
        <v>4</v>
      </c>
      <c r="I6" s="53">
        <v>1</v>
      </c>
      <c r="J6" s="37">
        <v>2</v>
      </c>
      <c r="K6" s="6" t="s">
        <v>167</v>
      </c>
      <c r="L6" s="52" t="s">
        <v>211</v>
      </c>
      <c r="M6" s="52" t="s">
        <v>122</v>
      </c>
      <c r="N6" s="52" t="s">
        <v>152</v>
      </c>
      <c r="O6" s="35">
        <v>28</v>
      </c>
      <c r="P6" s="53">
        <v>30</v>
      </c>
      <c r="Q6" s="37">
        <v>-2</v>
      </c>
      <c r="R6" s="6" t="s">
        <v>27</v>
      </c>
      <c r="S6" s="7" t="s">
        <v>212</v>
      </c>
    </row>
    <row r="7" spans="1:20" x14ac:dyDescent="0.25">
      <c r="A7" s="12" t="s">
        <v>55</v>
      </c>
      <c r="B7" s="52">
        <v>9</v>
      </c>
      <c r="C7" s="52">
        <v>4</v>
      </c>
      <c r="D7" s="52">
        <v>2</v>
      </c>
      <c r="E7" s="53">
        <v>3</v>
      </c>
      <c r="F7" s="37">
        <v>11</v>
      </c>
      <c r="G7" s="35">
        <v>4</v>
      </c>
      <c r="H7" s="53">
        <v>4</v>
      </c>
      <c r="I7" s="53">
        <v>0</v>
      </c>
      <c r="J7" s="37">
        <v>0</v>
      </c>
      <c r="K7" s="6" t="s">
        <v>213</v>
      </c>
      <c r="L7" s="52" t="s">
        <v>126</v>
      </c>
      <c r="M7" s="52" t="s">
        <v>126</v>
      </c>
      <c r="N7" s="52" t="s">
        <v>133</v>
      </c>
      <c r="O7" s="35">
        <v>32</v>
      </c>
      <c r="P7" s="53">
        <v>28</v>
      </c>
      <c r="Q7" s="37">
        <v>4</v>
      </c>
      <c r="R7" s="6" t="s">
        <v>27</v>
      </c>
      <c r="S7" s="7" t="s">
        <v>214</v>
      </c>
    </row>
    <row r="8" spans="1:20" x14ac:dyDescent="0.25">
      <c r="A8" s="12" t="s">
        <v>54</v>
      </c>
      <c r="B8" s="52">
        <v>9</v>
      </c>
      <c r="C8" s="52">
        <v>5</v>
      </c>
      <c r="D8" s="52">
        <v>3</v>
      </c>
      <c r="E8" s="53">
        <v>1</v>
      </c>
      <c r="F8" s="37">
        <v>11</v>
      </c>
      <c r="G8" s="35">
        <v>3</v>
      </c>
      <c r="H8" s="53">
        <v>4</v>
      </c>
      <c r="I8" s="53">
        <v>1</v>
      </c>
      <c r="J8" s="37">
        <v>0</v>
      </c>
      <c r="K8" s="6" t="s">
        <v>131</v>
      </c>
      <c r="L8" s="52" t="s">
        <v>152</v>
      </c>
      <c r="M8" s="52" t="s">
        <v>123</v>
      </c>
      <c r="N8" s="52" t="s">
        <v>134</v>
      </c>
      <c r="O8" s="35">
        <v>30</v>
      </c>
      <c r="P8" s="53">
        <v>28</v>
      </c>
      <c r="Q8" s="37">
        <v>2</v>
      </c>
      <c r="R8" s="6" t="s">
        <v>30</v>
      </c>
      <c r="S8" s="7" t="s">
        <v>203</v>
      </c>
    </row>
    <row r="9" spans="1:20" x14ac:dyDescent="0.25">
      <c r="A9" s="12" t="s">
        <v>52</v>
      </c>
      <c r="B9" s="52">
        <v>8</v>
      </c>
      <c r="C9" s="52">
        <v>4</v>
      </c>
      <c r="D9" s="52">
        <v>3</v>
      </c>
      <c r="E9" s="53">
        <v>1</v>
      </c>
      <c r="F9" s="37">
        <v>9</v>
      </c>
      <c r="G9" s="35">
        <v>4</v>
      </c>
      <c r="H9" s="53">
        <v>4</v>
      </c>
      <c r="I9" s="53">
        <v>0</v>
      </c>
      <c r="J9" s="37">
        <v>0</v>
      </c>
      <c r="K9" s="6" t="s">
        <v>134</v>
      </c>
      <c r="L9" s="52" t="s">
        <v>133</v>
      </c>
      <c r="M9" s="52" t="s">
        <v>122</v>
      </c>
      <c r="N9" s="52" t="s">
        <v>143</v>
      </c>
      <c r="O9" s="35">
        <v>22</v>
      </c>
      <c r="P9" s="53">
        <v>23</v>
      </c>
      <c r="Q9" s="37">
        <v>-1</v>
      </c>
      <c r="R9" s="6" t="s">
        <v>27</v>
      </c>
      <c r="S9" s="7" t="s">
        <v>201</v>
      </c>
    </row>
    <row r="10" spans="1:20" x14ac:dyDescent="0.25">
      <c r="A10" s="12" t="s">
        <v>59</v>
      </c>
      <c r="B10" s="50">
        <v>8</v>
      </c>
      <c r="C10" s="50">
        <v>4</v>
      </c>
      <c r="D10" s="50">
        <v>4</v>
      </c>
      <c r="E10" s="53">
        <v>0</v>
      </c>
      <c r="F10" s="37">
        <v>8</v>
      </c>
      <c r="G10" s="35">
        <v>4</v>
      </c>
      <c r="H10" s="53">
        <v>4</v>
      </c>
      <c r="I10" s="53">
        <v>0</v>
      </c>
      <c r="J10" s="37">
        <v>0</v>
      </c>
      <c r="K10" s="6" t="s">
        <v>141</v>
      </c>
      <c r="L10" s="50" t="s">
        <v>124</v>
      </c>
      <c r="M10" s="50" t="s">
        <v>124</v>
      </c>
      <c r="N10" s="50" t="s">
        <v>180</v>
      </c>
      <c r="O10" s="35">
        <v>32</v>
      </c>
      <c r="P10" s="36">
        <v>26</v>
      </c>
      <c r="Q10" s="37">
        <v>6</v>
      </c>
      <c r="R10" s="6" t="s">
        <v>26</v>
      </c>
      <c r="S10" s="7" t="s">
        <v>180</v>
      </c>
    </row>
    <row r="11" spans="1:20" ht="15.75" thickBot="1" x14ac:dyDescent="0.3">
      <c r="A11" s="12" t="s">
        <v>57</v>
      </c>
      <c r="B11" s="52">
        <v>9</v>
      </c>
      <c r="C11" s="52">
        <v>4</v>
      </c>
      <c r="D11" s="52">
        <v>5</v>
      </c>
      <c r="E11" s="39">
        <v>0</v>
      </c>
      <c r="F11" s="40">
        <v>8</v>
      </c>
      <c r="G11" s="38">
        <v>3</v>
      </c>
      <c r="H11" s="39">
        <v>4</v>
      </c>
      <c r="I11" s="39">
        <v>0</v>
      </c>
      <c r="J11" s="40">
        <v>0</v>
      </c>
      <c r="K11" s="6" t="s">
        <v>151</v>
      </c>
      <c r="L11" s="52" t="s">
        <v>124</v>
      </c>
      <c r="M11" s="52" t="s">
        <v>123</v>
      </c>
      <c r="N11" s="52" t="s">
        <v>163</v>
      </c>
      <c r="O11" s="35">
        <v>27</v>
      </c>
      <c r="P11" s="53">
        <v>27</v>
      </c>
      <c r="Q11" s="37">
        <v>0</v>
      </c>
      <c r="R11" s="6" t="s">
        <v>26</v>
      </c>
      <c r="S11" s="7" t="s">
        <v>204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9</v>
      </c>
      <c r="C14" s="52">
        <v>7</v>
      </c>
      <c r="D14" s="52">
        <v>2</v>
      </c>
      <c r="E14" s="53">
        <v>0</v>
      </c>
      <c r="F14" s="34">
        <v>14</v>
      </c>
      <c r="G14" s="53">
        <v>5</v>
      </c>
      <c r="H14" s="53">
        <v>7</v>
      </c>
      <c r="I14" s="53">
        <v>0</v>
      </c>
      <c r="J14" s="53">
        <v>0</v>
      </c>
      <c r="K14" s="6" t="s">
        <v>120</v>
      </c>
      <c r="L14" s="52" t="s">
        <v>181</v>
      </c>
      <c r="M14" s="52" t="s">
        <v>117</v>
      </c>
      <c r="N14" s="52" t="s">
        <v>120</v>
      </c>
      <c r="O14" s="35">
        <v>28</v>
      </c>
      <c r="P14" s="53">
        <v>18</v>
      </c>
      <c r="Q14" s="37">
        <v>10</v>
      </c>
      <c r="R14" s="6" t="s">
        <v>147</v>
      </c>
      <c r="S14" s="7" t="s">
        <v>217</v>
      </c>
    </row>
    <row r="15" spans="1:20" x14ac:dyDescent="0.25">
      <c r="A15" s="12" t="s">
        <v>61</v>
      </c>
      <c r="B15" s="50">
        <v>10</v>
      </c>
      <c r="C15" s="50">
        <v>6</v>
      </c>
      <c r="D15" s="50">
        <v>4</v>
      </c>
      <c r="E15" s="36">
        <v>0</v>
      </c>
      <c r="F15" s="37">
        <v>12</v>
      </c>
      <c r="G15" s="36">
        <v>4</v>
      </c>
      <c r="H15" s="36">
        <v>5</v>
      </c>
      <c r="I15" s="36">
        <v>1</v>
      </c>
      <c r="J15" s="36">
        <v>0</v>
      </c>
      <c r="K15" s="6" t="s">
        <v>128</v>
      </c>
      <c r="L15" s="50" t="s">
        <v>163</v>
      </c>
      <c r="M15" s="50" t="s">
        <v>119</v>
      </c>
      <c r="N15" s="50" t="s">
        <v>123</v>
      </c>
      <c r="O15" s="35">
        <v>37</v>
      </c>
      <c r="P15" s="36">
        <v>37</v>
      </c>
      <c r="Q15" s="37">
        <v>0</v>
      </c>
      <c r="R15" s="6" t="s">
        <v>129</v>
      </c>
      <c r="S15" s="7" t="s">
        <v>215</v>
      </c>
    </row>
    <row r="16" spans="1:20" x14ac:dyDescent="0.25">
      <c r="A16" s="12" t="s">
        <v>63</v>
      </c>
      <c r="B16" s="50">
        <v>8</v>
      </c>
      <c r="C16" s="50">
        <v>5</v>
      </c>
      <c r="D16" s="50">
        <v>2</v>
      </c>
      <c r="E16" s="36">
        <v>1</v>
      </c>
      <c r="F16" s="37">
        <v>11</v>
      </c>
      <c r="G16" s="36">
        <v>4</v>
      </c>
      <c r="H16" s="36">
        <v>5</v>
      </c>
      <c r="I16" s="36">
        <v>0</v>
      </c>
      <c r="J16" s="36">
        <v>1</v>
      </c>
      <c r="K16" s="6" t="s">
        <v>165</v>
      </c>
      <c r="L16" s="50" t="s">
        <v>115</v>
      </c>
      <c r="M16" s="50" t="s">
        <v>120</v>
      </c>
      <c r="N16" s="50" t="s">
        <v>167</v>
      </c>
      <c r="O16" s="35">
        <v>33</v>
      </c>
      <c r="P16" s="36">
        <v>30</v>
      </c>
      <c r="Q16" s="37">
        <v>3</v>
      </c>
      <c r="R16" s="6" t="s">
        <v>29</v>
      </c>
      <c r="S16" s="7" t="s">
        <v>176</v>
      </c>
    </row>
    <row r="17" spans="1:19" x14ac:dyDescent="0.25">
      <c r="A17" s="12" t="s">
        <v>64</v>
      </c>
      <c r="B17" s="50">
        <v>8</v>
      </c>
      <c r="C17" s="50">
        <v>4</v>
      </c>
      <c r="D17" s="50">
        <v>2</v>
      </c>
      <c r="E17" s="36">
        <v>2</v>
      </c>
      <c r="F17" s="37">
        <v>10</v>
      </c>
      <c r="G17" s="36">
        <v>4</v>
      </c>
      <c r="H17" s="36">
        <v>4</v>
      </c>
      <c r="I17" s="36">
        <v>0</v>
      </c>
      <c r="J17" s="36">
        <v>0</v>
      </c>
      <c r="K17" s="6" t="s">
        <v>216</v>
      </c>
      <c r="L17" s="50" t="s">
        <v>120</v>
      </c>
      <c r="M17" s="50" t="s">
        <v>122</v>
      </c>
      <c r="N17" s="50" t="s">
        <v>152</v>
      </c>
      <c r="O17" s="35">
        <v>21</v>
      </c>
      <c r="P17" s="36">
        <v>23</v>
      </c>
      <c r="Q17" s="37">
        <v>-2</v>
      </c>
      <c r="R17" s="6" t="s">
        <v>27</v>
      </c>
      <c r="S17" s="7" t="s">
        <v>178</v>
      </c>
    </row>
    <row r="18" spans="1:19" x14ac:dyDescent="0.25">
      <c r="A18" s="12" t="s">
        <v>62</v>
      </c>
      <c r="B18" s="52">
        <v>9</v>
      </c>
      <c r="C18" s="52">
        <v>4</v>
      </c>
      <c r="D18" s="52">
        <v>4</v>
      </c>
      <c r="E18" s="53">
        <v>1</v>
      </c>
      <c r="F18" s="37">
        <v>9</v>
      </c>
      <c r="G18" s="53">
        <v>4</v>
      </c>
      <c r="H18" s="53">
        <v>4</v>
      </c>
      <c r="I18" s="53">
        <v>0</v>
      </c>
      <c r="J18" s="53">
        <v>0</v>
      </c>
      <c r="K18" s="6" t="s">
        <v>141</v>
      </c>
      <c r="L18" s="52" t="s">
        <v>133</v>
      </c>
      <c r="M18" s="52" t="s">
        <v>120</v>
      </c>
      <c r="N18" s="52" t="s">
        <v>124</v>
      </c>
      <c r="O18" s="35">
        <v>30</v>
      </c>
      <c r="P18" s="53">
        <v>28</v>
      </c>
      <c r="Q18" s="37">
        <v>2</v>
      </c>
      <c r="R18" s="6" t="s">
        <v>30</v>
      </c>
      <c r="S18" s="7" t="s">
        <v>218</v>
      </c>
    </row>
    <row r="19" spans="1:19" x14ac:dyDescent="0.25">
      <c r="A19" s="12" t="s">
        <v>65</v>
      </c>
      <c r="B19" s="52">
        <v>8</v>
      </c>
      <c r="C19" s="52">
        <v>4</v>
      </c>
      <c r="D19" s="52">
        <v>3</v>
      </c>
      <c r="E19" s="53">
        <v>1</v>
      </c>
      <c r="F19" s="37">
        <v>9</v>
      </c>
      <c r="G19" s="53">
        <v>2</v>
      </c>
      <c r="H19" s="53">
        <v>2</v>
      </c>
      <c r="I19" s="53">
        <v>2</v>
      </c>
      <c r="J19" s="53">
        <v>0</v>
      </c>
      <c r="K19" s="6" t="s">
        <v>141</v>
      </c>
      <c r="L19" s="52" t="s">
        <v>130</v>
      </c>
      <c r="M19" s="52" t="s">
        <v>120</v>
      </c>
      <c r="N19" s="52" t="s">
        <v>146</v>
      </c>
      <c r="O19" s="35">
        <v>19</v>
      </c>
      <c r="P19" s="53">
        <v>26</v>
      </c>
      <c r="Q19" s="37">
        <v>-7</v>
      </c>
      <c r="R19" s="6" t="s">
        <v>129</v>
      </c>
      <c r="S19" s="7" t="s">
        <v>201</v>
      </c>
    </row>
    <row r="20" spans="1:19" x14ac:dyDescent="0.25">
      <c r="A20" s="12" t="s">
        <v>67</v>
      </c>
      <c r="B20" s="50">
        <v>9</v>
      </c>
      <c r="C20" s="50">
        <v>3</v>
      </c>
      <c r="D20" s="50">
        <v>4</v>
      </c>
      <c r="E20" s="36">
        <v>2</v>
      </c>
      <c r="F20" s="37">
        <v>8</v>
      </c>
      <c r="G20" s="36">
        <v>2</v>
      </c>
      <c r="H20" s="36">
        <v>3</v>
      </c>
      <c r="I20" s="36">
        <v>0</v>
      </c>
      <c r="J20" s="36">
        <v>0</v>
      </c>
      <c r="K20" s="6" t="s">
        <v>162</v>
      </c>
      <c r="L20" s="50" t="s">
        <v>130</v>
      </c>
      <c r="M20" s="50" t="s">
        <v>124</v>
      </c>
      <c r="N20" s="50" t="s">
        <v>146</v>
      </c>
      <c r="O20" s="35">
        <v>23</v>
      </c>
      <c r="P20" s="36">
        <v>30</v>
      </c>
      <c r="Q20" s="37">
        <v>-7</v>
      </c>
      <c r="R20" s="6" t="s">
        <v>137</v>
      </c>
      <c r="S20" s="7" t="s">
        <v>205</v>
      </c>
    </row>
    <row r="21" spans="1:19" ht="15.75" thickBot="1" x14ac:dyDescent="0.3">
      <c r="A21" s="13" t="s">
        <v>66</v>
      </c>
      <c r="B21" s="9">
        <v>9</v>
      </c>
      <c r="C21" s="9">
        <v>3</v>
      </c>
      <c r="D21" s="9">
        <v>6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153</v>
      </c>
      <c r="L21" s="9" t="s">
        <v>124</v>
      </c>
      <c r="M21" s="9" t="s">
        <v>119</v>
      </c>
      <c r="N21" s="9" t="s">
        <v>124</v>
      </c>
      <c r="O21" s="38">
        <v>26</v>
      </c>
      <c r="P21" s="39">
        <v>29</v>
      </c>
      <c r="Q21" s="40">
        <v>-3</v>
      </c>
      <c r="R21" s="8" t="s">
        <v>30</v>
      </c>
      <c r="S21" s="10" t="s">
        <v>219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8</v>
      </c>
      <c r="C25" s="4">
        <v>6</v>
      </c>
      <c r="D25" s="4">
        <v>2</v>
      </c>
      <c r="E25" s="33">
        <v>0</v>
      </c>
      <c r="F25" s="34">
        <v>12</v>
      </c>
      <c r="G25" s="33">
        <v>5</v>
      </c>
      <c r="H25" s="33">
        <v>5</v>
      </c>
      <c r="I25" s="33">
        <v>1</v>
      </c>
      <c r="J25" s="33">
        <v>0</v>
      </c>
      <c r="K25" s="3" t="s">
        <v>115</v>
      </c>
      <c r="L25" s="4" t="s">
        <v>167</v>
      </c>
      <c r="M25" s="4" t="s">
        <v>119</v>
      </c>
      <c r="N25" s="4" t="s">
        <v>138</v>
      </c>
      <c r="O25" s="32">
        <v>28</v>
      </c>
      <c r="P25" s="33">
        <v>20</v>
      </c>
      <c r="Q25" s="34">
        <v>8</v>
      </c>
      <c r="R25" s="3" t="s">
        <v>30</v>
      </c>
      <c r="S25" s="5" t="s">
        <v>202</v>
      </c>
    </row>
    <row r="26" spans="1:19" x14ac:dyDescent="0.25">
      <c r="A26" s="12" t="s">
        <v>68</v>
      </c>
      <c r="B26" s="52">
        <v>7</v>
      </c>
      <c r="C26" s="52">
        <v>5</v>
      </c>
      <c r="D26" s="52">
        <v>1</v>
      </c>
      <c r="E26" s="53">
        <v>1</v>
      </c>
      <c r="F26" s="37">
        <v>11</v>
      </c>
      <c r="G26" s="53">
        <v>3</v>
      </c>
      <c r="H26" s="53">
        <v>4</v>
      </c>
      <c r="I26" s="53">
        <v>1</v>
      </c>
      <c r="J26" s="53">
        <v>1</v>
      </c>
      <c r="K26" s="6" t="s">
        <v>134</v>
      </c>
      <c r="L26" s="52" t="s">
        <v>143</v>
      </c>
      <c r="M26" s="52" t="s">
        <v>119</v>
      </c>
      <c r="N26" s="52" t="s">
        <v>143</v>
      </c>
      <c r="O26" s="35">
        <v>22</v>
      </c>
      <c r="P26" s="53">
        <v>18</v>
      </c>
      <c r="Q26" s="37">
        <v>4</v>
      </c>
      <c r="R26" s="6" t="s">
        <v>26</v>
      </c>
      <c r="S26" s="7" t="s">
        <v>164</v>
      </c>
    </row>
    <row r="27" spans="1:19" x14ac:dyDescent="0.25">
      <c r="A27" s="12" t="s">
        <v>70</v>
      </c>
      <c r="B27" s="52">
        <v>9</v>
      </c>
      <c r="C27" s="52">
        <v>4</v>
      </c>
      <c r="D27" s="52">
        <v>3</v>
      </c>
      <c r="E27" s="53">
        <v>2</v>
      </c>
      <c r="F27" s="37">
        <v>10</v>
      </c>
      <c r="G27" s="53">
        <v>3</v>
      </c>
      <c r="H27" s="53">
        <v>4</v>
      </c>
      <c r="I27" s="53">
        <v>0</v>
      </c>
      <c r="J27" s="53">
        <v>1</v>
      </c>
      <c r="K27" s="6" t="s">
        <v>140</v>
      </c>
      <c r="L27" s="52" t="s">
        <v>145</v>
      </c>
      <c r="M27" s="52" t="s">
        <v>119</v>
      </c>
      <c r="N27" s="52" t="s">
        <v>142</v>
      </c>
      <c r="O27" s="35">
        <v>29</v>
      </c>
      <c r="P27" s="53">
        <v>31</v>
      </c>
      <c r="Q27" s="37">
        <v>-2</v>
      </c>
      <c r="R27" s="6" t="s">
        <v>30</v>
      </c>
      <c r="S27" s="7" t="s">
        <v>220</v>
      </c>
    </row>
    <row r="28" spans="1:19" x14ac:dyDescent="0.25">
      <c r="A28" s="12" t="s">
        <v>74</v>
      </c>
      <c r="B28" s="52">
        <v>8</v>
      </c>
      <c r="C28" s="52">
        <v>4</v>
      </c>
      <c r="D28" s="52">
        <v>4</v>
      </c>
      <c r="E28" s="53">
        <v>0</v>
      </c>
      <c r="F28" s="37">
        <v>8</v>
      </c>
      <c r="G28" s="53">
        <v>3</v>
      </c>
      <c r="H28" s="53">
        <v>3</v>
      </c>
      <c r="I28" s="53">
        <v>1</v>
      </c>
      <c r="J28" s="53">
        <v>0</v>
      </c>
      <c r="K28" s="6" t="s">
        <v>123</v>
      </c>
      <c r="L28" s="52" t="s">
        <v>142</v>
      </c>
      <c r="M28" s="52" t="s">
        <v>115</v>
      </c>
      <c r="N28" s="52" t="s">
        <v>141</v>
      </c>
      <c r="O28" s="35">
        <v>28</v>
      </c>
      <c r="P28" s="53">
        <v>21</v>
      </c>
      <c r="Q28" s="37">
        <v>7</v>
      </c>
      <c r="R28" s="6" t="s">
        <v>26</v>
      </c>
      <c r="S28" s="7" t="s">
        <v>180</v>
      </c>
    </row>
    <row r="29" spans="1:19" x14ac:dyDescent="0.25">
      <c r="A29" s="12" t="s">
        <v>72</v>
      </c>
      <c r="B29" s="50">
        <v>9</v>
      </c>
      <c r="C29" s="50">
        <v>4</v>
      </c>
      <c r="D29" s="50">
        <v>5</v>
      </c>
      <c r="E29" s="36">
        <v>0</v>
      </c>
      <c r="F29" s="37">
        <v>8</v>
      </c>
      <c r="G29" s="36">
        <v>3</v>
      </c>
      <c r="H29" s="36">
        <v>4</v>
      </c>
      <c r="I29" s="36">
        <v>0</v>
      </c>
      <c r="J29" s="36">
        <v>0</v>
      </c>
      <c r="K29" s="6" t="s">
        <v>141</v>
      </c>
      <c r="L29" s="50" t="s">
        <v>135</v>
      </c>
      <c r="M29" s="50" t="s">
        <v>116</v>
      </c>
      <c r="N29" s="50" t="s">
        <v>142</v>
      </c>
      <c r="O29" s="35">
        <v>25</v>
      </c>
      <c r="P29" s="36">
        <v>26</v>
      </c>
      <c r="Q29" s="37">
        <v>-1</v>
      </c>
      <c r="R29" s="6" t="s">
        <v>27</v>
      </c>
      <c r="S29" s="7" t="s">
        <v>204</v>
      </c>
    </row>
    <row r="30" spans="1:19" x14ac:dyDescent="0.25">
      <c r="A30" s="12" t="s">
        <v>73</v>
      </c>
      <c r="B30" s="52">
        <v>9</v>
      </c>
      <c r="C30" s="52">
        <v>3</v>
      </c>
      <c r="D30" s="52">
        <v>4</v>
      </c>
      <c r="E30" s="53">
        <v>2</v>
      </c>
      <c r="F30" s="37">
        <v>8</v>
      </c>
      <c r="G30" s="53">
        <v>3</v>
      </c>
      <c r="H30" s="53">
        <v>3</v>
      </c>
      <c r="I30" s="53">
        <v>0</v>
      </c>
      <c r="J30" s="53">
        <v>1</v>
      </c>
      <c r="K30" s="6" t="s">
        <v>145</v>
      </c>
      <c r="L30" s="52" t="s">
        <v>146</v>
      </c>
      <c r="M30" s="52" t="s">
        <v>116</v>
      </c>
      <c r="N30" s="52" t="s">
        <v>120</v>
      </c>
      <c r="O30" s="35">
        <v>32</v>
      </c>
      <c r="P30" s="53">
        <v>38</v>
      </c>
      <c r="Q30" s="37">
        <v>-6</v>
      </c>
      <c r="R30" s="6" t="s">
        <v>127</v>
      </c>
      <c r="S30" s="7" t="s">
        <v>205</v>
      </c>
    </row>
    <row r="31" spans="1:19" x14ac:dyDescent="0.25">
      <c r="A31" s="12" t="s">
        <v>71</v>
      </c>
      <c r="B31" s="52">
        <v>7</v>
      </c>
      <c r="C31" s="52">
        <v>3</v>
      </c>
      <c r="D31" s="52">
        <v>3</v>
      </c>
      <c r="E31" s="53">
        <v>1</v>
      </c>
      <c r="F31" s="37">
        <v>7</v>
      </c>
      <c r="G31" s="53">
        <v>2</v>
      </c>
      <c r="H31" s="53">
        <v>2</v>
      </c>
      <c r="I31" s="53">
        <v>1</v>
      </c>
      <c r="J31" s="53">
        <v>1</v>
      </c>
      <c r="K31" s="6" t="s">
        <v>123</v>
      </c>
      <c r="L31" s="52" t="s">
        <v>133</v>
      </c>
      <c r="M31" s="52" t="s">
        <v>126</v>
      </c>
      <c r="N31" s="52" t="s">
        <v>162</v>
      </c>
      <c r="O31" s="35">
        <v>14</v>
      </c>
      <c r="P31" s="53">
        <v>20</v>
      </c>
      <c r="Q31" s="37">
        <v>-6</v>
      </c>
      <c r="R31" s="6" t="s">
        <v>27</v>
      </c>
      <c r="S31" s="7" t="s">
        <v>183</v>
      </c>
    </row>
    <row r="32" spans="1:19" ht="15.75" thickBot="1" x14ac:dyDescent="0.3">
      <c r="A32" s="12" t="s">
        <v>75</v>
      </c>
      <c r="B32" s="52">
        <v>9</v>
      </c>
      <c r="C32" s="52">
        <v>3</v>
      </c>
      <c r="D32" s="52">
        <v>6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163</v>
      </c>
      <c r="M32" s="52" t="s">
        <v>118</v>
      </c>
      <c r="N32" s="52" t="s">
        <v>135</v>
      </c>
      <c r="O32" s="35">
        <v>19</v>
      </c>
      <c r="P32" s="53">
        <v>32</v>
      </c>
      <c r="Q32" s="37">
        <v>-13</v>
      </c>
      <c r="R32" s="6" t="s">
        <v>27</v>
      </c>
      <c r="S32" s="7" t="s">
        <v>219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10</v>
      </c>
      <c r="C35" s="52">
        <v>9</v>
      </c>
      <c r="D35" s="52">
        <v>0</v>
      </c>
      <c r="E35" s="53">
        <v>1</v>
      </c>
      <c r="F35" s="34">
        <v>19</v>
      </c>
      <c r="G35" s="53">
        <v>6</v>
      </c>
      <c r="H35" s="53">
        <v>6</v>
      </c>
      <c r="I35" s="53">
        <v>3</v>
      </c>
      <c r="J35" s="53">
        <v>0</v>
      </c>
      <c r="K35" s="6" t="s">
        <v>223</v>
      </c>
      <c r="L35" s="52" t="s">
        <v>138</v>
      </c>
      <c r="M35" s="52" t="s">
        <v>138</v>
      </c>
      <c r="N35" s="52" t="s">
        <v>197</v>
      </c>
      <c r="O35" s="35">
        <v>38</v>
      </c>
      <c r="P35" s="53">
        <v>22</v>
      </c>
      <c r="Q35" s="37">
        <v>16</v>
      </c>
      <c r="R35" s="6" t="s">
        <v>29</v>
      </c>
      <c r="S35" s="7" t="s">
        <v>224</v>
      </c>
    </row>
    <row r="36" spans="1:19" x14ac:dyDescent="0.25">
      <c r="A36" s="12" t="s">
        <v>76</v>
      </c>
      <c r="B36" s="52">
        <v>9</v>
      </c>
      <c r="C36" s="52">
        <v>6</v>
      </c>
      <c r="D36" s="52">
        <v>2</v>
      </c>
      <c r="E36" s="53">
        <v>1</v>
      </c>
      <c r="F36" s="37">
        <v>13</v>
      </c>
      <c r="G36" s="53">
        <v>6</v>
      </c>
      <c r="H36" s="53">
        <v>6</v>
      </c>
      <c r="I36" s="53">
        <v>0</v>
      </c>
      <c r="J36" s="53">
        <v>0</v>
      </c>
      <c r="K36" s="6" t="s">
        <v>154</v>
      </c>
      <c r="L36" s="52" t="s">
        <v>141</v>
      </c>
      <c r="M36" s="52" t="s">
        <v>115</v>
      </c>
      <c r="N36" s="52" t="s">
        <v>148</v>
      </c>
      <c r="O36" s="35">
        <v>36</v>
      </c>
      <c r="P36" s="53">
        <v>21</v>
      </c>
      <c r="Q36" s="37">
        <v>15</v>
      </c>
      <c r="R36" s="6" t="s">
        <v>26</v>
      </c>
      <c r="S36" s="7" t="s">
        <v>236</v>
      </c>
    </row>
    <row r="37" spans="1:19" x14ac:dyDescent="0.25">
      <c r="A37" s="12" t="s">
        <v>79</v>
      </c>
      <c r="B37" s="52">
        <v>9</v>
      </c>
      <c r="C37" s="52">
        <v>5</v>
      </c>
      <c r="D37" s="52">
        <v>2</v>
      </c>
      <c r="E37" s="53">
        <v>2</v>
      </c>
      <c r="F37" s="37">
        <v>12</v>
      </c>
      <c r="G37" s="53">
        <v>5</v>
      </c>
      <c r="H37" s="53">
        <v>5</v>
      </c>
      <c r="I37" s="53">
        <v>0</v>
      </c>
      <c r="J37" s="53">
        <v>2</v>
      </c>
      <c r="K37" s="6" t="s">
        <v>189</v>
      </c>
      <c r="L37" s="52" t="s">
        <v>138</v>
      </c>
      <c r="M37" s="52" t="s">
        <v>121</v>
      </c>
      <c r="N37" s="52" t="s">
        <v>182</v>
      </c>
      <c r="O37" s="35">
        <v>39</v>
      </c>
      <c r="P37" s="53">
        <v>31</v>
      </c>
      <c r="Q37" s="37">
        <v>8</v>
      </c>
      <c r="R37" s="6" t="s">
        <v>26</v>
      </c>
      <c r="S37" s="7" t="s">
        <v>212</v>
      </c>
    </row>
    <row r="38" spans="1:19" x14ac:dyDescent="0.25">
      <c r="A38" s="12" t="s">
        <v>82</v>
      </c>
      <c r="B38" s="52">
        <v>9</v>
      </c>
      <c r="C38" s="52">
        <v>5</v>
      </c>
      <c r="D38" s="52">
        <v>4</v>
      </c>
      <c r="E38" s="53">
        <v>0</v>
      </c>
      <c r="F38" s="37">
        <v>10</v>
      </c>
      <c r="G38" s="53">
        <v>3</v>
      </c>
      <c r="H38" s="53">
        <v>5</v>
      </c>
      <c r="I38" s="53">
        <v>0</v>
      </c>
      <c r="J38" s="53">
        <v>0</v>
      </c>
      <c r="K38" s="6" t="s">
        <v>124</v>
      </c>
      <c r="L38" s="52" t="s">
        <v>167</v>
      </c>
      <c r="M38" s="52" t="s">
        <v>117</v>
      </c>
      <c r="N38" s="52" t="s">
        <v>144</v>
      </c>
      <c r="O38" s="35">
        <v>29</v>
      </c>
      <c r="P38" s="53">
        <v>27</v>
      </c>
      <c r="Q38" s="37">
        <v>2</v>
      </c>
      <c r="R38" s="6" t="s">
        <v>139</v>
      </c>
      <c r="S38" s="7" t="s">
        <v>192</v>
      </c>
    </row>
    <row r="39" spans="1:19" x14ac:dyDescent="0.25">
      <c r="A39" s="12" t="s">
        <v>80</v>
      </c>
      <c r="B39" s="52">
        <v>10</v>
      </c>
      <c r="C39" s="52">
        <v>3</v>
      </c>
      <c r="D39" s="52">
        <v>5</v>
      </c>
      <c r="E39" s="53">
        <v>2</v>
      </c>
      <c r="F39" s="37">
        <v>8</v>
      </c>
      <c r="G39" s="53">
        <v>1</v>
      </c>
      <c r="H39" s="53">
        <v>3</v>
      </c>
      <c r="I39" s="53">
        <v>0</v>
      </c>
      <c r="J39" s="53">
        <v>1</v>
      </c>
      <c r="K39" s="6" t="s">
        <v>124</v>
      </c>
      <c r="L39" s="52" t="s">
        <v>221</v>
      </c>
      <c r="M39" s="52" t="s">
        <v>117</v>
      </c>
      <c r="N39" s="52" t="s">
        <v>136</v>
      </c>
      <c r="O39" s="35">
        <v>24</v>
      </c>
      <c r="P39" s="53">
        <v>34</v>
      </c>
      <c r="Q39" s="37">
        <v>-10</v>
      </c>
      <c r="R39" s="6" t="s">
        <v>26</v>
      </c>
      <c r="S39" s="7" t="s">
        <v>222</v>
      </c>
    </row>
    <row r="40" spans="1:19" x14ac:dyDescent="0.25">
      <c r="A40" s="12" t="s">
        <v>78</v>
      </c>
      <c r="B40" s="52">
        <v>8</v>
      </c>
      <c r="C40" s="52">
        <v>2</v>
      </c>
      <c r="D40" s="52">
        <v>5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133</v>
      </c>
      <c r="L40" s="52" t="s">
        <v>135</v>
      </c>
      <c r="M40" s="52" t="s">
        <v>124</v>
      </c>
      <c r="N40" s="52" t="s">
        <v>162</v>
      </c>
      <c r="O40" s="35">
        <v>22</v>
      </c>
      <c r="P40" s="53">
        <v>32</v>
      </c>
      <c r="Q40" s="37">
        <v>-10</v>
      </c>
      <c r="R40" s="6" t="s">
        <v>26</v>
      </c>
      <c r="S40" s="7" t="s">
        <v>185</v>
      </c>
    </row>
    <row r="41" spans="1:19" x14ac:dyDescent="0.25">
      <c r="A41" s="12" t="s">
        <v>81</v>
      </c>
      <c r="B41" s="52">
        <v>9</v>
      </c>
      <c r="C41" s="52">
        <v>2</v>
      </c>
      <c r="D41" s="52">
        <v>6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124</v>
      </c>
      <c r="L41" s="52" t="s">
        <v>157</v>
      </c>
      <c r="M41" s="52" t="s">
        <v>117</v>
      </c>
      <c r="N41" s="52" t="s">
        <v>124</v>
      </c>
      <c r="O41" s="35">
        <v>19</v>
      </c>
      <c r="P41" s="53">
        <v>34</v>
      </c>
      <c r="Q41" s="37">
        <v>-15</v>
      </c>
      <c r="R41" s="6" t="s">
        <v>155</v>
      </c>
      <c r="S41" s="7" t="s">
        <v>206</v>
      </c>
    </row>
    <row r="42" spans="1:19" ht="15.75" thickBot="1" x14ac:dyDescent="0.3">
      <c r="A42" s="13" t="s">
        <v>83</v>
      </c>
      <c r="B42" s="9">
        <v>9</v>
      </c>
      <c r="C42" s="9">
        <v>0</v>
      </c>
      <c r="D42" s="9">
        <v>8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207</v>
      </c>
      <c r="M42" s="9" t="s">
        <v>117</v>
      </c>
      <c r="N42" s="9" t="s">
        <v>126</v>
      </c>
      <c r="O42" s="38">
        <v>9</v>
      </c>
      <c r="P42" s="39">
        <v>35</v>
      </c>
      <c r="Q42" s="40">
        <v>-26</v>
      </c>
      <c r="R42" s="8" t="s">
        <v>208</v>
      </c>
      <c r="S42" s="10" t="s">
        <v>209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25:S32">
    <sortCondition descending="1" ref="F25:F32"/>
    <sortCondition descending="1" ref="Q25:Q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9</v>
      </c>
      <c r="C4" s="4">
        <v>8</v>
      </c>
      <c r="D4" s="4">
        <v>0</v>
      </c>
      <c r="E4" s="33">
        <v>1</v>
      </c>
      <c r="F4" s="34">
        <v>17</v>
      </c>
      <c r="G4" s="32">
        <v>7</v>
      </c>
      <c r="H4" s="33">
        <v>8</v>
      </c>
      <c r="I4" s="33">
        <v>0</v>
      </c>
      <c r="J4" s="34">
        <v>0</v>
      </c>
      <c r="K4" s="3" t="s">
        <v>169</v>
      </c>
      <c r="L4" s="4" t="s">
        <v>138</v>
      </c>
      <c r="M4" s="4" t="s">
        <v>115</v>
      </c>
      <c r="N4" s="4" t="s">
        <v>115</v>
      </c>
      <c r="O4" s="32">
        <v>29</v>
      </c>
      <c r="P4" s="33">
        <v>14</v>
      </c>
      <c r="Q4" s="34">
        <v>15</v>
      </c>
      <c r="R4" s="3" t="s">
        <v>29</v>
      </c>
      <c r="S4" s="5" t="s">
        <v>200</v>
      </c>
    </row>
    <row r="5" spans="1:20" x14ac:dyDescent="0.25">
      <c r="A5" s="12" t="s">
        <v>56</v>
      </c>
      <c r="B5" s="52">
        <v>10</v>
      </c>
      <c r="C5" s="52">
        <v>6</v>
      </c>
      <c r="D5" s="52">
        <v>3</v>
      </c>
      <c r="E5" s="53">
        <v>1</v>
      </c>
      <c r="F5" s="37">
        <v>13</v>
      </c>
      <c r="G5" s="35">
        <v>5</v>
      </c>
      <c r="H5" s="53">
        <v>6</v>
      </c>
      <c r="I5" s="53">
        <v>0</v>
      </c>
      <c r="J5" s="37">
        <v>0</v>
      </c>
      <c r="K5" s="6" t="s">
        <v>152</v>
      </c>
      <c r="L5" s="52" t="s">
        <v>141</v>
      </c>
      <c r="M5" s="52" t="s">
        <v>123</v>
      </c>
      <c r="N5" s="52" t="s">
        <v>179</v>
      </c>
      <c r="O5" s="35">
        <v>40</v>
      </c>
      <c r="P5" s="53">
        <v>31</v>
      </c>
      <c r="Q5" s="37">
        <v>9</v>
      </c>
      <c r="R5" s="6" t="s">
        <v>26</v>
      </c>
      <c r="S5" s="7" t="s">
        <v>210</v>
      </c>
    </row>
    <row r="6" spans="1:20" x14ac:dyDescent="0.25">
      <c r="A6" s="12" t="s">
        <v>58</v>
      </c>
      <c r="B6" s="52">
        <v>9</v>
      </c>
      <c r="C6" s="52">
        <v>5</v>
      </c>
      <c r="D6" s="52">
        <v>2</v>
      </c>
      <c r="E6" s="53">
        <v>2</v>
      </c>
      <c r="F6" s="37">
        <v>12</v>
      </c>
      <c r="G6" s="35">
        <v>2</v>
      </c>
      <c r="H6" s="53">
        <v>4</v>
      </c>
      <c r="I6" s="53">
        <v>1</v>
      </c>
      <c r="J6" s="37">
        <v>2</v>
      </c>
      <c r="K6" s="6" t="s">
        <v>167</v>
      </c>
      <c r="L6" s="52" t="s">
        <v>211</v>
      </c>
      <c r="M6" s="52" t="s">
        <v>122</v>
      </c>
      <c r="N6" s="52" t="s">
        <v>152</v>
      </c>
      <c r="O6" s="35">
        <v>28</v>
      </c>
      <c r="P6" s="53">
        <v>30</v>
      </c>
      <c r="Q6" s="37">
        <v>-2</v>
      </c>
      <c r="R6" s="6" t="s">
        <v>27</v>
      </c>
      <c r="S6" s="7" t="s">
        <v>212</v>
      </c>
    </row>
    <row r="7" spans="1:20" x14ac:dyDescent="0.25">
      <c r="A7" s="12" t="s">
        <v>55</v>
      </c>
      <c r="B7" s="50">
        <v>9</v>
      </c>
      <c r="C7" s="50">
        <v>4</v>
      </c>
      <c r="D7" s="50">
        <v>2</v>
      </c>
      <c r="E7" s="53">
        <v>3</v>
      </c>
      <c r="F7" s="37">
        <v>11</v>
      </c>
      <c r="G7" s="35">
        <v>4</v>
      </c>
      <c r="H7" s="53">
        <v>4</v>
      </c>
      <c r="I7" s="53">
        <v>0</v>
      </c>
      <c r="J7" s="37">
        <v>0</v>
      </c>
      <c r="K7" s="6" t="s">
        <v>213</v>
      </c>
      <c r="L7" s="50" t="s">
        <v>126</v>
      </c>
      <c r="M7" s="50" t="s">
        <v>126</v>
      </c>
      <c r="N7" s="50" t="s">
        <v>133</v>
      </c>
      <c r="O7" s="35">
        <v>32</v>
      </c>
      <c r="P7" s="36">
        <v>28</v>
      </c>
      <c r="Q7" s="37">
        <v>4</v>
      </c>
      <c r="R7" s="6" t="s">
        <v>27</v>
      </c>
      <c r="S7" s="7" t="s">
        <v>214</v>
      </c>
    </row>
    <row r="8" spans="1:20" x14ac:dyDescent="0.25">
      <c r="A8" s="12" t="s">
        <v>54</v>
      </c>
      <c r="B8" s="52">
        <v>9</v>
      </c>
      <c r="C8" s="52">
        <v>5</v>
      </c>
      <c r="D8" s="52">
        <v>3</v>
      </c>
      <c r="E8" s="53">
        <v>1</v>
      </c>
      <c r="F8" s="37">
        <v>11</v>
      </c>
      <c r="G8" s="35">
        <v>3</v>
      </c>
      <c r="H8" s="53">
        <v>4</v>
      </c>
      <c r="I8" s="53">
        <v>1</v>
      </c>
      <c r="J8" s="37">
        <v>0</v>
      </c>
      <c r="K8" s="6" t="s">
        <v>131</v>
      </c>
      <c r="L8" s="52" t="s">
        <v>152</v>
      </c>
      <c r="M8" s="52" t="s">
        <v>123</v>
      </c>
      <c r="N8" s="52" t="s">
        <v>134</v>
      </c>
      <c r="O8" s="35">
        <v>30</v>
      </c>
      <c r="P8" s="53">
        <v>28</v>
      </c>
      <c r="Q8" s="37">
        <v>2</v>
      </c>
      <c r="R8" s="6" t="s">
        <v>30</v>
      </c>
      <c r="S8" s="7" t="s">
        <v>203</v>
      </c>
    </row>
    <row r="9" spans="1:20" x14ac:dyDescent="0.25">
      <c r="A9" s="12" t="s">
        <v>57</v>
      </c>
      <c r="B9" s="50">
        <v>10</v>
      </c>
      <c r="C9" s="50">
        <v>5</v>
      </c>
      <c r="D9" s="50">
        <v>5</v>
      </c>
      <c r="E9" s="36">
        <v>0</v>
      </c>
      <c r="F9" s="37">
        <v>10</v>
      </c>
      <c r="G9" s="35">
        <v>4</v>
      </c>
      <c r="H9" s="36">
        <v>5</v>
      </c>
      <c r="I9" s="36">
        <v>0</v>
      </c>
      <c r="J9" s="37">
        <v>0</v>
      </c>
      <c r="K9" s="6" t="s">
        <v>151</v>
      </c>
      <c r="L9" s="50" t="s">
        <v>131</v>
      </c>
      <c r="M9" s="50" t="s">
        <v>123</v>
      </c>
      <c r="N9" s="50" t="s">
        <v>180</v>
      </c>
      <c r="O9" s="35">
        <v>32</v>
      </c>
      <c r="P9" s="36">
        <v>29</v>
      </c>
      <c r="Q9" s="37">
        <v>3</v>
      </c>
      <c r="R9" s="6" t="s">
        <v>29</v>
      </c>
      <c r="S9" s="7" t="s">
        <v>241</v>
      </c>
    </row>
    <row r="10" spans="1:20" x14ac:dyDescent="0.25">
      <c r="A10" s="12" t="s">
        <v>52</v>
      </c>
      <c r="B10" s="52">
        <v>8</v>
      </c>
      <c r="C10" s="52">
        <v>4</v>
      </c>
      <c r="D10" s="52">
        <v>3</v>
      </c>
      <c r="E10" s="53">
        <v>1</v>
      </c>
      <c r="F10" s="37">
        <v>9</v>
      </c>
      <c r="G10" s="35">
        <v>4</v>
      </c>
      <c r="H10" s="53">
        <v>4</v>
      </c>
      <c r="I10" s="53">
        <v>0</v>
      </c>
      <c r="J10" s="37">
        <v>0</v>
      </c>
      <c r="K10" s="6" t="s">
        <v>134</v>
      </c>
      <c r="L10" s="52" t="s">
        <v>133</v>
      </c>
      <c r="M10" s="52" t="s">
        <v>122</v>
      </c>
      <c r="N10" s="52" t="s">
        <v>143</v>
      </c>
      <c r="O10" s="35">
        <v>22</v>
      </c>
      <c r="P10" s="53">
        <v>23</v>
      </c>
      <c r="Q10" s="37">
        <v>-1</v>
      </c>
      <c r="R10" s="6" t="s">
        <v>27</v>
      </c>
      <c r="S10" s="7" t="s">
        <v>201</v>
      </c>
    </row>
    <row r="11" spans="1:20" ht="15.75" thickBot="1" x14ac:dyDescent="0.3">
      <c r="A11" s="12" t="s">
        <v>59</v>
      </c>
      <c r="B11" s="52">
        <v>8</v>
      </c>
      <c r="C11" s="52">
        <v>4</v>
      </c>
      <c r="D11" s="52">
        <v>4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141</v>
      </c>
      <c r="L11" s="52" t="s">
        <v>124</v>
      </c>
      <c r="M11" s="52" t="s">
        <v>124</v>
      </c>
      <c r="N11" s="52" t="s">
        <v>180</v>
      </c>
      <c r="O11" s="35">
        <v>32</v>
      </c>
      <c r="P11" s="53">
        <v>26</v>
      </c>
      <c r="Q11" s="37">
        <v>6</v>
      </c>
      <c r="R11" s="6" t="s">
        <v>26</v>
      </c>
      <c r="S11" s="7" t="s">
        <v>180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9</v>
      </c>
      <c r="C14" s="52">
        <v>7</v>
      </c>
      <c r="D14" s="52">
        <v>2</v>
      </c>
      <c r="E14" s="53">
        <v>0</v>
      </c>
      <c r="F14" s="34">
        <v>14</v>
      </c>
      <c r="G14" s="53">
        <v>5</v>
      </c>
      <c r="H14" s="53">
        <v>7</v>
      </c>
      <c r="I14" s="53">
        <v>0</v>
      </c>
      <c r="J14" s="53">
        <v>0</v>
      </c>
      <c r="K14" s="6" t="s">
        <v>120</v>
      </c>
      <c r="L14" s="52" t="s">
        <v>181</v>
      </c>
      <c r="M14" s="52" t="s">
        <v>117</v>
      </c>
      <c r="N14" s="52" t="s">
        <v>120</v>
      </c>
      <c r="O14" s="35">
        <v>28</v>
      </c>
      <c r="P14" s="53">
        <v>18</v>
      </c>
      <c r="Q14" s="37">
        <v>10</v>
      </c>
      <c r="R14" s="6" t="s">
        <v>147</v>
      </c>
      <c r="S14" s="7" t="s">
        <v>217</v>
      </c>
    </row>
    <row r="15" spans="1:20" x14ac:dyDescent="0.25">
      <c r="A15" s="12" t="s">
        <v>61</v>
      </c>
      <c r="B15" s="52">
        <v>10</v>
      </c>
      <c r="C15" s="52">
        <v>6</v>
      </c>
      <c r="D15" s="52">
        <v>4</v>
      </c>
      <c r="E15" s="53">
        <v>0</v>
      </c>
      <c r="F15" s="37">
        <v>12</v>
      </c>
      <c r="G15" s="53">
        <v>4</v>
      </c>
      <c r="H15" s="53">
        <v>5</v>
      </c>
      <c r="I15" s="53">
        <v>1</v>
      </c>
      <c r="J15" s="53">
        <v>0</v>
      </c>
      <c r="K15" s="6" t="s">
        <v>128</v>
      </c>
      <c r="L15" s="52" t="s">
        <v>163</v>
      </c>
      <c r="M15" s="52" t="s">
        <v>119</v>
      </c>
      <c r="N15" s="52" t="s">
        <v>123</v>
      </c>
      <c r="O15" s="35">
        <v>37</v>
      </c>
      <c r="P15" s="53">
        <v>37</v>
      </c>
      <c r="Q15" s="37">
        <v>0</v>
      </c>
      <c r="R15" s="6" t="s">
        <v>129</v>
      </c>
      <c r="S15" s="7" t="s">
        <v>215</v>
      </c>
    </row>
    <row r="16" spans="1:20" x14ac:dyDescent="0.25">
      <c r="A16" s="12" t="s">
        <v>63</v>
      </c>
      <c r="B16" s="50">
        <v>8</v>
      </c>
      <c r="C16" s="50">
        <v>5</v>
      </c>
      <c r="D16" s="50">
        <v>2</v>
      </c>
      <c r="E16" s="36">
        <v>1</v>
      </c>
      <c r="F16" s="37">
        <v>11</v>
      </c>
      <c r="G16" s="36">
        <v>4</v>
      </c>
      <c r="H16" s="36">
        <v>5</v>
      </c>
      <c r="I16" s="36">
        <v>0</v>
      </c>
      <c r="J16" s="36">
        <v>1</v>
      </c>
      <c r="K16" s="6" t="s">
        <v>165</v>
      </c>
      <c r="L16" s="50" t="s">
        <v>115</v>
      </c>
      <c r="M16" s="50" t="s">
        <v>120</v>
      </c>
      <c r="N16" s="50" t="s">
        <v>167</v>
      </c>
      <c r="O16" s="35">
        <v>33</v>
      </c>
      <c r="P16" s="36">
        <v>30</v>
      </c>
      <c r="Q16" s="37">
        <v>3</v>
      </c>
      <c r="R16" s="6" t="s">
        <v>29</v>
      </c>
      <c r="S16" s="7" t="s">
        <v>176</v>
      </c>
    </row>
    <row r="17" spans="1:19" x14ac:dyDescent="0.25">
      <c r="A17" s="12" t="s">
        <v>64</v>
      </c>
      <c r="B17" s="50">
        <v>8</v>
      </c>
      <c r="C17" s="50">
        <v>4</v>
      </c>
      <c r="D17" s="50">
        <v>2</v>
      </c>
      <c r="E17" s="36">
        <v>2</v>
      </c>
      <c r="F17" s="37">
        <v>10</v>
      </c>
      <c r="G17" s="36">
        <v>4</v>
      </c>
      <c r="H17" s="36">
        <v>4</v>
      </c>
      <c r="I17" s="36">
        <v>0</v>
      </c>
      <c r="J17" s="36">
        <v>0</v>
      </c>
      <c r="K17" s="6" t="s">
        <v>216</v>
      </c>
      <c r="L17" s="50" t="s">
        <v>120</v>
      </c>
      <c r="M17" s="50" t="s">
        <v>122</v>
      </c>
      <c r="N17" s="50" t="s">
        <v>152</v>
      </c>
      <c r="O17" s="35">
        <v>21</v>
      </c>
      <c r="P17" s="36">
        <v>23</v>
      </c>
      <c r="Q17" s="37">
        <v>-2</v>
      </c>
      <c r="R17" s="6" t="s">
        <v>27</v>
      </c>
      <c r="S17" s="7" t="s">
        <v>178</v>
      </c>
    </row>
    <row r="18" spans="1:19" x14ac:dyDescent="0.25">
      <c r="A18" s="12" t="s">
        <v>62</v>
      </c>
      <c r="B18" s="52">
        <v>10</v>
      </c>
      <c r="C18" s="52">
        <v>4</v>
      </c>
      <c r="D18" s="52">
        <v>5</v>
      </c>
      <c r="E18" s="53">
        <v>1</v>
      </c>
      <c r="F18" s="37">
        <v>9</v>
      </c>
      <c r="G18" s="53">
        <v>4</v>
      </c>
      <c r="H18" s="53">
        <v>4</v>
      </c>
      <c r="I18" s="53">
        <v>0</v>
      </c>
      <c r="J18" s="53">
        <v>0</v>
      </c>
      <c r="K18" s="6" t="s">
        <v>151</v>
      </c>
      <c r="L18" s="52" t="s">
        <v>133</v>
      </c>
      <c r="M18" s="52" t="s">
        <v>120</v>
      </c>
      <c r="N18" s="52" t="s">
        <v>135</v>
      </c>
      <c r="O18" s="35">
        <v>32</v>
      </c>
      <c r="P18" s="53">
        <v>33</v>
      </c>
      <c r="Q18" s="37">
        <v>-1</v>
      </c>
      <c r="R18" s="6" t="s">
        <v>127</v>
      </c>
      <c r="S18" s="7" t="s">
        <v>240</v>
      </c>
    </row>
    <row r="19" spans="1:19" x14ac:dyDescent="0.25">
      <c r="A19" s="12" t="s">
        <v>65</v>
      </c>
      <c r="B19" s="52">
        <v>8</v>
      </c>
      <c r="C19" s="52">
        <v>4</v>
      </c>
      <c r="D19" s="52">
        <v>3</v>
      </c>
      <c r="E19" s="53">
        <v>1</v>
      </c>
      <c r="F19" s="37">
        <v>9</v>
      </c>
      <c r="G19" s="53">
        <v>2</v>
      </c>
      <c r="H19" s="53">
        <v>2</v>
      </c>
      <c r="I19" s="53">
        <v>2</v>
      </c>
      <c r="J19" s="53">
        <v>0</v>
      </c>
      <c r="K19" s="6" t="s">
        <v>141</v>
      </c>
      <c r="L19" s="52" t="s">
        <v>130</v>
      </c>
      <c r="M19" s="52" t="s">
        <v>120</v>
      </c>
      <c r="N19" s="52" t="s">
        <v>146</v>
      </c>
      <c r="O19" s="35">
        <v>19</v>
      </c>
      <c r="P19" s="53">
        <v>26</v>
      </c>
      <c r="Q19" s="37">
        <v>-7</v>
      </c>
      <c r="R19" s="6" t="s">
        <v>129</v>
      </c>
      <c r="S19" s="7" t="s">
        <v>201</v>
      </c>
    </row>
    <row r="20" spans="1:19" x14ac:dyDescent="0.25">
      <c r="A20" s="12" t="s">
        <v>67</v>
      </c>
      <c r="B20" s="50">
        <v>9</v>
      </c>
      <c r="C20" s="50">
        <v>3</v>
      </c>
      <c r="D20" s="50">
        <v>4</v>
      </c>
      <c r="E20" s="36">
        <v>2</v>
      </c>
      <c r="F20" s="37">
        <v>8</v>
      </c>
      <c r="G20" s="36">
        <v>2</v>
      </c>
      <c r="H20" s="36">
        <v>3</v>
      </c>
      <c r="I20" s="36">
        <v>0</v>
      </c>
      <c r="J20" s="36">
        <v>0</v>
      </c>
      <c r="K20" s="6" t="s">
        <v>162</v>
      </c>
      <c r="L20" s="50" t="s">
        <v>130</v>
      </c>
      <c r="M20" s="50" t="s">
        <v>124</v>
      </c>
      <c r="N20" s="50" t="s">
        <v>146</v>
      </c>
      <c r="O20" s="35">
        <v>23</v>
      </c>
      <c r="P20" s="36">
        <v>30</v>
      </c>
      <c r="Q20" s="37">
        <v>-7</v>
      </c>
      <c r="R20" s="6" t="s">
        <v>137</v>
      </c>
      <c r="S20" s="7" t="s">
        <v>205</v>
      </c>
    </row>
    <row r="21" spans="1:19" ht="15.75" thickBot="1" x14ac:dyDescent="0.3">
      <c r="A21" s="13" t="s">
        <v>66</v>
      </c>
      <c r="B21" s="9">
        <v>9</v>
      </c>
      <c r="C21" s="9">
        <v>3</v>
      </c>
      <c r="D21" s="9">
        <v>6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153</v>
      </c>
      <c r="L21" s="9" t="s">
        <v>124</v>
      </c>
      <c r="M21" s="9" t="s">
        <v>119</v>
      </c>
      <c r="N21" s="9" t="s">
        <v>124</v>
      </c>
      <c r="O21" s="38">
        <v>26</v>
      </c>
      <c r="P21" s="39">
        <v>29</v>
      </c>
      <c r="Q21" s="40">
        <v>-3</v>
      </c>
      <c r="R21" s="8" t="s">
        <v>30</v>
      </c>
      <c r="S21" s="10" t="s">
        <v>219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9</v>
      </c>
      <c r="C25" s="4">
        <v>7</v>
      </c>
      <c r="D25" s="4">
        <v>2</v>
      </c>
      <c r="E25" s="33">
        <v>0</v>
      </c>
      <c r="F25" s="34">
        <v>14</v>
      </c>
      <c r="G25" s="33">
        <v>6</v>
      </c>
      <c r="H25" s="33">
        <v>6</v>
      </c>
      <c r="I25" s="33">
        <v>1</v>
      </c>
      <c r="J25" s="33">
        <v>0</v>
      </c>
      <c r="K25" s="3" t="s">
        <v>128</v>
      </c>
      <c r="L25" s="4" t="s">
        <v>167</v>
      </c>
      <c r="M25" s="4" t="s">
        <v>115</v>
      </c>
      <c r="N25" s="4" t="s">
        <v>148</v>
      </c>
      <c r="O25" s="32">
        <v>32</v>
      </c>
      <c r="P25" s="33">
        <v>21</v>
      </c>
      <c r="Q25" s="34">
        <v>11</v>
      </c>
      <c r="R25" s="3" t="s">
        <v>26</v>
      </c>
      <c r="S25" s="5" t="s">
        <v>217</v>
      </c>
    </row>
    <row r="26" spans="1:19" x14ac:dyDescent="0.25">
      <c r="A26" s="12" t="s">
        <v>68</v>
      </c>
      <c r="B26" s="52">
        <v>8</v>
      </c>
      <c r="C26" s="52">
        <v>6</v>
      </c>
      <c r="D26" s="52">
        <v>1</v>
      </c>
      <c r="E26" s="53">
        <v>1</v>
      </c>
      <c r="F26" s="37">
        <v>13</v>
      </c>
      <c r="G26" s="53">
        <v>4</v>
      </c>
      <c r="H26" s="53">
        <v>5</v>
      </c>
      <c r="I26" s="53">
        <v>1</v>
      </c>
      <c r="J26" s="53">
        <v>1</v>
      </c>
      <c r="K26" s="6" t="s">
        <v>134</v>
      </c>
      <c r="L26" s="52" t="s">
        <v>154</v>
      </c>
      <c r="M26" s="52" t="s">
        <v>119</v>
      </c>
      <c r="N26" s="52" t="s">
        <v>154</v>
      </c>
      <c r="O26" s="35">
        <v>26</v>
      </c>
      <c r="P26" s="53">
        <v>21</v>
      </c>
      <c r="Q26" s="37">
        <v>5</v>
      </c>
      <c r="R26" s="6" t="s">
        <v>29</v>
      </c>
      <c r="S26" s="7" t="s">
        <v>238</v>
      </c>
    </row>
    <row r="27" spans="1:19" x14ac:dyDescent="0.25">
      <c r="A27" s="12" t="s">
        <v>70</v>
      </c>
      <c r="B27" s="52">
        <v>9</v>
      </c>
      <c r="C27" s="52">
        <v>4</v>
      </c>
      <c r="D27" s="52">
        <v>3</v>
      </c>
      <c r="E27" s="53">
        <v>2</v>
      </c>
      <c r="F27" s="37">
        <v>10</v>
      </c>
      <c r="G27" s="53">
        <v>3</v>
      </c>
      <c r="H27" s="53">
        <v>4</v>
      </c>
      <c r="I27" s="53">
        <v>0</v>
      </c>
      <c r="J27" s="53">
        <v>1</v>
      </c>
      <c r="K27" s="6" t="s">
        <v>140</v>
      </c>
      <c r="L27" s="52" t="s">
        <v>145</v>
      </c>
      <c r="M27" s="52" t="s">
        <v>119</v>
      </c>
      <c r="N27" s="52" t="s">
        <v>142</v>
      </c>
      <c r="O27" s="35">
        <v>29</v>
      </c>
      <c r="P27" s="53">
        <v>31</v>
      </c>
      <c r="Q27" s="37">
        <v>-2</v>
      </c>
      <c r="R27" s="6" t="s">
        <v>30</v>
      </c>
      <c r="S27" s="7" t="s">
        <v>220</v>
      </c>
    </row>
    <row r="28" spans="1:19" x14ac:dyDescent="0.25">
      <c r="A28" s="12" t="s">
        <v>74</v>
      </c>
      <c r="B28" s="52">
        <v>9</v>
      </c>
      <c r="C28" s="52">
        <v>4</v>
      </c>
      <c r="D28" s="52">
        <v>4</v>
      </c>
      <c r="E28" s="53">
        <v>1</v>
      </c>
      <c r="F28" s="37">
        <v>9</v>
      </c>
      <c r="G28" s="53">
        <v>3</v>
      </c>
      <c r="H28" s="53">
        <v>3</v>
      </c>
      <c r="I28" s="53">
        <v>1</v>
      </c>
      <c r="J28" s="53">
        <v>0</v>
      </c>
      <c r="K28" s="6" t="s">
        <v>123</v>
      </c>
      <c r="L28" s="52" t="s">
        <v>162</v>
      </c>
      <c r="M28" s="52" t="s">
        <v>115</v>
      </c>
      <c r="N28" s="52" t="s">
        <v>165</v>
      </c>
      <c r="O28" s="35">
        <v>31</v>
      </c>
      <c r="P28" s="53">
        <v>25</v>
      </c>
      <c r="Q28" s="37">
        <v>6</v>
      </c>
      <c r="R28" s="6" t="s">
        <v>27</v>
      </c>
      <c r="S28" s="7" t="s">
        <v>218</v>
      </c>
    </row>
    <row r="29" spans="1:19" x14ac:dyDescent="0.25">
      <c r="A29" s="12" t="s">
        <v>72</v>
      </c>
      <c r="B29" s="52">
        <v>9</v>
      </c>
      <c r="C29" s="52">
        <v>4</v>
      </c>
      <c r="D29" s="52">
        <v>5</v>
      </c>
      <c r="E29" s="53">
        <v>0</v>
      </c>
      <c r="F29" s="37">
        <v>8</v>
      </c>
      <c r="G29" s="53">
        <v>3</v>
      </c>
      <c r="H29" s="53">
        <v>4</v>
      </c>
      <c r="I29" s="53">
        <v>0</v>
      </c>
      <c r="J29" s="53">
        <v>0</v>
      </c>
      <c r="K29" s="6" t="s">
        <v>141</v>
      </c>
      <c r="L29" s="52" t="s">
        <v>135</v>
      </c>
      <c r="M29" s="52" t="s">
        <v>116</v>
      </c>
      <c r="N29" s="52" t="s">
        <v>142</v>
      </c>
      <c r="O29" s="35">
        <v>25</v>
      </c>
      <c r="P29" s="53">
        <v>26</v>
      </c>
      <c r="Q29" s="37">
        <v>-1</v>
      </c>
      <c r="R29" s="6" t="s">
        <v>27</v>
      </c>
      <c r="S29" s="7" t="s">
        <v>204</v>
      </c>
    </row>
    <row r="30" spans="1:19" x14ac:dyDescent="0.25">
      <c r="A30" s="12" t="s">
        <v>73</v>
      </c>
      <c r="B30" s="50">
        <v>9</v>
      </c>
      <c r="C30" s="50">
        <v>3</v>
      </c>
      <c r="D30" s="50">
        <v>4</v>
      </c>
      <c r="E30" s="36">
        <v>2</v>
      </c>
      <c r="F30" s="37">
        <v>8</v>
      </c>
      <c r="G30" s="36">
        <v>3</v>
      </c>
      <c r="H30" s="36">
        <v>3</v>
      </c>
      <c r="I30" s="36">
        <v>0</v>
      </c>
      <c r="J30" s="36">
        <v>1</v>
      </c>
      <c r="K30" s="6" t="s">
        <v>145</v>
      </c>
      <c r="L30" s="50" t="s">
        <v>146</v>
      </c>
      <c r="M30" s="50" t="s">
        <v>116</v>
      </c>
      <c r="N30" s="50" t="s">
        <v>120</v>
      </c>
      <c r="O30" s="35">
        <v>32</v>
      </c>
      <c r="P30" s="36">
        <v>38</v>
      </c>
      <c r="Q30" s="37">
        <v>-6</v>
      </c>
      <c r="R30" s="6" t="s">
        <v>127</v>
      </c>
      <c r="S30" s="7" t="s">
        <v>205</v>
      </c>
    </row>
    <row r="31" spans="1:19" x14ac:dyDescent="0.25">
      <c r="A31" s="12" t="s">
        <v>71</v>
      </c>
      <c r="B31" s="52">
        <v>8</v>
      </c>
      <c r="C31" s="52">
        <v>3</v>
      </c>
      <c r="D31" s="52">
        <v>4</v>
      </c>
      <c r="E31" s="53">
        <v>1</v>
      </c>
      <c r="F31" s="37">
        <v>7</v>
      </c>
      <c r="G31" s="53">
        <v>2</v>
      </c>
      <c r="H31" s="53">
        <v>2</v>
      </c>
      <c r="I31" s="53">
        <v>1</v>
      </c>
      <c r="J31" s="53">
        <v>1</v>
      </c>
      <c r="K31" s="6" t="s">
        <v>123</v>
      </c>
      <c r="L31" s="52" t="s">
        <v>146</v>
      </c>
      <c r="M31" s="52" t="s">
        <v>136</v>
      </c>
      <c r="N31" s="52" t="s">
        <v>170</v>
      </c>
      <c r="O31" s="35">
        <v>15</v>
      </c>
      <c r="P31" s="53">
        <v>24</v>
      </c>
      <c r="Q31" s="37">
        <v>-9</v>
      </c>
      <c r="R31" s="6" t="s">
        <v>30</v>
      </c>
      <c r="S31" s="7" t="s">
        <v>239</v>
      </c>
    </row>
    <row r="32" spans="1:19" ht="15.75" thickBot="1" x14ac:dyDescent="0.3">
      <c r="A32" s="12" t="s">
        <v>75</v>
      </c>
      <c r="B32" s="52">
        <v>9</v>
      </c>
      <c r="C32" s="52">
        <v>3</v>
      </c>
      <c r="D32" s="52">
        <v>6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163</v>
      </c>
      <c r="M32" s="52" t="s">
        <v>118</v>
      </c>
      <c r="N32" s="52" t="s">
        <v>135</v>
      </c>
      <c r="O32" s="35">
        <v>19</v>
      </c>
      <c r="P32" s="53">
        <v>32</v>
      </c>
      <c r="Q32" s="37">
        <v>-13</v>
      </c>
      <c r="R32" s="6" t="s">
        <v>27</v>
      </c>
      <c r="S32" s="7" t="s">
        <v>219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10</v>
      </c>
      <c r="C35" s="52">
        <v>9</v>
      </c>
      <c r="D35" s="52">
        <v>0</v>
      </c>
      <c r="E35" s="53">
        <v>1</v>
      </c>
      <c r="F35" s="34">
        <v>19</v>
      </c>
      <c r="G35" s="53">
        <v>6</v>
      </c>
      <c r="H35" s="53">
        <v>6</v>
      </c>
      <c r="I35" s="53">
        <v>3</v>
      </c>
      <c r="J35" s="53">
        <v>0</v>
      </c>
      <c r="K35" s="6" t="s">
        <v>223</v>
      </c>
      <c r="L35" s="52" t="s">
        <v>138</v>
      </c>
      <c r="M35" s="52" t="s">
        <v>138</v>
      </c>
      <c r="N35" s="52" t="s">
        <v>197</v>
      </c>
      <c r="O35" s="35">
        <v>38</v>
      </c>
      <c r="P35" s="53">
        <v>22</v>
      </c>
      <c r="Q35" s="37">
        <v>16</v>
      </c>
      <c r="R35" s="6" t="s">
        <v>29</v>
      </c>
      <c r="S35" s="7" t="s">
        <v>224</v>
      </c>
    </row>
    <row r="36" spans="1:19" x14ac:dyDescent="0.25">
      <c r="A36" s="12" t="s">
        <v>76</v>
      </c>
      <c r="B36" s="52">
        <v>9</v>
      </c>
      <c r="C36" s="52">
        <v>6</v>
      </c>
      <c r="D36" s="52">
        <v>2</v>
      </c>
      <c r="E36" s="53">
        <v>1</v>
      </c>
      <c r="F36" s="37">
        <v>13</v>
      </c>
      <c r="G36" s="53">
        <v>6</v>
      </c>
      <c r="H36" s="53">
        <v>6</v>
      </c>
      <c r="I36" s="53">
        <v>0</v>
      </c>
      <c r="J36" s="53">
        <v>0</v>
      </c>
      <c r="K36" s="6" t="s">
        <v>154</v>
      </c>
      <c r="L36" s="52" t="s">
        <v>141</v>
      </c>
      <c r="M36" s="52" t="s">
        <v>115</v>
      </c>
      <c r="N36" s="52" t="s">
        <v>148</v>
      </c>
      <c r="O36" s="35">
        <v>36</v>
      </c>
      <c r="P36" s="53">
        <v>21</v>
      </c>
      <c r="Q36" s="37">
        <v>15</v>
      </c>
      <c r="R36" s="6" t="s">
        <v>26</v>
      </c>
      <c r="S36" s="7" t="s">
        <v>236</v>
      </c>
    </row>
    <row r="37" spans="1:19" x14ac:dyDescent="0.25">
      <c r="A37" s="12" t="s">
        <v>79</v>
      </c>
      <c r="B37" s="52">
        <v>9</v>
      </c>
      <c r="C37" s="52">
        <v>5</v>
      </c>
      <c r="D37" s="52">
        <v>2</v>
      </c>
      <c r="E37" s="53">
        <v>2</v>
      </c>
      <c r="F37" s="37">
        <v>12</v>
      </c>
      <c r="G37" s="53">
        <v>5</v>
      </c>
      <c r="H37" s="53">
        <v>5</v>
      </c>
      <c r="I37" s="53">
        <v>0</v>
      </c>
      <c r="J37" s="53">
        <v>2</v>
      </c>
      <c r="K37" s="6" t="s">
        <v>189</v>
      </c>
      <c r="L37" s="52" t="s">
        <v>138</v>
      </c>
      <c r="M37" s="52" t="s">
        <v>121</v>
      </c>
      <c r="N37" s="52" t="s">
        <v>182</v>
      </c>
      <c r="O37" s="35">
        <v>39</v>
      </c>
      <c r="P37" s="53">
        <v>31</v>
      </c>
      <c r="Q37" s="37">
        <v>8</v>
      </c>
      <c r="R37" s="6" t="s">
        <v>26</v>
      </c>
      <c r="S37" s="7" t="s">
        <v>212</v>
      </c>
    </row>
    <row r="38" spans="1:19" x14ac:dyDescent="0.25">
      <c r="A38" s="12" t="s">
        <v>82</v>
      </c>
      <c r="B38" s="52">
        <v>10</v>
      </c>
      <c r="C38" s="52">
        <v>6</v>
      </c>
      <c r="D38" s="52">
        <v>4</v>
      </c>
      <c r="E38" s="53">
        <v>0</v>
      </c>
      <c r="F38" s="37">
        <v>12</v>
      </c>
      <c r="G38" s="53">
        <v>3</v>
      </c>
      <c r="H38" s="53">
        <v>6</v>
      </c>
      <c r="I38" s="53">
        <v>0</v>
      </c>
      <c r="J38" s="53">
        <v>0</v>
      </c>
      <c r="K38" s="6" t="s">
        <v>131</v>
      </c>
      <c r="L38" s="52" t="s">
        <v>167</v>
      </c>
      <c r="M38" s="52" t="s">
        <v>117</v>
      </c>
      <c r="N38" s="52" t="s">
        <v>135</v>
      </c>
      <c r="O38" s="35">
        <v>33</v>
      </c>
      <c r="P38" s="53">
        <v>30</v>
      </c>
      <c r="Q38" s="37">
        <v>3</v>
      </c>
      <c r="R38" s="6" t="s">
        <v>147</v>
      </c>
      <c r="S38" s="7" t="s">
        <v>215</v>
      </c>
    </row>
    <row r="39" spans="1:19" x14ac:dyDescent="0.25">
      <c r="A39" s="12" t="s">
        <v>80</v>
      </c>
      <c r="B39" s="52">
        <v>10</v>
      </c>
      <c r="C39" s="52">
        <v>3</v>
      </c>
      <c r="D39" s="52">
        <v>5</v>
      </c>
      <c r="E39" s="53">
        <v>2</v>
      </c>
      <c r="F39" s="37">
        <v>8</v>
      </c>
      <c r="G39" s="53">
        <v>1</v>
      </c>
      <c r="H39" s="53">
        <v>3</v>
      </c>
      <c r="I39" s="53">
        <v>0</v>
      </c>
      <c r="J39" s="53">
        <v>1</v>
      </c>
      <c r="K39" s="6" t="s">
        <v>124</v>
      </c>
      <c r="L39" s="52" t="s">
        <v>221</v>
      </c>
      <c r="M39" s="52" t="s">
        <v>117</v>
      </c>
      <c r="N39" s="52" t="s">
        <v>136</v>
      </c>
      <c r="O39" s="35">
        <v>24</v>
      </c>
      <c r="P39" s="53">
        <v>34</v>
      </c>
      <c r="Q39" s="37">
        <v>-10</v>
      </c>
      <c r="R39" s="6" t="s">
        <v>26</v>
      </c>
      <c r="S39" s="7" t="s">
        <v>222</v>
      </c>
    </row>
    <row r="40" spans="1:19" x14ac:dyDescent="0.25">
      <c r="A40" s="12" t="s">
        <v>78</v>
      </c>
      <c r="B40" s="52">
        <v>8</v>
      </c>
      <c r="C40" s="52">
        <v>2</v>
      </c>
      <c r="D40" s="52">
        <v>5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133</v>
      </c>
      <c r="L40" s="52" t="s">
        <v>135</v>
      </c>
      <c r="M40" s="52" t="s">
        <v>124</v>
      </c>
      <c r="N40" s="52" t="s">
        <v>162</v>
      </c>
      <c r="O40" s="35">
        <v>22</v>
      </c>
      <c r="P40" s="53">
        <v>32</v>
      </c>
      <c r="Q40" s="37">
        <v>-10</v>
      </c>
      <c r="R40" s="6" t="s">
        <v>26</v>
      </c>
      <c r="S40" s="7" t="s">
        <v>185</v>
      </c>
    </row>
    <row r="41" spans="1:19" x14ac:dyDescent="0.25">
      <c r="A41" s="12" t="s">
        <v>81</v>
      </c>
      <c r="B41" s="52">
        <v>10</v>
      </c>
      <c r="C41" s="52">
        <v>2</v>
      </c>
      <c r="D41" s="52">
        <v>7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135</v>
      </c>
      <c r="L41" s="52" t="s">
        <v>157</v>
      </c>
      <c r="M41" s="52" t="s">
        <v>117</v>
      </c>
      <c r="N41" s="52" t="s">
        <v>135</v>
      </c>
      <c r="O41" s="35">
        <v>22</v>
      </c>
      <c r="P41" s="53">
        <v>38</v>
      </c>
      <c r="Q41" s="37">
        <v>-16</v>
      </c>
      <c r="R41" s="6" t="s">
        <v>171</v>
      </c>
      <c r="S41" s="7" t="s">
        <v>237</v>
      </c>
    </row>
    <row r="42" spans="1:19" ht="15.75" thickBot="1" x14ac:dyDescent="0.3">
      <c r="A42" s="13" t="s">
        <v>83</v>
      </c>
      <c r="B42" s="9">
        <v>9</v>
      </c>
      <c r="C42" s="9">
        <v>0</v>
      </c>
      <c r="D42" s="9">
        <v>8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136</v>
      </c>
      <c r="L42" s="9" t="s">
        <v>207</v>
      </c>
      <c r="M42" s="9" t="s">
        <v>117</v>
      </c>
      <c r="N42" s="9" t="s">
        <v>126</v>
      </c>
      <c r="O42" s="38">
        <v>9</v>
      </c>
      <c r="P42" s="39">
        <v>35</v>
      </c>
      <c r="Q42" s="40">
        <v>-26</v>
      </c>
      <c r="R42" s="8" t="s">
        <v>208</v>
      </c>
      <c r="S42" s="10" t="s">
        <v>209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B35" sqref="B35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10</v>
      </c>
      <c r="C4" s="4">
        <v>9</v>
      </c>
      <c r="D4" s="4">
        <v>0</v>
      </c>
      <c r="E4" s="33">
        <v>1</v>
      </c>
      <c r="F4" s="34">
        <v>19</v>
      </c>
      <c r="G4" s="32">
        <v>7</v>
      </c>
      <c r="H4" s="33">
        <v>8</v>
      </c>
      <c r="I4" s="33">
        <v>1</v>
      </c>
      <c r="J4" s="34">
        <v>0</v>
      </c>
      <c r="K4" s="3" t="s">
        <v>223</v>
      </c>
      <c r="L4" s="4" t="s">
        <v>138</v>
      </c>
      <c r="M4" s="4" t="s">
        <v>128</v>
      </c>
      <c r="N4" s="4" t="s">
        <v>128</v>
      </c>
      <c r="O4" s="32">
        <v>32</v>
      </c>
      <c r="P4" s="33">
        <v>16</v>
      </c>
      <c r="Q4" s="34">
        <v>16</v>
      </c>
      <c r="R4" s="3" t="s">
        <v>129</v>
      </c>
      <c r="S4" s="5" t="s">
        <v>224</v>
      </c>
    </row>
    <row r="5" spans="1:20" x14ac:dyDescent="0.25">
      <c r="A5" s="12" t="s">
        <v>56</v>
      </c>
      <c r="B5" s="52">
        <v>11</v>
      </c>
      <c r="C5" s="52">
        <v>6</v>
      </c>
      <c r="D5" s="52">
        <v>4</v>
      </c>
      <c r="E5" s="53">
        <v>1</v>
      </c>
      <c r="F5" s="37">
        <v>13</v>
      </c>
      <c r="G5" s="35">
        <v>5</v>
      </c>
      <c r="H5" s="53">
        <v>6</v>
      </c>
      <c r="I5" s="53">
        <v>0</v>
      </c>
      <c r="J5" s="37">
        <v>0</v>
      </c>
      <c r="K5" s="6" t="s">
        <v>165</v>
      </c>
      <c r="L5" s="52" t="s">
        <v>141</v>
      </c>
      <c r="M5" s="52" t="s">
        <v>131</v>
      </c>
      <c r="N5" s="52" t="s">
        <v>242</v>
      </c>
      <c r="O5" s="35">
        <v>40</v>
      </c>
      <c r="P5" s="53">
        <v>33</v>
      </c>
      <c r="Q5" s="37">
        <v>7</v>
      </c>
      <c r="R5" s="6" t="s">
        <v>27</v>
      </c>
      <c r="S5" s="7" t="s">
        <v>210</v>
      </c>
    </row>
    <row r="6" spans="1:20" x14ac:dyDescent="0.25">
      <c r="A6" s="12" t="s">
        <v>54</v>
      </c>
      <c r="B6" s="52">
        <v>10</v>
      </c>
      <c r="C6" s="52">
        <v>5</v>
      </c>
      <c r="D6" s="52">
        <v>3</v>
      </c>
      <c r="E6" s="53">
        <v>2</v>
      </c>
      <c r="F6" s="37">
        <v>12</v>
      </c>
      <c r="G6" s="35">
        <v>3</v>
      </c>
      <c r="H6" s="53">
        <v>4</v>
      </c>
      <c r="I6" s="53">
        <v>1</v>
      </c>
      <c r="J6" s="37">
        <v>1</v>
      </c>
      <c r="K6" s="6" t="s">
        <v>131</v>
      </c>
      <c r="L6" s="52" t="s">
        <v>216</v>
      </c>
      <c r="M6" s="52" t="s">
        <v>145</v>
      </c>
      <c r="N6" s="52" t="s">
        <v>152</v>
      </c>
      <c r="O6" s="35">
        <v>32</v>
      </c>
      <c r="P6" s="53">
        <v>31</v>
      </c>
      <c r="Q6" s="37">
        <v>1</v>
      </c>
      <c r="R6" s="6" t="s">
        <v>127</v>
      </c>
      <c r="S6" s="7" t="s">
        <v>244</v>
      </c>
    </row>
    <row r="7" spans="1:20" x14ac:dyDescent="0.25">
      <c r="A7" s="12" t="s">
        <v>58</v>
      </c>
      <c r="B7" s="52">
        <v>10</v>
      </c>
      <c r="C7" s="52">
        <v>5</v>
      </c>
      <c r="D7" s="52">
        <v>3</v>
      </c>
      <c r="E7" s="53">
        <v>2</v>
      </c>
      <c r="F7" s="37">
        <v>12</v>
      </c>
      <c r="G7" s="35">
        <v>2</v>
      </c>
      <c r="H7" s="53">
        <v>4</v>
      </c>
      <c r="I7" s="53">
        <v>1</v>
      </c>
      <c r="J7" s="37">
        <v>2</v>
      </c>
      <c r="K7" s="6" t="s">
        <v>167</v>
      </c>
      <c r="L7" s="52" t="s">
        <v>243</v>
      </c>
      <c r="M7" s="52" t="s">
        <v>122</v>
      </c>
      <c r="N7" s="52" t="s">
        <v>152</v>
      </c>
      <c r="O7" s="35">
        <v>30</v>
      </c>
      <c r="P7" s="53">
        <v>33</v>
      </c>
      <c r="Q7" s="37">
        <v>-3</v>
      </c>
      <c r="R7" s="6" t="s">
        <v>30</v>
      </c>
      <c r="S7" s="7" t="s">
        <v>244</v>
      </c>
    </row>
    <row r="8" spans="1:20" x14ac:dyDescent="0.25">
      <c r="A8" s="12" t="s">
        <v>55</v>
      </c>
      <c r="B8" s="52">
        <v>10</v>
      </c>
      <c r="C8" s="52">
        <v>4</v>
      </c>
      <c r="D8" s="52">
        <v>3</v>
      </c>
      <c r="E8" s="53">
        <v>3</v>
      </c>
      <c r="F8" s="37">
        <v>11</v>
      </c>
      <c r="G8" s="35">
        <v>4</v>
      </c>
      <c r="H8" s="53">
        <v>4</v>
      </c>
      <c r="I8" s="53">
        <v>0</v>
      </c>
      <c r="J8" s="37">
        <v>0</v>
      </c>
      <c r="K8" s="6" t="s">
        <v>213</v>
      </c>
      <c r="L8" s="52" t="s">
        <v>136</v>
      </c>
      <c r="M8" s="52" t="s">
        <v>126</v>
      </c>
      <c r="N8" s="52" t="s">
        <v>146</v>
      </c>
      <c r="O8" s="35">
        <v>34</v>
      </c>
      <c r="P8" s="53">
        <v>32</v>
      </c>
      <c r="Q8" s="37">
        <v>2</v>
      </c>
      <c r="R8" s="6" t="s">
        <v>30</v>
      </c>
      <c r="S8" s="7" t="s">
        <v>245</v>
      </c>
    </row>
    <row r="9" spans="1:20" x14ac:dyDescent="0.25">
      <c r="A9" s="12" t="s">
        <v>52</v>
      </c>
      <c r="B9" s="50">
        <v>9</v>
      </c>
      <c r="C9" s="50">
        <v>5</v>
      </c>
      <c r="D9" s="50">
        <v>3</v>
      </c>
      <c r="E9" s="53">
        <v>1</v>
      </c>
      <c r="F9" s="37">
        <v>11</v>
      </c>
      <c r="G9" s="35">
        <v>5</v>
      </c>
      <c r="H9" s="53">
        <v>5</v>
      </c>
      <c r="I9" s="53">
        <v>0</v>
      </c>
      <c r="J9" s="37">
        <v>0</v>
      </c>
      <c r="K9" s="6" t="s">
        <v>134</v>
      </c>
      <c r="L9" s="50" t="s">
        <v>140</v>
      </c>
      <c r="M9" s="50" t="s">
        <v>143</v>
      </c>
      <c r="N9" s="50" t="s">
        <v>154</v>
      </c>
      <c r="O9" s="35">
        <v>24</v>
      </c>
      <c r="P9" s="36">
        <v>23</v>
      </c>
      <c r="Q9" s="37">
        <v>1</v>
      </c>
      <c r="R9" s="6" t="s">
        <v>26</v>
      </c>
      <c r="S9" s="7" t="s">
        <v>203</v>
      </c>
    </row>
    <row r="10" spans="1:20" x14ac:dyDescent="0.25">
      <c r="A10" s="12" t="s">
        <v>57</v>
      </c>
      <c r="B10" s="52">
        <v>10</v>
      </c>
      <c r="C10" s="52">
        <v>5</v>
      </c>
      <c r="D10" s="52">
        <v>5</v>
      </c>
      <c r="E10" s="53">
        <v>0</v>
      </c>
      <c r="F10" s="37">
        <v>10</v>
      </c>
      <c r="G10" s="35">
        <v>4</v>
      </c>
      <c r="H10" s="53">
        <v>5</v>
      </c>
      <c r="I10" s="53">
        <v>0</v>
      </c>
      <c r="J10" s="37">
        <v>0</v>
      </c>
      <c r="K10" s="6" t="s">
        <v>151</v>
      </c>
      <c r="L10" s="52" t="s">
        <v>131</v>
      </c>
      <c r="M10" s="52" t="s">
        <v>123</v>
      </c>
      <c r="N10" s="52" t="s">
        <v>180</v>
      </c>
      <c r="O10" s="35">
        <v>32</v>
      </c>
      <c r="P10" s="53">
        <v>29</v>
      </c>
      <c r="Q10" s="37">
        <v>3</v>
      </c>
      <c r="R10" s="6" t="s">
        <v>29</v>
      </c>
      <c r="S10" s="7" t="s">
        <v>241</v>
      </c>
    </row>
    <row r="11" spans="1:20" ht="15.75" thickBot="1" x14ac:dyDescent="0.3">
      <c r="A11" s="12" t="s">
        <v>59</v>
      </c>
      <c r="B11" s="50">
        <v>9</v>
      </c>
      <c r="C11" s="50">
        <v>4</v>
      </c>
      <c r="D11" s="50">
        <v>5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151</v>
      </c>
      <c r="L11" s="50" t="s">
        <v>124</v>
      </c>
      <c r="M11" s="50" t="s">
        <v>124</v>
      </c>
      <c r="N11" s="50" t="s">
        <v>180</v>
      </c>
      <c r="O11" s="35">
        <v>34</v>
      </c>
      <c r="P11" s="36">
        <v>29</v>
      </c>
      <c r="Q11" s="37">
        <v>5</v>
      </c>
      <c r="R11" s="6" t="s">
        <v>27</v>
      </c>
      <c r="S11" s="7" t="s">
        <v>204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10</v>
      </c>
      <c r="C14" s="52">
        <v>8</v>
      </c>
      <c r="D14" s="52">
        <v>2</v>
      </c>
      <c r="E14" s="53">
        <v>0</v>
      </c>
      <c r="F14" s="34">
        <v>16</v>
      </c>
      <c r="G14" s="53">
        <v>6</v>
      </c>
      <c r="H14" s="53">
        <v>8</v>
      </c>
      <c r="I14" s="53">
        <v>0</v>
      </c>
      <c r="J14" s="53">
        <v>0</v>
      </c>
      <c r="K14" s="6" t="s">
        <v>123</v>
      </c>
      <c r="L14" s="52" t="s">
        <v>181</v>
      </c>
      <c r="M14" s="52" t="s">
        <v>120</v>
      </c>
      <c r="N14" s="52" t="s">
        <v>123</v>
      </c>
      <c r="O14" s="35">
        <v>30</v>
      </c>
      <c r="P14" s="53">
        <v>19</v>
      </c>
      <c r="Q14" s="37">
        <v>11</v>
      </c>
      <c r="R14" s="6" t="s">
        <v>158</v>
      </c>
      <c r="S14" s="7" t="s">
        <v>247</v>
      </c>
    </row>
    <row r="15" spans="1:20" x14ac:dyDescent="0.25">
      <c r="A15" s="12" t="s">
        <v>63</v>
      </c>
      <c r="B15" s="50">
        <v>9</v>
      </c>
      <c r="C15" s="50">
        <v>6</v>
      </c>
      <c r="D15" s="50">
        <v>2</v>
      </c>
      <c r="E15" s="36">
        <v>1</v>
      </c>
      <c r="F15" s="37">
        <v>13</v>
      </c>
      <c r="G15" s="36">
        <v>5</v>
      </c>
      <c r="H15" s="36">
        <v>6</v>
      </c>
      <c r="I15" s="36">
        <v>0</v>
      </c>
      <c r="J15" s="36">
        <v>1</v>
      </c>
      <c r="K15" s="6" t="s">
        <v>165</v>
      </c>
      <c r="L15" s="50" t="s">
        <v>128</v>
      </c>
      <c r="M15" s="50" t="s">
        <v>120</v>
      </c>
      <c r="N15" s="50" t="s">
        <v>167</v>
      </c>
      <c r="O15" s="35">
        <v>38</v>
      </c>
      <c r="P15" s="36">
        <v>33</v>
      </c>
      <c r="Q15" s="37">
        <v>5</v>
      </c>
      <c r="R15" s="6" t="s">
        <v>129</v>
      </c>
      <c r="S15" s="7" t="s">
        <v>236</v>
      </c>
    </row>
    <row r="16" spans="1:20" x14ac:dyDescent="0.25">
      <c r="A16" s="12" t="s">
        <v>64</v>
      </c>
      <c r="B16" s="50">
        <v>9</v>
      </c>
      <c r="C16" s="50">
        <v>5</v>
      </c>
      <c r="D16" s="50">
        <v>2</v>
      </c>
      <c r="E16" s="36">
        <v>2</v>
      </c>
      <c r="F16" s="37">
        <v>12</v>
      </c>
      <c r="G16" s="36">
        <v>5</v>
      </c>
      <c r="H16" s="36">
        <v>5</v>
      </c>
      <c r="I16" s="36">
        <v>0</v>
      </c>
      <c r="J16" s="36">
        <v>0</v>
      </c>
      <c r="K16" s="6" t="s">
        <v>216</v>
      </c>
      <c r="L16" s="50" t="s">
        <v>123</v>
      </c>
      <c r="M16" s="50" t="s">
        <v>143</v>
      </c>
      <c r="N16" s="50" t="s">
        <v>182</v>
      </c>
      <c r="O16" s="35">
        <v>24</v>
      </c>
      <c r="P16" s="36">
        <v>23</v>
      </c>
      <c r="Q16" s="37">
        <v>1</v>
      </c>
      <c r="R16" s="6" t="s">
        <v>26</v>
      </c>
      <c r="S16" s="7" t="s">
        <v>212</v>
      </c>
    </row>
    <row r="17" spans="1:19" x14ac:dyDescent="0.25">
      <c r="A17" s="12" t="s">
        <v>61</v>
      </c>
      <c r="B17" s="52">
        <v>11</v>
      </c>
      <c r="C17" s="52">
        <v>6</v>
      </c>
      <c r="D17" s="52">
        <v>5</v>
      </c>
      <c r="E17" s="53">
        <v>0</v>
      </c>
      <c r="F17" s="37">
        <v>12</v>
      </c>
      <c r="G17" s="53">
        <v>4</v>
      </c>
      <c r="H17" s="53">
        <v>5</v>
      </c>
      <c r="I17" s="53">
        <v>1</v>
      </c>
      <c r="J17" s="53">
        <v>0</v>
      </c>
      <c r="K17" s="6" t="s">
        <v>128</v>
      </c>
      <c r="L17" s="52" t="s">
        <v>191</v>
      </c>
      <c r="M17" s="52" t="s">
        <v>120</v>
      </c>
      <c r="N17" s="52" t="s">
        <v>131</v>
      </c>
      <c r="O17" s="35">
        <v>38</v>
      </c>
      <c r="P17" s="53">
        <v>39</v>
      </c>
      <c r="Q17" s="37">
        <v>-1</v>
      </c>
      <c r="R17" s="6" t="s">
        <v>27</v>
      </c>
      <c r="S17" s="7" t="s">
        <v>241</v>
      </c>
    </row>
    <row r="18" spans="1:19" x14ac:dyDescent="0.25">
      <c r="A18" s="12" t="s">
        <v>67</v>
      </c>
      <c r="B18" s="52">
        <v>10</v>
      </c>
      <c r="C18" s="52">
        <v>4</v>
      </c>
      <c r="D18" s="52">
        <v>4</v>
      </c>
      <c r="E18" s="53">
        <v>2</v>
      </c>
      <c r="F18" s="37">
        <v>10</v>
      </c>
      <c r="G18" s="53">
        <v>3</v>
      </c>
      <c r="H18" s="53">
        <v>4</v>
      </c>
      <c r="I18" s="53">
        <v>0</v>
      </c>
      <c r="J18" s="53">
        <v>0</v>
      </c>
      <c r="K18" s="6" t="s">
        <v>183</v>
      </c>
      <c r="L18" s="52" t="s">
        <v>130</v>
      </c>
      <c r="M18" s="52" t="s">
        <v>124</v>
      </c>
      <c r="N18" s="52" t="s">
        <v>162</v>
      </c>
      <c r="O18" s="35">
        <v>27</v>
      </c>
      <c r="P18" s="53">
        <v>32</v>
      </c>
      <c r="Q18" s="37">
        <v>-5</v>
      </c>
      <c r="R18" s="6" t="s">
        <v>26</v>
      </c>
      <c r="S18" s="7" t="s">
        <v>246</v>
      </c>
    </row>
    <row r="19" spans="1:19" x14ac:dyDescent="0.25">
      <c r="A19" s="12" t="s">
        <v>62</v>
      </c>
      <c r="B19" s="52">
        <v>10</v>
      </c>
      <c r="C19" s="52">
        <v>4</v>
      </c>
      <c r="D19" s="52">
        <v>5</v>
      </c>
      <c r="E19" s="53">
        <v>1</v>
      </c>
      <c r="F19" s="37">
        <v>9</v>
      </c>
      <c r="G19" s="53">
        <v>4</v>
      </c>
      <c r="H19" s="53">
        <v>4</v>
      </c>
      <c r="I19" s="53">
        <v>0</v>
      </c>
      <c r="J19" s="53">
        <v>0</v>
      </c>
      <c r="K19" s="6" t="s">
        <v>151</v>
      </c>
      <c r="L19" s="52" t="s">
        <v>133</v>
      </c>
      <c r="M19" s="52" t="s">
        <v>120</v>
      </c>
      <c r="N19" s="52" t="s">
        <v>135</v>
      </c>
      <c r="O19" s="35">
        <v>32</v>
      </c>
      <c r="P19" s="53">
        <v>33</v>
      </c>
      <c r="Q19" s="37">
        <v>-1</v>
      </c>
      <c r="R19" s="6" t="s">
        <v>127</v>
      </c>
      <c r="S19" s="7" t="s">
        <v>240</v>
      </c>
    </row>
    <row r="20" spans="1:19" x14ac:dyDescent="0.25">
      <c r="A20" s="12" t="s">
        <v>65</v>
      </c>
      <c r="B20" s="52">
        <v>9</v>
      </c>
      <c r="C20" s="52">
        <v>4</v>
      </c>
      <c r="D20" s="52">
        <v>4</v>
      </c>
      <c r="E20" s="53">
        <v>1</v>
      </c>
      <c r="F20" s="37">
        <v>9</v>
      </c>
      <c r="G20" s="53">
        <v>2</v>
      </c>
      <c r="H20" s="53">
        <v>2</v>
      </c>
      <c r="I20" s="53">
        <v>2</v>
      </c>
      <c r="J20" s="53">
        <v>0</v>
      </c>
      <c r="K20" s="6" t="s">
        <v>151</v>
      </c>
      <c r="L20" s="52" t="s">
        <v>130</v>
      </c>
      <c r="M20" s="52" t="s">
        <v>124</v>
      </c>
      <c r="N20" s="52" t="s">
        <v>157</v>
      </c>
      <c r="O20" s="35">
        <v>19</v>
      </c>
      <c r="P20" s="53">
        <v>28</v>
      </c>
      <c r="Q20" s="37">
        <v>-9</v>
      </c>
      <c r="R20" s="6" t="s">
        <v>27</v>
      </c>
      <c r="S20" s="7" t="s">
        <v>218</v>
      </c>
    </row>
    <row r="21" spans="1:19" ht="15.75" thickBot="1" x14ac:dyDescent="0.3">
      <c r="A21" s="13" t="s">
        <v>66</v>
      </c>
      <c r="B21" s="9">
        <v>9</v>
      </c>
      <c r="C21" s="9">
        <v>3</v>
      </c>
      <c r="D21" s="9">
        <v>6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153</v>
      </c>
      <c r="L21" s="9" t="s">
        <v>124</v>
      </c>
      <c r="M21" s="9" t="s">
        <v>119</v>
      </c>
      <c r="N21" s="9" t="s">
        <v>124</v>
      </c>
      <c r="O21" s="38">
        <v>26</v>
      </c>
      <c r="P21" s="39">
        <v>29</v>
      </c>
      <c r="Q21" s="40">
        <v>-3</v>
      </c>
      <c r="R21" s="8" t="s">
        <v>30</v>
      </c>
      <c r="S21" s="10" t="s">
        <v>219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68</v>
      </c>
      <c r="B25" s="4">
        <v>9</v>
      </c>
      <c r="C25" s="4">
        <v>7</v>
      </c>
      <c r="D25" s="4">
        <v>1</v>
      </c>
      <c r="E25" s="33">
        <v>1</v>
      </c>
      <c r="F25" s="34">
        <v>15</v>
      </c>
      <c r="G25" s="33">
        <v>5</v>
      </c>
      <c r="H25" s="33">
        <v>6</v>
      </c>
      <c r="I25" s="33">
        <v>1</v>
      </c>
      <c r="J25" s="33">
        <v>1</v>
      </c>
      <c r="K25" s="3" t="s">
        <v>134</v>
      </c>
      <c r="L25" s="4" t="s">
        <v>169</v>
      </c>
      <c r="M25" s="4" t="s">
        <v>119</v>
      </c>
      <c r="N25" s="4" t="s">
        <v>169</v>
      </c>
      <c r="O25" s="32">
        <v>30</v>
      </c>
      <c r="P25" s="33">
        <v>24</v>
      </c>
      <c r="Q25" s="34">
        <v>6</v>
      </c>
      <c r="R25" s="3" t="s">
        <v>129</v>
      </c>
      <c r="S25" s="5" t="s">
        <v>249</v>
      </c>
    </row>
    <row r="26" spans="1:19" x14ac:dyDescent="0.25">
      <c r="A26" s="12" t="s">
        <v>69</v>
      </c>
      <c r="B26" s="52">
        <v>9</v>
      </c>
      <c r="C26" s="52">
        <v>7</v>
      </c>
      <c r="D26" s="52">
        <v>2</v>
      </c>
      <c r="E26" s="53">
        <v>0</v>
      </c>
      <c r="F26" s="37">
        <v>14</v>
      </c>
      <c r="G26" s="53">
        <v>6</v>
      </c>
      <c r="H26" s="53">
        <v>6</v>
      </c>
      <c r="I26" s="53">
        <v>1</v>
      </c>
      <c r="J26" s="53">
        <v>0</v>
      </c>
      <c r="K26" s="6" t="s">
        <v>128</v>
      </c>
      <c r="L26" s="52" t="s">
        <v>167</v>
      </c>
      <c r="M26" s="52" t="s">
        <v>115</v>
      </c>
      <c r="N26" s="52" t="s">
        <v>148</v>
      </c>
      <c r="O26" s="35">
        <v>32</v>
      </c>
      <c r="P26" s="53">
        <v>21</v>
      </c>
      <c r="Q26" s="37">
        <v>11</v>
      </c>
      <c r="R26" s="6" t="s">
        <v>26</v>
      </c>
      <c r="S26" s="7" t="s">
        <v>217</v>
      </c>
    </row>
    <row r="27" spans="1:19" x14ac:dyDescent="0.25">
      <c r="A27" s="12" t="s">
        <v>74</v>
      </c>
      <c r="B27" s="52">
        <v>10</v>
      </c>
      <c r="C27" s="52">
        <v>5</v>
      </c>
      <c r="D27" s="52">
        <v>4</v>
      </c>
      <c r="E27" s="53">
        <v>1</v>
      </c>
      <c r="F27" s="37">
        <v>11</v>
      </c>
      <c r="G27" s="53">
        <v>4</v>
      </c>
      <c r="H27" s="53">
        <v>4</v>
      </c>
      <c r="I27" s="53">
        <v>1</v>
      </c>
      <c r="J27" s="53">
        <v>0</v>
      </c>
      <c r="K27" s="6" t="s">
        <v>134</v>
      </c>
      <c r="L27" s="52" t="s">
        <v>162</v>
      </c>
      <c r="M27" s="52" t="s">
        <v>115</v>
      </c>
      <c r="N27" s="52" t="s">
        <v>165</v>
      </c>
      <c r="O27" s="35">
        <v>34</v>
      </c>
      <c r="P27" s="53">
        <v>27</v>
      </c>
      <c r="Q27" s="37">
        <v>7</v>
      </c>
      <c r="R27" s="6" t="s">
        <v>26</v>
      </c>
      <c r="S27" s="7" t="s">
        <v>248</v>
      </c>
    </row>
    <row r="28" spans="1:19" x14ac:dyDescent="0.25">
      <c r="A28" s="12" t="s">
        <v>70</v>
      </c>
      <c r="B28" s="52">
        <v>10</v>
      </c>
      <c r="C28" s="52">
        <v>4</v>
      </c>
      <c r="D28" s="52">
        <v>4</v>
      </c>
      <c r="E28" s="53">
        <v>2</v>
      </c>
      <c r="F28" s="37">
        <v>10</v>
      </c>
      <c r="G28" s="53">
        <v>3</v>
      </c>
      <c r="H28" s="53">
        <v>4</v>
      </c>
      <c r="I28" s="53">
        <v>0</v>
      </c>
      <c r="J28" s="53">
        <v>1</v>
      </c>
      <c r="K28" s="6" t="s">
        <v>140</v>
      </c>
      <c r="L28" s="52" t="s">
        <v>140</v>
      </c>
      <c r="M28" s="52" t="s">
        <v>119</v>
      </c>
      <c r="N28" s="52" t="s">
        <v>153</v>
      </c>
      <c r="O28" s="35">
        <v>31</v>
      </c>
      <c r="P28" s="53">
        <v>36</v>
      </c>
      <c r="Q28" s="37">
        <v>-5</v>
      </c>
      <c r="R28" s="6" t="s">
        <v>127</v>
      </c>
      <c r="S28" s="7" t="s">
        <v>246</v>
      </c>
    </row>
    <row r="29" spans="1:19" x14ac:dyDescent="0.25">
      <c r="A29" s="12" t="s">
        <v>72</v>
      </c>
      <c r="B29" s="50">
        <v>10</v>
      </c>
      <c r="C29" s="50">
        <v>4</v>
      </c>
      <c r="D29" s="50">
        <v>6</v>
      </c>
      <c r="E29" s="36">
        <v>0</v>
      </c>
      <c r="F29" s="37">
        <v>8</v>
      </c>
      <c r="G29" s="36">
        <v>3</v>
      </c>
      <c r="H29" s="36">
        <v>4</v>
      </c>
      <c r="I29" s="36">
        <v>0</v>
      </c>
      <c r="J29" s="36">
        <v>0</v>
      </c>
      <c r="K29" s="6" t="s">
        <v>141</v>
      </c>
      <c r="L29" s="50" t="s">
        <v>161</v>
      </c>
      <c r="M29" s="50" t="s">
        <v>116</v>
      </c>
      <c r="N29" s="50" t="s">
        <v>153</v>
      </c>
      <c r="O29" s="35">
        <v>27</v>
      </c>
      <c r="P29" s="36">
        <v>30</v>
      </c>
      <c r="Q29" s="37">
        <v>-3</v>
      </c>
      <c r="R29" s="6" t="s">
        <v>30</v>
      </c>
      <c r="S29" s="7" t="s">
        <v>250</v>
      </c>
    </row>
    <row r="30" spans="1:19" x14ac:dyDescent="0.25">
      <c r="A30" s="12" t="s">
        <v>73</v>
      </c>
      <c r="B30" s="52">
        <v>10</v>
      </c>
      <c r="C30" s="52">
        <v>3</v>
      </c>
      <c r="D30" s="52">
        <v>5</v>
      </c>
      <c r="E30" s="53">
        <v>2</v>
      </c>
      <c r="F30" s="37">
        <v>8</v>
      </c>
      <c r="G30" s="53">
        <v>3</v>
      </c>
      <c r="H30" s="53">
        <v>3</v>
      </c>
      <c r="I30" s="53">
        <v>0</v>
      </c>
      <c r="J30" s="53">
        <v>1</v>
      </c>
      <c r="K30" s="6" t="s">
        <v>140</v>
      </c>
      <c r="L30" s="52" t="s">
        <v>146</v>
      </c>
      <c r="M30" s="52" t="s">
        <v>116</v>
      </c>
      <c r="N30" s="52" t="s">
        <v>120</v>
      </c>
      <c r="O30" s="35">
        <v>35</v>
      </c>
      <c r="P30" s="53">
        <v>43</v>
      </c>
      <c r="Q30" s="37">
        <v>-8</v>
      </c>
      <c r="R30" s="6" t="s">
        <v>137</v>
      </c>
      <c r="S30" s="7" t="s">
        <v>222</v>
      </c>
    </row>
    <row r="31" spans="1:19" x14ac:dyDescent="0.25">
      <c r="A31" s="12" t="s">
        <v>71</v>
      </c>
      <c r="B31" s="52">
        <v>8</v>
      </c>
      <c r="C31" s="52">
        <v>3</v>
      </c>
      <c r="D31" s="52">
        <v>4</v>
      </c>
      <c r="E31" s="53">
        <v>1</v>
      </c>
      <c r="F31" s="37">
        <v>7</v>
      </c>
      <c r="G31" s="53">
        <v>2</v>
      </c>
      <c r="H31" s="53">
        <v>2</v>
      </c>
      <c r="I31" s="53">
        <v>1</v>
      </c>
      <c r="J31" s="53">
        <v>1</v>
      </c>
      <c r="K31" s="6" t="s">
        <v>123</v>
      </c>
      <c r="L31" s="52" t="s">
        <v>146</v>
      </c>
      <c r="M31" s="52" t="s">
        <v>136</v>
      </c>
      <c r="N31" s="52" t="s">
        <v>170</v>
      </c>
      <c r="O31" s="35">
        <v>15</v>
      </c>
      <c r="P31" s="53">
        <v>24</v>
      </c>
      <c r="Q31" s="37">
        <v>-9</v>
      </c>
      <c r="R31" s="6" t="s">
        <v>30</v>
      </c>
      <c r="S31" s="7" t="s">
        <v>239</v>
      </c>
    </row>
    <row r="32" spans="1:19" ht="15.75" thickBot="1" x14ac:dyDescent="0.3">
      <c r="A32" s="12" t="s">
        <v>75</v>
      </c>
      <c r="B32" s="52">
        <v>9</v>
      </c>
      <c r="C32" s="52">
        <v>3</v>
      </c>
      <c r="D32" s="52">
        <v>6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163</v>
      </c>
      <c r="M32" s="52" t="s">
        <v>118</v>
      </c>
      <c r="N32" s="52" t="s">
        <v>135</v>
      </c>
      <c r="O32" s="35">
        <v>19</v>
      </c>
      <c r="P32" s="53">
        <v>32</v>
      </c>
      <c r="Q32" s="37">
        <v>-13</v>
      </c>
      <c r="R32" s="6" t="s">
        <v>27</v>
      </c>
      <c r="S32" s="7" t="s">
        <v>219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11</v>
      </c>
      <c r="C35" s="52">
        <v>10</v>
      </c>
      <c r="D35" s="52">
        <v>0</v>
      </c>
      <c r="E35" s="53">
        <v>1</v>
      </c>
      <c r="F35" s="34">
        <v>21</v>
      </c>
      <c r="G35" s="53">
        <v>7</v>
      </c>
      <c r="H35" s="53">
        <v>7</v>
      </c>
      <c r="I35" s="53">
        <v>3</v>
      </c>
      <c r="J35" s="53">
        <v>0</v>
      </c>
      <c r="K35" s="6" t="s">
        <v>175</v>
      </c>
      <c r="L35" s="52" t="s">
        <v>138</v>
      </c>
      <c r="M35" s="52" t="s">
        <v>138</v>
      </c>
      <c r="N35" s="52" t="s">
        <v>200</v>
      </c>
      <c r="O35" s="35">
        <v>43</v>
      </c>
      <c r="P35" s="53">
        <v>24</v>
      </c>
      <c r="Q35" s="37">
        <v>19</v>
      </c>
      <c r="R35" s="6" t="s">
        <v>129</v>
      </c>
      <c r="S35" s="7" t="s">
        <v>224</v>
      </c>
    </row>
    <row r="36" spans="1:19" x14ac:dyDescent="0.25">
      <c r="A36" s="12" t="s">
        <v>76</v>
      </c>
      <c r="B36" s="52">
        <v>10</v>
      </c>
      <c r="C36" s="52">
        <v>7</v>
      </c>
      <c r="D36" s="52">
        <v>2</v>
      </c>
      <c r="E36" s="53">
        <v>1</v>
      </c>
      <c r="F36" s="37">
        <v>15</v>
      </c>
      <c r="G36" s="53">
        <v>7</v>
      </c>
      <c r="H36" s="53">
        <v>7</v>
      </c>
      <c r="I36" s="53">
        <v>0</v>
      </c>
      <c r="J36" s="53">
        <v>0</v>
      </c>
      <c r="K36" s="6" t="s">
        <v>154</v>
      </c>
      <c r="L36" s="52" t="s">
        <v>167</v>
      </c>
      <c r="M36" s="52" t="s">
        <v>128</v>
      </c>
      <c r="N36" s="52" t="s">
        <v>159</v>
      </c>
      <c r="O36" s="35">
        <v>46</v>
      </c>
      <c r="P36" s="53">
        <v>22</v>
      </c>
      <c r="Q36" s="37">
        <v>24</v>
      </c>
      <c r="R36" s="6" t="s">
        <v>29</v>
      </c>
      <c r="S36" s="7" t="s">
        <v>253</v>
      </c>
    </row>
    <row r="37" spans="1:19" x14ac:dyDescent="0.25">
      <c r="A37" s="12" t="s">
        <v>79</v>
      </c>
      <c r="B37" s="52">
        <v>10</v>
      </c>
      <c r="C37" s="52">
        <v>6</v>
      </c>
      <c r="D37" s="52">
        <v>2</v>
      </c>
      <c r="E37" s="53">
        <v>2</v>
      </c>
      <c r="F37" s="37">
        <v>14</v>
      </c>
      <c r="G37" s="53">
        <v>6</v>
      </c>
      <c r="H37" s="53">
        <v>6</v>
      </c>
      <c r="I37" s="53">
        <v>0</v>
      </c>
      <c r="J37" s="53">
        <v>2</v>
      </c>
      <c r="K37" s="6" t="s">
        <v>189</v>
      </c>
      <c r="L37" s="52" t="s">
        <v>148</v>
      </c>
      <c r="M37" s="52" t="s">
        <v>121</v>
      </c>
      <c r="N37" s="52" t="s">
        <v>182</v>
      </c>
      <c r="O37" s="35">
        <v>42</v>
      </c>
      <c r="P37" s="53">
        <v>33</v>
      </c>
      <c r="Q37" s="37">
        <v>9</v>
      </c>
      <c r="R37" s="6" t="s">
        <v>29</v>
      </c>
      <c r="S37" s="7" t="s">
        <v>251</v>
      </c>
    </row>
    <row r="38" spans="1:19" x14ac:dyDescent="0.25">
      <c r="A38" s="12" t="s">
        <v>82</v>
      </c>
      <c r="B38" s="52">
        <v>10</v>
      </c>
      <c r="C38" s="52">
        <v>6</v>
      </c>
      <c r="D38" s="52">
        <v>4</v>
      </c>
      <c r="E38" s="53">
        <v>0</v>
      </c>
      <c r="F38" s="37">
        <v>12</v>
      </c>
      <c r="G38" s="53">
        <v>3</v>
      </c>
      <c r="H38" s="53">
        <v>6</v>
      </c>
      <c r="I38" s="53">
        <v>0</v>
      </c>
      <c r="J38" s="53">
        <v>0</v>
      </c>
      <c r="K38" s="6" t="s">
        <v>131</v>
      </c>
      <c r="L38" s="52" t="s">
        <v>167</v>
      </c>
      <c r="M38" s="52" t="s">
        <v>117</v>
      </c>
      <c r="N38" s="52" t="s">
        <v>135</v>
      </c>
      <c r="O38" s="35">
        <v>33</v>
      </c>
      <c r="P38" s="53">
        <v>30</v>
      </c>
      <c r="Q38" s="37">
        <v>3</v>
      </c>
      <c r="R38" s="6" t="s">
        <v>147</v>
      </c>
      <c r="S38" s="7" t="s">
        <v>215</v>
      </c>
    </row>
    <row r="39" spans="1:19" x14ac:dyDescent="0.25">
      <c r="A39" s="12" t="s">
        <v>80</v>
      </c>
      <c r="B39" s="52">
        <v>11</v>
      </c>
      <c r="C39" s="52">
        <v>4</v>
      </c>
      <c r="D39" s="52">
        <v>5</v>
      </c>
      <c r="E39" s="53">
        <v>2</v>
      </c>
      <c r="F39" s="37">
        <v>10</v>
      </c>
      <c r="G39" s="53">
        <v>2</v>
      </c>
      <c r="H39" s="53">
        <v>4</v>
      </c>
      <c r="I39" s="53">
        <v>0</v>
      </c>
      <c r="J39" s="53">
        <v>1</v>
      </c>
      <c r="K39" s="6" t="s">
        <v>131</v>
      </c>
      <c r="L39" s="52" t="s">
        <v>221</v>
      </c>
      <c r="M39" s="52" t="s">
        <v>117</v>
      </c>
      <c r="N39" s="52" t="s">
        <v>146</v>
      </c>
      <c r="O39" s="35">
        <v>28</v>
      </c>
      <c r="P39" s="53">
        <v>36</v>
      </c>
      <c r="Q39" s="37">
        <v>-8</v>
      </c>
      <c r="R39" s="6" t="s">
        <v>29</v>
      </c>
      <c r="S39" s="7" t="s">
        <v>246</v>
      </c>
    </row>
    <row r="40" spans="1:19" x14ac:dyDescent="0.25">
      <c r="A40" s="12" t="s">
        <v>78</v>
      </c>
      <c r="B40" s="52">
        <v>9</v>
      </c>
      <c r="C40" s="52">
        <v>2</v>
      </c>
      <c r="D40" s="52">
        <v>6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146</v>
      </c>
      <c r="L40" s="52" t="s">
        <v>135</v>
      </c>
      <c r="M40" s="52" t="s">
        <v>124</v>
      </c>
      <c r="N40" s="52" t="s">
        <v>170</v>
      </c>
      <c r="O40" s="35">
        <v>25</v>
      </c>
      <c r="P40" s="53">
        <v>36</v>
      </c>
      <c r="Q40" s="37">
        <v>-11</v>
      </c>
      <c r="R40" s="6" t="s">
        <v>27</v>
      </c>
      <c r="S40" s="7" t="s">
        <v>206</v>
      </c>
    </row>
    <row r="41" spans="1:19" x14ac:dyDescent="0.25">
      <c r="A41" s="12" t="s">
        <v>81</v>
      </c>
      <c r="B41" s="52">
        <v>10</v>
      </c>
      <c r="C41" s="52">
        <v>2</v>
      </c>
      <c r="D41" s="52">
        <v>7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135</v>
      </c>
      <c r="L41" s="52" t="s">
        <v>157</v>
      </c>
      <c r="M41" s="52" t="s">
        <v>117</v>
      </c>
      <c r="N41" s="52" t="s">
        <v>135</v>
      </c>
      <c r="O41" s="35">
        <v>22</v>
      </c>
      <c r="P41" s="53">
        <v>38</v>
      </c>
      <c r="Q41" s="37">
        <v>-16</v>
      </c>
      <c r="R41" s="6" t="s">
        <v>171</v>
      </c>
      <c r="S41" s="7" t="s">
        <v>237</v>
      </c>
    </row>
    <row r="42" spans="1:19" ht="15.75" thickBot="1" x14ac:dyDescent="0.3">
      <c r="A42" s="13" t="s">
        <v>83</v>
      </c>
      <c r="B42" s="9">
        <v>10</v>
      </c>
      <c r="C42" s="9">
        <v>0</v>
      </c>
      <c r="D42" s="9">
        <v>9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156</v>
      </c>
      <c r="L42" s="9" t="s">
        <v>207</v>
      </c>
      <c r="M42" s="9" t="s">
        <v>118</v>
      </c>
      <c r="N42" s="9" t="s">
        <v>136</v>
      </c>
      <c r="O42" s="38">
        <v>10</v>
      </c>
      <c r="P42" s="39">
        <v>45</v>
      </c>
      <c r="Q42" s="40">
        <v>-35</v>
      </c>
      <c r="R42" s="8" t="s">
        <v>6</v>
      </c>
      <c r="S42" s="10" t="s">
        <v>252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B18" sqref="B18"/>
    </sheetView>
  </sheetViews>
  <sheetFormatPr defaultRowHeight="15" x14ac:dyDescent="0.25"/>
  <cols>
    <col min="1" max="1" width="25.7109375" style="50" customWidth="1"/>
    <col min="2" max="4" width="9.140625" style="50"/>
    <col min="5" max="10" width="9.140625" style="36"/>
    <col min="11" max="13" width="9.140625" style="50"/>
    <col min="14" max="14" width="13.42578125" style="50" customWidth="1"/>
    <col min="15" max="15" width="9.140625" style="20"/>
    <col min="16" max="16" width="10" style="20" customWidth="1"/>
    <col min="17" max="17" width="9.140625" style="20"/>
    <col min="18" max="16384" width="9.140625" style="50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10</v>
      </c>
      <c r="C4" s="4">
        <v>9</v>
      </c>
      <c r="D4" s="4">
        <v>0</v>
      </c>
      <c r="E4" s="33">
        <v>1</v>
      </c>
      <c r="F4" s="34">
        <v>19</v>
      </c>
      <c r="G4" s="32">
        <v>7</v>
      </c>
      <c r="H4" s="33">
        <v>8</v>
      </c>
      <c r="I4" s="33">
        <v>1</v>
      </c>
      <c r="J4" s="34">
        <v>0</v>
      </c>
      <c r="K4" s="3" t="s">
        <v>223</v>
      </c>
      <c r="L4" s="4" t="s">
        <v>138</v>
      </c>
      <c r="M4" s="4" t="s">
        <v>128</v>
      </c>
      <c r="N4" s="4" t="s">
        <v>128</v>
      </c>
      <c r="O4" s="32">
        <v>32</v>
      </c>
      <c r="P4" s="33">
        <v>16</v>
      </c>
      <c r="Q4" s="34">
        <v>16</v>
      </c>
      <c r="R4" s="3" t="s">
        <v>129</v>
      </c>
      <c r="S4" s="5" t="s">
        <v>224</v>
      </c>
    </row>
    <row r="5" spans="1:20" x14ac:dyDescent="0.25">
      <c r="A5" s="12" t="s">
        <v>56</v>
      </c>
      <c r="B5" s="52">
        <v>11</v>
      </c>
      <c r="C5" s="52">
        <v>6</v>
      </c>
      <c r="D5" s="52">
        <v>4</v>
      </c>
      <c r="E5" s="53">
        <v>1</v>
      </c>
      <c r="F5" s="37">
        <v>13</v>
      </c>
      <c r="G5" s="35">
        <v>5</v>
      </c>
      <c r="H5" s="53">
        <v>6</v>
      </c>
      <c r="I5" s="53">
        <v>0</v>
      </c>
      <c r="J5" s="37">
        <v>0</v>
      </c>
      <c r="K5" s="6" t="s">
        <v>165</v>
      </c>
      <c r="L5" s="52" t="s">
        <v>141</v>
      </c>
      <c r="M5" s="52" t="s">
        <v>131</v>
      </c>
      <c r="N5" s="52" t="s">
        <v>242</v>
      </c>
      <c r="O5" s="35">
        <v>40</v>
      </c>
      <c r="P5" s="53">
        <v>33</v>
      </c>
      <c r="Q5" s="37">
        <v>7</v>
      </c>
      <c r="R5" s="6" t="s">
        <v>27</v>
      </c>
      <c r="S5" s="7" t="s">
        <v>210</v>
      </c>
    </row>
    <row r="6" spans="1:20" x14ac:dyDescent="0.25">
      <c r="A6" s="12" t="s">
        <v>54</v>
      </c>
      <c r="B6" s="51">
        <v>10</v>
      </c>
      <c r="C6" s="51">
        <v>5</v>
      </c>
      <c r="D6" s="51">
        <v>3</v>
      </c>
      <c r="E6" s="53">
        <v>2</v>
      </c>
      <c r="F6" s="37">
        <v>12</v>
      </c>
      <c r="G6" s="35">
        <v>3</v>
      </c>
      <c r="H6" s="53">
        <v>4</v>
      </c>
      <c r="I6" s="53">
        <v>1</v>
      </c>
      <c r="J6" s="37">
        <v>1</v>
      </c>
      <c r="K6" s="6" t="s">
        <v>131</v>
      </c>
      <c r="L6" s="51" t="s">
        <v>216</v>
      </c>
      <c r="M6" s="51" t="s">
        <v>145</v>
      </c>
      <c r="N6" s="51" t="s">
        <v>152</v>
      </c>
      <c r="O6" s="35">
        <v>32</v>
      </c>
      <c r="P6" s="36">
        <v>31</v>
      </c>
      <c r="Q6" s="37">
        <v>1</v>
      </c>
      <c r="R6" s="6" t="s">
        <v>127</v>
      </c>
      <c r="S6" s="7" t="s">
        <v>244</v>
      </c>
    </row>
    <row r="7" spans="1:20" x14ac:dyDescent="0.25">
      <c r="A7" s="12" t="s">
        <v>58</v>
      </c>
      <c r="B7" s="52">
        <v>10</v>
      </c>
      <c r="C7" s="52">
        <v>5</v>
      </c>
      <c r="D7" s="52">
        <v>3</v>
      </c>
      <c r="E7" s="53">
        <v>2</v>
      </c>
      <c r="F7" s="37">
        <v>12</v>
      </c>
      <c r="G7" s="35">
        <v>2</v>
      </c>
      <c r="H7" s="53">
        <v>4</v>
      </c>
      <c r="I7" s="53">
        <v>1</v>
      </c>
      <c r="J7" s="37">
        <v>2</v>
      </c>
      <c r="K7" s="6" t="s">
        <v>167</v>
      </c>
      <c r="L7" s="52" t="s">
        <v>243</v>
      </c>
      <c r="M7" s="52" t="s">
        <v>122</v>
      </c>
      <c r="N7" s="52" t="s">
        <v>152</v>
      </c>
      <c r="O7" s="35">
        <v>30</v>
      </c>
      <c r="P7" s="53">
        <v>33</v>
      </c>
      <c r="Q7" s="37">
        <v>-3</v>
      </c>
      <c r="R7" s="6" t="s">
        <v>30</v>
      </c>
      <c r="S7" s="7" t="s">
        <v>244</v>
      </c>
    </row>
    <row r="8" spans="1:20" x14ac:dyDescent="0.25">
      <c r="A8" s="12" t="s">
        <v>55</v>
      </c>
      <c r="B8" s="52">
        <v>10</v>
      </c>
      <c r="C8" s="52">
        <v>4</v>
      </c>
      <c r="D8" s="52">
        <v>3</v>
      </c>
      <c r="E8" s="53">
        <v>3</v>
      </c>
      <c r="F8" s="37">
        <v>11</v>
      </c>
      <c r="G8" s="35">
        <v>4</v>
      </c>
      <c r="H8" s="53">
        <v>4</v>
      </c>
      <c r="I8" s="53">
        <v>0</v>
      </c>
      <c r="J8" s="37">
        <v>0</v>
      </c>
      <c r="K8" s="6" t="s">
        <v>213</v>
      </c>
      <c r="L8" s="52" t="s">
        <v>136</v>
      </c>
      <c r="M8" s="52" t="s">
        <v>126</v>
      </c>
      <c r="N8" s="52" t="s">
        <v>146</v>
      </c>
      <c r="O8" s="35">
        <v>34</v>
      </c>
      <c r="P8" s="53">
        <v>32</v>
      </c>
      <c r="Q8" s="37">
        <v>2</v>
      </c>
      <c r="R8" s="6" t="s">
        <v>30</v>
      </c>
      <c r="S8" s="7" t="s">
        <v>245</v>
      </c>
    </row>
    <row r="9" spans="1:20" x14ac:dyDescent="0.25">
      <c r="A9" s="12" t="s">
        <v>52</v>
      </c>
      <c r="B9" s="52">
        <v>9</v>
      </c>
      <c r="C9" s="52">
        <v>5</v>
      </c>
      <c r="D9" s="52">
        <v>3</v>
      </c>
      <c r="E9" s="53">
        <v>1</v>
      </c>
      <c r="F9" s="37">
        <v>11</v>
      </c>
      <c r="G9" s="35">
        <v>5</v>
      </c>
      <c r="H9" s="53">
        <v>5</v>
      </c>
      <c r="I9" s="53">
        <v>0</v>
      </c>
      <c r="J9" s="37">
        <v>0</v>
      </c>
      <c r="K9" s="6" t="s">
        <v>134</v>
      </c>
      <c r="L9" s="52" t="s">
        <v>140</v>
      </c>
      <c r="M9" s="52" t="s">
        <v>143</v>
      </c>
      <c r="N9" s="52" t="s">
        <v>154</v>
      </c>
      <c r="O9" s="35">
        <v>24</v>
      </c>
      <c r="P9" s="53">
        <v>23</v>
      </c>
      <c r="Q9" s="37">
        <v>1</v>
      </c>
      <c r="R9" s="6" t="s">
        <v>26</v>
      </c>
      <c r="S9" s="7" t="s">
        <v>203</v>
      </c>
    </row>
    <row r="10" spans="1:20" x14ac:dyDescent="0.25">
      <c r="A10" s="12" t="s">
        <v>57</v>
      </c>
      <c r="B10" s="52">
        <v>11</v>
      </c>
      <c r="C10" s="52">
        <v>5</v>
      </c>
      <c r="D10" s="52">
        <v>6</v>
      </c>
      <c r="E10" s="53">
        <v>0</v>
      </c>
      <c r="F10" s="37">
        <v>10</v>
      </c>
      <c r="G10" s="35">
        <v>4</v>
      </c>
      <c r="H10" s="53">
        <v>5</v>
      </c>
      <c r="I10" s="53">
        <v>0</v>
      </c>
      <c r="J10" s="37">
        <v>0</v>
      </c>
      <c r="K10" s="6" t="s">
        <v>163</v>
      </c>
      <c r="L10" s="52" t="s">
        <v>131</v>
      </c>
      <c r="M10" s="52" t="s">
        <v>123</v>
      </c>
      <c r="N10" s="52" t="s">
        <v>204</v>
      </c>
      <c r="O10" s="35">
        <v>33</v>
      </c>
      <c r="P10" s="53">
        <v>34</v>
      </c>
      <c r="Q10" s="37">
        <v>-1</v>
      </c>
      <c r="R10" s="6" t="s">
        <v>27</v>
      </c>
      <c r="S10" s="7" t="s">
        <v>241</v>
      </c>
    </row>
    <row r="11" spans="1:20" ht="15.75" thickBot="1" x14ac:dyDescent="0.3">
      <c r="A11" s="12" t="s">
        <v>59</v>
      </c>
      <c r="B11" s="50">
        <v>9</v>
      </c>
      <c r="C11" s="50">
        <v>4</v>
      </c>
      <c r="D11" s="50">
        <v>5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151</v>
      </c>
      <c r="L11" s="50" t="s">
        <v>124</v>
      </c>
      <c r="M11" s="50" t="s">
        <v>124</v>
      </c>
      <c r="N11" s="50" t="s">
        <v>180</v>
      </c>
      <c r="O11" s="35">
        <v>34</v>
      </c>
      <c r="P11" s="36">
        <v>29</v>
      </c>
      <c r="Q11" s="37">
        <v>5</v>
      </c>
      <c r="R11" s="6" t="s">
        <v>27</v>
      </c>
      <c r="S11" s="7" t="s">
        <v>204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10</v>
      </c>
      <c r="C14" s="52">
        <v>8</v>
      </c>
      <c r="D14" s="52">
        <v>2</v>
      </c>
      <c r="E14" s="53">
        <v>0</v>
      </c>
      <c r="F14" s="34">
        <v>16</v>
      </c>
      <c r="G14" s="53">
        <v>6</v>
      </c>
      <c r="H14" s="53">
        <v>8</v>
      </c>
      <c r="I14" s="53">
        <v>0</v>
      </c>
      <c r="J14" s="53">
        <v>0</v>
      </c>
      <c r="K14" s="6" t="s">
        <v>123</v>
      </c>
      <c r="L14" s="52" t="s">
        <v>181</v>
      </c>
      <c r="M14" s="52" t="s">
        <v>120</v>
      </c>
      <c r="N14" s="52" t="s">
        <v>123</v>
      </c>
      <c r="O14" s="35">
        <v>30</v>
      </c>
      <c r="P14" s="53">
        <v>19</v>
      </c>
      <c r="Q14" s="37">
        <v>11</v>
      </c>
      <c r="R14" s="6" t="s">
        <v>158</v>
      </c>
      <c r="S14" s="7" t="s">
        <v>247</v>
      </c>
    </row>
    <row r="15" spans="1:20" x14ac:dyDescent="0.25">
      <c r="A15" s="12" t="s">
        <v>63</v>
      </c>
      <c r="B15" s="50">
        <v>10</v>
      </c>
      <c r="C15" s="50">
        <v>6</v>
      </c>
      <c r="D15" s="50">
        <v>3</v>
      </c>
      <c r="E15" s="36">
        <v>1</v>
      </c>
      <c r="F15" s="37">
        <v>13</v>
      </c>
      <c r="G15" s="36">
        <v>5</v>
      </c>
      <c r="H15" s="36">
        <v>6</v>
      </c>
      <c r="I15" s="36">
        <v>0</v>
      </c>
      <c r="J15" s="36">
        <v>1</v>
      </c>
      <c r="K15" s="6" t="s">
        <v>165</v>
      </c>
      <c r="L15" s="50" t="s">
        <v>134</v>
      </c>
      <c r="M15" s="50" t="s">
        <v>120</v>
      </c>
      <c r="N15" s="50" t="s">
        <v>167</v>
      </c>
      <c r="O15" s="35">
        <v>39</v>
      </c>
      <c r="P15" s="36">
        <v>37</v>
      </c>
      <c r="Q15" s="37">
        <v>2</v>
      </c>
      <c r="R15" s="6" t="s">
        <v>27</v>
      </c>
      <c r="S15" s="7" t="s">
        <v>210</v>
      </c>
    </row>
    <row r="16" spans="1:20" x14ac:dyDescent="0.25">
      <c r="A16" s="12" t="s">
        <v>64</v>
      </c>
      <c r="B16" s="52">
        <v>9</v>
      </c>
      <c r="C16" s="52">
        <v>5</v>
      </c>
      <c r="D16" s="52">
        <v>2</v>
      </c>
      <c r="E16" s="53">
        <v>2</v>
      </c>
      <c r="F16" s="37">
        <v>12</v>
      </c>
      <c r="G16" s="53">
        <v>5</v>
      </c>
      <c r="H16" s="53">
        <v>5</v>
      </c>
      <c r="I16" s="53">
        <v>0</v>
      </c>
      <c r="J16" s="53">
        <v>0</v>
      </c>
      <c r="K16" s="6" t="s">
        <v>216</v>
      </c>
      <c r="L16" s="52" t="s">
        <v>123</v>
      </c>
      <c r="M16" s="52" t="s">
        <v>143</v>
      </c>
      <c r="N16" s="52" t="s">
        <v>182</v>
      </c>
      <c r="O16" s="35">
        <v>24</v>
      </c>
      <c r="P16" s="53">
        <v>23</v>
      </c>
      <c r="Q16" s="37">
        <v>1</v>
      </c>
      <c r="R16" s="6" t="s">
        <v>26</v>
      </c>
      <c r="S16" s="7" t="s">
        <v>212</v>
      </c>
    </row>
    <row r="17" spans="1:19" x14ac:dyDescent="0.25">
      <c r="A17" s="12" t="s">
        <v>61</v>
      </c>
      <c r="B17" s="52">
        <v>11</v>
      </c>
      <c r="C17" s="52">
        <v>6</v>
      </c>
      <c r="D17" s="52">
        <v>5</v>
      </c>
      <c r="E17" s="53">
        <v>0</v>
      </c>
      <c r="F17" s="37">
        <v>12</v>
      </c>
      <c r="G17" s="53">
        <v>4</v>
      </c>
      <c r="H17" s="53">
        <v>5</v>
      </c>
      <c r="I17" s="53">
        <v>1</v>
      </c>
      <c r="J17" s="53">
        <v>0</v>
      </c>
      <c r="K17" s="6" t="s">
        <v>128</v>
      </c>
      <c r="L17" s="52" t="s">
        <v>191</v>
      </c>
      <c r="M17" s="52" t="s">
        <v>120</v>
      </c>
      <c r="N17" s="52" t="s">
        <v>131</v>
      </c>
      <c r="O17" s="35">
        <v>38</v>
      </c>
      <c r="P17" s="53">
        <v>39</v>
      </c>
      <c r="Q17" s="37">
        <v>-1</v>
      </c>
      <c r="R17" s="6" t="s">
        <v>27</v>
      </c>
      <c r="S17" s="7" t="s">
        <v>241</v>
      </c>
    </row>
    <row r="18" spans="1:19" x14ac:dyDescent="0.25">
      <c r="A18" s="12" t="s">
        <v>62</v>
      </c>
      <c r="B18" s="52">
        <v>11</v>
      </c>
      <c r="C18" s="52">
        <v>5</v>
      </c>
      <c r="D18" s="52">
        <v>5</v>
      </c>
      <c r="E18" s="53">
        <v>1</v>
      </c>
      <c r="F18" s="37">
        <v>11</v>
      </c>
      <c r="G18" s="53">
        <v>5</v>
      </c>
      <c r="H18" s="53">
        <v>5</v>
      </c>
      <c r="I18" s="53">
        <v>0</v>
      </c>
      <c r="J18" s="53">
        <v>0</v>
      </c>
      <c r="K18" s="6" t="s">
        <v>151</v>
      </c>
      <c r="L18" s="52" t="s">
        <v>140</v>
      </c>
      <c r="M18" s="52" t="s">
        <v>120</v>
      </c>
      <c r="N18" s="52" t="s">
        <v>142</v>
      </c>
      <c r="O18" s="35">
        <v>37</v>
      </c>
      <c r="P18" s="53">
        <v>34</v>
      </c>
      <c r="Q18" s="37">
        <v>3</v>
      </c>
      <c r="R18" s="6" t="s">
        <v>26</v>
      </c>
      <c r="S18" s="7" t="s">
        <v>240</v>
      </c>
    </row>
    <row r="19" spans="1:19" x14ac:dyDescent="0.25">
      <c r="A19" s="12" t="s">
        <v>67</v>
      </c>
      <c r="B19" s="51">
        <v>10</v>
      </c>
      <c r="C19" s="51">
        <v>4</v>
      </c>
      <c r="D19" s="51">
        <v>4</v>
      </c>
      <c r="E19" s="36">
        <v>2</v>
      </c>
      <c r="F19" s="37">
        <v>10</v>
      </c>
      <c r="G19" s="36">
        <v>3</v>
      </c>
      <c r="H19" s="36">
        <v>4</v>
      </c>
      <c r="I19" s="36">
        <v>0</v>
      </c>
      <c r="J19" s="36">
        <v>0</v>
      </c>
      <c r="K19" s="6" t="s">
        <v>183</v>
      </c>
      <c r="L19" s="51" t="s">
        <v>130</v>
      </c>
      <c r="M19" s="51" t="s">
        <v>124</v>
      </c>
      <c r="N19" s="51" t="s">
        <v>162</v>
      </c>
      <c r="O19" s="35">
        <v>27</v>
      </c>
      <c r="P19" s="36">
        <v>32</v>
      </c>
      <c r="Q19" s="37">
        <v>-5</v>
      </c>
      <c r="R19" s="6" t="s">
        <v>26</v>
      </c>
      <c r="S19" s="7" t="s">
        <v>246</v>
      </c>
    </row>
    <row r="20" spans="1:19" x14ac:dyDescent="0.25">
      <c r="A20" s="12" t="s">
        <v>65</v>
      </c>
      <c r="B20" s="52">
        <v>9</v>
      </c>
      <c r="C20" s="52">
        <v>4</v>
      </c>
      <c r="D20" s="52">
        <v>4</v>
      </c>
      <c r="E20" s="53">
        <v>1</v>
      </c>
      <c r="F20" s="37">
        <v>9</v>
      </c>
      <c r="G20" s="53">
        <v>2</v>
      </c>
      <c r="H20" s="53">
        <v>2</v>
      </c>
      <c r="I20" s="53">
        <v>2</v>
      </c>
      <c r="J20" s="53">
        <v>0</v>
      </c>
      <c r="K20" s="6" t="s">
        <v>151</v>
      </c>
      <c r="L20" s="52" t="s">
        <v>130</v>
      </c>
      <c r="M20" s="52" t="s">
        <v>124</v>
      </c>
      <c r="N20" s="52" t="s">
        <v>157</v>
      </c>
      <c r="O20" s="35">
        <v>19</v>
      </c>
      <c r="P20" s="53">
        <v>28</v>
      </c>
      <c r="Q20" s="37">
        <v>-9</v>
      </c>
      <c r="R20" s="6" t="s">
        <v>27</v>
      </c>
      <c r="S20" s="7" t="s">
        <v>218</v>
      </c>
    </row>
    <row r="21" spans="1:19" ht="15.75" thickBot="1" x14ac:dyDescent="0.3">
      <c r="A21" s="13" t="s">
        <v>66</v>
      </c>
      <c r="B21" s="9">
        <v>9</v>
      </c>
      <c r="C21" s="9">
        <v>3</v>
      </c>
      <c r="D21" s="9">
        <v>6</v>
      </c>
      <c r="E21" s="39">
        <v>0</v>
      </c>
      <c r="F21" s="40">
        <v>6</v>
      </c>
      <c r="G21" s="39">
        <v>3</v>
      </c>
      <c r="H21" s="39">
        <v>3</v>
      </c>
      <c r="I21" s="39">
        <v>0</v>
      </c>
      <c r="J21" s="39">
        <v>0</v>
      </c>
      <c r="K21" s="8" t="s">
        <v>153</v>
      </c>
      <c r="L21" s="9" t="s">
        <v>124</v>
      </c>
      <c r="M21" s="9" t="s">
        <v>119</v>
      </c>
      <c r="N21" s="9" t="s">
        <v>124</v>
      </c>
      <c r="O21" s="38">
        <v>26</v>
      </c>
      <c r="P21" s="39">
        <v>29</v>
      </c>
      <c r="Q21" s="40">
        <v>-3</v>
      </c>
      <c r="R21" s="8" t="s">
        <v>30</v>
      </c>
      <c r="S21" s="10" t="s">
        <v>219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68</v>
      </c>
      <c r="B25" s="4">
        <v>9</v>
      </c>
      <c r="C25" s="4">
        <v>7</v>
      </c>
      <c r="D25" s="4">
        <v>1</v>
      </c>
      <c r="E25" s="33">
        <v>1</v>
      </c>
      <c r="F25" s="34">
        <v>15</v>
      </c>
      <c r="G25" s="33">
        <v>5</v>
      </c>
      <c r="H25" s="33">
        <v>6</v>
      </c>
      <c r="I25" s="33">
        <v>1</v>
      </c>
      <c r="J25" s="33">
        <v>1</v>
      </c>
      <c r="K25" s="3" t="s">
        <v>134</v>
      </c>
      <c r="L25" s="4" t="s">
        <v>169</v>
      </c>
      <c r="M25" s="4" t="s">
        <v>119</v>
      </c>
      <c r="N25" s="4" t="s">
        <v>169</v>
      </c>
      <c r="O25" s="32">
        <v>30</v>
      </c>
      <c r="P25" s="33">
        <v>24</v>
      </c>
      <c r="Q25" s="34">
        <v>6</v>
      </c>
      <c r="R25" s="3" t="s">
        <v>129</v>
      </c>
      <c r="S25" s="5" t="s">
        <v>249</v>
      </c>
    </row>
    <row r="26" spans="1:19" x14ac:dyDescent="0.25">
      <c r="A26" s="12" t="s">
        <v>69</v>
      </c>
      <c r="B26" s="52">
        <v>9</v>
      </c>
      <c r="C26" s="52">
        <v>7</v>
      </c>
      <c r="D26" s="52">
        <v>2</v>
      </c>
      <c r="E26" s="53">
        <v>0</v>
      </c>
      <c r="F26" s="37">
        <v>14</v>
      </c>
      <c r="G26" s="53">
        <v>6</v>
      </c>
      <c r="H26" s="53">
        <v>6</v>
      </c>
      <c r="I26" s="53">
        <v>1</v>
      </c>
      <c r="J26" s="53">
        <v>0</v>
      </c>
      <c r="K26" s="6" t="s">
        <v>128</v>
      </c>
      <c r="L26" s="52" t="s">
        <v>167</v>
      </c>
      <c r="M26" s="52" t="s">
        <v>115</v>
      </c>
      <c r="N26" s="52" t="s">
        <v>148</v>
      </c>
      <c r="O26" s="35">
        <v>32</v>
      </c>
      <c r="P26" s="53">
        <v>21</v>
      </c>
      <c r="Q26" s="37">
        <v>11</v>
      </c>
      <c r="R26" s="6" t="s">
        <v>26</v>
      </c>
      <c r="S26" s="7" t="s">
        <v>217</v>
      </c>
    </row>
    <row r="27" spans="1:19" x14ac:dyDescent="0.25">
      <c r="A27" s="12" t="s">
        <v>74</v>
      </c>
      <c r="B27" s="52">
        <v>10</v>
      </c>
      <c r="C27" s="52">
        <v>5</v>
      </c>
      <c r="D27" s="52">
        <v>4</v>
      </c>
      <c r="E27" s="53">
        <v>1</v>
      </c>
      <c r="F27" s="37">
        <v>11</v>
      </c>
      <c r="G27" s="53">
        <v>4</v>
      </c>
      <c r="H27" s="53">
        <v>4</v>
      </c>
      <c r="I27" s="53">
        <v>1</v>
      </c>
      <c r="J27" s="53">
        <v>0</v>
      </c>
      <c r="K27" s="6" t="s">
        <v>134</v>
      </c>
      <c r="L27" s="52" t="s">
        <v>162</v>
      </c>
      <c r="M27" s="52" t="s">
        <v>115</v>
      </c>
      <c r="N27" s="52" t="s">
        <v>165</v>
      </c>
      <c r="O27" s="35">
        <v>34</v>
      </c>
      <c r="P27" s="53">
        <v>27</v>
      </c>
      <c r="Q27" s="37">
        <v>7</v>
      </c>
      <c r="R27" s="6" t="s">
        <v>26</v>
      </c>
      <c r="S27" s="7" t="s">
        <v>248</v>
      </c>
    </row>
    <row r="28" spans="1:19" x14ac:dyDescent="0.25">
      <c r="A28" s="12" t="s">
        <v>70</v>
      </c>
      <c r="B28" s="52">
        <v>10</v>
      </c>
      <c r="C28" s="52">
        <v>4</v>
      </c>
      <c r="D28" s="52">
        <v>4</v>
      </c>
      <c r="E28" s="53">
        <v>2</v>
      </c>
      <c r="F28" s="37">
        <v>10</v>
      </c>
      <c r="G28" s="53">
        <v>3</v>
      </c>
      <c r="H28" s="53">
        <v>4</v>
      </c>
      <c r="I28" s="53">
        <v>0</v>
      </c>
      <c r="J28" s="53">
        <v>1</v>
      </c>
      <c r="K28" s="6" t="s">
        <v>140</v>
      </c>
      <c r="L28" s="52" t="s">
        <v>140</v>
      </c>
      <c r="M28" s="52" t="s">
        <v>119</v>
      </c>
      <c r="N28" s="52" t="s">
        <v>153</v>
      </c>
      <c r="O28" s="35">
        <v>31</v>
      </c>
      <c r="P28" s="53">
        <v>36</v>
      </c>
      <c r="Q28" s="37">
        <v>-5</v>
      </c>
      <c r="R28" s="6" t="s">
        <v>127</v>
      </c>
      <c r="S28" s="7" t="s">
        <v>246</v>
      </c>
    </row>
    <row r="29" spans="1:19" x14ac:dyDescent="0.25">
      <c r="A29" s="12" t="s">
        <v>71</v>
      </c>
      <c r="B29" s="52">
        <v>9</v>
      </c>
      <c r="C29" s="52">
        <v>4</v>
      </c>
      <c r="D29" s="52">
        <v>4</v>
      </c>
      <c r="E29" s="53">
        <v>1</v>
      </c>
      <c r="F29" s="37">
        <v>9</v>
      </c>
      <c r="G29" s="53">
        <v>3</v>
      </c>
      <c r="H29" s="53">
        <v>3</v>
      </c>
      <c r="I29" s="53">
        <v>1</v>
      </c>
      <c r="J29" s="53">
        <v>1</v>
      </c>
      <c r="K29" s="6" t="s">
        <v>134</v>
      </c>
      <c r="L29" s="52" t="s">
        <v>146</v>
      </c>
      <c r="M29" s="52" t="s">
        <v>136</v>
      </c>
      <c r="N29" s="52" t="s">
        <v>170</v>
      </c>
      <c r="O29" s="35">
        <v>19</v>
      </c>
      <c r="P29" s="53">
        <v>25</v>
      </c>
      <c r="Q29" s="37">
        <v>-6</v>
      </c>
      <c r="R29" s="6" t="s">
        <v>26</v>
      </c>
      <c r="S29" s="7" t="s">
        <v>218</v>
      </c>
    </row>
    <row r="30" spans="1:19" x14ac:dyDescent="0.25">
      <c r="A30" s="12" t="s">
        <v>72</v>
      </c>
      <c r="B30" s="52">
        <v>10</v>
      </c>
      <c r="C30" s="52">
        <v>4</v>
      </c>
      <c r="D30" s="52">
        <v>6</v>
      </c>
      <c r="E30" s="53">
        <v>0</v>
      </c>
      <c r="F30" s="37">
        <v>8</v>
      </c>
      <c r="G30" s="53">
        <v>3</v>
      </c>
      <c r="H30" s="53">
        <v>4</v>
      </c>
      <c r="I30" s="53">
        <v>0</v>
      </c>
      <c r="J30" s="53">
        <v>0</v>
      </c>
      <c r="K30" s="6" t="s">
        <v>141</v>
      </c>
      <c r="L30" s="52" t="s">
        <v>161</v>
      </c>
      <c r="M30" s="52" t="s">
        <v>116</v>
      </c>
      <c r="N30" s="52" t="s">
        <v>153</v>
      </c>
      <c r="O30" s="35">
        <v>27</v>
      </c>
      <c r="P30" s="53">
        <v>30</v>
      </c>
      <c r="Q30" s="37">
        <v>-3</v>
      </c>
      <c r="R30" s="6" t="s">
        <v>30</v>
      </c>
      <c r="S30" s="7" t="s">
        <v>250</v>
      </c>
    </row>
    <row r="31" spans="1:19" x14ac:dyDescent="0.25">
      <c r="A31" s="12" t="s">
        <v>73</v>
      </c>
      <c r="B31" s="51">
        <v>10</v>
      </c>
      <c r="C31" s="51">
        <v>3</v>
      </c>
      <c r="D31" s="51">
        <v>5</v>
      </c>
      <c r="E31" s="36">
        <v>2</v>
      </c>
      <c r="F31" s="37">
        <v>8</v>
      </c>
      <c r="G31" s="36">
        <v>3</v>
      </c>
      <c r="H31" s="36">
        <v>3</v>
      </c>
      <c r="I31" s="36">
        <v>0</v>
      </c>
      <c r="J31" s="36">
        <v>1</v>
      </c>
      <c r="K31" s="6" t="s">
        <v>140</v>
      </c>
      <c r="L31" s="51" t="s">
        <v>146</v>
      </c>
      <c r="M31" s="51" t="s">
        <v>116</v>
      </c>
      <c r="N31" s="51" t="s">
        <v>120</v>
      </c>
      <c r="O31" s="35">
        <v>35</v>
      </c>
      <c r="P31" s="36">
        <v>43</v>
      </c>
      <c r="Q31" s="37">
        <v>-8</v>
      </c>
      <c r="R31" s="6" t="s">
        <v>137</v>
      </c>
      <c r="S31" s="7" t="s">
        <v>222</v>
      </c>
    </row>
    <row r="32" spans="1:19" ht="15.75" thickBot="1" x14ac:dyDescent="0.3">
      <c r="A32" s="12" t="s">
        <v>75</v>
      </c>
      <c r="B32" s="52">
        <v>9</v>
      </c>
      <c r="C32" s="52">
        <v>3</v>
      </c>
      <c r="D32" s="52">
        <v>6</v>
      </c>
      <c r="E32" s="53">
        <v>0</v>
      </c>
      <c r="F32" s="40">
        <v>6</v>
      </c>
      <c r="G32" s="53">
        <v>2</v>
      </c>
      <c r="H32" s="53">
        <v>3</v>
      </c>
      <c r="I32" s="53">
        <v>0</v>
      </c>
      <c r="J32" s="53">
        <v>0</v>
      </c>
      <c r="K32" s="6" t="s">
        <v>118</v>
      </c>
      <c r="L32" s="52" t="s">
        <v>163</v>
      </c>
      <c r="M32" s="52" t="s">
        <v>118</v>
      </c>
      <c r="N32" s="52" t="s">
        <v>135</v>
      </c>
      <c r="O32" s="35">
        <v>19</v>
      </c>
      <c r="P32" s="53">
        <v>32</v>
      </c>
      <c r="Q32" s="37">
        <v>-13</v>
      </c>
      <c r="R32" s="6" t="s">
        <v>27</v>
      </c>
      <c r="S32" s="7" t="s">
        <v>219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11</v>
      </c>
      <c r="C35" s="52">
        <v>10</v>
      </c>
      <c r="D35" s="52">
        <v>0</v>
      </c>
      <c r="E35" s="53">
        <v>1</v>
      </c>
      <c r="F35" s="34">
        <v>21</v>
      </c>
      <c r="G35" s="53">
        <v>7</v>
      </c>
      <c r="H35" s="53">
        <v>7</v>
      </c>
      <c r="I35" s="53">
        <v>3</v>
      </c>
      <c r="J35" s="53">
        <v>0</v>
      </c>
      <c r="K35" s="6" t="s">
        <v>175</v>
      </c>
      <c r="L35" s="52" t="s">
        <v>138</v>
      </c>
      <c r="M35" s="52" t="s">
        <v>138</v>
      </c>
      <c r="N35" s="52" t="s">
        <v>200</v>
      </c>
      <c r="O35" s="35">
        <v>43</v>
      </c>
      <c r="P35" s="53">
        <v>24</v>
      </c>
      <c r="Q35" s="37">
        <v>19</v>
      </c>
      <c r="R35" s="6" t="s">
        <v>129</v>
      </c>
      <c r="S35" s="7" t="s">
        <v>224</v>
      </c>
    </row>
    <row r="36" spans="1:19" x14ac:dyDescent="0.25">
      <c r="A36" s="12" t="s">
        <v>76</v>
      </c>
      <c r="B36" s="52">
        <v>10</v>
      </c>
      <c r="C36" s="52">
        <v>7</v>
      </c>
      <c r="D36" s="52">
        <v>2</v>
      </c>
      <c r="E36" s="53">
        <v>1</v>
      </c>
      <c r="F36" s="37">
        <v>15</v>
      </c>
      <c r="G36" s="53">
        <v>7</v>
      </c>
      <c r="H36" s="53">
        <v>7</v>
      </c>
      <c r="I36" s="53">
        <v>0</v>
      </c>
      <c r="J36" s="53">
        <v>0</v>
      </c>
      <c r="K36" s="6" t="s">
        <v>154</v>
      </c>
      <c r="L36" s="52" t="s">
        <v>167</v>
      </c>
      <c r="M36" s="52" t="s">
        <v>128</v>
      </c>
      <c r="N36" s="52" t="s">
        <v>159</v>
      </c>
      <c r="O36" s="35">
        <v>46</v>
      </c>
      <c r="P36" s="53">
        <v>22</v>
      </c>
      <c r="Q36" s="37">
        <v>24</v>
      </c>
      <c r="R36" s="6" t="s">
        <v>29</v>
      </c>
      <c r="S36" s="7" t="s">
        <v>253</v>
      </c>
    </row>
    <row r="37" spans="1:19" x14ac:dyDescent="0.25">
      <c r="A37" s="12" t="s">
        <v>79</v>
      </c>
      <c r="B37" s="52">
        <v>10</v>
      </c>
      <c r="C37" s="52">
        <v>6</v>
      </c>
      <c r="D37" s="52">
        <v>2</v>
      </c>
      <c r="E37" s="53">
        <v>2</v>
      </c>
      <c r="F37" s="37">
        <v>14</v>
      </c>
      <c r="G37" s="53">
        <v>6</v>
      </c>
      <c r="H37" s="53">
        <v>6</v>
      </c>
      <c r="I37" s="53">
        <v>0</v>
      </c>
      <c r="J37" s="53">
        <v>2</v>
      </c>
      <c r="K37" s="6" t="s">
        <v>189</v>
      </c>
      <c r="L37" s="52" t="s">
        <v>148</v>
      </c>
      <c r="M37" s="52" t="s">
        <v>121</v>
      </c>
      <c r="N37" s="52" t="s">
        <v>182</v>
      </c>
      <c r="O37" s="35">
        <v>42</v>
      </c>
      <c r="P37" s="53">
        <v>33</v>
      </c>
      <c r="Q37" s="37">
        <v>9</v>
      </c>
      <c r="R37" s="6" t="s">
        <v>29</v>
      </c>
      <c r="S37" s="7" t="s">
        <v>251</v>
      </c>
    </row>
    <row r="38" spans="1:19" x14ac:dyDescent="0.25">
      <c r="A38" s="12" t="s">
        <v>82</v>
      </c>
      <c r="B38" s="52">
        <v>10</v>
      </c>
      <c r="C38" s="52">
        <v>6</v>
      </c>
      <c r="D38" s="52">
        <v>4</v>
      </c>
      <c r="E38" s="53">
        <v>0</v>
      </c>
      <c r="F38" s="37">
        <v>12</v>
      </c>
      <c r="G38" s="53">
        <v>3</v>
      </c>
      <c r="H38" s="53">
        <v>6</v>
      </c>
      <c r="I38" s="53">
        <v>0</v>
      </c>
      <c r="J38" s="53">
        <v>0</v>
      </c>
      <c r="K38" s="6" t="s">
        <v>131</v>
      </c>
      <c r="L38" s="52" t="s">
        <v>167</v>
      </c>
      <c r="M38" s="52" t="s">
        <v>117</v>
      </c>
      <c r="N38" s="52" t="s">
        <v>135</v>
      </c>
      <c r="O38" s="35">
        <v>33</v>
      </c>
      <c r="P38" s="53">
        <v>30</v>
      </c>
      <c r="Q38" s="37">
        <v>3</v>
      </c>
      <c r="R38" s="6" t="s">
        <v>147</v>
      </c>
      <c r="S38" s="7" t="s">
        <v>215</v>
      </c>
    </row>
    <row r="39" spans="1:19" x14ac:dyDescent="0.25">
      <c r="A39" s="12" t="s">
        <v>80</v>
      </c>
      <c r="B39" s="52">
        <v>11</v>
      </c>
      <c r="C39" s="52">
        <v>4</v>
      </c>
      <c r="D39" s="52">
        <v>5</v>
      </c>
      <c r="E39" s="53">
        <v>2</v>
      </c>
      <c r="F39" s="37">
        <v>10</v>
      </c>
      <c r="G39" s="53">
        <v>2</v>
      </c>
      <c r="H39" s="53">
        <v>4</v>
      </c>
      <c r="I39" s="53">
        <v>0</v>
      </c>
      <c r="J39" s="53">
        <v>1</v>
      </c>
      <c r="K39" s="6" t="s">
        <v>131</v>
      </c>
      <c r="L39" s="52" t="s">
        <v>221</v>
      </c>
      <c r="M39" s="52" t="s">
        <v>117</v>
      </c>
      <c r="N39" s="52" t="s">
        <v>146</v>
      </c>
      <c r="O39" s="35">
        <v>28</v>
      </c>
      <c r="P39" s="53">
        <v>36</v>
      </c>
      <c r="Q39" s="37">
        <v>-8</v>
      </c>
      <c r="R39" s="6" t="s">
        <v>29</v>
      </c>
      <c r="S39" s="7" t="s">
        <v>246</v>
      </c>
    </row>
    <row r="40" spans="1:19" x14ac:dyDescent="0.25">
      <c r="A40" s="12" t="s">
        <v>78</v>
      </c>
      <c r="B40" s="52">
        <v>9</v>
      </c>
      <c r="C40" s="52">
        <v>2</v>
      </c>
      <c r="D40" s="52">
        <v>6</v>
      </c>
      <c r="E40" s="53">
        <v>1</v>
      </c>
      <c r="F40" s="37">
        <v>5</v>
      </c>
      <c r="G40" s="53">
        <v>2</v>
      </c>
      <c r="H40" s="53">
        <v>2</v>
      </c>
      <c r="I40" s="53">
        <v>0</v>
      </c>
      <c r="J40" s="53">
        <v>0</v>
      </c>
      <c r="K40" s="6" t="s">
        <v>146</v>
      </c>
      <c r="L40" s="52" t="s">
        <v>135</v>
      </c>
      <c r="M40" s="52" t="s">
        <v>124</v>
      </c>
      <c r="N40" s="52" t="s">
        <v>170</v>
      </c>
      <c r="O40" s="35">
        <v>25</v>
      </c>
      <c r="P40" s="53">
        <v>36</v>
      </c>
      <c r="Q40" s="37">
        <v>-11</v>
      </c>
      <c r="R40" s="6" t="s">
        <v>27</v>
      </c>
      <c r="S40" s="7" t="s">
        <v>206</v>
      </c>
    </row>
    <row r="41" spans="1:19" x14ac:dyDescent="0.25">
      <c r="A41" s="12" t="s">
        <v>81</v>
      </c>
      <c r="B41" s="52">
        <v>10</v>
      </c>
      <c r="C41" s="52">
        <v>2</v>
      </c>
      <c r="D41" s="52">
        <v>7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1</v>
      </c>
      <c r="K41" s="6" t="s">
        <v>135</v>
      </c>
      <c r="L41" s="52" t="s">
        <v>157</v>
      </c>
      <c r="M41" s="52" t="s">
        <v>117</v>
      </c>
      <c r="N41" s="52" t="s">
        <v>135</v>
      </c>
      <c r="O41" s="35">
        <v>22</v>
      </c>
      <c r="P41" s="53">
        <v>38</v>
      </c>
      <c r="Q41" s="37">
        <v>-16</v>
      </c>
      <c r="R41" s="6" t="s">
        <v>171</v>
      </c>
      <c r="S41" s="7" t="s">
        <v>237</v>
      </c>
    </row>
    <row r="42" spans="1:19" ht="15.75" thickBot="1" x14ac:dyDescent="0.3">
      <c r="A42" s="13" t="s">
        <v>83</v>
      </c>
      <c r="B42" s="9">
        <v>10</v>
      </c>
      <c r="C42" s="9">
        <v>0</v>
      </c>
      <c r="D42" s="9">
        <v>9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156</v>
      </c>
      <c r="L42" s="9" t="s">
        <v>207</v>
      </c>
      <c r="M42" s="9" t="s">
        <v>118</v>
      </c>
      <c r="N42" s="9" t="s">
        <v>136</v>
      </c>
      <c r="O42" s="38">
        <v>10</v>
      </c>
      <c r="P42" s="39">
        <v>45</v>
      </c>
      <c r="Q42" s="40">
        <v>-35</v>
      </c>
      <c r="R42" s="8" t="s">
        <v>6</v>
      </c>
      <c r="S42" s="10" t="s">
        <v>252</v>
      </c>
    </row>
    <row r="43" spans="1:19" ht="15.75" thickTop="1" x14ac:dyDescent="0.25"/>
    <row r="44" spans="1:19" x14ac:dyDescent="0.25">
      <c r="A44" s="50" t="s">
        <v>101</v>
      </c>
      <c r="B44" s="62" t="s">
        <v>105</v>
      </c>
      <c r="C44" s="62"/>
      <c r="D44" s="62"/>
    </row>
    <row r="45" spans="1:19" x14ac:dyDescent="0.25">
      <c r="A45" s="50" t="s">
        <v>102</v>
      </c>
      <c r="B45" s="62" t="s">
        <v>106</v>
      </c>
      <c r="C45" s="62"/>
      <c r="D45" s="62"/>
    </row>
    <row r="46" spans="1:19" x14ac:dyDescent="0.25">
      <c r="A46" s="50" t="s">
        <v>103</v>
      </c>
      <c r="B46" s="62" t="s">
        <v>108</v>
      </c>
      <c r="C46" s="62"/>
      <c r="D46" s="62"/>
    </row>
    <row r="47" spans="1:19" x14ac:dyDescent="0.25">
      <c r="A47" s="50" t="s">
        <v>104</v>
      </c>
      <c r="B47" s="62" t="s">
        <v>107</v>
      </c>
      <c r="C47" s="62"/>
      <c r="D47" s="62"/>
    </row>
  </sheetData>
  <sortState ref="A25:S32">
    <sortCondition descending="1" ref="F25:F32"/>
    <sortCondition descending="1" ref="Q25:Q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S6" sqref="S6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11</v>
      </c>
      <c r="C4" s="4">
        <v>9</v>
      </c>
      <c r="D4" s="4">
        <v>1</v>
      </c>
      <c r="E4" s="33">
        <v>1</v>
      </c>
      <c r="F4" s="34">
        <v>19</v>
      </c>
      <c r="G4" s="32">
        <v>7</v>
      </c>
      <c r="H4" s="33">
        <v>8</v>
      </c>
      <c r="I4" s="33">
        <v>1</v>
      </c>
      <c r="J4" s="34">
        <v>0</v>
      </c>
      <c r="K4" s="3" t="s">
        <v>223</v>
      </c>
      <c r="L4" s="4" t="s">
        <v>149</v>
      </c>
      <c r="M4" s="4" t="s">
        <v>134</v>
      </c>
      <c r="N4" s="4" t="s">
        <v>134</v>
      </c>
      <c r="O4" s="32">
        <v>36</v>
      </c>
      <c r="P4" s="33">
        <v>21</v>
      </c>
      <c r="Q4" s="34">
        <v>15</v>
      </c>
      <c r="R4" s="3" t="s">
        <v>27</v>
      </c>
      <c r="S4" s="5" t="s">
        <v>254</v>
      </c>
    </row>
    <row r="5" spans="1:20" x14ac:dyDescent="0.25">
      <c r="A5" s="12" t="s">
        <v>56</v>
      </c>
      <c r="B5" s="51">
        <v>12</v>
      </c>
      <c r="C5" s="51">
        <v>7</v>
      </c>
      <c r="D5" s="51">
        <v>4</v>
      </c>
      <c r="E5" s="53">
        <v>1</v>
      </c>
      <c r="F5" s="37">
        <v>15</v>
      </c>
      <c r="G5" s="35">
        <v>6</v>
      </c>
      <c r="H5" s="53">
        <v>7</v>
      </c>
      <c r="I5" s="53">
        <v>0</v>
      </c>
      <c r="J5" s="37">
        <v>0</v>
      </c>
      <c r="K5" s="6" t="s">
        <v>177</v>
      </c>
      <c r="L5" s="51" t="s">
        <v>141</v>
      </c>
      <c r="M5" s="51" t="s">
        <v>131</v>
      </c>
      <c r="N5" s="51" t="s">
        <v>255</v>
      </c>
      <c r="O5" s="35">
        <v>45</v>
      </c>
      <c r="P5" s="36">
        <v>37</v>
      </c>
      <c r="Q5" s="37">
        <v>8</v>
      </c>
      <c r="R5" s="6" t="s">
        <v>26</v>
      </c>
      <c r="S5" s="7" t="s">
        <v>210</v>
      </c>
    </row>
    <row r="6" spans="1:20" x14ac:dyDescent="0.25">
      <c r="A6" s="12" t="s">
        <v>55</v>
      </c>
      <c r="B6" s="52">
        <v>11</v>
      </c>
      <c r="C6" s="52">
        <v>5</v>
      </c>
      <c r="D6" s="52">
        <v>3</v>
      </c>
      <c r="E6" s="53">
        <v>3</v>
      </c>
      <c r="F6" s="37">
        <v>13</v>
      </c>
      <c r="G6" s="35">
        <v>5</v>
      </c>
      <c r="H6" s="53">
        <v>5</v>
      </c>
      <c r="I6" s="53">
        <v>0</v>
      </c>
      <c r="J6" s="37">
        <v>0</v>
      </c>
      <c r="K6" s="6" t="s">
        <v>213</v>
      </c>
      <c r="L6" s="52" t="s">
        <v>146</v>
      </c>
      <c r="M6" s="52" t="s">
        <v>133</v>
      </c>
      <c r="N6" s="52" t="s">
        <v>162</v>
      </c>
      <c r="O6" s="35">
        <v>40</v>
      </c>
      <c r="P6" s="53">
        <v>36</v>
      </c>
      <c r="Q6" s="37">
        <v>4</v>
      </c>
      <c r="R6" s="6" t="s">
        <v>26</v>
      </c>
      <c r="S6" s="7" t="s">
        <v>245</v>
      </c>
    </row>
    <row r="7" spans="1:20" x14ac:dyDescent="0.25">
      <c r="A7" s="12" t="s">
        <v>57</v>
      </c>
      <c r="B7" s="52">
        <v>12</v>
      </c>
      <c r="C7" s="52">
        <v>6</v>
      </c>
      <c r="D7" s="52">
        <v>6</v>
      </c>
      <c r="E7" s="53">
        <v>0</v>
      </c>
      <c r="F7" s="37">
        <v>12</v>
      </c>
      <c r="G7" s="35">
        <v>5</v>
      </c>
      <c r="H7" s="53">
        <v>6</v>
      </c>
      <c r="I7" s="53">
        <v>0</v>
      </c>
      <c r="J7" s="37">
        <v>0</v>
      </c>
      <c r="K7" s="6" t="s">
        <v>163</v>
      </c>
      <c r="L7" s="52" t="s">
        <v>141</v>
      </c>
      <c r="M7" s="52" t="s">
        <v>134</v>
      </c>
      <c r="N7" s="52" t="s">
        <v>241</v>
      </c>
      <c r="O7" s="35">
        <v>39</v>
      </c>
      <c r="P7" s="53">
        <v>38</v>
      </c>
      <c r="Q7" s="37">
        <v>1</v>
      </c>
      <c r="R7" s="6" t="s">
        <v>26</v>
      </c>
      <c r="S7" s="7" t="s">
        <v>215</v>
      </c>
    </row>
    <row r="8" spans="1:20" x14ac:dyDescent="0.25">
      <c r="A8" s="12" t="s">
        <v>54</v>
      </c>
      <c r="B8" s="51">
        <v>11</v>
      </c>
      <c r="C8" s="51">
        <v>5</v>
      </c>
      <c r="D8" s="51">
        <v>4</v>
      </c>
      <c r="E8" s="53">
        <v>2</v>
      </c>
      <c r="F8" s="37">
        <v>12</v>
      </c>
      <c r="G8" s="35">
        <v>3</v>
      </c>
      <c r="H8" s="53">
        <v>4</v>
      </c>
      <c r="I8" s="53">
        <v>1</v>
      </c>
      <c r="J8" s="37">
        <v>1</v>
      </c>
      <c r="K8" s="6" t="s">
        <v>142</v>
      </c>
      <c r="L8" s="51" t="s">
        <v>216</v>
      </c>
      <c r="M8" s="51" t="s">
        <v>140</v>
      </c>
      <c r="N8" s="51" t="s">
        <v>165</v>
      </c>
      <c r="O8" s="35">
        <v>36</v>
      </c>
      <c r="P8" s="36">
        <v>37</v>
      </c>
      <c r="Q8" s="37">
        <v>-1</v>
      </c>
      <c r="R8" s="6" t="s">
        <v>137</v>
      </c>
      <c r="S8" s="7" t="s">
        <v>246</v>
      </c>
    </row>
    <row r="9" spans="1:20" x14ac:dyDescent="0.25">
      <c r="A9" s="12" t="s">
        <v>58</v>
      </c>
      <c r="B9" s="52">
        <v>11</v>
      </c>
      <c r="C9" s="52">
        <v>5</v>
      </c>
      <c r="D9" s="52">
        <v>4</v>
      </c>
      <c r="E9" s="53">
        <v>2</v>
      </c>
      <c r="F9" s="37">
        <v>12</v>
      </c>
      <c r="G9" s="35">
        <v>2</v>
      </c>
      <c r="H9" s="53">
        <v>4</v>
      </c>
      <c r="I9" s="53">
        <v>1</v>
      </c>
      <c r="J9" s="37">
        <v>2</v>
      </c>
      <c r="K9" s="6" t="s">
        <v>167</v>
      </c>
      <c r="L9" s="52" t="s">
        <v>189</v>
      </c>
      <c r="M9" s="52" t="s">
        <v>122</v>
      </c>
      <c r="N9" s="52" t="s">
        <v>152</v>
      </c>
      <c r="O9" s="35">
        <v>33</v>
      </c>
      <c r="P9" s="53">
        <v>39</v>
      </c>
      <c r="Q9" s="37">
        <v>-6</v>
      </c>
      <c r="R9" s="6" t="s">
        <v>127</v>
      </c>
      <c r="S9" s="7" t="s">
        <v>248</v>
      </c>
    </row>
    <row r="10" spans="1:20" x14ac:dyDescent="0.25">
      <c r="A10" s="12" t="s">
        <v>52</v>
      </c>
      <c r="B10" s="52">
        <v>10</v>
      </c>
      <c r="C10" s="52">
        <v>5</v>
      </c>
      <c r="D10" s="52">
        <v>4</v>
      </c>
      <c r="E10" s="53">
        <v>1</v>
      </c>
      <c r="F10" s="37">
        <v>11</v>
      </c>
      <c r="G10" s="35">
        <v>5</v>
      </c>
      <c r="H10" s="53">
        <v>5</v>
      </c>
      <c r="I10" s="53">
        <v>0</v>
      </c>
      <c r="J10" s="37">
        <v>0</v>
      </c>
      <c r="K10" s="6" t="s">
        <v>134</v>
      </c>
      <c r="L10" s="52" t="s">
        <v>162</v>
      </c>
      <c r="M10" s="52" t="s">
        <v>143</v>
      </c>
      <c r="N10" s="52" t="s">
        <v>154</v>
      </c>
      <c r="O10" s="35">
        <v>26</v>
      </c>
      <c r="P10" s="53">
        <v>28</v>
      </c>
      <c r="Q10" s="37">
        <v>-2</v>
      </c>
      <c r="R10" s="6" t="s">
        <v>27</v>
      </c>
      <c r="S10" s="7" t="s">
        <v>248</v>
      </c>
    </row>
    <row r="11" spans="1:20" ht="15.75" thickBot="1" x14ac:dyDescent="0.3">
      <c r="A11" s="12" t="s">
        <v>59</v>
      </c>
      <c r="B11" s="52">
        <v>10</v>
      </c>
      <c r="C11" s="52">
        <v>4</v>
      </c>
      <c r="D11" s="52">
        <v>6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163</v>
      </c>
      <c r="L11" s="52" t="s">
        <v>124</v>
      </c>
      <c r="M11" s="52" t="s">
        <v>135</v>
      </c>
      <c r="N11" s="52" t="s">
        <v>204</v>
      </c>
      <c r="O11" s="35">
        <v>38</v>
      </c>
      <c r="P11" s="53">
        <v>35</v>
      </c>
      <c r="Q11" s="37">
        <v>3</v>
      </c>
      <c r="R11" s="6" t="s">
        <v>30</v>
      </c>
      <c r="S11" s="7" t="s">
        <v>250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11</v>
      </c>
      <c r="C14" s="52">
        <v>8</v>
      </c>
      <c r="D14" s="52">
        <v>2</v>
      </c>
      <c r="E14" s="53">
        <v>1</v>
      </c>
      <c r="F14" s="34">
        <v>17</v>
      </c>
      <c r="G14" s="53">
        <v>6</v>
      </c>
      <c r="H14" s="53">
        <v>8</v>
      </c>
      <c r="I14" s="53">
        <v>0</v>
      </c>
      <c r="J14" s="53">
        <v>1</v>
      </c>
      <c r="K14" s="6" t="s">
        <v>123</v>
      </c>
      <c r="L14" s="52" t="s">
        <v>238</v>
      </c>
      <c r="M14" s="52" t="s">
        <v>120</v>
      </c>
      <c r="N14" s="52" t="s">
        <v>123</v>
      </c>
      <c r="O14" s="35">
        <v>34</v>
      </c>
      <c r="P14" s="53">
        <v>24</v>
      </c>
      <c r="Q14" s="37">
        <v>10</v>
      </c>
      <c r="R14" s="6" t="s">
        <v>27</v>
      </c>
      <c r="S14" s="7" t="s">
        <v>253</v>
      </c>
    </row>
    <row r="15" spans="1:20" x14ac:dyDescent="0.25">
      <c r="A15" s="12" t="s">
        <v>61</v>
      </c>
      <c r="B15" s="52">
        <v>12</v>
      </c>
      <c r="C15" s="52">
        <v>7</v>
      </c>
      <c r="D15" s="52">
        <v>5</v>
      </c>
      <c r="E15" s="53">
        <v>0</v>
      </c>
      <c r="F15" s="37">
        <v>14</v>
      </c>
      <c r="G15" s="53">
        <v>4</v>
      </c>
      <c r="H15" s="53">
        <v>6</v>
      </c>
      <c r="I15" s="53">
        <v>1</v>
      </c>
      <c r="J15" s="53">
        <v>0</v>
      </c>
      <c r="K15" s="6" t="s">
        <v>128</v>
      </c>
      <c r="L15" s="52" t="s">
        <v>204</v>
      </c>
      <c r="M15" s="52" t="s">
        <v>123</v>
      </c>
      <c r="N15" s="52" t="s">
        <v>141</v>
      </c>
      <c r="O15" s="35">
        <v>42</v>
      </c>
      <c r="P15" s="53">
        <v>42</v>
      </c>
      <c r="Q15" s="37">
        <v>0</v>
      </c>
      <c r="R15" s="6" t="s">
        <v>26</v>
      </c>
      <c r="S15" s="7" t="s">
        <v>241</v>
      </c>
    </row>
    <row r="16" spans="1:20" x14ac:dyDescent="0.25">
      <c r="A16" s="12" t="s">
        <v>63</v>
      </c>
      <c r="B16" s="52">
        <v>10</v>
      </c>
      <c r="C16" s="52">
        <v>6</v>
      </c>
      <c r="D16" s="52">
        <v>3</v>
      </c>
      <c r="E16" s="53">
        <v>1</v>
      </c>
      <c r="F16" s="37">
        <v>13</v>
      </c>
      <c r="G16" s="53">
        <v>5</v>
      </c>
      <c r="H16" s="53">
        <v>6</v>
      </c>
      <c r="I16" s="53">
        <v>0</v>
      </c>
      <c r="J16" s="53">
        <v>1</v>
      </c>
      <c r="K16" s="6" t="s">
        <v>165</v>
      </c>
      <c r="L16" s="52" t="s">
        <v>134</v>
      </c>
      <c r="M16" s="52" t="s">
        <v>120</v>
      </c>
      <c r="N16" s="52" t="s">
        <v>167</v>
      </c>
      <c r="O16" s="35">
        <v>39</v>
      </c>
      <c r="P16" s="53">
        <v>37</v>
      </c>
      <c r="Q16" s="37">
        <v>2</v>
      </c>
      <c r="R16" s="6" t="s">
        <v>27</v>
      </c>
      <c r="S16" s="7" t="s">
        <v>210</v>
      </c>
    </row>
    <row r="17" spans="1:19" x14ac:dyDescent="0.25">
      <c r="A17" s="12" t="s">
        <v>64</v>
      </c>
      <c r="B17" s="52">
        <v>10</v>
      </c>
      <c r="C17" s="52">
        <v>5</v>
      </c>
      <c r="D17" s="52">
        <v>2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256</v>
      </c>
      <c r="L17" s="52" t="s">
        <v>123</v>
      </c>
      <c r="M17" s="52" t="s">
        <v>143</v>
      </c>
      <c r="N17" s="52" t="s">
        <v>182</v>
      </c>
      <c r="O17" s="35">
        <v>27</v>
      </c>
      <c r="P17" s="53">
        <v>27</v>
      </c>
      <c r="Q17" s="37">
        <v>0</v>
      </c>
      <c r="R17" s="6" t="s">
        <v>27</v>
      </c>
      <c r="S17" s="7" t="s">
        <v>257</v>
      </c>
    </row>
    <row r="18" spans="1:19" x14ac:dyDescent="0.25">
      <c r="A18" s="12" t="s">
        <v>62</v>
      </c>
      <c r="B18" s="51">
        <v>12</v>
      </c>
      <c r="C18" s="51">
        <v>5</v>
      </c>
      <c r="D18" s="51">
        <v>6</v>
      </c>
      <c r="E18" s="36">
        <v>1</v>
      </c>
      <c r="F18" s="37">
        <v>11</v>
      </c>
      <c r="G18" s="36">
        <v>5</v>
      </c>
      <c r="H18" s="36">
        <v>5</v>
      </c>
      <c r="I18" s="36">
        <v>0</v>
      </c>
      <c r="J18" s="36">
        <v>0</v>
      </c>
      <c r="K18" s="6" t="s">
        <v>163</v>
      </c>
      <c r="L18" s="51" t="s">
        <v>140</v>
      </c>
      <c r="M18" s="51" t="s">
        <v>120</v>
      </c>
      <c r="N18" s="51" t="s">
        <v>142</v>
      </c>
      <c r="O18" s="35">
        <v>37</v>
      </c>
      <c r="P18" s="36">
        <v>39</v>
      </c>
      <c r="Q18" s="37">
        <v>-2</v>
      </c>
      <c r="R18" s="6" t="s">
        <v>27</v>
      </c>
      <c r="S18" s="7" t="s">
        <v>240</v>
      </c>
    </row>
    <row r="19" spans="1:19" x14ac:dyDescent="0.25">
      <c r="A19" s="12" t="s">
        <v>65</v>
      </c>
      <c r="B19" s="52">
        <v>10</v>
      </c>
      <c r="C19" s="52">
        <v>5</v>
      </c>
      <c r="D19" s="52">
        <v>4</v>
      </c>
      <c r="E19" s="53">
        <v>1</v>
      </c>
      <c r="F19" s="37">
        <v>11</v>
      </c>
      <c r="G19" s="53">
        <v>3</v>
      </c>
      <c r="H19" s="53">
        <v>3</v>
      </c>
      <c r="I19" s="53">
        <v>2</v>
      </c>
      <c r="J19" s="53">
        <v>0</v>
      </c>
      <c r="K19" s="6" t="s">
        <v>184</v>
      </c>
      <c r="L19" s="52" t="s">
        <v>130</v>
      </c>
      <c r="M19" s="52" t="s">
        <v>131</v>
      </c>
      <c r="N19" s="52" t="s">
        <v>170</v>
      </c>
      <c r="O19" s="35">
        <v>21</v>
      </c>
      <c r="P19" s="53">
        <v>29</v>
      </c>
      <c r="Q19" s="37">
        <v>-8</v>
      </c>
      <c r="R19" s="6" t="s">
        <v>26</v>
      </c>
      <c r="S19" s="7" t="s">
        <v>248</v>
      </c>
    </row>
    <row r="20" spans="1:19" x14ac:dyDescent="0.25">
      <c r="A20" s="12" t="s">
        <v>67</v>
      </c>
      <c r="B20" s="51">
        <v>11</v>
      </c>
      <c r="C20" s="51">
        <v>4</v>
      </c>
      <c r="D20" s="51">
        <v>5</v>
      </c>
      <c r="E20" s="36">
        <v>2</v>
      </c>
      <c r="F20" s="37">
        <v>10</v>
      </c>
      <c r="G20" s="36">
        <v>3</v>
      </c>
      <c r="H20" s="36">
        <v>4</v>
      </c>
      <c r="I20" s="36">
        <v>0</v>
      </c>
      <c r="J20" s="36">
        <v>0</v>
      </c>
      <c r="K20" s="6" t="s">
        <v>183</v>
      </c>
      <c r="L20" s="51" t="s">
        <v>133</v>
      </c>
      <c r="M20" s="51" t="s">
        <v>135</v>
      </c>
      <c r="N20" s="51" t="s">
        <v>170</v>
      </c>
      <c r="O20" s="35">
        <v>28</v>
      </c>
      <c r="P20" s="36">
        <v>34</v>
      </c>
      <c r="Q20" s="37">
        <v>-6</v>
      </c>
      <c r="R20" s="6" t="s">
        <v>27</v>
      </c>
      <c r="S20" s="7" t="s">
        <v>246</v>
      </c>
    </row>
    <row r="21" spans="1:19" ht="15.75" thickBot="1" x14ac:dyDescent="0.3">
      <c r="A21" s="13" t="s">
        <v>66</v>
      </c>
      <c r="B21" s="9">
        <v>10</v>
      </c>
      <c r="C21" s="9">
        <v>4</v>
      </c>
      <c r="D21" s="9">
        <v>6</v>
      </c>
      <c r="E21" s="39">
        <v>0</v>
      </c>
      <c r="F21" s="40">
        <v>8</v>
      </c>
      <c r="G21" s="39">
        <v>4</v>
      </c>
      <c r="H21" s="39">
        <v>4</v>
      </c>
      <c r="I21" s="39">
        <v>0</v>
      </c>
      <c r="J21" s="39">
        <v>0</v>
      </c>
      <c r="K21" s="8" t="s">
        <v>153</v>
      </c>
      <c r="L21" s="9" t="s">
        <v>131</v>
      </c>
      <c r="M21" s="9" t="s">
        <v>119</v>
      </c>
      <c r="N21" s="9" t="s">
        <v>124</v>
      </c>
      <c r="O21" s="38">
        <v>36</v>
      </c>
      <c r="P21" s="39">
        <v>31</v>
      </c>
      <c r="Q21" s="40">
        <v>5</v>
      </c>
      <c r="R21" s="8" t="s">
        <v>26</v>
      </c>
      <c r="S21" s="10" t="s">
        <v>250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68</v>
      </c>
      <c r="B25" s="4">
        <v>10</v>
      </c>
      <c r="C25" s="4">
        <v>7</v>
      </c>
      <c r="D25" s="4">
        <v>2</v>
      </c>
      <c r="E25" s="33">
        <v>1</v>
      </c>
      <c r="F25" s="34">
        <v>15</v>
      </c>
      <c r="G25" s="33">
        <v>5</v>
      </c>
      <c r="H25" s="33">
        <v>6</v>
      </c>
      <c r="I25" s="33">
        <v>1</v>
      </c>
      <c r="J25" s="33">
        <v>1</v>
      </c>
      <c r="K25" s="3" t="s">
        <v>134</v>
      </c>
      <c r="L25" s="4" t="s">
        <v>182</v>
      </c>
      <c r="M25" s="4" t="s">
        <v>119</v>
      </c>
      <c r="N25" s="4" t="s">
        <v>182</v>
      </c>
      <c r="O25" s="32">
        <v>30</v>
      </c>
      <c r="P25" s="33">
        <v>26</v>
      </c>
      <c r="Q25" s="34">
        <v>4</v>
      </c>
      <c r="R25" s="3" t="s">
        <v>27</v>
      </c>
      <c r="S25" s="5" t="s">
        <v>253</v>
      </c>
    </row>
    <row r="26" spans="1:19" x14ac:dyDescent="0.25">
      <c r="A26" s="12" t="s">
        <v>69</v>
      </c>
      <c r="B26" s="52">
        <v>10</v>
      </c>
      <c r="C26" s="52">
        <v>7</v>
      </c>
      <c r="D26" s="52">
        <v>3</v>
      </c>
      <c r="E26" s="53">
        <v>0</v>
      </c>
      <c r="F26" s="37">
        <v>14</v>
      </c>
      <c r="G26" s="53">
        <v>6</v>
      </c>
      <c r="H26" s="53">
        <v>6</v>
      </c>
      <c r="I26" s="53">
        <v>1</v>
      </c>
      <c r="J26" s="53">
        <v>0</v>
      </c>
      <c r="K26" s="6" t="s">
        <v>128</v>
      </c>
      <c r="L26" s="52" t="s">
        <v>184</v>
      </c>
      <c r="M26" s="52" t="s">
        <v>115</v>
      </c>
      <c r="N26" s="52" t="s">
        <v>160</v>
      </c>
      <c r="O26" s="35">
        <v>32</v>
      </c>
      <c r="P26" s="53">
        <v>28</v>
      </c>
      <c r="Q26" s="37">
        <v>4</v>
      </c>
      <c r="R26" s="6" t="s">
        <v>27</v>
      </c>
      <c r="S26" s="7" t="s">
        <v>258</v>
      </c>
    </row>
    <row r="27" spans="1:19" x14ac:dyDescent="0.25">
      <c r="A27" s="12" t="s">
        <v>70</v>
      </c>
      <c r="B27" s="52">
        <v>11</v>
      </c>
      <c r="C27" s="52">
        <v>5</v>
      </c>
      <c r="D27" s="52">
        <v>4</v>
      </c>
      <c r="E27" s="53">
        <v>2</v>
      </c>
      <c r="F27" s="37">
        <v>12</v>
      </c>
      <c r="G27" s="53">
        <v>4</v>
      </c>
      <c r="H27" s="53">
        <v>5</v>
      </c>
      <c r="I27" s="53">
        <v>0</v>
      </c>
      <c r="J27" s="53">
        <v>1</v>
      </c>
      <c r="K27" s="6" t="s">
        <v>140</v>
      </c>
      <c r="L27" s="52" t="s">
        <v>165</v>
      </c>
      <c r="M27" s="52" t="s">
        <v>115</v>
      </c>
      <c r="N27" s="52" t="s">
        <v>163</v>
      </c>
      <c r="O27" s="35">
        <v>36</v>
      </c>
      <c r="P27" s="53">
        <v>39</v>
      </c>
      <c r="Q27" s="37">
        <v>-3</v>
      </c>
      <c r="R27" s="6" t="s">
        <v>26</v>
      </c>
      <c r="S27" s="7" t="s">
        <v>244</v>
      </c>
    </row>
    <row r="28" spans="1:19" x14ac:dyDescent="0.25">
      <c r="A28" s="12" t="s">
        <v>74</v>
      </c>
      <c r="B28" s="52">
        <v>11</v>
      </c>
      <c r="C28" s="52">
        <v>5</v>
      </c>
      <c r="D28" s="52">
        <v>5</v>
      </c>
      <c r="E28" s="53">
        <v>1</v>
      </c>
      <c r="F28" s="37">
        <v>11</v>
      </c>
      <c r="G28" s="53">
        <v>4</v>
      </c>
      <c r="H28" s="53">
        <v>4</v>
      </c>
      <c r="I28" s="53">
        <v>1</v>
      </c>
      <c r="J28" s="53">
        <v>0</v>
      </c>
      <c r="K28" s="6" t="s">
        <v>141</v>
      </c>
      <c r="L28" s="52" t="s">
        <v>162</v>
      </c>
      <c r="M28" s="52" t="s">
        <v>123</v>
      </c>
      <c r="N28" s="52" t="s">
        <v>183</v>
      </c>
      <c r="O28" s="35">
        <v>37</v>
      </c>
      <c r="P28" s="53">
        <v>32</v>
      </c>
      <c r="Q28" s="37">
        <v>5</v>
      </c>
      <c r="R28" s="6" t="s">
        <v>27</v>
      </c>
      <c r="S28" s="7" t="s">
        <v>240</v>
      </c>
    </row>
    <row r="29" spans="1:19" x14ac:dyDescent="0.25">
      <c r="A29" s="12" t="s">
        <v>71</v>
      </c>
      <c r="B29" s="51">
        <v>10</v>
      </c>
      <c r="C29" s="51">
        <v>5</v>
      </c>
      <c r="D29" s="51">
        <v>4</v>
      </c>
      <c r="E29" s="36">
        <v>1</v>
      </c>
      <c r="F29" s="37">
        <v>11</v>
      </c>
      <c r="G29" s="36">
        <v>4</v>
      </c>
      <c r="H29" s="36">
        <v>4</v>
      </c>
      <c r="I29" s="36">
        <v>1</v>
      </c>
      <c r="J29" s="36">
        <v>1</v>
      </c>
      <c r="K29" s="6" t="s">
        <v>149</v>
      </c>
      <c r="L29" s="51" t="s">
        <v>146</v>
      </c>
      <c r="M29" s="51" t="s">
        <v>136</v>
      </c>
      <c r="N29" s="51" t="s">
        <v>170</v>
      </c>
      <c r="O29" s="35">
        <v>25</v>
      </c>
      <c r="P29" s="36">
        <v>28</v>
      </c>
      <c r="Q29" s="37">
        <v>-3</v>
      </c>
      <c r="R29" s="6" t="s">
        <v>29</v>
      </c>
      <c r="S29" s="7" t="s">
        <v>248</v>
      </c>
    </row>
    <row r="30" spans="1:19" x14ac:dyDescent="0.25">
      <c r="A30" s="12" t="s">
        <v>72</v>
      </c>
      <c r="B30" s="52">
        <v>11</v>
      </c>
      <c r="C30" s="52">
        <v>5</v>
      </c>
      <c r="D30" s="52">
        <v>6</v>
      </c>
      <c r="E30" s="53">
        <v>0</v>
      </c>
      <c r="F30" s="37">
        <v>10</v>
      </c>
      <c r="G30" s="53">
        <v>4</v>
      </c>
      <c r="H30" s="53">
        <v>5</v>
      </c>
      <c r="I30" s="53">
        <v>0</v>
      </c>
      <c r="J30" s="53">
        <v>0</v>
      </c>
      <c r="K30" s="6" t="s">
        <v>141</v>
      </c>
      <c r="L30" s="52" t="s">
        <v>153</v>
      </c>
      <c r="M30" s="52" t="s">
        <v>116</v>
      </c>
      <c r="N30" s="52" t="s">
        <v>163</v>
      </c>
      <c r="O30" s="35">
        <v>32</v>
      </c>
      <c r="P30" s="53">
        <v>32</v>
      </c>
      <c r="Q30" s="37">
        <v>0</v>
      </c>
      <c r="R30" s="6" t="s">
        <v>26</v>
      </c>
      <c r="S30" s="7" t="s">
        <v>241</v>
      </c>
    </row>
    <row r="31" spans="1:19" x14ac:dyDescent="0.25">
      <c r="A31" s="12" t="s">
        <v>73</v>
      </c>
      <c r="B31" s="52">
        <v>11</v>
      </c>
      <c r="C31" s="52">
        <v>4</v>
      </c>
      <c r="D31" s="52">
        <v>5</v>
      </c>
      <c r="E31" s="53">
        <v>2</v>
      </c>
      <c r="F31" s="37">
        <v>10</v>
      </c>
      <c r="G31" s="53">
        <v>3</v>
      </c>
      <c r="H31" s="53">
        <v>3</v>
      </c>
      <c r="I31" s="53">
        <v>1</v>
      </c>
      <c r="J31" s="53">
        <v>1</v>
      </c>
      <c r="K31" s="6" t="s">
        <v>165</v>
      </c>
      <c r="L31" s="52" t="s">
        <v>146</v>
      </c>
      <c r="M31" s="52" t="s">
        <v>116</v>
      </c>
      <c r="N31" s="52" t="s">
        <v>120</v>
      </c>
      <c r="O31" s="35">
        <v>40</v>
      </c>
      <c r="P31" s="53">
        <v>47</v>
      </c>
      <c r="Q31" s="37">
        <v>-7</v>
      </c>
      <c r="R31" s="6" t="s">
        <v>26</v>
      </c>
      <c r="S31" s="7" t="s">
        <v>222</v>
      </c>
    </row>
    <row r="32" spans="1:19" ht="15.75" thickBot="1" x14ac:dyDescent="0.3">
      <c r="A32" s="12" t="s">
        <v>75</v>
      </c>
      <c r="B32" s="52">
        <v>10</v>
      </c>
      <c r="C32" s="52">
        <v>4</v>
      </c>
      <c r="D32" s="52">
        <v>6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124</v>
      </c>
      <c r="L32" s="52" t="s">
        <v>163</v>
      </c>
      <c r="M32" s="52" t="s">
        <v>118</v>
      </c>
      <c r="N32" s="52" t="s">
        <v>135</v>
      </c>
      <c r="O32" s="35">
        <v>24</v>
      </c>
      <c r="P32" s="53">
        <v>34</v>
      </c>
      <c r="Q32" s="37">
        <v>-10</v>
      </c>
      <c r="R32" s="6" t="s">
        <v>26</v>
      </c>
      <c r="S32" s="7" t="s">
        <v>250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12</v>
      </c>
      <c r="C35" s="52">
        <v>11</v>
      </c>
      <c r="D35" s="52">
        <v>0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197</v>
      </c>
      <c r="L35" s="52" t="s">
        <v>138</v>
      </c>
      <c r="M35" s="52" t="s">
        <v>138</v>
      </c>
      <c r="N35" s="52" t="s">
        <v>224</v>
      </c>
      <c r="O35" s="35">
        <v>50</v>
      </c>
      <c r="P35" s="53">
        <v>24</v>
      </c>
      <c r="Q35" s="37">
        <v>26</v>
      </c>
      <c r="R35" s="6" t="s">
        <v>139</v>
      </c>
      <c r="S35" s="7" t="s">
        <v>224</v>
      </c>
    </row>
    <row r="36" spans="1:19" x14ac:dyDescent="0.25">
      <c r="A36" s="12" t="s">
        <v>76</v>
      </c>
      <c r="B36" s="52">
        <v>11</v>
      </c>
      <c r="C36" s="52">
        <v>8</v>
      </c>
      <c r="D36" s="52">
        <v>2</v>
      </c>
      <c r="E36" s="53">
        <v>1</v>
      </c>
      <c r="F36" s="37">
        <v>17</v>
      </c>
      <c r="G36" s="53">
        <v>8</v>
      </c>
      <c r="H36" s="53">
        <v>8</v>
      </c>
      <c r="I36" s="53">
        <v>0</v>
      </c>
      <c r="J36" s="53">
        <v>0</v>
      </c>
      <c r="K36" s="6" t="s">
        <v>169</v>
      </c>
      <c r="L36" s="52" t="s">
        <v>167</v>
      </c>
      <c r="M36" s="52" t="s">
        <v>128</v>
      </c>
      <c r="N36" s="52" t="s">
        <v>174</v>
      </c>
      <c r="O36" s="35">
        <v>48</v>
      </c>
      <c r="P36" s="53">
        <v>22</v>
      </c>
      <c r="Q36" s="37">
        <v>26</v>
      </c>
      <c r="R36" s="6" t="s">
        <v>129</v>
      </c>
      <c r="S36" s="7" t="s">
        <v>253</v>
      </c>
    </row>
    <row r="37" spans="1:19" x14ac:dyDescent="0.25">
      <c r="A37" s="12" t="s">
        <v>79</v>
      </c>
      <c r="B37" s="52">
        <v>11</v>
      </c>
      <c r="C37" s="52">
        <v>7</v>
      </c>
      <c r="D37" s="52">
        <v>2</v>
      </c>
      <c r="E37" s="53">
        <v>2</v>
      </c>
      <c r="F37" s="37">
        <v>16</v>
      </c>
      <c r="G37" s="53">
        <v>7</v>
      </c>
      <c r="H37" s="53">
        <v>7</v>
      </c>
      <c r="I37" s="53">
        <v>0</v>
      </c>
      <c r="J37" s="53">
        <v>2</v>
      </c>
      <c r="K37" s="6" t="s">
        <v>189</v>
      </c>
      <c r="L37" s="52" t="s">
        <v>159</v>
      </c>
      <c r="M37" s="52" t="s">
        <v>121</v>
      </c>
      <c r="N37" s="52" t="s">
        <v>182</v>
      </c>
      <c r="O37" s="35">
        <v>47</v>
      </c>
      <c r="P37" s="53">
        <v>33</v>
      </c>
      <c r="Q37" s="37">
        <v>14</v>
      </c>
      <c r="R37" s="6" t="s">
        <v>129</v>
      </c>
      <c r="S37" s="7" t="s">
        <v>259</v>
      </c>
    </row>
    <row r="38" spans="1:19" x14ac:dyDescent="0.25">
      <c r="A38" s="12" t="s">
        <v>82</v>
      </c>
      <c r="B38" s="52">
        <v>10</v>
      </c>
      <c r="C38" s="52">
        <v>6</v>
      </c>
      <c r="D38" s="52">
        <v>4</v>
      </c>
      <c r="E38" s="53">
        <v>0</v>
      </c>
      <c r="F38" s="37">
        <v>12</v>
      </c>
      <c r="G38" s="53">
        <v>3</v>
      </c>
      <c r="H38" s="53">
        <v>6</v>
      </c>
      <c r="I38" s="53">
        <v>0</v>
      </c>
      <c r="J38" s="53">
        <v>0</v>
      </c>
      <c r="K38" s="6" t="s">
        <v>131</v>
      </c>
      <c r="L38" s="52" t="s">
        <v>167</v>
      </c>
      <c r="M38" s="52" t="s">
        <v>117</v>
      </c>
      <c r="N38" s="52" t="s">
        <v>135</v>
      </c>
      <c r="O38" s="35">
        <v>33</v>
      </c>
      <c r="P38" s="53">
        <v>30</v>
      </c>
      <c r="Q38" s="37">
        <v>3</v>
      </c>
      <c r="R38" s="6" t="s">
        <v>147</v>
      </c>
      <c r="S38" s="7" t="s">
        <v>215</v>
      </c>
    </row>
    <row r="39" spans="1:19" x14ac:dyDescent="0.25">
      <c r="A39" s="12" t="s">
        <v>80</v>
      </c>
      <c r="B39" s="52">
        <v>12</v>
      </c>
      <c r="C39" s="52">
        <v>4</v>
      </c>
      <c r="D39" s="52">
        <v>6</v>
      </c>
      <c r="E39" s="53">
        <v>2</v>
      </c>
      <c r="F39" s="37">
        <v>10</v>
      </c>
      <c r="G39" s="53">
        <v>2</v>
      </c>
      <c r="H39" s="53">
        <v>4</v>
      </c>
      <c r="I39" s="53">
        <v>0</v>
      </c>
      <c r="J39" s="53">
        <v>1</v>
      </c>
      <c r="K39" s="6" t="s">
        <v>142</v>
      </c>
      <c r="L39" s="52" t="s">
        <v>221</v>
      </c>
      <c r="M39" s="52" t="s">
        <v>118</v>
      </c>
      <c r="N39" s="52" t="s">
        <v>157</v>
      </c>
      <c r="O39" s="35">
        <v>31</v>
      </c>
      <c r="P39" s="53">
        <v>42</v>
      </c>
      <c r="Q39" s="37">
        <v>-11</v>
      </c>
      <c r="R39" s="6" t="s">
        <v>27</v>
      </c>
      <c r="S39" s="7" t="s">
        <v>246</v>
      </c>
    </row>
    <row r="40" spans="1:19" x14ac:dyDescent="0.25">
      <c r="A40" s="12" t="s">
        <v>81</v>
      </c>
      <c r="B40" s="52">
        <v>11</v>
      </c>
      <c r="C40" s="52">
        <v>3</v>
      </c>
      <c r="D40" s="52">
        <v>7</v>
      </c>
      <c r="E40" s="53">
        <v>1</v>
      </c>
      <c r="F40" s="37">
        <v>7</v>
      </c>
      <c r="G40" s="53">
        <v>3</v>
      </c>
      <c r="H40" s="53">
        <v>3</v>
      </c>
      <c r="I40" s="53">
        <v>0</v>
      </c>
      <c r="J40" s="53">
        <v>1</v>
      </c>
      <c r="K40" s="6" t="s">
        <v>135</v>
      </c>
      <c r="L40" s="52" t="s">
        <v>170</v>
      </c>
      <c r="M40" s="52" t="s">
        <v>120</v>
      </c>
      <c r="N40" s="52" t="s">
        <v>142</v>
      </c>
      <c r="O40" s="35">
        <v>28</v>
      </c>
      <c r="P40" s="53">
        <v>41</v>
      </c>
      <c r="Q40" s="37">
        <v>-13</v>
      </c>
      <c r="R40" s="6" t="s">
        <v>26</v>
      </c>
      <c r="S40" s="7" t="s">
        <v>237</v>
      </c>
    </row>
    <row r="41" spans="1:19" x14ac:dyDescent="0.25">
      <c r="A41" s="12" t="s">
        <v>78</v>
      </c>
      <c r="B41" s="52">
        <v>10</v>
      </c>
      <c r="C41" s="52">
        <v>2</v>
      </c>
      <c r="D41" s="52">
        <v>7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135</v>
      </c>
      <c r="M41" s="52" t="s">
        <v>124</v>
      </c>
      <c r="N41" s="52" t="s">
        <v>185</v>
      </c>
      <c r="O41" s="35">
        <v>27</v>
      </c>
      <c r="P41" s="53">
        <v>41</v>
      </c>
      <c r="Q41" s="37">
        <v>-14</v>
      </c>
      <c r="R41" s="6" t="s">
        <v>30</v>
      </c>
      <c r="S41" s="7" t="s">
        <v>237</v>
      </c>
    </row>
    <row r="42" spans="1:19" ht="15.75" thickBot="1" x14ac:dyDescent="0.3">
      <c r="A42" s="13" t="s">
        <v>83</v>
      </c>
      <c r="B42" s="9">
        <v>11</v>
      </c>
      <c r="C42" s="9">
        <v>0</v>
      </c>
      <c r="D42" s="9">
        <v>10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172</v>
      </c>
      <c r="L42" s="9" t="s">
        <v>207</v>
      </c>
      <c r="M42" s="9" t="s">
        <v>118</v>
      </c>
      <c r="N42" s="9" t="s">
        <v>136</v>
      </c>
      <c r="O42" s="38">
        <v>12</v>
      </c>
      <c r="P42" s="39">
        <v>55</v>
      </c>
      <c r="Q42" s="40">
        <v>-43</v>
      </c>
      <c r="R42" s="8" t="s">
        <v>260</v>
      </c>
      <c r="S42" s="10" t="s">
        <v>252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A33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2" t="s">
        <v>51</v>
      </c>
      <c r="B1" s="2" t="s">
        <v>84</v>
      </c>
      <c r="C1" s="2" t="s">
        <v>85</v>
      </c>
      <c r="D1" s="2" t="s">
        <v>86</v>
      </c>
      <c r="E1" s="2" t="s">
        <v>90</v>
      </c>
    </row>
    <row r="2" spans="1:5" ht="15.75" thickTop="1" x14ac:dyDescent="0.25">
      <c r="A2" s="1" t="s">
        <v>82</v>
      </c>
      <c r="B2" s="1" t="s">
        <v>53</v>
      </c>
      <c r="C2" s="1" t="s">
        <v>82</v>
      </c>
      <c r="D2" s="1" t="s">
        <v>53</v>
      </c>
      <c r="E2" s="1" t="s">
        <v>74</v>
      </c>
    </row>
    <row r="3" spans="1:5" x14ac:dyDescent="0.25">
      <c r="A3" s="1" t="s">
        <v>74</v>
      </c>
      <c r="B3" s="1" t="s">
        <v>57</v>
      </c>
      <c r="C3" s="1" t="s">
        <v>74</v>
      </c>
      <c r="D3" s="1" t="s">
        <v>57</v>
      </c>
      <c r="E3" s="1" t="s">
        <v>75</v>
      </c>
    </row>
    <row r="4" spans="1:5" x14ac:dyDescent="0.25">
      <c r="A4" s="1" t="s">
        <v>53</v>
      </c>
      <c r="B4" s="1" t="s">
        <v>61</v>
      </c>
      <c r="C4" s="1" t="s">
        <v>81</v>
      </c>
      <c r="D4" s="1" t="s">
        <v>56</v>
      </c>
      <c r="E4" s="1" t="s">
        <v>69</v>
      </c>
    </row>
    <row r="5" spans="1:5" x14ac:dyDescent="0.25">
      <c r="A5" s="1" t="s">
        <v>57</v>
      </c>
      <c r="B5" s="1" t="s">
        <v>67</v>
      </c>
      <c r="C5" s="1" t="s">
        <v>75</v>
      </c>
      <c r="D5" s="1" t="s">
        <v>52</v>
      </c>
      <c r="E5" s="1" t="s">
        <v>68</v>
      </c>
    </row>
    <row r="6" spans="1:5" x14ac:dyDescent="0.25">
      <c r="A6" s="1" t="s">
        <v>81</v>
      </c>
      <c r="B6" s="1" t="s">
        <v>56</v>
      </c>
      <c r="C6" s="1" t="s">
        <v>69</v>
      </c>
      <c r="D6" s="1" t="s">
        <v>58</v>
      </c>
      <c r="E6" s="1" t="s">
        <v>73</v>
      </c>
    </row>
    <row r="7" spans="1:5" x14ac:dyDescent="0.25">
      <c r="A7" s="1" t="s">
        <v>61</v>
      </c>
      <c r="B7" s="1" t="s">
        <v>52</v>
      </c>
      <c r="C7" s="1" t="s">
        <v>68</v>
      </c>
      <c r="D7" s="1" t="s">
        <v>59</v>
      </c>
      <c r="E7" s="1" t="s">
        <v>72</v>
      </c>
    </row>
    <row r="8" spans="1:5" x14ac:dyDescent="0.25">
      <c r="A8" s="1" t="s">
        <v>75</v>
      </c>
      <c r="B8" s="1" t="s">
        <v>58</v>
      </c>
      <c r="C8" s="1" t="s">
        <v>78</v>
      </c>
      <c r="D8" s="1" t="s">
        <v>55</v>
      </c>
      <c r="E8" s="1" t="s">
        <v>71</v>
      </c>
    </row>
    <row r="9" spans="1:5" ht="15.75" thickBot="1" x14ac:dyDescent="0.3">
      <c r="A9" s="1" t="s">
        <v>69</v>
      </c>
      <c r="B9" s="1" t="s">
        <v>63</v>
      </c>
      <c r="C9" s="1" t="s">
        <v>79</v>
      </c>
      <c r="D9" s="1" t="s">
        <v>54</v>
      </c>
      <c r="E9" s="1" t="s">
        <v>70</v>
      </c>
    </row>
    <row r="10" spans="1:5" ht="16.5" thickTop="1" thickBot="1" x14ac:dyDescent="0.3">
      <c r="A10" s="1" t="s">
        <v>67</v>
      </c>
      <c r="B10" s="1" t="s">
        <v>64</v>
      </c>
      <c r="C10" s="1" t="s">
        <v>73</v>
      </c>
      <c r="D10" s="2" t="s">
        <v>87</v>
      </c>
      <c r="E10" s="2" t="s">
        <v>91</v>
      </c>
    </row>
    <row r="11" spans="1:5" ht="15.75" thickTop="1" x14ac:dyDescent="0.25">
      <c r="A11" s="1" t="s">
        <v>68</v>
      </c>
      <c r="B11" s="1" t="s">
        <v>60</v>
      </c>
      <c r="C11" s="1" t="s">
        <v>72</v>
      </c>
      <c r="D11" s="1" t="s">
        <v>61</v>
      </c>
      <c r="E11" s="1" t="s">
        <v>82</v>
      </c>
    </row>
    <row r="12" spans="1:5" x14ac:dyDescent="0.25">
      <c r="A12" s="1" t="s">
        <v>56</v>
      </c>
      <c r="B12" s="1" t="s">
        <v>59</v>
      </c>
      <c r="C12" s="1" t="s">
        <v>83</v>
      </c>
      <c r="D12" s="1" t="s">
        <v>67</v>
      </c>
      <c r="E12" s="1" t="s">
        <v>81</v>
      </c>
    </row>
    <row r="13" spans="1:5" x14ac:dyDescent="0.25">
      <c r="A13" s="1" t="s">
        <v>78</v>
      </c>
      <c r="B13" s="1" t="s">
        <v>62</v>
      </c>
      <c r="C13" s="1" t="s">
        <v>80</v>
      </c>
      <c r="D13" s="1" t="s">
        <v>63</v>
      </c>
      <c r="E13" s="1" t="s">
        <v>78</v>
      </c>
    </row>
    <row r="14" spans="1:5" x14ac:dyDescent="0.25">
      <c r="A14" s="1" t="s">
        <v>52</v>
      </c>
      <c r="B14" s="1" t="s">
        <v>66</v>
      </c>
      <c r="C14" s="1" t="s">
        <v>71</v>
      </c>
      <c r="D14" s="1" t="s">
        <v>64</v>
      </c>
      <c r="E14" s="1" t="s">
        <v>79</v>
      </c>
    </row>
    <row r="15" spans="1:5" x14ac:dyDescent="0.25">
      <c r="A15" s="1" t="s">
        <v>79</v>
      </c>
      <c r="B15" s="1" t="s">
        <v>55</v>
      </c>
      <c r="C15" s="1" t="s">
        <v>76</v>
      </c>
      <c r="D15" s="1" t="s">
        <v>60</v>
      </c>
      <c r="E15" s="1" t="s">
        <v>83</v>
      </c>
    </row>
    <row r="16" spans="1:5" x14ac:dyDescent="0.25">
      <c r="A16" s="1" t="s">
        <v>73</v>
      </c>
      <c r="B16" s="1" t="s">
        <v>54</v>
      </c>
      <c r="C16" s="1" t="s">
        <v>77</v>
      </c>
      <c r="D16" s="1" t="s">
        <v>62</v>
      </c>
      <c r="E16" s="1" t="s">
        <v>80</v>
      </c>
    </row>
    <row r="17" spans="1:5" x14ac:dyDescent="0.25">
      <c r="A17" s="1" t="s">
        <v>58</v>
      </c>
      <c r="B17" s="1" t="s">
        <v>65</v>
      </c>
      <c r="C17" s="1" t="s">
        <v>70</v>
      </c>
      <c r="D17" s="1" t="s">
        <v>66</v>
      </c>
      <c r="E17" s="1" t="s">
        <v>76</v>
      </c>
    </row>
    <row r="18" spans="1:5" x14ac:dyDescent="0.25">
      <c r="A18" s="1" t="s">
        <v>72</v>
      </c>
      <c r="D18" s="1" t="s">
        <v>65</v>
      </c>
      <c r="E18" s="1" t="s">
        <v>77</v>
      </c>
    </row>
    <row r="19" spans="1:5" x14ac:dyDescent="0.25">
      <c r="A19" s="1" t="s">
        <v>63</v>
      </c>
    </row>
    <row r="20" spans="1:5" x14ac:dyDescent="0.25">
      <c r="A20" s="1" t="s">
        <v>64</v>
      </c>
    </row>
    <row r="21" spans="1:5" x14ac:dyDescent="0.25">
      <c r="A21" s="1" t="s">
        <v>60</v>
      </c>
    </row>
    <row r="22" spans="1:5" x14ac:dyDescent="0.25">
      <c r="A22" s="1" t="s">
        <v>59</v>
      </c>
    </row>
    <row r="23" spans="1:5" x14ac:dyDescent="0.25">
      <c r="A23" s="1" t="s">
        <v>62</v>
      </c>
    </row>
    <row r="24" spans="1:5" x14ac:dyDescent="0.25">
      <c r="A24" s="1" t="s">
        <v>66</v>
      </c>
    </row>
    <row r="25" spans="1:5" x14ac:dyDescent="0.25">
      <c r="A25" s="1" t="s">
        <v>83</v>
      </c>
    </row>
    <row r="26" spans="1:5" x14ac:dyDescent="0.25">
      <c r="A26" s="1" t="s">
        <v>80</v>
      </c>
    </row>
    <row r="27" spans="1:5" x14ac:dyDescent="0.25">
      <c r="A27" s="1" t="s">
        <v>71</v>
      </c>
    </row>
    <row r="28" spans="1:5" x14ac:dyDescent="0.25">
      <c r="A28" s="1" t="s">
        <v>55</v>
      </c>
    </row>
    <row r="29" spans="1:5" x14ac:dyDescent="0.25">
      <c r="A29" s="1" t="s">
        <v>54</v>
      </c>
    </row>
    <row r="30" spans="1:5" x14ac:dyDescent="0.25">
      <c r="A30" s="1" t="s">
        <v>76</v>
      </c>
    </row>
    <row r="31" spans="1:5" x14ac:dyDescent="0.25">
      <c r="A31" s="1" t="s">
        <v>77</v>
      </c>
    </row>
    <row r="32" spans="1:5" x14ac:dyDescent="0.25">
      <c r="A32" s="1" t="s">
        <v>65</v>
      </c>
    </row>
    <row r="33" spans="1:1" x14ac:dyDescent="0.25">
      <c r="A33" s="1" t="s">
        <v>70</v>
      </c>
    </row>
  </sheetData>
  <sortState ref="E11:E18">
    <sortCondition ref="E11"/>
  </sortState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11</v>
      </c>
      <c r="C4" s="4">
        <v>9</v>
      </c>
      <c r="D4" s="4">
        <v>1</v>
      </c>
      <c r="E4" s="33">
        <v>1</v>
      </c>
      <c r="F4" s="34">
        <v>19</v>
      </c>
      <c r="G4" s="32">
        <v>7</v>
      </c>
      <c r="H4" s="33">
        <v>8</v>
      </c>
      <c r="I4" s="33">
        <v>1</v>
      </c>
      <c r="J4" s="34">
        <v>0</v>
      </c>
      <c r="K4" s="3" t="s">
        <v>223</v>
      </c>
      <c r="L4" s="4" t="s">
        <v>149</v>
      </c>
      <c r="M4" s="4" t="s">
        <v>134</v>
      </c>
      <c r="N4" s="4" t="s">
        <v>134</v>
      </c>
      <c r="O4" s="32">
        <v>36</v>
      </c>
      <c r="P4" s="33">
        <v>21</v>
      </c>
      <c r="Q4" s="34">
        <v>15</v>
      </c>
      <c r="R4" s="3" t="s">
        <v>27</v>
      </c>
      <c r="S4" s="5" t="s">
        <v>254</v>
      </c>
    </row>
    <row r="5" spans="1:20" x14ac:dyDescent="0.25">
      <c r="A5" s="12" t="s">
        <v>56</v>
      </c>
      <c r="B5" s="51">
        <v>12</v>
      </c>
      <c r="C5" s="51">
        <v>7</v>
      </c>
      <c r="D5" s="51">
        <v>4</v>
      </c>
      <c r="E5" s="53">
        <v>1</v>
      </c>
      <c r="F5" s="37">
        <v>15</v>
      </c>
      <c r="G5" s="35">
        <v>6</v>
      </c>
      <c r="H5" s="53">
        <v>7</v>
      </c>
      <c r="I5" s="53">
        <v>0</v>
      </c>
      <c r="J5" s="37">
        <v>0</v>
      </c>
      <c r="K5" s="6" t="s">
        <v>177</v>
      </c>
      <c r="L5" s="51" t="s">
        <v>141</v>
      </c>
      <c r="M5" s="51" t="s">
        <v>131</v>
      </c>
      <c r="N5" s="51" t="s">
        <v>255</v>
      </c>
      <c r="O5" s="35">
        <v>45</v>
      </c>
      <c r="P5" s="36">
        <v>37</v>
      </c>
      <c r="Q5" s="37">
        <v>8</v>
      </c>
      <c r="R5" s="6" t="s">
        <v>26</v>
      </c>
      <c r="S5" s="7" t="s">
        <v>210</v>
      </c>
    </row>
    <row r="6" spans="1:20" x14ac:dyDescent="0.25">
      <c r="A6" s="12" t="s">
        <v>55</v>
      </c>
      <c r="B6" s="52">
        <v>11</v>
      </c>
      <c r="C6" s="52">
        <v>5</v>
      </c>
      <c r="D6" s="52">
        <v>3</v>
      </c>
      <c r="E6" s="53">
        <v>3</v>
      </c>
      <c r="F6" s="37">
        <v>13</v>
      </c>
      <c r="G6" s="35">
        <v>5</v>
      </c>
      <c r="H6" s="53">
        <v>5</v>
      </c>
      <c r="I6" s="53">
        <v>0</v>
      </c>
      <c r="J6" s="37">
        <v>0</v>
      </c>
      <c r="K6" s="6" t="s">
        <v>213</v>
      </c>
      <c r="L6" s="52" t="s">
        <v>146</v>
      </c>
      <c r="M6" s="52" t="s">
        <v>133</v>
      </c>
      <c r="N6" s="52" t="s">
        <v>162</v>
      </c>
      <c r="O6" s="35">
        <v>40</v>
      </c>
      <c r="P6" s="53">
        <v>36</v>
      </c>
      <c r="Q6" s="37">
        <v>4</v>
      </c>
      <c r="R6" s="6" t="s">
        <v>26</v>
      </c>
      <c r="S6" s="7" t="s">
        <v>245</v>
      </c>
    </row>
    <row r="7" spans="1:20" x14ac:dyDescent="0.25">
      <c r="A7" s="12" t="s">
        <v>57</v>
      </c>
      <c r="B7" s="52">
        <v>12</v>
      </c>
      <c r="C7" s="52">
        <v>6</v>
      </c>
      <c r="D7" s="52">
        <v>6</v>
      </c>
      <c r="E7" s="53">
        <v>0</v>
      </c>
      <c r="F7" s="37">
        <v>12</v>
      </c>
      <c r="G7" s="35">
        <v>5</v>
      </c>
      <c r="H7" s="53">
        <v>6</v>
      </c>
      <c r="I7" s="53">
        <v>0</v>
      </c>
      <c r="J7" s="37">
        <v>0</v>
      </c>
      <c r="K7" s="6" t="s">
        <v>163</v>
      </c>
      <c r="L7" s="52" t="s">
        <v>141</v>
      </c>
      <c r="M7" s="52" t="s">
        <v>134</v>
      </c>
      <c r="N7" s="52" t="s">
        <v>241</v>
      </c>
      <c r="O7" s="35">
        <v>39</v>
      </c>
      <c r="P7" s="53">
        <v>38</v>
      </c>
      <c r="Q7" s="37">
        <v>1</v>
      </c>
      <c r="R7" s="6" t="s">
        <v>26</v>
      </c>
      <c r="S7" s="7" t="s">
        <v>215</v>
      </c>
    </row>
    <row r="8" spans="1:20" x14ac:dyDescent="0.25">
      <c r="A8" s="12" t="s">
        <v>54</v>
      </c>
      <c r="B8" s="51">
        <v>11</v>
      </c>
      <c r="C8" s="51">
        <v>5</v>
      </c>
      <c r="D8" s="51">
        <v>4</v>
      </c>
      <c r="E8" s="53">
        <v>2</v>
      </c>
      <c r="F8" s="37">
        <v>12</v>
      </c>
      <c r="G8" s="35">
        <v>3</v>
      </c>
      <c r="H8" s="53">
        <v>4</v>
      </c>
      <c r="I8" s="53">
        <v>1</v>
      </c>
      <c r="J8" s="37">
        <v>1</v>
      </c>
      <c r="K8" s="6" t="s">
        <v>142</v>
      </c>
      <c r="L8" s="51" t="s">
        <v>216</v>
      </c>
      <c r="M8" s="51" t="s">
        <v>140</v>
      </c>
      <c r="N8" s="51" t="s">
        <v>165</v>
      </c>
      <c r="O8" s="35">
        <v>36</v>
      </c>
      <c r="P8" s="36">
        <v>37</v>
      </c>
      <c r="Q8" s="37">
        <v>-1</v>
      </c>
      <c r="R8" s="6" t="s">
        <v>137</v>
      </c>
      <c r="S8" s="7" t="s">
        <v>246</v>
      </c>
    </row>
    <row r="9" spans="1:20" x14ac:dyDescent="0.25">
      <c r="A9" s="12" t="s">
        <v>58</v>
      </c>
      <c r="B9" s="52">
        <v>11</v>
      </c>
      <c r="C9" s="52">
        <v>5</v>
      </c>
      <c r="D9" s="52">
        <v>4</v>
      </c>
      <c r="E9" s="53">
        <v>2</v>
      </c>
      <c r="F9" s="37">
        <v>12</v>
      </c>
      <c r="G9" s="35">
        <v>2</v>
      </c>
      <c r="H9" s="53">
        <v>4</v>
      </c>
      <c r="I9" s="53">
        <v>1</v>
      </c>
      <c r="J9" s="37">
        <v>2</v>
      </c>
      <c r="K9" s="6" t="s">
        <v>167</v>
      </c>
      <c r="L9" s="52" t="s">
        <v>189</v>
      </c>
      <c r="M9" s="52" t="s">
        <v>122</v>
      </c>
      <c r="N9" s="52" t="s">
        <v>152</v>
      </c>
      <c r="O9" s="35">
        <v>33</v>
      </c>
      <c r="P9" s="53">
        <v>39</v>
      </c>
      <c r="Q9" s="37">
        <v>-6</v>
      </c>
      <c r="R9" s="6" t="s">
        <v>127</v>
      </c>
      <c r="S9" s="7" t="s">
        <v>248</v>
      </c>
    </row>
    <row r="10" spans="1:20" x14ac:dyDescent="0.25">
      <c r="A10" s="12" t="s">
        <v>52</v>
      </c>
      <c r="B10" s="52">
        <v>10</v>
      </c>
      <c r="C10" s="52">
        <v>5</v>
      </c>
      <c r="D10" s="52">
        <v>4</v>
      </c>
      <c r="E10" s="53">
        <v>1</v>
      </c>
      <c r="F10" s="37">
        <v>11</v>
      </c>
      <c r="G10" s="35">
        <v>5</v>
      </c>
      <c r="H10" s="53">
        <v>5</v>
      </c>
      <c r="I10" s="53">
        <v>0</v>
      </c>
      <c r="J10" s="37">
        <v>0</v>
      </c>
      <c r="K10" s="6" t="s">
        <v>134</v>
      </c>
      <c r="L10" s="52" t="s">
        <v>162</v>
      </c>
      <c r="M10" s="52" t="s">
        <v>143</v>
      </c>
      <c r="N10" s="52" t="s">
        <v>154</v>
      </c>
      <c r="O10" s="35">
        <v>26</v>
      </c>
      <c r="P10" s="53">
        <v>28</v>
      </c>
      <c r="Q10" s="37">
        <v>-2</v>
      </c>
      <c r="R10" s="6" t="s">
        <v>27</v>
      </c>
      <c r="S10" s="7" t="s">
        <v>248</v>
      </c>
    </row>
    <row r="11" spans="1:20" ht="15.75" thickBot="1" x14ac:dyDescent="0.3">
      <c r="A11" s="12" t="s">
        <v>59</v>
      </c>
      <c r="B11" s="52">
        <v>10</v>
      </c>
      <c r="C11" s="52">
        <v>4</v>
      </c>
      <c r="D11" s="52">
        <v>6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163</v>
      </c>
      <c r="L11" s="52" t="s">
        <v>124</v>
      </c>
      <c r="M11" s="52" t="s">
        <v>135</v>
      </c>
      <c r="N11" s="52" t="s">
        <v>204</v>
      </c>
      <c r="O11" s="35">
        <v>38</v>
      </c>
      <c r="P11" s="53">
        <v>35</v>
      </c>
      <c r="Q11" s="37">
        <v>3</v>
      </c>
      <c r="R11" s="6" t="s">
        <v>30</v>
      </c>
      <c r="S11" s="7" t="s">
        <v>250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1">
        <v>11</v>
      </c>
      <c r="C14" s="51">
        <v>8</v>
      </c>
      <c r="D14" s="51">
        <v>2</v>
      </c>
      <c r="E14" s="36">
        <v>1</v>
      </c>
      <c r="F14" s="34">
        <v>17</v>
      </c>
      <c r="G14" s="36">
        <v>6</v>
      </c>
      <c r="H14" s="36">
        <v>8</v>
      </c>
      <c r="I14" s="36">
        <v>0</v>
      </c>
      <c r="J14" s="36">
        <v>1</v>
      </c>
      <c r="K14" s="6" t="s">
        <v>123</v>
      </c>
      <c r="L14" s="51" t="s">
        <v>238</v>
      </c>
      <c r="M14" s="51" t="s">
        <v>120</v>
      </c>
      <c r="N14" s="51" t="s">
        <v>123</v>
      </c>
      <c r="O14" s="35">
        <v>34</v>
      </c>
      <c r="P14" s="36">
        <v>24</v>
      </c>
      <c r="Q14" s="37">
        <v>10</v>
      </c>
      <c r="R14" s="6" t="s">
        <v>27</v>
      </c>
      <c r="S14" s="7" t="s">
        <v>253</v>
      </c>
    </row>
    <row r="15" spans="1:20" x14ac:dyDescent="0.25">
      <c r="A15" s="12" t="s">
        <v>63</v>
      </c>
      <c r="B15" s="52">
        <v>11</v>
      </c>
      <c r="C15" s="52">
        <v>7</v>
      </c>
      <c r="D15" s="52">
        <v>3</v>
      </c>
      <c r="E15" s="53">
        <v>1</v>
      </c>
      <c r="F15" s="37">
        <v>15</v>
      </c>
      <c r="G15" s="53">
        <v>6</v>
      </c>
      <c r="H15" s="53">
        <v>7</v>
      </c>
      <c r="I15" s="53">
        <v>0</v>
      </c>
      <c r="J15" s="53">
        <v>1</v>
      </c>
      <c r="K15" s="6" t="s">
        <v>165</v>
      </c>
      <c r="L15" s="52" t="s">
        <v>149</v>
      </c>
      <c r="M15" s="52" t="s">
        <v>120</v>
      </c>
      <c r="N15" s="52" t="s">
        <v>167</v>
      </c>
      <c r="O15" s="35">
        <v>43</v>
      </c>
      <c r="P15" s="53">
        <v>39</v>
      </c>
      <c r="Q15" s="37">
        <v>4</v>
      </c>
      <c r="R15" s="6" t="s">
        <v>26</v>
      </c>
      <c r="S15" s="7" t="s">
        <v>210</v>
      </c>
    </row>
    <row r="16" spans="1:20" x14ac:dyDescent="0.25">
      <c r="A16" s="12" t="s">
        <v>61</v>
      </c>
      <c r="B16" s="52">
        <v>12</v>
      </c>
      <c r="C16" s="52">
        <v>7</v>
      </c>
      <c r="D16" s="52">
        <v>5</v>
      </c>
      <c r="E16" s="53">
        <v>0</v>
      </c>
      <c r="F16" s="37">
        <v>14</v>
      </c>
      <c r="G16" s="53">
        <v>4</v>
      </c>
      <c r="H16" s="53">
        <v>6</v>
      </c>
      <c r="I16" s="53">
        <v>1</v>
      </c>
      <c r="J16" s="53">
        <v>0</v>
      </c>
      <c r="K16" s="6" t="s">
        <v>128</v>
      </c>
      <c r="L16" s="52" t="s">
        <v>204</v>
      </c>
      <c r="M16" s="52" t="s">
        <v>123</v>
      </c>
      <c r="N16" s="52" t="s">
        <v>141</v>
      </c>
      <c r="O16" s="35">
        <v>42</v>
      </c>
      <c r="P16" s="53">
        <v>42</v>
      </c>
      <c r="Q16" s="37">
        <v>0</v>
      </c>
      <c r="R16" s="6" t="s">
        <v>26</v>
      </c>
      <c r="S16" s="7" t="s">
        <v>241</v>
      </c>
    </row>
    <row r="17" spans="1:19" x14ac:dyDescent="0.25">
      <c r="A17" s="12" t="s">
        <v>64</v>
      </c>
      <c r="B17" s="52">
        <v>10</v>
      </c>
      <c r="C17" s="52">
        <v>5</v>
      </c>
      <c r="D17" s="52">
        <v>2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256</v>
      </c>
      <c r="L17" s="52" t="s">
        <v>123</v>
      </c>
      <c r="M17" s="52" t="s">
        <v>143</v>
      </c>
      <c r="N17" s="52" t="s">
        <v>182</v>
      </c>
      <c r="O17" s="35">
        <v>27</v>
      </c>
      <c r="P17" s="53">
        <v>27</v>
      </c>
      <c r="Q17" s="37">
        <v>0</v>
      </c>
      <c r="R17" s="6" t="s">
        <v>27</v>
      </c>
      <c r="S17" s="7" t="s">
        <v>257</v>
      </c>
    </row>
    <row r="18" spans="1:19" x14ac:dyDescent="0.25">
      <c r="A18" s="12" t="s">
        <v>62</v>
      </c>
      <c r="B18" s="52">
        <v>12</v>
      </c>
      <c r="C18" s="52">
        <v>5</v>
      </c>
      <c r="D18" s="52">
        <v>6</v>
      </c>
      <c r="E18" s="53">
        <v>1</v>
      </c>
      <c r="F18" s="37">
        <v>11</v>
      </c>
      <c r="G18" s="53">
        <v>5</v>
      </c>
      <c r="H18" s="53">
        <v>5</v>
      </c>
      <c r="I18" s="53">
        <v>0</v>
      </c>
      <c r="J18" s="53">
        <v>0</v>
      </c>
      <c r="K18" s="6" t="s">
        <v>163</v>
      </c>
      <c r="L18" s="52" t="s">
        <v>140</v>
      </c>
      <c r="M18" s="52" t="s">
        <v>120</v>
      </c>
      <c r="N18" s="52" t="s">
        <v>142</v>
      </c>
      <c r="O18" s="35">
        <v>37</v>
      </c>
      <c r="P18" s="53">
        <v>39</v>
      </c>
      <c r="Q18" s="37">
        <v>-2</v>
      </c>
      <c r="R18" s="6" t="s">
        <v>27</v>
      </c>
      <c r="S18" s="7" t="s">
        <v>240</v>
      </c>
    </row>
    <row r="19" spans="1:19" x14ac:dyDescent="0.25">
      <c r="A19" s="12" t="s">
        <v>65</v>
      </c>
      <c r="B19" s="52">
        <v>10</v>
      </c>
      <c r="C19" s="52">
        <v>5</v>
      </c>
      <c r="D19" s="52">
        <v>4</v>
      </c>
      <c r="E19" s="53">
        <v>1</v>
      </c>
      <c r="F19" s="37">
        <v>11</v>
      </c>
      <c r="G19" s="53">
        <v>3</v>
      </c>
      <c r="H19" s="53">
        <v>3</v>
      </c>
      <c r="I19" s="53">
        <v>2</v>
      </c>
      <c r="J19" s="53">
        <v>0</v>
      </c>
      <c r="K19" s="6" t="s">
        <v>184</v>
      </c>
      <c r="L19" s="52" t="s">
        <v>130</v>
      </c>
      <c r="M19" s="52" t="s">
        <v>131</v>
      </c>
      <c r="N19" s="52" t="s">
        <v>170</v>
      </c>
      <c r="O19" s="35">
        <v>21</v>
      </c>
      <c r="P19" s="53">
        <v>29</v>
      </c>
      <c r="Q19" s="37">
        <v>-8</v>
      </c>
      <c r="R19" s="6" t="s">
        <v>26</v>
      </c>
      <c r="S19" s="7" t="s">
        <v>248</v>
      </c>
    </row>
    <row r="20" spans="1:19" x14ac:dyDescent="0.25">
      <c r="A20" s="12" t="s">
        <v>67</v>
      </c>
      <c r="B20" s="52">
        <v>11</v>
      </c>
      <c r="C20" s="52">
        <v>4</v>
      </c>
      <c r="D20" s="52">
        <v>5</v>
      </c>
      <c r="E20" s="53">
        <v>2</v>
      </c>
      <c r="F20" s="37">
        <v>10</v>
      </c>
      <c r="G20" s="53">
        <v>3</v>
      </c>
      <c r="H20" s="53">
        <v>4</v>
      </c>
      <c r="I20" s="53">
        <v>0</v>
      </c>
      <c r="J20" s="53">
        <v>0</v>
      </c>
      <c r="K20" s="6" t="s">
        <v>183</v>
      </c>
      <c r="L20" s="52" t="s">
        <v>133</v>
      </c>
      <c r="M20" s="52" t="s">
        <v>135</v>
      </c>
      <c r="N20" s="52" t="s">
        <v>170</v>
      </c>
      <c r="O20" s="35">
        <v>28</v>
      </c>
      <c r="P20" s="53">
        <v>34</v>
      </c>
      <c r="Q20" s="37">
        <v>-6</v>
      </c>
      <c r="R20" s="6" t="s">
        <v>27</v>
      </c>
      <c r="S20" s="7" t="s">
        <v>246</v>
      </c>
    </row>
    <row r="21" spans="1:19" ht="15.75" thickBot="1" x14ac:dyDescent="0.3">
      <c r="A21" s="13" t="s">
        <v>66</v>
      </c>
      <c r="B21" s="9">
        <v>10</v>
      </c>
      <c r="C21" s="9">
        <v>4</v>
      </c>
      <c r="D21" s="9">
        <v>6</v>
      </c>
      <c r="E21" s="39">
        <v>0</v>
      </c>
      <c r="F21" s="40">
        <v>8</v>
      </c>
      <c r="G21" s="39">
        <v>4</v>
      </c>
      <c r="H21" s="39">
        <v>4</v>
      </c>
      <c r="I21" s="39">
        <v>0</v>
      </c>
      <c r="J21" s="39">
        <v>0</v>
      </c>
      <c r="K21" s="8" t="s">
        <v>153</v>
      </c>
      <c r="L21" s="9" t="s">
        <v>131</v>
      </c>
      <c r="M21" s="9" t="s">
        <v>119</v>
      </c>
      <c r="N21" s="9" t="s">
        <v>124</v>
      </c>
      <c r="O21" s="38">
        <v>36</v>
      </c>
      <c r="P21" s="39">
        <v>31</v>
      </c>
      <c r="Q21" s="40">
        <v>5</v>
      </c>
      <c r="R21" s="8" t="s">
        <v>26</v>
      </c>
      <c r="S21" s="10" t="s">
        <v>250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68</v>
      </c>
      <c r="B25" s="4">
        <v>10</v>
      </c>
      <c r="C25" s="4">
        <v>7</v>
      </c>
      <c r="D25" s="4">
        <v>2</v>
      </c>
      <c r="E25" s="33">
        <v>1</v>
      </c>
      <c r="F25" s="34">
        <v>15</v>
      </c>
      <c r="G25" s="33">
        <v>5</v>
      </c>
      <c r="H25" s="33">
        <v>6</v>
      </c>
      <c r="I25" s="33">
        <v>1</v>
      </c>
      <c r="J25" s="33">
        <v>1</v>
      </c>
      <c r="K25" s="3" t="s">
        <v>134</v>
      </c>
      <c r="L25" s="4" t="s">
        <v>182</v>
      </c>
      <c r="M25" s="4" t="s">
        <v>119</v>
      </c>
      <c r="N25" s="4" t="s">
        <v>182</v>
      </c>
      <c r="O25" s="32">
        <v>30</v>
      </c>
      <c r="P25" s="33">
        <v>26</v>
      </c>
      <c r="Q25" s="34">
        <v>4</v>
      </c>
      <c r="R25" s="3" t="s">
        <v>27</v>
      </c>
      <c r="S25" s="5" t="s">
        <v>253</v>
      </c>
    </row>
    <row r="26" spans="1:19" x14ac:dyDescent="0.25">
      <c r="A26" s="12" t="s">
        <v>69</v>
      </c>
      <c r="B26" s="52">
        <v>10</v>
      </c>
      <c r="C26" s="52">
        <v>7</v>
      </c>
      <c r="D26" s="52">
        <v>3</v>
      </c>
      <c r="E26" s="53">
        <v>0</v>
      </c>
      <c r="F26" s="37">
        <v>14</v>
      </c>
      <c r="G26" s="53">
        <v>6</v>
      </c>
      <c r="H26" s="53">
        <v>6</v>
      </c>
      <c r="I26" s="53">
        <v>1</v>
      </c>
      <c r="J26" s="53">
        <v>0</v>
      </c>
      <c r="K26" s="6" t="s">
        <v>128</v>
      </c>
      <c r="L26" s="52" t="s">
        <v>184</v>
      </c>
      <c r="M26" s="52" t="s">
        <v>115</v>
      </c>
      <c r="N26" s="52" t="s">
        <v>160</v>
      </c>
      <c r="O26" s="35">
        <v>32</v>
      </c>
      <c r="P26" s="53">
        <v>28</v>
      </c>
      <c r="Q26" s="37">
        <v>4</v>
      </c>
      <c r="R26" s="6" t="s">
        <v>27</v>
      </c>
      <c r="S26" s="7" t="s">
        <v>258</v>
      </c>
    </row>
    <row r="27" spans="1:19" x14ac:dyDescent="0.25">
      <c r="A27" s="12" t="s">
        <v>70</v>
      </c>
      <c r="B27" s="52">
        <v>11</v>
      </c>
      <c r="C27" s="52">
        <v>5</v>
      </c>
      <c r="D27" s="52">
        <v>4</v>
      </c>
      <c r="E27" s="53">
        <v>2</v>
      </c>
      <c r="F27" s="37">
        <v>12</v>
      </c>
      <c r="G27" s="53">
        <v>4</v>
      </c>
      <c r="H27" s="53">
        <v>5</v>
      </c>
      <c r="I27" s="53">
        <v>0</v>
      </c>
      <c r="J27" s="53">
        <v>1</v>
      </c>
      <c r="K27" s="6" t="s">
        <v>140</v>
      </c>
      <c r="L27" s="52" t="s">
        <v>165</v>
      </c>
      <c r="M27" s="52" t="s">
        <v>115</v>
      </c>
      <c r="N27" s="52" t="s">
        <v>163</v>
      </c>
      <c r="O27" s="35">
        <v>36</v>
      </c>
      <c r="P27" s="53">
        <v>39</v>
      </c>
      <c r="Q27" s="37">
        <v>-3</v>
      </c>
      <c r="R27" s="6" t="s">
        <v>26</v>
      </c>
      <c r="S27" s="7" t="s">
        <v>244</v>
      </c>
    </row>
    <row r="28" spans="1:19" x14ac:dyDescent="0.25">
      <c r="A28" s="12" t="s">
        <v>74</v>
      </c>
      <c r="B28" s="52">
        <v>11</v>
      </c>
      <c r="C28" s="52">
        <v>5</v>
      </c>
      <c r="D28" s="52">
        <v>5</v>
      </c>
      <c r="E28" s="53">
        <v>1</v>
      </c>
      <c r="F28" s="37">
        <v>11</v>
      </c>
      <c r="G28" s="53">
        <v>4</v>
      </c>
      <c r="H28" s="53">
        <v>4</v>
      </c>
      <c r="I28" s="53">
        <v>1</v>
      </c>
      <c r="J28" s="53">
        <v>0</v>
      </c>
      <c r="K28" s="6" t="s">
        <v>141</v>
      </c>
      <c r="L28" s="52" t="s">
        <v>162</v>
      </c>
      <c r="M28" s="52" t="s">
        <v>123</v>
      </c>
      <c r="N28" s="52" t="s">
        <v>183</v>
      </c>
      <c r="O28" s="35">
        <v>37</v>
      </c>
      <c r="P28" s="53">
        <v>32</v>
      </c>
      <c r="Q28" s="37">
        <v>5</v>
      </c>
      <c r="R28" s="6" t="s">
        <v>27</v>
      </c>
      <c r="S28" s="7" t="s">
        <v>240</v>
      </c>
    </row>
    <row r="29" spans="1:19" x14ac:dyDescent="0.25">
      <c r="A29" s="12" t="s">
        <v>71</v>
      </c>
      <c r="B29" s="52">
        <v>10</v>
      </c>
      <c r="C29" s="52">
        <v>5</v>
      </c>
      <c r="D29" s="52">
        <v>4</v>
      </c>
      <c r="E29" s="53">
        <v>1</v>
      </c>
      <c r="F29" s="37">
        <v>11</v>
      </c>
      <c r="G29" s="53">
        <v>4</v>
      </c>
      <c r="H29" s="53">
        <v>4</v>
      </c>
      <c r="I29" s="53">
        <v>1</v>
      </c>
      <c r="J29" s="53">
        <v>1</v>
      </c>
      <c r="K29" s="6" t="s">
        <v>149</v>
      </c>
      <c r="L29" s="52" t="s">
        <v>146</v>
      </c>
      <c r="M29" s="52" t="s">
        <v>136</v>
      </c>
      <c r="N29" s="52" t="s">
        <v>170</v>
      </c>
      <c r="O29" s="35">
        <v>25</v>
      </c>
      <c r="P29" s="53">
        <v>28</v>
      </c>
      <c r="Q29" s="37">
        <v>-3</v>
      </c>
      <c r="R29" s="6" t="s">
        <v>29</v>
      </c>
      <c r="S29" s="7" t="s">
        <v>248</v>
      </c>
    </row>
    <row r="30" spans="1:19" x14ac:dyDescent="0.25">
      <c r="A30" s="12" t="s">
        <v>72</v>
      </c>
      <c r="B30" s="52">
        <v>11</v>
      </c>
      <c r="C30" s="52">
        <v>5</v>
      </c>
      <c r="D30" s="52">
        <v>6</v>
      </c>
      <c r="E30" s="53">
        <v>0</v>
      </c>
      <c r="F30" s="37">
        <v>10</v>
      </c>
      <c r="G30" s="53">
        <v>4</v>
      </c>
      <c r="H30" s="53">
        <v>5</v>
      </c>
      <c r="I30" s="53">
        <v>0</v>
      </c>
      <c r="J30" s="53">
        <v>0</v>
      </c>
      <c r="K30" s="6" t="s">
        <v>141</v>
      </c>
      <c r="L30" s="52" t="s">
        <v>153</v>
      </c>
      <c r="M30" s="52" t="s">
        <v>116</v>
      </c>
      <c r="N30" s="52" t="s">
        <v>163</v>
      </c>
      <c r="O30" s="35">
        <v>32</v>
      </c>
      <c r="P30" s="53">
        <v>32</v>
      </c>
      <c r="Q30" s="37">
        <v>0</v>
      </c>
      <c r="R30" s="6" t="s">
        <v>26</v>
      </c>
      <c r="S30" s="7" t="s">
        <v>241</v>
      </c>
    </row>
    <row r="31" spans="1:19" x14ac:dyDescent="0.25">
      <c r="A31" s="12" t="s">
        <v>73</v>
      </c>
      <c r="B31" s="51">
        <v>11</v>
      </c>
      <c r="C31" s="51">
        <v>4</v>
      </c>
      <c r="D31" s="51">
        <v>5</v>
      </c>
      <c r="E31" s="36">
        <v>2</v>
      </c>
      <c r="F31" s="37">
        <v>10</v>
      </c>
      <c r="G31" s="36">
        <v>3</v>
      </c>
      <c r="H31" s="36">
        <v>3</v>
      </c>
      <c r="I31" s="36">
        <v>1</v>
      </c>
      <c r="J31" s="36">
        <v>1</v>
      </c>
      <c r="K31" s="6" t="s">
        <v>165</v>
      </c>
      <c r="L31" s="51" t="s">
        <v>146</v>
      </c>
      <c r="M31" s="51" t="s">
        <v>116</v>
      </c>
      <c r="N31" s="51" t="s">
        <v>120</v>
      </c>
      <c r="O31" s="35">
        <v>40</v>
      </c>
      <c r="P31" s="36">
        <v>47</v>
      </c>
      <c r="Q31" s="37">
        <v>-7</v>
      </c>
      <c r="R31" s="6" t="s">
        <v>26</v>
      </c>
      <c r="S31" s="7" t="s">
        <v>222</v>
      </c>
    </row>
    <row r="32" spans="1:19" ht="15.75" thickBot="1" x14ac:dyDescent="0.3">
      <c r="A32" s="12" t="s">
        <v>75</v>
      </c>
      <c r="B32" s="52">
        <v>11</v>
      </c>
      <c r="C32" s="52">
        <v>4</v>
      </c>
      <c r="D32" s="52">
        <v>7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135</v>
      </c>
      <c r="L32" s="52" t="s">
        <v>163</v>
      </c>
      <c r="M32" s="52" t="s">
        <v>118</v>
      </c>
      <c r="N32" s="52" t="s">
        <v>135</v>
      </c>
      <c r="O32" s="35">
        <v>26</v>
      </c>
      <c r="P32" s="53">
        <v>38</v>
      </c>
      <c r="Q32" s="37">
        <v>-12</v>
      </c>
      <c r="R32" s="6" t="s">
        <v>27</v>
      </c>
      <c r="S32" s="7" t="s">
        <v>261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13</v>
      </c>
      <c r="C35" s="52">
        <v>11</v>
      </c>
      <c r="D35" s="52">
        <v>1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197</v>
      </c>
      <c r="L35" s="52" t="s">
        <v>149</v>
      </c>
      <c r="M35" s="52" t="s">
        <v>149</v>
      </c>
      <c r="N35" s="52" t="s">
        <v>262</v>
      </c>
      <c r="O35" s="35">
        <v>52</v>
      </c>
      <c r="P35" s="53">
        <v>28</v>
      </c>
      <c r="Q35" s="37">
        <v>24</v>
      </c>
      <c r="R35" s="6" t="s">
        <v>27</v>
      </c>
      <c r="S35" s="7" t="s">
        <v>254</v>
      </c>
    </row>
    <row r="36" spans="1:19" x14ac:dyDescent="0.25">
      <c r="A36" s="12" t="s">
        <v>76</v>
      </c>
      <c r="B36" s="52">
        <v>11</v>
      </c>
      <c r="C36" s="52">
        <v>8</v>
      </c>
      <c r="D36" s="52">
        <v>2</v>
      </c>
      <c r="E36" s="53">
        <v>1</v>
      </c>
      <c r="F36" s="37">
        <v>17</v>
      </c>
      <c r="G36" s="53">
        <v>8</v>
      </c>
      <c r="H36" s="53">
        <v>8</v>
      </c>
      <c r="I36" s="53">
        <v>0</v>
      </c>
      <c r="J36" s="53">
        <v>0</v>
      </c>
      <c r="K36" s="6" t="s">
        <v>169</v>
      </c>
      <c r="L36" s="52" t="s">
        <v>167</v>
      </c>
      <c r="M36" s="52" t="s">
        <v>128</v>
      </c>
      <c r="N36" s="52" t="s">
        <v>174</v>
      </c>
      <c r="O36" s="35">
        <v>48</v>
      </c>
      <c r="P36" s="53">
        <v>22</v>
      </c>
      <c r="Q36" s="37">
        <v>26</v>
      </c>
      <c r="R36" s="6" t="s">
        <v>129</v>
      </c>
      <c r="S36" s="7" t="s">
        <v>253</v>
      </c>
    </row>
    <row r="37" spans="1:19" x14ac:dyDescent="0.25">
      <c r="A37" s="12" t="s">
        <v>79</v>
      </c>
      <c r="B37" s="52">
        <v>11</v>
      </c>
      <c r="C37" s="52">
        <v>7</v>
      </c>
      <c r="D37" s="52">
        <v>2</v>
      </c>
      <c r="E37" s="53">
        <v>2</v>
      </c>
      <c r="F37" s="37">
        <v>16</v>
      </c>
      <c r="G37" s="53">
        <v>7</v>
      </c>
      <c r="H37" s="53">
        <v>7</v>
      </c>
      <c r="I37" s="53">
        <v>0</v>
      </c>
      <c r="J37" s="53">
        <v>2</v>
      </c>
      <c r="K37" s="6" t="s">
        <v>189</v>
      </c>
      <c r="L37" s="52" t="s">
        <v>159</v>
      </c>
      <c r="M37" s="52" t="s">
        <v>121</v>
      </c>
      <c r="N37" s="52" t="s">
        <v>182</v>
      </c>
      <c r="O37" s="35">
        <v>47</v>
      </c>
      <c r="P37" s="53">
        <v>33</v>
      </c>
      <c r="Q37" s="37">
        <v>14</v>
      </c>
      <c r="R37" s="6" t="s">
        <v>129</v>
      </c>
      <c r="S37" s="7" t="s">
        <v>259</v>
      </c>
    </row>
    <row r="38" spans="1:19" x14ac:dyDescent="0.25">
      <c r="A38" s="12" t="s">
        <v>82</v>
      </c>
      <c r="B38" s="52">
        <v>11</v>
      </c>
      <c r="C38" s="52">
        <v>7</v>
      </c>
      <c r="D38" s="52">
        <v>4</v>
      </c>
      <c r="E38" s="53">
        <v>0</v>
      </c>
      <c r="F38" s="37">
        <v>14</v>
      </c>
      <c r="G38" s="53">
        <v>4</v>
      </c>
      <c r="H38" s="53">
        <v>7</v>
      </c>
      <c r="I38" s="53">
        <v>0</v>
      </c>
      <c r="J38" s="53">
        <v>0</v>
      </c>
      <c r="K38" s="6" t="s">
        <v>141</v>
      </c>
      <c r="L38" s="52" t="s">
        <v>167</v>
      </c>
      <c r="M38" s="52" t="s">
        <v>120</v>
      </c>
      <c r="N38" s="52" t="s">
        <v>142</v>
      </c>
      <c r="O38" s="35">
        <v>37</v>
      </c>
      <c r="P38" s="53">
        <v>32</v>
      </c>
      <c r="Q38" s="37">
        <v>5</v>
      </c>
      <c r="R38" s="6" t="s">
        <v>158</v>
      </c>
      <c r="S38" s="7" t="s">
        <v>258</v>
      </c>
    </row>
    <row r="39" spans="1:19" x14ac:dyDescent="0.25">
      <c r="A39" s="12" t="s">
        <v>80</v>
      </c>
      <c r="B39" s="52">
        <v>12</v>
      </c>
      <c r="C39" s="52">
        <v>4</v>
      </c>
      <c r="D39" s="52">
        <v>6</v>
      </c>
      <c r="E39" s="53">
        <v>2</v>
      </c>
      <c r="F39" s="37">
        <v>10</v>
      </c>
      <c r="G39" s="53">
        <v>2</v>
      </c>
      <c r="H39" s="53">
        <v>4</v>
      </c>
      <c r="I39" s="53">
        <v>0</v>
      </c>
      <c r="J39" s="53">
        <v>1</v>
      </c>
      <c r="K39" s="6" t="s">
        <v>142</v>
      </c>
      <c r="L39" s="52" t="s">
        <v>221</v>
      </c>
      <c r="M39" s="52" t="s">
        <v>118</v>
      </c>
      <c r="N39" s="52" t="s">
        <v>157</v>
      </c>
      <c r="O39" s="35">
        <v>31</v>
      </c>
      <c r="P39" s="53">
        <v>42</v>
      </c>
      <c r="Q39" s="37">
        <v>-11</v>
      </c>
      <c r="R39" s="6" t="s">
        <v>27</v>
      </c>
      <c r="S39" s="7" t="s">
        <v>246</v>
      </c>
    </row>
    <row r="40" spans="1:19" x14ac:dyDescent="0.25">
      <c r="A40" s="12" t="s">
        <v>81</v>
      </c>
      <c r="B40" s="52">
        <v>11</v>
      </c>
      <c r="C40" s="52">
        <v>3</v>
      </c>
      <c r="D40" s="52">
        <v>7</v>
      </c>
      <c r="E40" s="53">
        <v>1</v>
      </c>
      <c r="F40" s="37">
        <v>7</v>
      </c>
      <c r="G40" s="53">
        <v>3</v>
      </c>
      <c r="H40" s="53">
        <v>3</v>
      </c>
      <c r="I40" s="53">
        <v>0</v>
      </c>
      <c r="J40" s="53">
        <v>1</v>
      </c>
      <c r="K40" s="6" t="s">
        <v>135</v>
      </c>
      <c r="L40" s="52" t="s">
        <v>170</v>
      </c>
      <c r="M40" s="52" t="s">
        <v>120</v>
      </c>
      <c r="N40" s="52" t="s">
        <v>142</v>
      </c>
      <c r="O40" s="35">
        <v>28</v>
      </c>
      <c r="P40" s="53">
        <v>41</v>
      </c>
      <c r="Q40" s="37">
        <v>-13</v>
      </c>
      <c r="R40" s="6" t="s">
        <v>26</v>
      </c>
      <c r="S40" s="7" t="s">
        <v>237</v>
      </c>
    </row>
    <row r="41" spans="1:19" x14ac:dyDescent="0.25">
      <c r="A41" s="12" t="s">
        <v>78</v>
      </c>
      <c r="B41" s="52">
        <v>10</v>
      </c>
      <c r="C41" s="52">
        <v>2</v>
      </c>
      <c r="D41" s="52">
        <v>7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135</v>
      </c>
      <c r="M41" s="52" t="s">
        <v>124</v>
      </c>
      <c r="N41" s="52" t="s">
        <v>185</v>
      </c>
      <c r="O41" s="35">
        <v>27</v>
      </c>
      <c r="P41" s="53">
        <v>41</v>
      </c>
      <c r="Q41" s="37">
        <v>-14</v>
      </c>
      <c r="R41" s="6" t="s">
        <v>30</v>
      </c>
      <c r="S41" s="7" t="s">
        <v>237</v>
      </c>
    </row>
    <row r="42" spans="1:19" ht="15.75" thickBot="1" x14ac:dyDescent="0.3">
      <c r="A42" s="13" t="s">
        <v>83</v>
      </c>
      <c r="B42" s="9">
        <v>11</v>
      </c>
      <c r="C42" s="9">
        <v>0</v>
      </c>
      <c r="D42" s="9">
        <v>10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172</v>
      </c>
      <c r="L42" s="9" t="s">
        <v>207</v>
      </c>
      <c r="M42" s="9" t="s">
        <v>118</v>
      </c>
      <c r="N42" s="9" t="s">
        <v>136</v>
      </c>
      <c r="O42" s="38">
        <v>12</v>
      </c>
      <c r="P42" s="39">
        <v>55</v>
      </c>
      <c r="Q42" s="40">
        <v>-43</v>
      </c>
      <c r="R42" s="8" t="s">
        <v>260</v>
      </c>
      <c r="S42" s="10" t="s">
        <v>252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sortState ref="A14:S21">
    <sortCondition descending="1" ref="F14:F21"/>
    <sortCondition descending="1" ref="Q14:Q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12</v>
      </c>
      <c r="C4" s="4">
        <v>10</v>
      </c>
      <c r="D4" s="4">
        <v>1</v>
      </c>
      <c r="E4" s="33">
        <v>1</v>
      </c>
      <c r="F4" s="34">
        <v>21</v>
      </c>
      <c r="G4" s="32">
        <v>8</v>
      </c>
      <c r="H4" s="33">
        <v>9</v>
      </c>
      <c r="I4" s="33">
        <v>1</v>
      </c>
      <c r="J4" s="34">
        <v>0</v>
      </c>
      <c r="K4" s="3" t="s">
        <v>223</v>
      </c>
      <c r="L4" s="4" t="s">
        <v>160</v>
      </c>
      <c r="M4" s="4" t="s">
        <v>134</v>
      </c>
      <c r="N4" s="4" t="s">
        <v>134</v>
      </c>
      <c r="O4" s="32">
        <v>39</v>
      </c>
      <c r="P4" s="33">
        <v>23</v>
      </c>
      <c r="Q4" s="34">
        <v>16</v>
      </c>
      <c r="R4" s="3" t="s">
        <v>26</v>
      </c>
      <c r="S4" s="5" t="s">
        <v>254</v>
      </c>
    </row>
    <row r="5" spans="1:20" x14ac:dyDescent="0.25">
      <c r="A5" s="12" t="s">
        <v>56</v>
      </c>
      <c r="B5" s="52">
        <v>12</v>
      </c>
      <c r="C5" s="52">
        <v>7</v>
      </c>
      <c r="D5" s="52">
        <v>4</v>
      </c>
      <c r="E5" s="53">
        <v>1</v>
      </c>
      <c r="F5" s="37">
        <v>15</v>
      </c>
      <c r="G5" s="35">
        <v>6</v>
      </c>
      <c r="H5" s="53">
        <v>7</v>
      </c>
      <c r="I5" s="53">
        <v>0</v>
      </c>
      <c r="J5" s="37">
        <v>0</v>
      </c>
      <c r="K5" s="6" t="s">
        <v>177</v>
      </c>
      <c r="L5" s="52" t="s">
        <v>141</v>
      </c>
      <c r="M5" s="52" t="s">
        <v>131</v>
      </c>
      <c r="N5" s="52" t="s">
        <v>255</v>
      </c>
      <c r="O5" s="35">
        <v>45</v>
      </c>
      <c r="P5" s="53">
        <v>37</v>
      </c>
      <c r="Q5" s="37">
        <v>8</v>
      </c>
      <c r="R5" s="6" t="s">
        <v>26</v>
      </c>
      <c r="S5" s="7" t="s">
        <v>210</v>
      </c>
    </row>
    <row r="6" spans="1:20" x14ac:dyDescent="0.25">
      <c r="A6" s="12" t="s">
        <v>55</v>
      </c>
      <c r="B6" s="52">
        <v>12</v>
      </c>
      <c r="C6" s="52">
        <v>5</v>
      </c>
      <c r="D6" s="52">
        <v>3</v>
      </c>
      <c r="E6" s="53">
        <v>4</v>
      </c>
      <c r="F6" s="37">
        <v>14</v>
      </c>
      <c r="G6" s="35">
        <v>5</v>
      </c>
      <c r="H6" s="53">
        <v>5</v>
      </c>
      <c r="I6" s="53">
        <v>0</v>
      </c>
      <c r="J6" s="37">
        <v>0</v>
      </c>
      <c r="K6" s="6" t="s">
        <v>213</v>
      </c>
      <c r="L6" s="52" t="s">
        <v>198</v>
      </c>
      <c r="M6" s="52" t="s">
        <v>263</v>
      </c>
      <c r="N6" s="52" t="s">
        <v>264</v>
      </c>
      <c r="O6" s="35">
        <v>45</v>
      </c>
      <c r="P6" s="53">
        <v>42</v>
      </c>
      <c r="Q6" s="37">
        <v>3</v>
      </c>
      <c r="R6" s="6" t="s">
        <v>27</v>
      </c>
      <c r="S6" s="7" t="s">
        <v>265</v>
      </c>
    </row>
    <row r="7" spans="1:20" x14ac:dyDescent="0.25">
      <c r="A7" s="12" t="s">
        <v>54</v>
      </c>
      <c r="B7" s="52">
        <v>12</v>
      </c>
      <c r="C7" s="52">
        <v>6</v>
      </c>
      <c r="D7" s="52">
        <v>4</v>
      </c>
      <c r="E7" s="53">
        <v>2</v>
      </c>
      <c r="F7" s="37">
        <v>14</v>
      </c>
      <c r="G7" s="35">
        <v>3</v>
      </c>
      <c r="H7" s="53">
        <v>5</v>
      </c>
      <c r="I7" s="53">
        <v>1</v>
      </c>
      <c r="J7" s="37">
        <v>1</v>
      </c>
      <c r="K7" s="6" t="s">
        <v>151</v>
      </c>
      <c r="L7" s="52" t="s">
        <v>216</v>
      </c>
      <c r="M7" s="52" t="s">
        <v>165</v>
      </c>
      <c r="N7" s="52" t="s">
        <v>177</v>
      </c>
      <c r="O7" s="35">
        <v>42</v>
      </c>
      <c r="P7" s="53">
        <v>42</v>
      </c>
      <c r="Q7" s="37">
        <v>0</v>
      </c>
      <c r="R7" s="6" t="s">
        <v>26</v>
      </c>
      <c r="S7" s="7" t="s">
        <v>246</v>
      </c>
    </row>
    <row r="8" spans="1:20" x14ac:dyDescent="0.25">
      <c r="A8" s="12" t="s">
        <v>52</v>
      </c>
      <c r="B8" s="52">
        <v>11</v>
      </c>
      <c r="C8" s="52">
        <v>6</v>
      </c>
      <c r="D8" s="52">
        <v>4</v>
      </c>
      <c r="E8" s="53">
        <v>1</v>
      </c>
      <c r="F8" s="37">
        <v>13</v>
      </c>
      <c r="G8" s="35">
        <v>5</v>
      </c>
      <c r="H8" s="53">
        <v>6</v>
      </c>
      <c r="I8" s="53">
        <v>0</v>
      </c>
      <c r="J8" s="37">
        <v>0</v>
      </c>
      <c r="K8" s="6" t="s">
        <v>149</v>
      </c>
      <c r="L8" s="52" t="s">
        <v>162</v>
      </c>
      <c r="M8" s="52" t="s">
        <v>143</v>
      </c>
      <c r="N8" s="52" t="s">
        <v>169</v>
      </c>
      <c r="O8" s="35">
        <v>31</v>
      </c>
      <c r="P8" s="53">
        <v>32</v>
      </c>
      <c r="Q8" s="37">
        <v>-1</v>
      </c>
      <c r="R8" s="6" t="s">
        <v>26</v>
      </c>
      <c r="S8" s="7" t="s">
        <v>210</v>
      </c>
    </row>
    <row r="9" spans="1:20" x14ac:dyDescent="0.25">
      <c r="A9" s="12" t="s">
        <v>57</v>
      </c>
      <c r="B9" s="51">
        <v>12</v>
      </c>
      <c r="C9" s="51">
        <v>6</v>
      </c>
      <c r="D9" s="51">
        <v>6</v>
      </c>
      <c r="E9" s="53">
        <v>0</v>
      </c>
      <c r="F9" s="37">
        <v>12</v>
      </c>
      <c r="G9" s="35">
        <v>5</v>
      </c>
      <c r="H9" s="53">
        <v>6</v>
      </c>
      <c r="I9" s="53">
        <v>0</v>
      </c>
      <c r="J9" s="37">
        <v>0</v>
      </c>
      <c r="K9" s="6" t="s">
        <v>163</v>
      </c>
      <c r="L9" s="51" t="s">
        <v>141</v>
      </c>
      <c r="M9" s="51" t="s">
        <v>134</v>
      </c>
      <c r="N9" s="51" t="s">
        <v>241</v>
      </c>
      <c r="O9" s="35">
        <v>39</v>
      </c>
      <c r="P9" s="36">
        <v>38</v>
      </c>
      <c r="Q9" s="37">
        <v>1</v>
      </c>
      <c r="R9" s="6" t="s">
        <v>26</v>
      </c>
      <c r="S9" s="7" t="s">
        <v>215</v>
      </c>
    </row>
    <row r="10" spans="1:20" x14ac:dyDescent="0.25">
      <c r="A10" s="12" t="s">
        <v>58</v>
      </c>
      <c r="B10" s="51">
        <v>11</v>
      </c>
      <c r="C10" s="51">
        <v>5</v>
      </c>
      <c r="D10" s="51">
        <v>4</v>
      </c>
      <c r="E10" s="53">
        <v>2</v>
      </c>
      <c r="F10" s="37">
        <v>12</v>
      </c>
      <c r="G10" s="35">
        <v>2</v>
      </c>
      <c r="H10" s="53">
        <v>4</v>
      </c>
      <c r="I10" s="53">
        <v>1</v>
      </c>
      <c r="J10" s="37">
        <v>2</v>
      </c>
      <c r="K10" s="6" t="s">
        <v>167</v>
      </c>
      <c r="L10" s="51" t="s">
        <v>189</v>
      </c>
      <c r="M10" s="51" t="s">
        <v>122</v>
      </c>
      <c r="N10" s="51" t="s">
        <v>152</v>
      </c>
      <c r="O10" s="35">
        <v>33</v>
      </c>
      <c r="P10" s="36">
        <v>39</v>
      </c>
      <c r="Q10" s="37">
        <v>-6</v>
      </c>
      <c r="R10" s="6" t="s">
        <v>127</v>
      </c>
      <c r="S10" s="7" t="s">
        <v>248</v>
      </c>
    </row>
    <row r="11" spans="1:20" ht="15.75" thickBot="1" x14ac:dyDescent="0.3">
      <c r="A11" s="12" t="s">
        <v>59</v>
      </c>
      <c r="B11" s="52">
        <v>10</v>
      </c>
      <c r="C11" s="52">
        <v>4</v>
      </c>
      <c r="D11" s="52">
        <v>6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163</v>
      </c>
      <c r="L11" s="52" t="s">
        <v>124</v>
      </c>
      <c r="M11" s="52" t="s">
        <v>135</v>
      </c>
      <c r="N11" s="52" t="s">
        <v>204</v>
      </c>
      <c r="O11" s="35">
        <v>38</v>
      </c>
      <c r="P11" s="53">
        <v>35</v>
      </c>
      <c r="Q11" s="37">
        <v>3</v>
      </c>
      <c r="R11" s="6" t="s">
        <v>30</v>
      </c>
      <c r="S11" s="7" t="s">
        <v>250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11</v>
      </c>
      <c r="C14" s="52">
        <v>8</v>
      </c>
      <c r="D14" s="52">
        <v>2</v>
      </c>
      <c r="E14" s="53">
        <v>1</v>
      </c>
      <c r="F14" s="34">
        <v>17</v>
      </c>
      <c r="G14" s="53">
        <v>6</v>
      </c>
      <c r="H14" s="53">
        <v>8</v>
      </c>
      <c r="I14" s="53">
        <v>0</v>
      </c>
      <c r="J14" s="53">
        <v>1</v>
      </c>
      <c r="K14" s="6" t="s">
        <v>123</v>
      </c>
      <c r="L14" s="52" t="s">
        <v>238</v>
      </c>
      <c r="M14" s="52" t="s">
        <v>120</v>
      </c>
      <c r="N14" s="52" t="s">
        <v>123</v>
      </c>
      <c r="O14" s="35">
        <v>34</v>
      </c>
      <c r="P14" s="53">
        <v>24</v>
      </c>
      <c r="Q14" s="37">
        <v>10</v>
      </c>
      <c r="R14" s="6" t="s">
        <v>27</v>
      </c>
      <c r="S14" s="7" t="s">
        <v>253</v>
      </c>
    </row>
    <row r="15" spans="1:20" x14ac:dyDescent="0.25">
      <c r="A15" s="12" t="s">
        <v>63</v>
      </c>
      <c r="B15" s="52">
        <v>11</v>
      </c>
      <c r="C15" s="52">
        <v>7</v>
      </c>
      <c r="D15" s="52">
        <v>3</v>
      </c>
      <c r="E15" s="53">
        <v>1</v>
      </c>
      <c r="F15" s="37">
        <v>15</v>
      </c>
      <c r="G15" s="53">
        <v>6</v>
      </c>
      <c r="H15" s="53">
        <v>7</v>
      </c>
      <c r="I15" s="53">
        <v>0</v>
      </c>
      <c r="J15" s="53">
        <v>1</v>
      </c>
      <c r="K15" s="6" t="s">
        <v>165</v>
      </c>
      <c r="L15" s="52" t="s">
        <v>149</v>
      </c>
      <c r="M15" s="52" t="s">
        <v>120</v>
      </c>
      <c r="N15" s="52" t="s">
        <v>167</v>
      </c>
      <c r="O15" s="35">
        <v>43</v>
      </c>
      <c r="P15" s="53">
        <v>39</v>
      </c>
      <c r="Q15" s="37">
        <v>4</v>
      </c>
      <c r="R15" s="6" t="s">
        <v>26</v>
      </c>
      <c r="S15" s="7" t="s">
        <v>210</v>
      </c>
    </row>
    <row r="16" spans="1:20" x14ac:dyDescent="0.25">
      <c r="A16" s="12" t="s">
        <v>61</v>
      </c>
      <c r="B16" s="51">
        <v>12</v>
      </c>
      <c r="C16" s="51">
        <v>7</v>
      </c>
      <c r="D16" s="51">
        <v>5</v>
      </c>
      <c r="E16" s="36">
        <v>0</v>
      </c>
      <c r="F16" s="37">
        <v>14</v>
      </c>
      <c r="G16" s="36">
        <v>4</v>
      </c>
      <c r="H16" s="36">
        <v>6</v>
      </c>
      <c r="I16" s="36">
        <v>1</v>
      </c>
      <c r="J16" s="36">
        <v>0</v>
      </c>
      <c r="K16" s="6" t="s">
        <v>128</v>
      </c>
      <c r="L16" s="51" t="s">
        <v>204</v>
      </c>
      <c r="M16" s="51" t="s">
        <v>123</v>
      </c>
      <c r="N16" s="51" t="s">
        <v>141</v>
      </c>
      <c r="O16" s="35">
        <v>42</v>
      </c>
      <c r="P16" s="36">
        <v>42</v>
      </c>
      <c r="Q16" s="37">
        <v>0</v>
      </c>
      <c r="R16" s="6" t="s">
        <v>26</v>
      </c>
      <c r="S16" s="7" t="s">
        <v>241</v>
      </c>
    </row>
    <row r="17" spans="1:19" x14ac:dyDescent="0.25">
      <c r="A17" s="12" t="s">
        <v>64</v>
      </c>
      <c r="B17" s="52">
        <v>10</v>
      </c>
      <c r="C17" s="52">
        <v>5</v>
      </c>
      <c r="D17" s="52">
        <v>2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256</v>
      </c>
      <c r="L17" s="52" t="s">
        <v>123</v>
      </c>
      <c r="M17" s="52" t="s">
        <v>267</v>
      </c>
      <c r="N17" s="52" t="s">
        <v>268</v>
      </c>
      <c r="O17" s="35">
        <v>27</v>
      </c>
      <c r="P17" s="53">
        <v>27</v>
      </c>
      <c r="Q17" s="37">
        <v>0</v>
      </c>
      <c r="R17" s="6" t="s">
        <v>27</v>
      </c>
      <c r="S17" s="7" t="s">
        <v>257</v>
      </c>
    </row>
    <row r="18" spans="1:19" x14ac:dyDescent="0.25">
      <c r="A18" s="12" t="s">
        <v>62</v>
      </c>
      <c r="B18" s="52">
        <v>12</v>
      </c>
      <c r="C18" s="52">
        <v>5</v>
      </c>
      <c r="D18" s="52">
        <v>6</v>
      </c>
      <c r="E18" s="53">
        <v>1</v>
      </c>
      <c r="F18" s="37">
        <v>11</v>
      </c>
      <c r="G18" s="53">
        <v>5</v>
      </c>
      <c r="H18" s="53">
        <v>5</v>
      </c>
      <c r="I18" s="53">
        <v>0</v>
      </c>
      <c r="J18" s="53">
        <v>0</v>
      </c>
      <c r="K18" s="6" t="s">
        <v>163</v>
      </c>
      <c r="L18" s="52" t="s">
        <v>140</v>
      </c>
      <c r="M18" s="52" t="s">
        <v>120</v>
      </c>
      <c r="N18" s="52" t="s">
        <v>142</v>
      </c>
      <c r="O18" s="35">
        <v>37</v>
      </c>
      <c r="P18" s="53">
        <v>39</v>
      </c>
      <c r="Q18" s="37">
        <v>-2</v>
      </c>
      <c r="R18" s="6" t="s">
        <v>27</v>
      </c>
      <c r="S18" s="7" t="s">
        <v>240</v>
      </c>
    </row>
    <row r="19" spans="1:19" x14ac:dyDescent="0.25">
      <c r="A19" s="12" t="s">
        <v>67</v>
      </c>
      <c r="B19" s="52">
        <v>12</v>
      </c>
      <c r="C19" s="52">
        <v>4</v>
      </c>
      <c r="D19" s="52">
        <v>5</v>
      </c>
      <c r="E19" s="53">
        <v>3</v>
      </c>
      <c r="F19" s="37">
        <v>11</v>
      </c>
      <c r="G19" s="53">
        <v>3</v>
      </c>
      <c r="H19" s="53">
        <v>4</v>
      </c>
      <c r="I19" s="53">
        <v>0</v>
      </c>
      <c r="J19" s="53">
        <v>0</v>
      </c>
      <c r="K19" s="6" t="s">
        <v>183</v>
      </c>
      <c r="L19" s="52" t="s">
        <v>189</v>
      </c>
      <c r="M19" s="52" t="s">
        <v>135</v>
      </c>
      <c r="N19" s="52" t="s">
        <v>190</v>
      </c>
      <c r="O19" s="35">
        <v>32</v>
      </c>
      <c r="P19" s="53">
        <v>39</v>
      </c>
      <c r="Q19" s="37">
        <v>-7</v>
      </c>
      <c r="R19" s="6" t="s">
        <v>30</v>
      </c>
      <c r="S19" s="7" t="s">
        <v>266</v>
      </c>
    </row>
    <row r="20" spans="1:19" x14ac:dyDescent="0.25">
      <c r="A20" s="12" t="s">
        <v>65</v>
      </c>
      <c r="B20" s="52">
        <v>10</v>
      </c>
      <c r="C20" s="52">
        <v>5</v>
      </c>
      <c r="D20" s="52">
        <v>4</v>
      </c>
      <c r="E20" s="53">
        <v>1</v>
      </c>
      <c r="F20" s="37">
        <v>11</v>
      </c>
      <c r="G20" s="53">
        <v>3</v>
      </c>
      <c r="H20" s="53">
        <v>3</v>
      </c>
      <c r="I20" s="53">
        <v>2</v>
      </c>
      <c r="J20" s="53">
        <v>0</v>
      </c>
      <c r="K20" s="6" t="s">
        <v>184</v>
      </c>
      <c r="L20" s="52" t="s">
        <v>130</v>
      </c>
      <c r="M20" s="52" t="s">
        <v>131</v>
      </c>
      <c r="N20" s="52" t="s">
        <v>170</v>
      </c>
      <c r="O20" s="35">
        <v>21</v>
      </c>
      <c r="P20" s="53">
        <v>29</v>
      </c>
      <c r="Q20" s="37">
        <v>-8</v>
      </c>
      <c r="R20" s="6" t="s">
        <v>26</v>
      </c>
      <c r="S20" s="7" t="s">
        <v>248</v>
      </c>
    </row>
    <row r="21" spans="1:19" ht="15.75" thickBot="1" x14ac:dyDescent="0.3">
      <c r="A21" s="13" t="s">
        <v>66</v>
      </c>
      <c r="B21" s="9">
        <v>10</v>
      </c>
      <c r="C21" s="9">
        <v>4</v>
      </c>
      <c r="D21" s="9">
        <v>6</v>
      </c>
      <c r="E21" s="39">
        <v>0</v>
      </c>
      <c r="F21" s="40">
        <v>8</v>
      </c>
      <c r="G21" s="39">
        <v>4</v>
      </c>
      <c r="H21" s="39">
        <v>4</v>
      </c>
      <c r="I21" s="39">
        <v>0</v>
      </c>
      <c r="J21" s="39">
        <v>0</v>
      </c>
      <c r="K21" s="8" t="s">
        <v>153</v>
      </c>
      <c r="L21" s="9" t="s">
        <v>131</v>
      </c>
      <c r="M21" s="9" t="s">
        <v>119</v>
      </c>
      <c r="N21" s="9" t="s">
        <v>124</v>
      </c>
      <c r="O21" s="38">
        <v>36</v>
      </c>
      <c r="P21" s="39">
        <v>31</v>
      </c>
      <c r="Q21" s="40">
        <v>5</v>
      </c>
      <c r="R21" s="8" t="s">
        <v>26</v>
      </c>
      <c r="S21" s="10" t="s">
        <v>250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68</v>
      </c>
      <c r="B25" s="4">
        <v>11</v>
      </c>
      <c r="C25" s="4">
        <v>7</v>
      </c>
      <c r="D25" s="4">
        <v>3</v>
      </c>
      <c r="E25" s="33">
        <v>1</v>
      </c>
      <c r="F25" s="34">
        <v>15</v>
      </c>
      <c r="G25" s="33">
        <v>5</v>
      </c>
      <c r="H25" s="33">
        <v>6</v>
      </c>
      <c r="I25" s="33">
        <v>1</v>
      </c>
      <c r="J25" s="33">
        <v>1</v>
      </c>
      <c r="K25" s="3" t="s">
        <v>141</v>
      </c>
      <c r="L25" s="4" t="s">
        <v>182</v>
      </c>
      <c r="M25" s="4" t="s">
        <v>119</v>
      </c>
      <c r="N25" s="4" t="s">
        <v>182</v>
      </c>
      <c r="O25" s="32">
        <v>32</v>
      </c>
      <c r="P25" s="33">
        <v>29</v>
      </c>
      <c r="Q25" s="34">
        <v>3</v>
      </c>
      <c r="R25" s="3" t="s">
        <v>30</v>
      </c>
      <c r="S25" s="5" t="s">
        <v>210</v>
      </c>
    </row>
    <row r="26" spans="1:19" x14ac:dyDescent="0.25">
      <c r="A26" s="12" t="s">
        <v>69</v>
      </c>
      <c r="B26" s="52">
        <v>10</v>
      </c>
      <c r="C26" s="52">
        <v>7</v>
      </c>
      <c r="D26" s="52">
        <v>3</v>
      </c>
      <c r="E26" s="53">
        <v>0</v>
      </c>
      <c r="F26" s="37">
        <v>14</v>
      </c>
      <c r="G26" s="53">
        <v>6</v>
      </c>
      <c r="H26" s="53">
        <v>6</v>
      </c>
      <c r="I26" s="53">
        <v>1</v>
      </c>
      <c r="J26" s="53">
        <v>0</v>
      </c>
      <c r="K26" s="6" t="s">
        <v>128</v>
      </c>
      <c r="L26" s="52" t="s">
        <v>184</v>
      </c>
      <c r="M26" s="52" t="s">
        <v>115</v>
      </c>
      <c r="N26" s="52" t="s">
        <v>160</v>
      </c>
      <c r="O26" s="35">
        <v>32</v>
      </c>
      <c r="P26" s="53">
        <v>28</v>
      </c>
      <c r="Q26" s="37">
        <v>4</v>
      </c>
      <c r="R26" s="6" t="s">
        <v>27</v>
      </c>
      <c r="S26" s="7" t="s">
        <v>258</v>
      </c>
    </row>
    <row r="27" spans="1:19" x14ac:dyDescent="0.25">
      <c r="A27" s="12" t="s">
        <v>70</v>
      </c>
      <c r="B27" s="52">
        <v>11</v>
      </c>
      <c r="C27" s="52">
        <v>5</v>
      </c>
      <c r="D27" s="52">
        <v>4</v>
      </c>
      <c r="E27" s="53">
        <v>2</v>
      </c>
      <c r="F27" s="37">
        <v>12</v>
      </c>
      <c r="G27" s="53">
        <v>4</v>
      </c>
      <c r="H27" s="53">
        <v>5</v>
      </c>
      <c r="I27" s="53">
        <v>0</v>
      </c>
      <c r="J27" s="53">
        <v>1</v>
      </c>
      <c r="K27" s="6" t="s">
        <v>140</v>
      </c>
      <c r="L27" s="52" t="s">
        <v>165</v>
      </c>
      <c r="M27" s="52" t="s">
        <v>115</v>
      </c>
      <c r="N27" s="52" t="s">
        <v>163</v>
      </c>
      <c r="O27" s="35">
        <v>36</v>
      </c>
      <c r="P27" s="53">
        <v>39</v>
      </c>
      <c r="Q27" s="37">
        <v>-3</v>
      </c>
      <c r="R27" s="6" t="s">
        <v>26</v>
      </c>
      <c r="S27" s="7" t="s">
        <v>244</v>
      </c>
    </row>
    <row r="28" spans="1:19" x14ac:dyDescent="0.25">
      <c r="A28" s="12" t="s">
        <v>74</v>
      </c>
      <c r="B28" s="52">
        <v>11</v>
      </c>
      <c r="C28" s="52">
        <v>5</v>
      </c>
      <c r="D28" s="52">
        <v>5</v>
      </c>
      <c r="E28" s="53">
        <v>1</v>
      </c>
      <c r="F28" s="37">
        <v>11</v>
      </c>
      <c r="G28" s="53">
        <v>4</v>
      </c>
      <c r="H28" s="53">
        <v>4</v>
      </c>
      <c r="I28" s="53">
        <v>1</v>
      </c>
      <c r="J28" s="53">
        <v>0</v>
      </c>
      <c r="K28" s="6" t="s">
        <v>141</v>
      </c>
      <c r="L28" s="52" t="s">
        <v>162</v>
      </c>
      <c r="M28" s="52" t="s">
        <v>123</v>
      </c>
      <c r="N28" s="52" t="s">
        <v>183</v>
      </c>
      <c r="O28" s="35">
        <v>37</v>
      </c>
      <c r="P28" s="53">
        <v>32</v>
      </c>
      <c r="Q28" s="37">
        <v>5</v>
      </c>
      <c r="R28" s="6" t="s">
        <v>27</v>
      </c>
      <c r="S28" s="7" t="s">
        <v>240</v>
      </c>
    </row>
    <row r="29" spans="1:19" x14ac:dyDescent="0.25">
      <c r="A29" s="12" t="s">
        <v>71</v>
      </c>
      <c r="B29" s="51">
        <v>10</v>
      </c>
      <c r="C29" s="51">
        <v>5</v>
      </c>
      <c r="D29" s="51">
        <v>4</v>
      </c>
      <c r="E29" s="36">
        <v>1</v>
      </c>
      <c r="F29" s="37">
        <v>11</v>
      </c>
      <c r="G29" s="36">
        <v>4</v>
      </c>
      <c r="H29" s="36">
        <v>4</v>
      </c>
      <c r="I29" s="36">
        <v>1</v>
      </c>
      <c r="J29" s="36">
        <v>1</v>
      </c>
      <c r="K29" s="6" t="s">
        <v>149</v>
      </c>
      <c r="L29" s="51" t="s">
        <v>146</v>
      </c>
      <c r="M29" s="51" t="s">
        <v>136</v>
      </c>
      <c r="N29" s="51" t="s">
        <v>170</v>
      </c>
      <c r="O29" s="35">
        <v>25</v>
      </c>
      <c r="P29" s="36">
        <v>28</v>
      </c>
      <c r="Q29" s="37">
        <v>-3</v>
      </c>
      <c r="R29" s="6" t="s">
        <v>29</v>
      </c>
      <c r="S29" s="7" t="s">
        <v>248</v>
      </c>
    </row>
    <row r="30" spans="1:19" x14ac:dyDescent="0.25">
      <c r="A30" s="12" t="s">
        <v>72</v>
      </c>
      <c r="B30" s="52">
        <v>11</v>
      </c>
      <c r="C30" s="52">
        <v>5</v>
      </c>
      <c r="D30" s="52">
        <v>6</v>
      </c>
      <c r="E30" s="53">
        <v>0</v>
      </c>
      <c r="F30" s="37">
        <v>10</v>
      </c>
      <c r="G30" s="53">
        <v>4</v>
      </c>
      <c r="H30" s="53">
        <v>5</v>
      </c>
      <c r="I30" s="53">
        <v>0</v>
      </c>
      <c r="J30" s="53">
        <v>0</v>
      </c>
      <c r="K30" s="6" t="s">
        <v>141</v>
      </c>
      <c r="L30" s="52" t="s">
        <v>153</v>
      </c>
      <c r="M30" s="52" t="s">
        <v>116</v>
      </c>
      <c r="N30" s="52" t="s">
        <v>163</v>
      </c>
      <c r="O30" s="35">
        <v>32</v>
      </c>
      <c r="P30" s="53">
        <v>32</v>
      </c>
      <c r="Q30" s="37">
        <v>0</v>
      </c>
      <c r="R30" s="6" t="s">
        <v>26</v>
      </c>
      <c r="S30" s="7" t="s">
        <v>241</v>
      </c>
    </row>
    <row r="31" spans="1:19" x14ac:dyDescent="0.25">
      <c r="A31" s="12" t="s">
        <v>73</v>
      </c>
      <c r="B31" s="52">
        <v>11</v>
      </c>
      <c r="C31" s="52">
        <v>4</v>
      </c>
      <c r="D31" s="52">
        <v>5</v>
      </c>
      <c r="E31" s="53">
        <v>2</v>
      </c>
      <c r="F31" s="37">
        <v>10</v>
      </c>
      <c r="G31" s="53">
        <v>3</v>
      </c>
      <c r="H31" s="53">
        <v>3</v>
      </c>
      <c r="I31" s="53">
        <v>1</v>
      </c>
      <c r="J31" s="53">
        <v>1</v>
      </c>
      <c r="K31" s="6" t="s">
        <v>165</v>
      </c>
      <c r="L31" s="52" t="s">
        <v>146</v>
      </c>
      <c r="M31" s="52" t="s">
        <v>116</v>
      </c>
      <c r="N31" s="52" t="s">
        <v>120</v>
      </c>
      <c r="O31" s="35">
        <v>40</v>
      </c>
      <c r="P31" s="53">
        <v>47</v>
      </c>
      <c r="Q31" s="37">
        <v>-7</v>
      </c>
      <c r="R31" s="6" t="s">
        <v>26</v>
      </c>
      <c r="S31" s="7" t="s">
        <v>222</v>
      </c>
    </row>
    <row r="32" spans="1:19" ht="15.75" thickBot="1" x14ac:dyDescent="0.3">
      <c r="A32" s="12" t="s">
        <v>75</v>
      </c>
      <c r="B32" s="52">
        <v>11</v>
      </c>
      <c r="C32" s="52">
        <v>4</v>
      </c>
      <c r="D32" s="52">
        <v>7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135</v>
      </c>
      <c r="L32" s="52" t="s">
        <v>163</v>
      </c>
      <c r="M32" s="52" t="s">
        <v>118</v>
      </c>
      <c r="N32" s="52" t="s">
        <v>135</v>
      </c>
      <c r="O32" s="35">
        <v>26</v>
      </c>
      <c r="P32" s="53">
        <v>38</v>
      </c>
      <c r="Q32" s="37">
        <v>-12</v>
      </c>
      <c r="R32" s="6" t="s">
        <v>27</v>
      </c>
      <c r="S32" s="7" t="s">
        <v>261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13</v>
      </c>
      <c r="C35" s="52">
        <v>11</v>
      </c>
      <c r="D35" s="52">
        <v>1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197</v>
      </c>
      <c r="L35" s="52" t="s">
        <v>149</v>
      </c>
      <c r="M35" s="52" t="s">
        <v>149</v>
      </c>
      <c r="N35" s="52" t="s">
        <v>262</v>
      </c>
      <c r="O35" s="35">
        <v>52</v>
      </c>
      <c r="P35" s="53">
        <v>28</v>
      </c>
      <c r="Q35" s="37">
        <v>24</v>
      </c>
      <c r="R35" s="6" t="s">
        <v>27</v>
      </c>
      <c r="S35" s="7" t="s">
        <v>254</v>
      </c>
    </row>
    <row r="36" spans="1:19" x14ac:dyDescent="0.25">
      <c r="A36" s="12" t="s">
        <v>76</v>
      </c>
      <c r="B36" s="52">
        <v>12</v>
      </c>
      <c r="C36" s="52">
        <v>9</v>
      </c>
      <c r="D36" s="52">
        <v>2</v>
      </c>
      <c r="E36" s="53">
        <v>1</v>
      </c>
      <c r="F36" s="37">
        <v>19</v>
      </c>
      <c r="G36" s="53">
        <v>9</v>
      </c>
      <c r="H36" s="53">
        <v>9</v>
      </c>
      <c r="I36" s="53">
        <v>0</v>
      </c>
      <c r="J36" s="53">
        <v>0</v>
      </c>
      <c r="K36" s="6" t="s">
        <v>223</v>
      </c>
      <c r="L36" s="52" t="s">
        <v>167</v>
      </c>
      <c r="M36" s="52" t="s">
        <v>138</v>
      </c>
      <c r="N36" s="52" t="s">
        <v>269</v>
      </c>
      <c r="O36" s="35">
        <v>54</v>
      </c>
      <c r="P36" s="53">
        <v>24</v>
      </c>
      <c r="Q36" s="37">
        <v>30</v>
      </c>
      <c r="R36" s="6" t="s">
        <v>139</v>
      </c>
      <c r="S36" s="7" t="s">
        <v>253</v>
      </c>
    </row>
    <row r="37" spans="1:19" x14ac:dyDescent="0.25">
      <c r="A37" s="12" t="s">
        <v>79</v>
      </c>
      <c r="B37" s="52">
        <v>11</v>
      </c>
      <c r="C37" s="52">
        <v>7</v>
      </c>
      <c r="D37" s="52">
        <v>2</v>
      </c>
      <c r="E37" s="53">
        <v>2</v>
      </c>
      <c r="F37" s="37">
        <v>16</v>
      </c>
      <c r="G37" s="53">
        <v>7</v>
      </c>
      <c r="H37" s="53">
        <v>7</v>
      </c>
      <c r="I37" s="53">
        <v>0</v>
      </c>
      <c r="J37" s="53">
        <v>2</v>
      </c>
      <c r="K37" s="6" t="s">
        <v>189</v>
      </c>
      <c r="L37" s="52" t="s">
        <v>159</v>
      </c>
      <c r="M37" s="52" t="s">
        <v>121</v>
      </c>
      <c r="N37" s="52" t="s">
        <v>182</v>
      </c>
      <c r="O37" s="35">
        <v>47</v>
      </c>
      <c r="P37" s="53">
        <v>33</v>
      </c>
      <c r="Q37" s="37">
        <v>14</v>
      </c>
      <c r="R37" s="6" t="s">
        <v>129</v>
      </c>
      <c r="S37" s="7" t="s">
        <v>259</v>
      </c>
    </row>
    <row r="38" spans="1:19" x14ac:dyDescent="0.25">
      <c r="A38" s="12" t="s">
        <v>82</v>
      </c>
      <c r="B38" s="52">
        <v>11</v>
      </c>
      <c r="C38" s="52">
        <v>7</v>
      </c>
      <c r="D38" s="52">
        <v>4</v>
      </c>
      <c r="E38" s="53">
        <v>0</v>
      </c>
      <c r="F38" s="37">
        <v>14</v>
      </c>
      <c r="G38" s="53">
        <v>4</v>
      </c>
      <c r="H38" s="53">
        <v>7</v>
      </c>
      <c r="I38" s="53">
        <v>0</v>
      </c>
      <c r="J38" s="53">
        <v>0</v>
      </c>
      <c r="K38" s="6" t="s">
        <v>141</v>
      </c>
      <c r="L38" s="52" t="s">
        <v>167</v>
      </c>
      <c r="M38" s="52" t="s">
        <v>120</v>
      </c>
      <c r="N38" s="52" t="s">
        <v>142</v>
      </c>
      <c r="O38" s="35">
        <v>37</v>
      </c>
      <c r="P38" s="53">
        <v>32</v>
      </c>
      <c r="Q38" s="37">
        <v>5</v>
      </c>
      <c r="R38" s="6" t="s">
        <v>158</v>
      </c>
      <c r="S38" s="7" t="s">
        <v>258</v>
      </c>
    </row>
    <row r="39" spans="1:19" x14ac:dyDescent="0.25">
      <c r="A39" s="12" t="s">
        <v>80</v>
      </c>
      <c r="B39" s="52">
        <v>12</v>
      </c>
      <c r="C39" s="52">
        <v>4</v>
      </c>
      <c r="D39" s="52">
        <v>6</v>
      </c>
      <c r="E39" s="53">
        <v>2</v>
      </c>
      <c r="F39" s="37">
        <v>10</v>
      </c>
      <c r="G39" s="53">
        <v>2</v>
      </c>
      <c r="H39" s="53">
        <v>4</v>
      </c>
      <c r="I39" s="53">
        <v>0</v>
      </c>
      <c r="J39" s="53">
        <v>1</v>
      </c>
      <c r="K39" s="6" t="s">
        <v>142</v>
      </c>
      <c r="L39" s="52" t="s">
        <v>221</v>
      </c>
      <c r="M39" s="52" t="s">
        <v>118</v>
      </c>
      <c r="N39" s="52" t="s">
        <v>157</v>
      </c>
      <c r="O39" s="35">
        <v>31</v>
      </c>
      <c r="P39" s="53">
        <v>42</v>
      </c>
      <c r="Q39" s="37">
        <v>-11</v>
      </c>
      <c r="R39" s="6" t="s">
        <v>27</v>
      </c>
      <c r="S39" s="7" t="s">
        <v>246</v>
      </c>
    </row>
    <row r="40" spans="1:19" x14ac:dyDescent="0.25">
      <c r="A40" s="12" t="s">
        <v>81</v>
      </c>
      <c r="B40" s="52">
        <v>11</v>
      </c>
      <c r="C40" s="52">
        <v>3</v>
      </c>
      <c r="D40" s="52">
        <v>7</v>
      </c>
      <c r="E40" s="53">
        <v>1</v>
      </c>
      <c r="F40" s="37">
        <v>7</v>
      </c>
      <c r="G40" s="53">
        <v>3</v>
      </c>
      <c r="H40" s="53">
        <v>3</v>
      </c>
      <c r="I40" s="53">
        <v>0</v>
      </c>
      <c r="J40" s="53">
        <v>1</v>
      </c>
      <c r="K40" s="6" t="s">
        <v>135</v>
      </c>
      <c r="L40" s="52" t="s">
        <v>170</v>
      </c>
      <c r="M40" s="52" t="s">
        <v>120</v>
      </c>
      <c r="N40" s="52" t="s">
        <v>142</v>
      </c>
      <c r="O40" s="35">
        <v>28</v>
      </c>
      <c r="P40" s="53">
        <v>41</v>
      </c>
      <c r="Q40" s="37">
        <v>-13</v>
      </c>
      <c r="R40" s="6" t="s">
        <v>26</v>
      </c>
      <c r="S40" s="7" t="s">
        <v>237</v>
      </c>
    </row>
    <row r="41" spans="1:19" x14ac:dyDescent="0.25">
      <c r="A41" s="12" t="s">
        <v>78</v>
      </c>
      <c r="B41" s="52">
        <v>11</v>
      </c>
      <c r="C41" s="52">
        <v>2</v>
      </c>
      <c r="D41" s="52">
        <v>8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161</v>
      </c>
      <c r="M41" s="52" t="s">
        <v>135</v>
      </c>
      <c r="N41" s="52" t="s">
        <v>206</v>
      </c>
      <c r="O41" s="35">
        <v>29</v>
      </c>
      <c r="P41" s="53">
        <v>47</v>
      </c>
      <c r="Q41" s="37">
        <v>-18</v>
      </c>
      <c r="R41" s="6" t="s">
        <v>127</v>
      </c>
      <c r="S41" s="7" t="s">
        <v>237</v>
      </c>
    </row>
    <row r="42" spans="1:19" ht="15.75" thickBot="1" x14ac:dyDescent="0.3">
      <c r="A42" s="13" t="s">
        <v>83</v>
      </c>
      <c r="B42" s="9">
        <v>11</v>
      </c>
      <c r="C42" s="9">
        <v>0</v>
      </c>
      <c r="D42" s="9">
        <v>10</v>
      </c>
      <c r="E42" s="39">
        <v>1</v>
      </c>
      <c r="F42" s="40">
        <v>1</v>
      </c>
      <c r="G42" s="39">
        <v>0</v>
      </c>
      <c r="H42" s="39">
        <v>0</v>
      </c>
      <c r="I42" s="39">
        <v>0</v>
      </c>
      <c r="J42" s="39">
        <v>1</v>
      </c>
      <c r="K42" s="8" t="s">
        <v>172</v>
      </c>
      <c r="L42" s="9" t="s">
        <v>207</v>
      </c>
      <c r="M42" s="9" t="s">
        <v>118</v>
      </c>
      <c r="N42" s="9" t="s">
        <v>136</v>
      </c>
      <c r="O42" s="38">
        <v>12</v>
      </c>
      <c r="P42" s="39">
        <v>55</v>
      </c>
      <c r="Q42" s="40">
        <v>-43</v>
      </c>
      <c r="R42" s="8" t="s">
        <v>260</v>
      </c>
      <c r="S42" s="10" t="s">
        <v>252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12</v>
      </c>
      <c r="C4" s="4">
        <v>10</v>
      </c>
      <c r="D4" s="4">
        <v>1</v>
      </c>
      <c r="E4" s="33">
        <v>1</v>
      </c>
      <c r="F4" s="34">
        <v>21</v>
      </c>
      <c r="G4" s="32">
        <v>8</v>
      </c>
      <c r="H4" s="33">
        <v>9</v>
      </c>
      <c r="I4" s="33">
        <v>1</v>
      </c>
      <c r="J4" s="34">
        <v>0</v>
      </c>
      <c r="K4" s="3" t="s">
        <v>223</v>
      </c>
      <c r="L4" s="4" t="s">
        <v>160</v>
      </c>
      <c r="M4" s="4" t="s">
        <v>134</v>
      </c>
      <c r="N4" s="4" t="s">
        <v>134</v>
      </c>
      <c r="O4" s="32">
        <v>39</v>
      </c>
      <c r="P4" s="33">
        <v>23</v>
      </c>
      <c r="Q4" s="34">
        <v>16</v>
      </c>
      <c r="R4" s="3" t="s">
        <v>26</v>
      </c>
      <c r="S4" s="5" t="s">
        <v>254</v>
      </c>
    </row>
    <row r="5" spans="1:20" x14ac:dyDescent="0.25">
      <c r="A5" s="12" t="s">
        <v>55</v>
      </c>
      <c r="B5" s="51">
        <v>13</v>
      </c>
      <c r="C5" s="51">
        <v>6</v>
      </c>
      <c r="D5" s="51">
        <v>3</v>
      </c>
      <c r="E5" s="53">
        <v>4</v>
      </c>
      <c r="F5" s="37">
        <v>16</v>
      </c>
      <c r="G5" s="35">
        <v>6</v>
      </c>
      <c r="H5" s="53">
        <v>6</v>
      </c>
      <c r="I5" s="53">
        <v>0</v>
      </c>
      <c r="J5" s="37">
        <v>0</v>
      </c>
      <c r="K5" s="6" t="s">
        <v>213</v>
      </c>
      <c r="L5" s="51" t="s">
        <v>221</v>
      </c>
      <c r="M5" s="51" t="s">
        <v>271</v>
      </c>
      <c r="N5" s="51" t="s">
        <v>272</v>
      </c>
      <c r="O5" s="35">
        <v>50</v>
      </c>
      <c r="P5" s="36">
        <v>45</v>
      </c>
      <c r="Q5" s="37">
        <v>5</v>
      </c>
      <c r="R5" s="6" t="s">
        <v>26</v>
      </c>
      <c r="S5" s="7" t="s">
        <v>273</v>
      </c>
    </row>
    <row r="6" spans="1:20" x14ac:dyDescent="0.25">
      <c r="A6" s="12" t="s">
        <v>56</v>
      </c>
      <c r="B6" s="52">
        <v>13</v>
      </c>
      <c r="C6" s="52">
        <v>7</v>
      </c>
      <c r="D6" s="52">
        <v>5</v>
      </c>
      <c r="E6" s="53">
        <v>1</v>
      </c>
      <c r="F6" s="37">
        <v>15</v>
      </c>
      <c r="G6" s="35">
        <v>6</v>
      </c>
      <c r="H6" s="53">
        <v>7</v>
      </c>
      <c r="I6" s="53">
        <v>0</v>
      </c>
      <c r="J6" s="37">
        <v>0</v>
      </c>
      <c r="K6" s="6" t="s">
        <v>177</v>
      </c>
      <c r="L6" s="52" t="s">
        <v>151</v>
      </c>
      <c r="M6" s="52" t="s">
        <v>131</v>
      </c>
      <c r="N6" s="52" t="s">
        <v>215</v>
      </c>
      <c r="O6" s="35">
        <v>48</v>
      </c>
      <c r="P6" s="53">
        <v>42</v>
      </c>
      <c r="Q6" s="37">
        <v>6</v>
      </c>
      <c r="R6" s="6" t="s">
        <v>27</v>
      </c>
      <c r="S6" s="7" t="s">
        <v>248</v>
      </c>
    </row>
    <row r="7" spans="1:20" x14ac:dyDescent="0.25">
      <c r="A7" s="12" t="s">
        <v>54</v>
      </c>
      <c r="B7" s="52">
        <v>12</v>
      </c>
      <c r="C7" s="52">
        <v>6</v>
      </c>
      <c r="D7" s="52">
        <v>4</v>
      </c>
      <c r="E7" s="53">
        <v>2</v>
      </c>
      <c r="F7" s="37">
        <v>14</v>
      </c>
      <c r="G7" s="35">
        <v>3</v>
      </c>
      <c r="H7" s="53">
        <v>5</v>
      </c>
      <c r="I7" s="53">
        <v>1</v>
      </c>
      <c r="J7" s="37">
        <v>1</v>
      </c>
      <c r="K7" s="6" t="s">
        <v>151</v>
      </c>
      <c r="L7" s="52" t="s">
        <v>216</v>
      </c>
      <c r="M7" s="52" t="s">
        <v>165</v>
      </c>
      <c r="N7" s="52" t="s">
        <v>177</v>
      </c>
      <c r="O7" s="35">
        <v>42</v>
      </c>
      <c r="P7" s="53">
        <v>42</v>
      </c>
      <c r="Q7" s="37">
        <v>0</v>
      </c>
      <c r="R7" s="6" t="s">
        <v>26</v>
      </c>
      <c r="S7" s="7" t="s">
        <v>246</v>
      </c>
    </row>
    <row r="8" spans="1:20" x14ac:dyDescent="0.25">
      <c r="A8" s="12" t="s">
        <v>57</v>
      </c>
      <c r="B8" s="52">
        <v>13</v>
      </c>
      <c r="C8" s="52">
        <v>6</v>
      </c>
      <c r="D8" s="52">
        <v>6</v>
      </c>
      <c r="E8" s="53">
        <v>1</v>
      </c>
      <c r="F8" s="37">
        <v>13</v>
      </c>
      <c r="G8" s="35">
        <v>5</v>
      </c>
      <c r="H8" s="53">
        <v>6</v>
      </c>
      <c r="I8" s="53">
        <v>0</v>
      </c>
      <c r="J8" s="37">
        <v>0</v>
      </c>
      <c r="K8" s="6" t="s">
        <v>163</v>
      </c>
      <c r="L8" s="52" t="s">
        <v>165</v>
      </c>
      <c r="M8" s="52" t="s">
        <v>134</v>
      </c>
      <c r="N8" s="52" t="s">
        <v>270</v>
      </c>
      <c r="O8" s="35">
        <v>41</v>
      </c>
      <c r="P8" s="53">
        <v>41</v>
      </c>
      <c r="Q8" s="37">
        <v>0</v>
      </c>
      <c r="R8" s="6" t="s">
        <v>27</v>
      </c>
      <c r="S8" s="7" t="s">
        <v>248</v>
      </c>
    </row>
    <row r="9" spans="1:20" x14ac:dyDescent="0.25">
      <c r="A9" s="12" t="s">
        <v>52</v>
      </c>
      <c r="B9" s="52">
        <v>11</v>
      </c>
      <c r="C9" s="52">
        <v>6</v>
      </c>
      <c r="D9" s="52">
        <v>4</v>
      </c>
      <c r="E9" s="53">
        <v>1</v>
      </c>
      <c r="F9" s="37">
        <v>13</v>
      </c>
      <c r="G9" s="35">
        <v>5</v>
      </c>
      <c r="H9" s="53">
        <v>6</v>
      </c>
      <c r="I9" s="53">
        <v>0</v>
      </c>
      <c r="J9" s="37">
        <v>0</v>
      </c>
      <c r="K9" s="6" t="s">
        <v>149</v>
      </c>
      <c r="L9" s="52" t="s">
        <v>162</v>
      </c>
      <c r="M9" s="52" t="s">
        <v>143</v>
      </c>
      <c r="N9" s="52" t="s">
        <v>169</v>
      </c>
      <c r="O9" s="35">
        <v>31</v>
      </c>
      <c r="P9" s="53">
        <v>32</v>
      </c>
      <c r="Q9" s="37">
        <v>-1</v>
      </c>
      <c r="R9" s="6" t="s">
        <v>26</v>
      </c>
      <c r="S9" s="7" t="s">
        <v>210</v>
      </c>
    </row>
    <row r="10" spans="1:20" x14ac:dyDescent="0.25">
      <c r="A10" s="12" t="s">
        <v>58</v>
      </c>
      <c r="B10" s="52">
        <v>12</v>
      </c>
      <c r="C10" s="52">
        <v>5</v>
      </c>
      <c r="D10" s="52">
        <v>5</v>
      </c>
      <c r="E10" s="53">
        <v>2</v>
      </c>
      <c r="F10" s="37">
        <v>12</v>
      </c>
      <c r="G10" s="35">
        <v>2</v>
      </c>
      <c r="H10" s="53">
        <v>4</v>
      </c>
      <c r="I10" s="53">
        <v>1</v>
      </c>
      <c r="J10" s="37">
        <v>2</v>
      </c>
      <c r="K10" s="6" t="s">
        <v>184</v>
      </c>
      <c r="L10" s="52" t="s">
        <v>189</v>
      </c>
      <c r="M10" s="52" t="s">
        <v>130</v>
      </c>
      <c r="N10" s="52" t="s">
        <v>165</v>
      </c>
      <c r="O10" s="35">
        <v>36</v>
      </c>
      <c r="P10" s="53">
        <v>44</v>
      </c>
      <c r="Q10" s="37">
        <v>-8</v>
      </c>
      <c r="R10" s="6" t="s">
        <v>137</v>
      </c>
      <c r="S10" s="7" t="s">
        <v>240</v>
      </c>
    </row>
    <row r="11" spans="1:20" ht="15.75" thickBot="1" x14ac:dyDescent="0.3">
      <c r="A11" s="12" t="s">
        <v>59</v>
      </c>
      <c r="B11" s="51">
        <v>10</v>
      </c>
      <c r="C11" s="51">
        <v>4</v>
      </c>
      <c r="D11" s="51">
        <v>6</v>
      </c>
      <c r="E11" s="39">
        <v>0</v>
      </c>
      <c r="F11" s="40">
        <v>8</v>
      </c>
      <c r="G11" s="38">
        <v>4</v>
      </c>
      <c r="H11" s="39">
        <v>4</v>
      </c>
      <c r="I11" s="39">
        <v>0</v>
      </c>
      <c r="J11" s="40">
        <v>0</v>
      </c>
      <c r="K11" s="6" t="s">
        <v>163</v>
      </c>
      <c r="L11" s="51" t="s">
        <v>124</v>
      </c>
      <c r="M11" s="51" t="s">
        <v>135</v>
      </c>
      <c r="N11" s="51" t="s">
        <v>204</v>
      </c>
      <c r="O11" s="35">
        <v>38</v>
      </c>
      <c r="P11" s="36">
        <v>35</v>
      </c>
      <c r="Q11" s="37">
        <v>3</v>
      </c>
      <c r="R11" s="6" t="s">
        <v>30</v>
      </c>
      <c r="S11" s="7" t="s">
        <v>250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12</v>
      </c>
      <c r="C14" s="52">
        <v>9</v>
      </c>
      <c r="D14" s="52">
        <v>2</v>
      </c>
      <c r="E14" s="53">
        <v>1</v>
      </c>
      <c r="F14" s="34">
        <v>19</v>
      </c>
      <c r="G14" s="53">
        <v>7</v>
      </c>
      <c r="H14" s="53">
        <v>9</v>
      </c>
      <c r="I14" s="53">
        <v>0</v>
      </c>
      <c r="J14" s="53">
        <v>1</v>
      </c>
      <c r="K14" s="6" t="s">
        <v>134</v>
      </c>
      <c r="L14" s="52" t="s">
        <v>238</v>
      </c>
      <c r="M14" s="52" t="s">
        <v>120</v>
      </c>
      <c r="N14" s="52" t="s">
        <v>134</v>
      </c>
      <c r="O14" s="35">
        <v>39</v>
      </c>
      <c r="P14" s="53">
        <v>27</v>
      </c>
      <c r="Q14" s="37">
        <v>12</v>
      </c>
      <c r="R14" s="6" t="s">
        <v>26</v>
      </c>
      <c r="S14" s="7" t="s">
        <v>254</v>
      </c>
    </row>
    <row r="15" spans="1:20" x14ac:dyDescent="0.25">
      <c r="A15" s="12" t="s">
        <v>61</v>
      </c>
      <c r="B15" s="52">
        <v>13</v>
      </c>
      <c r="C15" s="52">
        <v>8</v>
      </c>
      <c r="D15" s="52">
        <v>5</v>
      </c>
      <c r="E15" s="53">
        <v>0</v>
      </c>
      <c r="F15" s="37">
        <v>16</v>
      </c>
      <c r="G15" s="53">
        <v>4</v>
      </c>
      <c r="H15" s="53">
        <v>7</v>
      </c>
      <c r="I15" s="53">
        <v>1</v>
      </c>
      <c r="J15" s="53">
        <v>0</v>
      </c>
      <c r="K15" s="6" t="s">
        <v>138</v>
      </c>
      <c r="L15" s="52" t="s">
        <v>204</v>
      </c>
      <c r="M15" s="52" t="s">
        <v>123</v>
      </c>
      <c r="N15" s="52" t="s">
        <v>167</v>
      </c>
      <c r="O15" s="35">
        <v>45</v>
      </c>
      <c r="P15" s="53">
        <v>44</v>
      </c>
      <c r="Q15" s="37">
        <v>1</v>
      </c>
      <c r="R15" s="6" t="s">
        <v>29</v>
      </c>
      <c r="S15" s="7" t="s">
        <v>215</v>
      </c>
    </row>
    <row r="16" spans="1:20" x14ac:dyDescent="0.25">
      <c r="A16" s="12" t="s">
        <v>63</v>
      </c>
      <c r="B16" s="51">
        <v>12</v>
      </c>
      <c r="C16" s="51">
        <v>7</v>
      </c>
      <c r="D16" s="51">
        <v>4</v>
      </c>
      <c r="E16" s="36">
        <v>1</v>
      </c>
      <c r="F16" s="37">
        <v>15</v>
      </c>
      <c r="G16" s="36">
        <v>6</v>
      </c>
      <c r="H16" s="36">
        <v>7</v>
      </c>
      <c r="I16" s="36">
        <v>0</v>
      </c>
      <c r="J16" s="36">
        <v>1</v>
      </c>
      <c r="K16" s="6" t="s">
        <v>165</v>
      </c>
      <c r="L16" s="51" t="s">
        <v>167</v>
      </c>
      <c r="M16" s="51" t="s">
        <v>120</v>
      </c>
      <c r="N16" s="51" t="s">
        <v>167</v>
      </c>
      <c r="O16" s="35">
        <v>46</v>
      </c>
      <c r="P16" s="36">
        <v>45</v>
      </c>
      <c r="Q16" s="37">
        <v>1</v>
      </c>
      <c r="R16" s="6" t="s">
        <v>27</v>
      </c>
      <c r="S16" s="7" t="s">
        <v>215</v>
      </c>
    </row>
    <row r="17" spans="1:19" x14ac:dyDescent="0.25">
      <c r="A17" s="12" t="s">
        <v>64</v>
      </c>
      <c r="B17" s="52">
        <v>11</v>
      </c>
      <c r="C17" s="52">
        <v>5</v>
      </c>
      <c r="D17" s="52">
        <v>3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274</v>
      </c>
      <c r="L17" s="52" t="s">
        <v>123</v>
      </c>
      <c r="M17" s="52" t="s">
        <v>267</v>
      </c>
      <c r="N17" s="52" t="s">
        <v>268</v>
      </c>
      <c r="O17" s="35">
        <v>29</v>
      </c>
      <c r="P17" s="53">
        <v>31</v>
      </c>
      <c r="Q17" s="37">
        <v>-2</v>
      </c>
      <c r="R17" s="6" t="s">
        <v>30</v>
      </c>
      <c r="S17" s="7" t="s">
        <v>245</v>
      </c>
    </row>
    <row r="18" spans="1:19" x14ac:dyDescent="0.25">
      <c r="A18" s="12" t="s">
        <v>62</v>
      </c>
      <c r="B18" s="52">
        <v>13</v>
      </c>
      <c r="C18" s="52">
        <v>5</v>
      </c>
      <c r="D18" s="52">
        <v>7</v>
      </c>
      <c r="E18" s="53">
        <v>1</v>
      </c>
      <c r="F18" s="37">
        <v>11</v>
      </c>
      <c r="G18" s="53">
        <v>5</v>
      </c>
      <c r="H18" s="53">
        <v>5</v>
      </c>
      <c r="I18" s="53">
        <v>0</v>
      </c>
      <c r="J18" s="53">
        <v>0</v>
      </c>
      <c r="K18" s="6" t="s">
        <v>163</v>
      </c>
      <c r="L18" s="52" t="s">
        <v>162</v>
      </c>
      <c r="M18" s="52" t="s">
        <v>120</v>
      </c>
      <c r="N18" s="52" t="s">
        <v>142</v>
      </c>
      <c r="O18" s="35">
        <v>38</v>
      </c>
      <c r="P18" s="53">
        <v>41</v>
      </c>
      <c r="Q18" s="37">
        <v>-3</v>
      </c>
      <c r="R18" s="6" t="s">
        <v>30</v>
      </c>
      <c r="S18" s="7" t="s">
        <v>275</v>
      </c>
    </row>
    <row r="19" spans="1:19" x14ac:dyDescent="0.25">
      <c r="A19" s="12" t="s">
        <v>67</v>
      </c>
      <c r="B19" s="52">
        <v>12</v>
      </c>
      <c r="C19" s="52">
        <v>4</v>
      </c>
      <c r="D19" s="52">
        <v>5</v>
      </c>
      <c r="E19" s="53">
        <v>3</v>
      </c>
      <c r="F19" s="37">
        <v>11</v>
      </c>
      <c r="G19" s="53">
        <v>3</v>
      </c>
      <c r="H19" s="53">
        <v>4</v>
      </c>
      <c r="I19" s="53">
        <v>0</v>
      </c>
      <c r="J19" s="53">
        <v>0</v>
      </c>
      <c r="K19" s="6" t="s">
        <v>183</v>
      </c>
      <c r="L19" s="52" t="s">
        <v>189</v>
      </c>
      <c r="M19" s="52" t="s">
        <v>135</v>
      </c>
      <c r="N19" s="52" t="s">
        <v>190</v>
      </c>
      <c r="O19" s="35">
        <v>32</v>
      </c>
      <c r="P19" s="53">
        <v>39</v>
      </c>
      <c r="Q19" s="37">
        <v>-7</v>
      </c>
      <c r="R19" s="6" t="s">
        <v>30</v>
      </c>
      <c r="S19" s="7" t="s">
        <v>266</v>
      </c>
    </row>
    <row r="20" spans="1:19" x14ac:dyDescent="0.25">
      <c r="A20" s="12" t="s">
        <v>65</v>
      </c>
      <c r="B20" s="52">
        <v>10</v>
      </c>
      <c r="C20" s="52">
        <v>5</v>
      </c>
      <c r="D20" s="52">
        <v>4</v>
      </c>
      <c r="E20" s="53">
        <v>1</v>
      </c>
      <c r="F20" s="37">
        <v>11</v>
      </c>
      <c r="G20" s="53">
        <v>3</v>
      </c>
      <c r="H20" s="53">
        <v>3</v>
      </c>
      <c r="I20" s="53">
        <v>2</v>
      </c>
      <c r="J20" s="53">
        <v>0</v>
      </c>
      <c r="K20" s="6" t="s">
        <v>184</v>
      </c>
      <c r="L20" s="52" t="s">
        <v>130</v>
      </c>
      <c r="M20" s="52" t="s">
        <v>131</v>
      </c>
      <c r="N20" s="52" t="s">
        <v>170</v>
      </c>
      <c r="O20" s="35">
        <v>21</v>
      </c>
      <c r="P20" s="53">
        <v>29</v>
      </c>
      <c r="Q20" s="37">
        <v>-8</v>
      </c>
      <c r="R20" s="6" t="s">
        <v>26</v>
      </c>
      <c r="S20" s="7" t="s">
        <v>248</v>
      </c>
    </row>
    <row r="21" spans="1:19" ht="15.75" thickBot="1" x14ac:dyDescent="0.3">
      <c r="A21" s="13" t="s">
        <v>66</v>
      </c>
      <c r="B21" s="9">
        <v>11</v>
      </c>
      <c r="C21" s="9">
        <v>5</v>
      </c>
      <c r="D21" s="9">
        <v>6</v>
      </c>
      <c r="E21" s="39">
        <v>0</v>
      </c>
      <c r="F21" s="40">
        <v>10</v>
      </c>
      <c r="G21" s="39">
        <v>5</v>
      </c>
      <c r="H21" s="39">
        <v>5</v>
      </c>
      <c r="I21" s="39">
        <v>0</v>
      </c>
      <c r="J21" s="39">
        <v>0</v>
      </c>
      <c r="K21" s="8" t="s">
        <v>153</v>
      </c>
      <c r="L21" s="9" t="s">
        <v>141</v>
      </c>
      <c r="M21" s="9" t="s">
        <v>119</v>
      </c>
      <c r="N21" s="9" t="s">
        <v>124</v>
      </c>
      <c r="O21" s="38">
        <v>38</v>
      </c>
      <c r="P21" s="39">
        <v>31</v>
      </c>
      <c r="Q21" s="40">
        <v>7</v>
      </c>
      <c r="R21" s="8" t="s">
        <v>29</v>
      </c>
      <c r="S21" s="10" t="s">
        <v>241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11</v>
      </c>
      <c r="C25" s="4">
        <v>8</v>
      </c>
      <c r="D25" s="4">
        <v>3</v>
      </c>
      <c r="E25" s="33">
        <v>0</v>
      </c>
      <c r="F25" s="34">
        <v>16</v>
      </c>
      <c r="G25" s="33">
        <v>7</v>
      </c>
      <c r="H25" s="33">
        <v>7</v>
      </c>
      <c r="I25" s="33">
        <v>1</v>
      </c>
      <c r="J25" s="33">
        <v>0</v>
      </c>
      <c r="K25" s="3" t="s">
        <v>138</v>
      </c>
      <c r="L25" s="4" t="s">
        <v>184</v>
      </c>
      <c r="M25" s="4" t="s">
        <v>115</v>
      </c>
      <c r="N25" s="4" t="s">
        <v>160</v>
      </c>
      <c r="O25" s="32">
        <v>38</v>
      </c>
      <c r="P25" s="33">
        <v>31</v>
      </c>
      <c r="Q25" s="34">
        <v>7</v>
      </c>
      <c r="R25" s="3" t="s">
        <v>26</v>
      </c>
      <c r="S25" s="5" t="s">
        <v>258</v>
      </c>
    </row>
    <row r="26" spans="1:19" x14ac:dyDescent="0.25">
      <c r="A26" s="12" t="s">
        <v>68</v>
      </c>
      <c r="B26" s="52">
        <v>11</v>
      </c>
      <c r="C26" s="52">
        <v>7</v>
      </c>
      <c r="D26" s="52">
        <v>3</v>
      </c>
      <c r="E26" s="53">
        <v>1</v>
      </c>
      <c r="F26" s="37">
        <v>15</v>
      </c>
      <c r="G26" s="53">
        <v>5</v>
      </c>
      <c r="H26" s="53">
        <v>6</v>
      </c>
      <c r="I26" s="53">
        <v>1</v>
      </c>
      <c r="J26" s="53">
        <v>1</v>
      </c>
      <c r="K26" s="6" t="s">
        <v>141</v>
      </c>
      <c r="L26" s="52" t="s">
        <v>182</v>
      </c>
      <c r="M26" s="52" t="s">
        <v>119</v>
      </c>
      <c r="N26" s="52" t="s">
        <v>182</v>
      </c>
      <c r="O26" s="35">
        <v>32</v>
      </c>
      <c r="P26" s="53">
        <v>29</v>
      </c>
      <c r="Q26" s="37">
        <v>3</v>
      </c>
      <c r="R26" s="6" t="s">
        <v>30</v>
      </c>
      <c r="S26" s="7" t="s">
        <v>210</v>
      </c>
    </row>
    <row r="27" spans="1:19" x14ac:dyDescent="0.25">
      <c r="A27" s="12" t="s">
        <v>70</v>
      </c>
      <c r="B27" s="52">
        <v>12</v>
      </c>
      <c r="C27" s="52">
        <v>6</v>
      </c>
      <c r="D27" s="52">
        <v>4</v>
      </c>
      <c r="E27" s="53">
        <v>2</v>
      </c>
      <c r="F27" s="37">
        <v>14</v>
      </c>
      <c r="G27" s="53">
        <v>5</v>
      </c>
      <c r="H27" s="53">
        <v>6</v>
      </c>
      <c r="I27" s="53">
        <v>0</v>
      </c>
      <c r="J27" s="53">
        <v>1</v>
      </c>
      <c r="K27" s="6" t="s">
        <v>140</v>
      </c>
      <c r="L27" s="52" t="s">
        <v>177</v>
      </c>
      <c r="M27" s="52" t="s">
        <v>128</v>
      </c>
      <c r="N27" s="52" t="s">
        <v>180</v>
      </c>
      <c r="O27" s="35">
        <v>41</v>
      </c>
      <c r="P27" s="53">
        <v>41</v>
      </c>
      <c r="Q27" s="37">
        <v>0</v>
      </c>
      <c r="R27" s="6" t="s">
        <v>29</v>
      </c>
      <c r="S27" s="7" t="s">
        <v>244</v>
      </c>
    </row>
    <row r="28" spans="1:19" x14ac:dyDescent="0.25">
      <c r="A28" s="12" t="s">
        <v>74</v>
      </c>
      <c r="B28" s="52">
        <v>12</v>
      </c>
      <c r="C28" s="52">
        <v>6</v>
      </c>
      <c r="D28" s="52">
        <v>5</v>
      </c>
      <c r="E28" s="53">
        <v>1</v>
      </c>
      <c r="F28" s="37">
        <v>13</v>
      </c>
      <c r="G28" s="53">
        <v>4</v>
      </c>
      <c r="H28" s="53">
        <v>4</v>
      </c>
      <c r="I28" s="53">
        <v>2</v>
      </c>
      <c r="J28" s="53">
        <v>0</v>
      </c>
      <c r="K28" s="6" t="s">
        <v>167</v>
      </c>
      <c r="L28" s="52" t="s">
        <v>162</v>
      </c>
      <c r="M28" s="52" t="s">
        <v>123</v>
      </c>
      <c r="N28" s="52" t="s">
        <v>201</v>
      </c>
      <c r="O28" s="35">
        <v>41</v>
      </c>
      <c r="P28" s="53">
        <v>35</v>
      </c>
      <c r="Q28" s="37">
        <v>6</v>
      </c>
      <c r="R28" s="6" t="s">
        <v>26</v>
      </c>
      <c r="S28" s="7" t="s">
        <v>248</v>
      </c>
    </row>
    <row r="29" spans="1:19" x14ac:dyDescent="0.25">
      <c r="A29" s="12" t="s">
        <v>73</v>
      </c>
      <c r="B29" s="51">
        <v>12</v>
      </c>
      <c r="C29" s="51">
        <v>5</v>
      </c>
      <c r="D29" s="51">
        <v>5</v>
      </c>
      <c r="E29" s="36">
        <v>2</v>
      </c>
      <c r="F29" s="37">
        <v>12</v>
      </c>
      <c r="G29" s="36">
        <v>4</v>
      </c>
      <c r="H29" s="36">
        <v>4</v>
      </c>
      <c r="I29" s="36">
        <v>1</v>
      </c>
      <c r="J29" s="36">
        <v>1</v>
      </c>
      <c r="K29" s="6" t="s">
        <v>165</v>
      </c>
      <c r="L29" s="51" t="s">
        <v>162</v>
      </c>
      <c r="M29" s="51" t="s">
        <v>116</v>
      </c>
      <c r="N29" s="51" t="s">
        <v>120</v>
      </c>
      <c r="O29" s="35">
        <v>44</v>
      </c>
      <c r="P29" s="36">
        <v>49</v>
      </c>
      <c r="Q29" s="37">
        <v>-5</v>
      </c>
      <c r="R29" s="6" t="s">
        <v>29</v>
      </c>
      <c r="S29" s="7" t="s">
        <v>246</v>
      </c>
    </row>
    <row r="30" spans="1:19" x14ac:dyDescent="0.25">
      <c r="A30" s="12" t="s">
        <v>71</v>
      </c>
      <c r="B30" s="52">
        <v>11</v>
      </c>
      <c r="C30" s="52">
        <v>5</v>
      </c>
      <c r="D30" s="52">
        <v>5</v>
      </c>
      <c r="E30" s="53">
        <v>1</v>
      </c>
      <c r="F30" s="37">
        <v>11</v>
      </c>
      <c r="G30" s="53">
        <v>4</v>
      </c>
      <c r="H30" s="53">
        <v>4</v>
      </c>
      <c r="I30" s="53">
        <v>1</v>
      </c>
      <c r="J30" s="53">
        <v>1</v>
      </c>
      <c r="K30" s="6" t="s">
        <v>167</v>
      </c>
      <c r="L30" s="52" t="s">
        <v>146</v>
      </c>
      <c r="M30" s="52" t="s">
        <v>156</v>
      </c>
      <c r="N30" s="52" t="s">
        <v>185</v>
      </c>
      <c r="O30" s="35">
        <v>27</v>
      </c>
      <c r="P30" s="53">
        <v>33</v>
      </c>
      <c r="Q30" s="37">
        <v>-6</v>
      </c>
      <c r="R30" s="6" t="s">
        <v>27</v>
      </c>
      <c r="S30" s="7" t="s">
        <v>241</v>
      </c>
    </row>
    <row r="31" spans="1:19" x14ac:dyDescent="0.25">
      <c r="A31" s="12" t="s">
        <v>72</v>
      </c>
      <c r="B31" s="52">
        <v>12</v>
      </c>
      <c r="C31" s="52">
        <v>5</v>
      </c>
      <c r="D31" s="52">
        <v>7</v>
      </c>
      <c r="E31" s="53">
        <v>0</v>
      </c>
      <c r="F31" s="37">
        <v>10</v>
      </c>
      <c r="G31" s="53">
        <v>4</v>
      </c>
      <c r="H31" s="53">
        <v>5</v>
      </c>
      <c r="I31" s="53">
        <v>0</v>
      </c>
      <c r="J31" s="53">
        <v>0</v>
      </c>
      <c r="K31" s="6" t="s">
        <v>141</v>
      </c>
      <c r="L31" s="52" t="s">
        <v>168</v>
      </c>
      <c r="M31" s="52" t="s">
        <v>116</v>
      </c>
      <c r="N31" s="52" t="s">
        <v>191</v>
      </c>
      <c r="O31" s="35">
        <v>34</v>
      </c>
      <c r="P31" s="53">
        <v>36</v>
      </c>
      <c r="Q31" s="37">
        <v>-2</v>
      </c>
      <c r="R31" s="6" t="s">
        <v>27</v>
      </c>
      <c r="S31" s="7" t="s">
        <v>250</v>
      </c>
    </row>
    <row r="32" spans="1:19" ht="15.75" thickBot="1" x14ac:dyDescent="0.3">
      <c r="A32" s="12" t="s">
        <v>75</v>
      </c>
      <c r="B32" s="52">
        <v>11</v>
      </c>
      <c r="C32" s="52">
        <v>4</v>
      </c>
      <c r="D32" s="52">
        <v>7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135</v>
      </c>
      <c r="L32" s="52" t="s">
        <v>163</v>
      </c>
      <c r="M32" s="52" t="s">
        <v>118</v>
      </c>
      <c r="N32" s="52" t="s">
        <v>135</v>
      </c>
      <c r="O32" s="35">
        <v>26</v>
      </c>
      <c r="P32" s="53">
        <v>38</v>
      </c>
      <c r="Q32" s="37">
        <v>-12</v>
      </c>
      <c r="R32" s="6" t="s">
        <v>27</v>
      </c>
      <c r="S32" s="7" t="s">
        <v>261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13</v>
      </c>
      <c r="C35" s="52">
        <v>11</v>
      </c>
      <c r="D35" s="52">
        <v>1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197</v>
      </c>
      <c r="L35" s="52" t="s">
        <v>149</v>
      </c>
      <c r="M35" s="52" t="s">
        <v>149</v>
      </c>
      <c r="N35" s="52" t="s">
        <v>262</v>
      </c>
      <c r="O35" s="35">
        <v>52</v>
      </c>
      <c r="P35" s="53">
        <v>28</v>
      </c>
      <c r="Q35" s="37">
        <v>24</v>
      </c>
      <c r="R35" s="6" t="s">
        <v>27</v>
      </c>
      <c r="S35" s="7" t="s">
        <v>254</v>
      </c>
    </row>
    <row r="36" spans="1:19" x14ac:dyDescent="0.25">
      <c r="A36" s="12" t="s">
        <v>76</v>
      </c>
      <c r="B36" s="52">
        <v>12</v>
      </c>
      <c r="C36" s="52">
        <v>9</v>
      </c>
      <c r="D36" s="52">
        <v>2</v>
      </c>
      <c r="E36" s="53">
        <v>1</v>
      </c>
      <c r="F36" s="37">
        <v>19</v>
      </c>
      <c r="G36" s="53">
        <v>9</v>
      </c>
      <c r="H36" s="53">
        <v>9</v>
      </c>
      <c r="I36" s="53">
        <v>0</v>
      </c>
      <c r="J36" s="53">
        <v>0</v>
      </c>
      <c r="K36" s="6" t="s">
        <v>223</v>
      </c>
      <c r="L36" s="52" t="s">
        <v>167</v>
      </c>
      <c r="M36" s="52" t="s">
        <v>138</v>
      </c>
      <c r="N36" s="52" t="s">
        <v>269</v>
      </c>
      <c r="O36" s="35">
        <v>54</v>
      </c>
      <c r="P36" s="53">
        <v>24</v>
      </c>
      <c r="Q36" s="37">
        <v>30</v>
      </c>
      <c r="R36" s="6" t="s">
        <v>139</v>
      </c>
      <c r="S36" s="7" t="s">
        <v>253</v>
      </c>
    </row>
    <row r="37" spans="1:19" x14ac:dyDescent="0.25">
      <c r="A37" s="12" t="s">
        <v>79</v>
      </c>
      <c r="B37" s="52">
        <v>11</v>
      </c>
      <c r="C37" s="52">
        <v>7</v>
      </c>
      <c r="D37" s="52">
        <v>2</v>
      </c>
      <c r="E37" s="53">
        <v>2</v>
      </c>
      <c r="F37" s="37">
        <v>16</v>
      </c>
      <c r="G37" s="53">
        <v>7</v>
      </c>
      <c r="H37" s="53">
        <v>7</v>
      </c>
      <c r="I37" s="53">
        <v>0</v>
      </c>
      <c r="J37" s="53">
        <v>2</v>
      </c>
      <c r="K37" s="6" t="s">
        <v>189</v>
      </c>
      <c r="L37" s="52" t="s">
        <v>159</v>
      </c>
      <c r="M37" s="52" t="s">
        <v>121</v>
      </c>
      <c r="N37" s="52" t="s">
        <v>182</v>
      </c>
      <c r="O37" s="35">
        <v>47</v>
      </c>
      <c r="P37" s="53">
        <v>33</v>
      </c>
      <c r="Q37" s="37">
        <v>14</v>
      </c>
      <c r="R37" s="6" t="s">
        <v>129</v>
      </c>
      <c r="S37" s="7" t="s">
        <v>259</v>
      </c>
    </row>
    <row r="38" spans="1:19" x14ac:dyDescent="0.25">
      <c r="A38" s="12" t="s">
        <v>82</v>
      </c>
      <c r="B38" s="52">
        <v>12</v>
      </c>
      <c r="C38" s="52">
        <v>7</v>
      </c>
      <c r="D38" s="52">
        <v>5</v>
      </c>
      <c r="E38" s="53">
        <v>0</v>
      </c>
      <c r="F38" s="37">
        <v>14</v>
      </c>
      <c r="G38" s="53">
        <v>4</v>
      </c>
      <c r="H38" s="53">
        <v>7</v>
      </c>
      <c r="I38" s="53">
        <v>0</v>
      </c>
      <c r="J38" s="53">
        <v>0</v>
      </c>
      <c r="K38" s="6" t="s">
        <v>151</v>
      </c>
      <c r="L38" s="52" t="s">
        <v>167</v>
      </c>
      <c r="M38" s="52" t="s">
        <v>120</v>
      </c>
      <c r="N38" s="52" t="s">
        <v>142</v>
      </c>
      <c r="O38" s="35">
        <v>37</v>
      </c>
      <c r="P38" s="53">
        <v>34</v>
      </c>
      <c r="Q38" s="37">
        <v>3</v>
      </c>
      <c r="R38" s="6" t="s">
        <v>27</v>
      </c>
      <c r="S38" s="7" t="s">
        <v>215</v>
      </c>
    </row>
    <row r="39" spans="1:19" x14ac:dyDescent="0.25">
      <c r="A39" s="12" t="s">
        <v>80</v>
      </c>
      <c r="B39" s="52">
        <v>13</v>
      </c>
      <c r="C39" s="52">
        <v>4</v>
      </c>
      <c r="D39" s="52">
        <v>6</v>
      </c>
      <c r="E39" s="53">
        <v>3</v>
      </c>
      <c r="F39" s="37">
        <v>11</v>
      </c>
      <c r="G39" s="53">
        <v>2</v>
      </c>
      <c r="H39" s="53">
        <v>4</v>
      </c>
      <c r="I39" s="53">
        <v>0</v>
      </c>
      <c r="J39" s="53">
        <v>2</v>
      </c>
      <c r="K39" s="6" t="s">
        <v>142</v>
      </c>
      <c r="L39" s="52" t="s">
        <v>264</v>
      </c>
      <c r="M39" s="52" t="s">
        <v>118</v>
      </c>
      <c r="N39" s="52" t="s">
        <v>277</v>
      </c>
      <c r="O39" s="35">
        <v>34</v>
      </c>
      <c r="P39" s="53">
        <v>46</v>
      </c>
      <c r="Q39" s="37">
        <v>-12</v>
      </c>
      <c r="R39" s="6" t="s">
        <v>30</v>
      </c>
      <c r="S39" s="7" t="s">
        <v>246</v>
      </c>
    </row>
    <row r="40" spans="1:19" x14ac:dyDescent="0.25">
      <c r="A40" s="12" t="s">
        <v>81</v>
      </c>
      <c r="B40" s="52">
        <v>12</v>
      </c>
      <c r="C40" s="52">
        <v>4</v>
      </c>
      <c r="D40" s="52">
        <v>7</v>
      </c>
      <c r="E40" s="53">
        <v>1</v>
      </c>
      <c r="F40" s="37">
        <v>9</v>
      </c>
      <c r="G40" s="53">
        <v>4</v>
      </c>
      <c r="H40" s="53">
        <v>4</v>
      </c>
      <c r="I40" s="53">
        <v>0</v>
      </c>
      <c r="J40" s="53">
        <v>1</v>
      </c>
      <c r="K40" s="6" t="s">
        <v>142</v>
      </c>
      <c r="L40" s="52" t="s">
        <v>170</v>
      </c>
      <c r="M40" s="52" t="s">
        <v>120</v>
      </c>
      <c r="N40" s="52" t="s">
        <v>151</v>
      </c>
      <c r="O40" s="35">
        <v>32</v>
      </c>
      <c r="P40" s="53">
        <v>43</v>
      </c>
      <c r="Q40" s="37">
        <v>-11</v>
      </c>
      <c r="R40" s="6" t="s">
        <v>29</v>
      </c>
      <c r="S40" s="7" t="s">
        <v>275</v>
      </c>
    </row>
    <row r="41" spans="1:19" x14ac:dyDescent="0.25">
      <c r="A41" s="12" t="s">
        <v>78</v>
      </c>
      <c r="B41" s="52">
        <v>11</v>
      </c>
      <c r="C41" s="52">
        <v>2</v>
      </c>
      <c r="D41" s="52">
        <v>8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161</v>
      </c>
      <c r="M41" s="52" t="s">
        <v>135</v>
      </c>
      <c r="N41" s="52" t="s">
        <v>206</v>
      </c>
      <c r="O41" s="35">
        <v>29</v>
      </c>
      <c r="P41" s="53">
        <v>47</v>
      </c>
      <c r="Q41" s="37">
        <v>-18</v>
      </c>
      <c r="R41" s="6" t="s">
        <v>127</v>
      </c>
      <c r="S41" s="7" t="s">
        <v>237</v>
      </c>
    </row>
    <row r="42" spans="1:19" ht="15.75" thickBot="1" x14ac:dyDescent="0.3">
      <c r="A42" s="13" t="s">
        <v>83</v>
      </c>
      <c r="B42" s="9">
        <v>12</v>
      </c>
      <c r="C42" s="9">
        <v>1</v>
      </c>
      <c r="D42" s="9">
        <v>10</v>
      </c>
      <c r="E42" s="39">
        <v>1</v>
      </c>
      <c r="F42" s="40">
        <v>3</v>
      </c>
      <c r="G42" s="39">
        <v>1</v>
      </c>
      <c r="H42" s="39">
        <v>1</v>
      </c>
      <c r="I42" s="39">
        <v>0</v>
      </c>
      <c r="J42" s="39">
        <v>1</v>
      </c>
      <c r="K42" s="8" t="s">
        <v>186</v>
      </c>
      <c r="L42" s="9" t="s">
        <v>207</v>
      </c>
      <c r="M42" s="9" t="s">
        <v>118</v>
      </c>
      <c r="N42" s="9" t="s">
        <v>136</v>
      </c>
      <c r="O42" s="38">
        <v>14</v>
      </c>
      <c r="P42" s="39">
        <v>56</v>
      </c>
      <c r="Q42" s="40">
        <v>-42</v>
      </c>
      <c r="R42" s="8" t="s">
        <v>26</v>
      </c>
      <c r="S42" s="10" t="s">
        <v>276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sortState ref="A4:S11">
    <sortCondition descending="1" ref="F4:F11"/>
    <sortCondition descending="1" ref="Q4:Q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12</v>
      </c>
      <c r="C4" s="4">
        <v>10</v>
      </c>
      <c r="D4" s="4">
        <v>1</v>
      </c>
      <c r="E4" s="33">
        <v>1</v>
      </c>
      <c r="F4" s="34">
        <v>21</v>
      </c>
      <c r="G4" s="32">
        <v>8</v>
      </c>
      <c r="H4" s="33">
        <v>9</v>
      </c>
      <c r="I4" s="33">
        <v>1</v>
      </c>
      <c r="J4" s="34">
        <v>0</v>
      </c>
      <c r="K4" s="3" t="s">
        <v>223</v>
      </c>
      <c r="L4" s="4" t="s">
        <v>160</v>
      </c>
      <c r="M4" s="4" t="s">
        <v>134</v>
      </c>
      <c r="N4" s="4" t="s">
        <v>134</v>
      </c>
      <c r="O4" s="32">
        <v>39</v>
      </c>
      <c r="P4" s="33">
        <v>23</v>
      </c>
      <c r="Q4" s="34">
        <v>16</v>
      </c>
      <c r="R4" s="3" t="s">
        <v>26</v>
      </c>
      <c r="S4" s="5" t="s">
        <v>254</v>
      </c>
    </row>
    <row r="5" spans="1:20" x14ac:dyDescent="0.25">
      <c r="A5" s="12" t="s">
        <v>55</v>
      </c>
      <c r="B5" s="52">
        <v>13</v>
      </c>
      <c r="C5" s="52">
        <v>6</v>
      </c>
      <c r="D5" s="52">
        <v>3</v>
      </c>
      <c r="E5" s="53">
        <v>4</v>
      </c>
      <c r="F5" s="37">
        <v>16</v>
      </c>
      <c r="G5" s="35">
        <v>6</v>
      </c>
      <c r="H5" s="53">
        <v>6</v>
      </c>
      <c r="I5" s="53">
        <v>0</v>
      </c>
      <c r="J5" s="37">
        <v>0</v>
      </c>
      <c r="K5" s="6" t="s">
        <v>213</v>
      </c>
      <c r="L5" s="52" t="s">
        <v>221</v>
      </c>
      <c r="M5" s="52" t="s">
        <v>271</v>
      </c>
      <c r="N5" s="52" t="s">
        <v>272</v>
      </c>
      <c r="O5" s="35">
        <v>50</v>
      </c>
      <c r="P5" s="53">
        <v>45</v>
      </c>
      <c r="Q5" s="37">
        <v>5</v>
      </c>
      <c r="R5" s="6" t="s">
        <v>26</v>
      </c>
      <c r="S5" s="7" t="s">
        <v>273</v>
      </c>
    </row>
    <row r="6" spans="1:20" x14ac:dyDescent="0.25">
      <c r="A6" s="12" t="s">
        <v>56</v>
      </c>
      <c r="B6" s="52">
        <v>13</v>
      </c>
      <c r="C6" s="52">
        <v>7</v>
      </c>
      <c r="D6" s="52">
        <v>5</v>
      </c>
      <c r="E6" s="53">
        <v>1</v>
      </c>
      <c r="F6" s="37">
        <v>15</v>
      </c>
      <c r="G6" s="35">
        <v>6</v>
      </c>
      <c r="H6" s="53">
        <v>7</v>
      </c>
      <c r="I6" s="53">
        <v>0</v>
      </c>
      <c r="J6" s="37">
        <v>0</v>
      </c>
      <c r="K6" s="6" t="s">
        <v>177</v>
      </c>
      <c r="L6" s="52" t="s">
        <v>151</v>
      </c>
      <c r="M6" s="52" t="s">
        <v>131</v>
      </c>
      <c r="N6" s="52" t="s">
        <v>215</v>
      </c>
      <c r="O6" s="35">
        <v>48</v>
      </c>
      <c r="P6" s="53">
        <v>42</v>
      </c>
      <c r="Q6" s="37">
        <v>6</v>
      </c>
      <c r="R6" s="6" t="s">
        <v>27</v>
      </c>
      <c r="S6" s="7" t="s">
        <v>248</v>
      </c>
    </row>
    <row r="7" spans="1:20" x14ac:dyDescent="0.25">
      <c r="A7" s="12" t="s">
        <v>52</v>
      </c>
      <c r="B7" s="52">
        <v>12</v>
      </c>
      <c r="C7" s="52">
        <v>7</v>
      </c>
      <c r="D7" s="52">
        <v>4</v>
      </c>
      <c r="E7" s="53">
        <v>1</v>
      </c>
      <c r="F7" s="37">
        <v>15</v>
      </c>
      <c r="G7" s="35">
        <v>5</v>
      </c>
      <c r="H7" s="53">
        <v>7</v>
      </c>
      <c r="I7" s="53">
        <v>0</v>
      </c>
      <c r="J7" s="37">
        <v>0</v>
      </c>
      <c r="K7" s="6" t="s">
        <v>149</v>
      </c>
      <c r="L7" s="52" t="s">
        <v>183</v>
      </c>
      <c r="M7" s="52" t="s">
        <v>143</v>
      </c>
      <c r="N7" s="52" t="s">
        <v>223</v>
      </c>
      <c r="O7" s="35">
        <v>35</v>
      </c>
      <c r="P7" s="53">
        <v>35</v>
      </c>
      <c r="Q7" s="37">
        <v>0</v>
      </c>
      <c r="R7" s="6" t="s">
        <v>29</v>
      </c>
      <c r="S7" s="7" t="s">
        <v>253</v>
      </c>
    </row>
    <row r="8" spans="1:20" x14ac:dyDescent="0.25">
      <c r="A8" s="12" t="s">
        <v>54</v>
      </c>
      <c r="B8" s="51">
        <v>13</v>
      </c>
      <c r="C8" s="51">
        <v>6</v>
      </c>
      <c r="D8" s="51">
        <v>5</v>
      </c>
      <c r="E8" s="53">
        <v>2</v>
      </c>
      <c r="F8" s="37">
        <v>14</v>
      </c>
      <c r="G8" s="35">
        <v>3</v>
      </c>
      <c r="H8" s="53">
        <v>5</v>
      </c>
      <c r="I8" s="53">
        <v>1</v>
      </c>
      <c r="J8" s="37">
        <v>1</v>
      </c>
      <c r="K8" s="6" t="s">
        <v>163</v>
      </c>
      <c r="L8" s="51" t="s">
        <v>216</v>
      </c>
      <c r="M8" s="51" t="s">
        <v>183</v>
      </c>
      <c r="N8" s="51" t="s">
        <v>201</v>
      </c>
      <c r="O8" s="35">
        <v>45</v>
      </c>
      <c r="P8" s="36">
        <v>48</v>
      </c>
      <c r="Q8" s="37">
        <v>-3</v>
      </c>
      <c r="R8" s="6" t="s">
        <v>27</v>
      </c>
      <c r="S8" s="7" t="s">
        <v>246</v>
      </c>
    </row>
    <row r="9" spans="1:20" x14ac:dyDescent="0.25">
      <c r="A9" s="12" t="s">
        <v>57</v>
      </c>
      <c r="B9" s="51">
        <v>13</v>
      </c>
      <c r="C9" s="51">
        <v>6</v>
      </c>
      <c r="D9" s="51">
        <v>6</v>
      </c>
      <c r="E9" s="53">
        <v>1</v>
      </c>
      <c r="F9" s="37">
        <v>13</v>
      </c>
      <c r="G9" s="35">
        <v>5</v>
      </c>
      <c r="H9" s="53">
        <v>6</v>
      </c>
      <c r="I9" s="53">
        <v>0</v>
      </c>
      <c r="J9" s="37">
        <v>0</v>
      </c>
      <c r="K9" s="6" t="s">
        <v>163</v>
      </c>
      <c r="L9" s="51" t="s">
        <v>165</v>
      </c>
      <c r="M9" s="51" t="s">
        <v>134</v>
      </c>
      <c r="N9" s="51" t="s">
        <v>270</v>
      </c>
      <c r="O9" s="35">
        <v>41</v>
      </c>
      <c r="P9" s="36">
        <v>41</v>
      </c>
      <c r="Q9" s="37">
        <v>0</v>
      </c>
      <c r="R9" s="6" t="s">
        <v>27</v>
      </c>
      <c r="S9" s="7" t="s">
        <v>248</v>
      </c>
    </row>
    <row r="10" spans="1:20" x14ac:dyDescent="0.25">
      <c r="A10" s="12" t="s">
        <v>58</v>
      </c>
      <c r="B10" s="52">
        <v>12</v>
      </c>
      <c r="C10" s="52">
        <v>5</v>
      </c>
      <c r="D10" s="52">
        <v>5</v>
      </c>
      <c r="E10" s="53">
        <v>2</v>
      </c>
      <c r="F10" s="37">
        <v>12</v>
      </c>
      <c r="G10" s="35">
        <v>2</v>
      </c>
      <c r="H10" s="53">
        <v>4</v>
      </c>
      <c r="I10" s="53">
        <v>1</v>
      </c>
      <c r="J10" s="37">
        <v>2</v>
      </c>
      <c r="K10" s="6" t="s">
        <v>184</v>
      </c>
      <c r="L10" s="52" t="s">
        <v>189</v>
      </c>
      <c r="M10" s="52" t="s">
        <v>130</v>
      </c>
      <c r="N10" s="52" t="s">
        <v>165</v>
      </c>
      <c r="O10" s="35">
        <v>36</v>
      </c>
      <c r="P10" s="53">
        <v>44</v>
      </c>
      <c r="Q10" s="37">
        <v>-8</v>
      </c>
      <c r="R10" s="6" t="s">
        <v>137</v>
      </c>
      <c r="S10" s="7" t="s">
        <v>240</v>
      </c>
    </row>
    <row r="11" spans="1:20" ht="15.75" thickBot="1" x14ac:dyDescent="0.3">
      <c r="A11" s="12" t="s">
        <v>59</v>
      </c>
      <c r="B11" s="52">
        <v>11</v>
      </c>
      <c r="C11" s="52">
        <v>5</v>
      </c>
      <c r="D11" s="52">
        <v>6</v>
      </c>
      <c r="E11" s="39">
        <v>0</v>
      </c>
      <c r="F11" s="40">
        <v>10</v>
      </c>
      <c r="G11" s="38">
        <v>5</v>
      </c>
      <c r="H11" s="39">
        <v>5</v>
      </c>
      <c r="I11" s="39">
        <v>0</v>
      </c>
      <c r="J11" s="40">
        <v>0</v>
      </c>
      <c r="K11" s="6" t="s">
        <v>163</v>
      </c>
      <c r="L11" s="52" t="s">
        <v>131</v>
      </c>
      <c r="M11" s="52" t="s">
        <v>142</v>
      </c>
      <c r="N11" s="52" t="s">
        <v>241</v>
      </c>
      <c r="O11" s="35">
        <v>44</v>
      </c>
      <c r="P11" s="53">
        <v>38</v>
      </c>
      <c r="Q11" s="37">
        <v>6</v>
      </c>
      <c r="R11" s="6" t="s">
        <v>26</v>
      </c>
      <c r="S11" s="7" t="s">
        <v>241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12</v>
      </c>
      <c r="C14" s="52">
        <v>9</v>
      </c>
      <c r="D14" s="52">
        <v>2</v>
      </c>
      <c r="E14" s="53">
        <v>1</v>
      </c>
      <c r="F14" s="34">
        <v>19</v>
      </c>
      <c r="G14" s="53">
        <v>7</v>
      </c>
      <c r="H14" s="53">
        <v>9</v>
      </c>
      <c r="I14" s="53">
        <v>0</v>
      </c>
      <c r="J14" s="53">
        <v>1</v>
      </c>
      <c r="K14" s="6" t="s">
        <v>134</v>
      </c>
      <c r="L14" s="52" t="s">
        <v>238</v>
      </c>
      <c r="M14" s="52" t="s">
        <v>120</v>
      </c>
      <c r="N14" s="52" t="s">
        <v>134</v>
      </c>
      <c r="O14" s="35">
        <v>39</v>
      </c>
      <c r="P14" s="53">
        <v>27</v>
      </c>
      <c r="Q14" s="37">
        <v>12</v>
      </c>
      <c r="R14" s="6" t="s">
        <v>26</v>
      </c>
      <c r="S14" s="7" t="s">
        <v>254</v>
      </c>
    </row>
    <row r="15" spans="1:20" x14ac:dyDescent="0.25">
      <c r="A15" s="12" t="s">
        <v>61</v>
      </c>
      <c r="B15" s="52">
        <v>13</v>
      </c>
      <c r="C15" s="52">
        <v>8</v>
      </c>
      <c r="D15" s="52">
        <v>5</v>
      </c>
      <c r="E15" s="53">
        <v>0</v>
      </c>
      <c r="F15" s="37">
        <v>16</v>
      </c>
      <c r="G15" s="53">
        <v>4</v>
      </c>
      <c r="H15" s="53">
        <v>7</v>
      </c>
      <c r="I15" s="53">
        <v>1</v>
      </c>
      <c r="J15" s="53">
        <v>0</v>
      </c>
      <c r="K15" s="6" t="s">
        <v>138</v>
      </c>
      <c r="L15" s="52" t="s">
        <v>204</v>
      </c>
      <c r="M15" s="52" t="s">
        <v>123</v>
      </c>
      <c r="N15" s="52" t="s">
        <v>167</v>
      </c>
      <c r="O15" s="35">
        <v>45</v>
      </c>
      <c r="P15" s="53">
        <v>44</v>
      </c>
      <c r="Q15" s="37">
        <v>1</v>
      </c>
      <c r="R15" s="6" t="s">
        <v>29</v>
      </c>
      <c r="S15" s="7" t="s">
        <v>215</v>
      </c>
    </row>
    <row r="16" spans="1:20" x14ac:dyDescent="0.25">
      <c r="A16" s="12" t="s">
        <v>63</v>
      </c>
      <c r="B16" s="51">
        <v>12</v>
      </c>
      <c r="C16" s="51">
        <v>7</v>
      </c>
      <c r="D16" s="51">
        <v>4</v>
      </c>
      <c r="E16" s="36">
        <v>1</v>
      </c>
      <c r="F16" s="37">
        <v>15</v>
      </c>
      <c r="G16" s="36">
        <v>6</v>
      </c>
      <c r="H16" s="36">
        <v>7</v>
      </c>
      <c r="I16" s="36">
        <v>0</v>
      </c>
      <c r="J16" s="36">
        <v>1</v>
      </c>
      <c r="K16" s="6" t="s">
        <v>165</v>
      </c>
      <c r="L16" s="51" t="s">
        <v>167</v>
      </c>
      <c r="M16" s="51" t="s">
        <v>120</v>
      </c>
      <c r="N16" s="51" t="s">
        <v>167</v>
      </c>
      <c r="O16" s="35">
        <v>46</v>
      </c>
      <c r="P16" s="36">
        <v>45</v>
      </c>
      <c r="Q16" s="37">
        <v>1</v>
      </c>
      <c r="R16" s="6" t="s">
        <v>27</v>
      </c>
      <c r="S16" s="7" t="s">
        <v>215</v>
      </c>
    </row>
    <row r="17" spans="1:19" x14ac:dyDescent="0.25">
      <c r="A17" s="12" t="s">
        <v>64</v>
      </c>
      <c r="B17" s="52">
        <v>11</v>
      </c>
      <c r="C17" s="52">
        <v>5</v>
      </c>
      <c r="D17" s="52">
        <v>3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274</v>
      </c>
      <c r="L17" s="52" t="s">
        <v>123</v>
      </c>
      <c r="M17" s="52" t="s">
        <v>267</v>
      </c>
      <c r="N17" s="52" t="s">
        <v>268</v>
      </c>
      <c r="O17" s="35">
        <v>29</v>
      </c>
      <c r="P17" s="53">
        <v>31</v>
      </c>
      <c r="Q17" s="37">
        <v>-2</v>
      </c>
      <c r="R17" s="6" t="s">
        <v>30</v>
      </c>
      <c r="S17" s="7" t="s">
        <v>245</v>
      </c>
    </row>
    <row r="18" spans="1:19" x14ac:dyDescent="0.25">
      <c r="A18" s="12" t="s">
        <v>65</v>
      </c>
      <c r="B18" s="52">
        <v>11</v>
      </c>
      <c r="C18" s="52">
        <v>5</v>
      </c>
      <c r="D18" s="52">
        <v>4</v>
      </c>
      <c r="E18" s="53">
        <v>2</v>
      </c>
      <c r="F18" s="37">
        <v>12</v>
      </c>
      <c r="G18" s="53">
        <v>3</v>
      </c>
      <c r="H18" s="53">
        <v>3</v>
      </c>
      <c r="I18" s="53">
        <v>2</v>
      </c>
      <c r="J18" s="53">
        <v>0</v>
      </c>
      <c r="K18" s="6" t="s">
        <v>201</v>
      </c>
      <c r="L18" s="52" t="s">
        <v>130</v>
      </c>
      <c r="M18" s="52" t="s">
        <v>131</v>
      </c>
      <c r="N18" s="52" t="s">
        <v>190</v>
      </c>
      <c r="O18" s="35">
        <v>24</v>
      </c>
      <c r="P18" s="53">
        <v>33</v>
      </c>
      <c r="Q18" s="37">
        <v>-9</v>
      </c>
      <c r="R18" s="6" t="s">
        <v>27</v>
      </c>
      <c r="S18" s="7" t="s">
        <v>244</v>
      </c>
    </row>
    <row r="19" spans="1:19" x14ac:dyDescent="0.25">
      <c r="A19" s="12" t="s">
        <v>62</v>
      </c>
      <c r="B19" s="52">
        <v>13</v>
      </c>
      <c r="C19" s="52">
        <v>5</v>
      </c>
      <c r="D19" s="52">
        <v>7</v>
      </c>
      <c r="E19" s="53">
        <v>1</v>
      </c>
      <c r="F19" s="37">
        <v>11</v>
      </c>
      <c r="G19" s="53">
        <v>5</v>
      </c>
      <c r="H19" s="53">
        <v>5</v>
      </c>
      <c r="I19" s="53">
        <v>0</v>
      </c>
      <c r="J19" s="53">
        <v>0</v>
      </c>
      <c r="K19" s="6" t="s">
        <v>163</v>
      </c>
      <c r="L19" s="52" t="s">
        <v>162</v>
      </c>
      <c r="M19" s="52" t="s">
        <v>120</v>
      </c>
      <c r="N19" s="52" t="s">
        <v>142</v>
      </c>
      <c r="O19" s="35">
        <v>38</v>
      </c>
      <c r="P19" s="53">
        <v>41</v>
      </c>
      <c r="Q19" s="37">
        <v>-3</v>
      </c>
      <c r="R19" s="6" t="s">
        <v>30</v>
      </c>
      <c r="S19" s="7" t="s">
        <v>275</v>
      </c>
    </row>
    <row r="20" spans="1:19" x14ac:dyDescent="0.25">
      <c r="A20" s="12" t="s">
        <v>67</v>
      </c>
      <c r="B20" s="52">
        <v>12</v>
      </c>
      <c r="C20" s="52">
        <v>4</v>
      </c>
      <c r="D20" s="52">
        <v>5</v>
      </c>
      <c r="E20" s="53">
        <v>3</v>
      </c>
      <c r="F20" s="37">
        <v>11</v>
      </c>
      <c r="G20" s="53">
        <v>3</v>
      </c>
      <c r="H20" s="53">
        <v>4</v>
      </c>
      <c r="I20" s="53">
        <v>0</v>
      </c>
      <c r="J20" s="53">
        <v>0</v>
      </c>
      <c r="K20" s="6" t="s">
        <v>183</v>
      </c>
      <c r="L20" s="52" t="s">
        <v>189</v>
      </c>
      <c r="M20" s="52" t="s">
        <v>135</v>
      </c>
      <c r="N20" s="52" t="s">
        <v>190</v>
      </c>
      <c r="O20" s="35">
        <v>32</v>
      </c>
      <c r="P20" s="53">
        <v>39</v>
      </c>
      <c r="Q20" s="37">
        <v>-7</v>
      </c>
      <c r="R20" s="6" t="s">
        <v>30</v>
      </c>
      <c r="S20" s="7" t="s">
        <v>266</v>
      </c>
    </row>
    <row r="21" spans="1:19" ht="15.75" thickBot="1" x14ac:dyDescent="0.3">
      <c r="A21" s="13" t="s">
        <v>66</v>
      </c>
      <c r="B21" s="9">
        <v>11</v>
      </c>
      <c r="C21" s="9">
        <v>5</v>
      </c>
      <c r="D21" s="9">
        <v>6</v>
      </c>
      <c r="E21" s="39">
        <v>0</v>
      </c>
      <c r="F21" s="40">
        <v>10</v>
      </c>
      <c r="G21" s="39">
        <v>5</v>
      </c>
      <c r="H21" s="39">
        <v>5</v>
      </c>
      <c r="I21" s="39">
        <v>0</v>
      </c>
      <c r="J21" s="39">
        <v>0</v>
      </c>
      <c r="K21" s="8" t="s">
        <v>153</v>
      </c>
      <c r="L21" s="9" t="s">
        <v>141</v>
      </c>
      <c r="M21" s="9" t="s">
        <v>119</v>
      </c>
      <c r="N21" s="9" t="s">
        <v>124</v>
      </c>
      <c r="O21" s="38">
        <v>38</v>
      </c>
      <c r="P21" s="39">
        <v>31</v>
      </c>
      <c r="Q21" s="40">
        <v>7</v>
      </c>
      <c r="R21" s="8" t="s">
        <v>29</v>
      </c>
      <c r="S21" s="10" t="s">
        <v>241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11</v>
      </c>
      <c r="C25" s="4">
        <v>8</v>
      </c>
      <c r="D25" s="4">
        <v>3</v>
      </c>
      <c r="E25" s="33">
        <v>0</v>
      </c>
      <c r="F25" s="34">
        <v>16</v>
      </c>
      <c r="G25" s="33">
        <v>7</v>
      </c>
      <c r="H25" s="33">
        <v>7</v>
      </c>
      <c r="I25" s="33">
        <v>1</v>
      </c>
      <c r="J25" s="33">
        <v>0</v>
      </c>
      <c r="K25" s="3" t="s">
        <v>138</v>
      </c>
      <c r="L25" s="4" t="s">
        <v>184</v>
      </c>
      <c r="M25" s="4" t="s">
        <v>115</v>
      </c>
      <c r="N25" s="4" t="s">
        <v>160</v>
      </c>
      <c r="O25" s="32">
        <v>38</v>
      </c>
      <c r="P25" s="33">
        <v>31</v>
      </c>
      <c r="Q25" s="34">
        <v>7</v>
      </c>
      <c r="R25" s="3" t="s">
        <v>26</v>
      </c>
      <c r="S25" s="5" t="s">
        <v>258</v>
      </c>
    </row>
    <row r="26" spans="1:19" x14ac:dyDescent="0.25">
      <c r="A26" s="12" t="s">
        <v>68</v>
      </c>
      <c r="B26" s="52">
        <v>11</v>
      </c>
      <c r="C26" s="52">
        <v>7</v>
      </c>
      <c r="D26" s="52">
        <v>3</v>
      </c>
      <c r="E26" s="53">
        <v>1</v>
      </c>
      <c r="F26" s="37">
        <v>15</v>
      </c>
      <c r="G26" s="53">
        <v>5</v>
      </c>
      <c r="H26" s="53">
        <v>6</v>
      </c>
      <c r="I26" s="53">
        <v>1</v>
      </c>
      <c r="J26" s="53">
        <v>1</v>
      </c>
      <c r="K26" s="6" t="s">
        <v>141</v>
      </c>
      <c r="L26" s="52" t="s">
        <v>182</v>
      </c>
      <c r="M26" s="52" t="s">
        <v>119</v>
      </c>
      <c r="N26" s="52" t="s">
        <v>182</v>
      </c>
      <c r="O26" s="35">
        <v>32</v>
      </c>
      <c r="P26" s="53">
        <v>29</v>
      </c>
      <c r="Q26" s="37">
        <v>3</v>
      </c>
      <c r="R26" s="6" t="s">
        <v>30</v>
      </c>
      <c r="S26" s="7" t="s">
        <v>210</v>
      </c>
    </row>
    <row r="27" spans="1:19" x14ac:dyDescent="0.25">
      <c r="A27" s="12" t="s">
        <v>70</v>
      </c>
      <c r="B27" s="52">
        <v>12</v>
      </c>
      <c r="C27" s="52">
        <v>6</v>
      </c>
      <c r="D27" s="52">
        <v>4</v>
      </c>
      <c r="E27" s="53">
        <v>2</v>
      </c>
      <c r="F27" s="37">
        <v>14</v>
      </c>
      <c r="G27" s="53">
        <v>5</v>
      </c>
      <c r="H27" s="53">
        <v>6</v>
      </c>
      <c r="I27" s="53">
        <v>0</v>
      </c>
      <c r="J27" s="53">
        <v>1</v>
      </c>
      <c r="K27" s="6" t="s">
        <v>140</v>
      </c>
      <c r="L27" s="52" t="s">
        <v>177</v>
      </c>
      <c r="M27" s="52" t="s">
        <v>128</v>
      </c>
      <c r="N27" s="52" t="s">
        <v>180</v>
      </c>
      <c r="O27" s="35">
        <v>41</v>
      </c>
      <c r="P27" s="53">
        <v>41</v>
      </c>
      <c r="Q27" s="37">
        <v>0</v>
      </c>
      <c r="R27" s="6" t="s">
        <v>29</v>
      </c>
      <c r="S27" s="7" t="s">
        <v>244</v>
      </c>
    </row>
    <row r="28" spans="1:19" x14ac:dyDescent="0.25">
      <c r="A28" s="12" t="s">
        <v>74</v>
      </c>
      <c r="B28" s="52">
        <v>12</v>
      </c>
      <c r="C28" s="52">
        <v>6</v>
      </c>
      <c r="D28" s="52">
        <v>5</v>
      </c>
      <c r="E28" s="53">
        <v>1</v>
      </c>
      <c r="F28" s="37">
        <v>13</v>
      </c>
      <c r="G28" s="53">
        <v>4</v>
      </c>
      <c r="H28" s="53">
        <v>4</v>
      </c>
      <c r="I28" s="53">
        <v>2</v>
      </c>
      <c r="J28" s="53">
        <v>0</v>
      </c>
      <c r="K28" s="6" t="s">
        <v>167</v>
      </c>
      <c r="L28" s="52" t="s">
        <v>162</v>
      </c>
      <c r="M28" s="52" t="s">
        <v>123</v>
      </c>
      <c r="N28" s="52" t="s">
        <v>201</v>
      </c>
      <c r="O28" s="35">
        <v>41</v>
      </c>
      <c r="P28" s="53">
        <v>35</v>
      </c>
      <c r="Q28" s="37">
        <v>6</v>
      </c>
      <c r="R28" s="6" t="s">
        <v>26</v>
      </c>
      <c r="S28" s="7" t="s">
        <v>248</v>
      </c>
    </row>
    <row r="29" spans="1:19" x14ac:dyDescent="0.25">
      <c r="A29" s="12" t="s">
        <v>73</v>
      </c>
      <c r="B29" s="51">
        <v>12</v>
      </c>
      <c r="C29" s="51">
        <v>5</v>
      </c>
      <c r="D29" s="51">
        <v>5</v>
      </c>
      <c r="E29" s="36">
        <v>2</v>
      </c>
      <c r="F29" s="37">
        <v>12</v>
      </c>
      <c r="G29" s="36">
        <v>4</v>
      </c>
      <c r="H29" s="36">
        <v>4</v>
      </c>
      <c r="I29" s="36">
        <v>1</v>
      </c>
      <c r="J29" s="36">
        <v>1</v>
      </c>
      <c r="K29" s="6" t="s">
        <v>165</v>
      </c>
      <c r="L29" s="51" t="s">
        <v>162</v>
      </c>
      <c r="M29" s="51" t="s">
        <v>116</v>
      </c>
      <c r="N29" s="51" t="s">
        <v>120</v>
      </c>
      <c r="O29" s="35">
        <v>44</v>
      </c>
      <c r="P29" s="36">
        <v>49</v>
      </c>
      <c r="Q29" s="37">
        <v>-5</v>
      </c>
      <c r="R29" s="6" t="s">
        <v>29</v>
      </c>
      <c r="S29" s="7" t="s">
        <v>246</v>
      </c>
    </row>
    <row r="30" spans="1:19" x14ac:dyDescent="0.25">
      <c r="A30" s="12" t="s">
        <v>71</v>
      </c>
      <c r="B30" s="52">
        <v>11</v>
      </c>
      <c r="C30" s="52">
        <v>5</v>
      </c>
      <c r="D30" s="52">
        <v>5</v>
      </c>
      <c r="E30" s="53">
        <v>1</v>
      </c>
      <c r="F30" s="37">
        <v>11</v>
      </c>
      <c r="G30" s="53">
        <v>4</v>
      </c>
      <c r="H30" s="53">
        <v>4</v>
      </c>
      <c r="I30" s="53">
        <v>1</v>
      </c>
      <c r="J30" s="53">
        <v>1</v>
      </c>
      <c r="K30" s="6" t="s">
        <v>167</v>
      </c>
      <c r="L30" s="52" t="s">
        <v>146</v>
      </c>
      <c r="M30" s="52" t="s">
        <v>156</v>
      </c>
      <c r="N30" s="52" t="s">
        <v>185</v>
      </c>
      <c r="O30" s="35">
        <v>27</v>
      </c>
      <c r="P30" s="53">
        <v>33</v>
      </c>
      <c r="Q30" s="37">
        <v>-6</v>
      </c>
      <c r="R30" s="6" t="s">
        <v>27</v>
      </c>
      <c r="S30" s="7" t="s">
        <v>241</v>
      </c>
    </row>
    <row r="31" spans="1:19" x14ac:dyDescent="0.25">
      <c r="A31" s="12" t="s">
        <v>72</v>
      </c>
      <c r="B31" s="52">
        <v>12</v>
      </c>
      <c r="C31" s="52">
        <v>5</v>
      </c>
      <c r="D31" s="52">
        <v>7</v>
      </c>
      <c r="E31" s="53">
        <v>0</v>
      </c>
      <c r="F31" s="37">
        <v>10</v>
      </c>
      <c r="G31" s="53">
        <v>4</v>
      </c>
      <c r="H31" s="53">
        <v>5</v>
      </c>
      <c r="I31" s="53">
        <v>0</v>
      </c>
      <c r="J31" s="53">
        <v>0</v>
      </c>
      <c r="K31" s="6" t="s">
        <v>141</v>
      </c>
      <c r="L31" s="52" t="s">
        <v>168</v>
      </c>
      <c r="M31" s="52" t="s">
        <v>116</v>
      </c>
      <c r="N31" s="52" t="s">
        <v>191</v>
      </c>
      <c r="O31" s="35">
        <v>34</v>
      </c>
      <c r="P31" s="53">
        <v>36</v>
      </c>
      <c r="Q31" s="37">
        <v>-2</v>
      </c>
      <c r="R31" s="6" t="s">
        <v>27</v>
      </c>
      <c r="S31" s="7" t="s">
        <v>250</v>
      </c>
    </row>
    <row r="32" spans="1:19" ht="15.75" thickBot="1" x14ac:dyDescent="0.3">
      <c r="A32" s="12" t="s">
        <v>75</v>
      </c>
      <c r="B32" s="52">
        <v>11</v>
      </c>
      <c r="C32" s="52">
        <v>4</v>
      </c>
      <c r="D32" s="52">
        <v>7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135</v>
      </c>
      <c r="L32" s="52" t="s">
        <v>163</v>
      </c>
      <c r="M32" s="52" t="s">
        <v>118</v>
      </c>
      <c r="N32" s="52" t="s">
        <v>135</v>
      </c>
      <c r="O32" s="35">
        <v>26</v>
      </c>
      <c r="P32" s="53">
        <v>38</v>
      </c>
      <c r="Q32" s="37">
        <v>-12</v>
      </c>
      <c r="R32" s="6" t="s">
        <v>27</v>
      </c>
      <c r="S32" s="7" t="s">
        <v>261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14</v>
      </c>
      <c r="C35" s="52">
        <v>11</v>
      </c>
      <c r="D35" s="52">
        <v>2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249</v>
      </c>
      <c r="L35" s="52" t="s">
        <v>149</v>
      </c>
      <c r="M35" s="52" t="s">
        <v>167</v>
      </c>
      <c r="N35" s="52" t="s">
        <v>278</v>
      </c>
      <c r="O35" s="35">
        <v>53</v>
      </c>
      <c r="P35" s="53">
        <v>32</v>
      </c>
      <c r="Q35" s="37">
        <v>21</v>
      </c>
      <c r="R35" s="6" t="s">
        <v>30</v>
      </c>
      <c r="S35" s="7" t="s">
        <v>253</v>
      </c>
    </row>
    <row r="36" spans="1:19" x14ac:dyDescent="0.25">
      <c r="A36" s="12" t="s">
        <v>76</v>
      </c>
      <c r="B36" s="52">
        <v>12</v>
      </c>
      <c r="C36" s="52">
        <v>9</v>
      </c>
      <c r="D36" s="52">
        <v>2</v>
      </c>
      <c r="E36" s="53">
        <v>1</v>
      </c>
      <c r="F36" s="37">
        <v>19</v>
      </c>
      <c r="G36" s="53">
        <v>9</v>
      </c>
      <c r="H36" s="53">
        <v>9</v>
      </c>
      <c r="I36" s="53">
        <v>0</v>
      </c>
      <c r="J36" s="53">
        <v>0</v>
      </c>
      <c r="K36" s="6" t="s">
        <v>223</v>
      </c>
      <c r="L36" s="52" t="s">
        <v>167</v>
      </c>
      <c r="M36" s="52" t="s">
        <v>138</v>
      </c>
      <c r="N36" s="52" t="s">
        <v>269</v>
      </c>
      <c r="O36" s="35">
        <v>54</v>
      </c>
      <c r="P36" s="53">
        <v>24</v>
      </c>
      <c r="Q36" s="37">
        <v>30</v>
      </c>
      <c r="R36" s="6" t="s">
        <v>139</v>
      </c>
      <c r="S36" s="7" t="s">
        <v>253</v>
      </c>
    </row>
    <row r="37" spans="1:19" x14ac:dyDescent="0.25">
      <c r="A37" s="12" t="s">
        <v>79</v>
      </c>
      <c r="B37" s="52">
        <v>12</v>
      </c>
      <c r="C37" s="52">
        <v>8</v>
      </c>
      <c r="D37" s="52">
        <v>2</v>
      </c>
      <c r="E37" s="53">
        <v>2</v>
      </c>
      <c r="F37" s="37">
        <v>18</v>
      </c>
      <c r="G37" s="53">
        <v>8</v>
      </c>
      <c r="H37" s="53">
        <v>8</v>
      </c>
      <c r="I37" s="53">
        <v>0</v>
      </c>
      <c r="J37" s="53">
        <v>2</v>
      </c>
      <c r="K37" s="6" t="s">
        <v>189</v>
      </c>
      <c r="L37" s="52" t="s">
        <v>174</v>
      </c>
      <c r="M37" s="52" t="s">
        <v>122</v>
      </c>
      <c r="N37" s="52" t="s">
        <v>164</v>
      </c>
      <c r="O37" s="35">
        <v>51</v>
      </c>
      <c r="P37" s="53">
        <v>34</v>
      </c>
      <c r="Q37" s="37">
        <v>17</v>
      </c>
      <c r="R37" s="6" t="s">
        <v>139</v>
      </c>
      <c r="S37" s="7" t="s">
        <v>254</v>
      </c>
    </row>
    <row r="38" spans="1:19" x14ac:dyDescent="0.25">
      <c r="A38" s="12" t="s">
        <v>82</v>
      </c>
      <c r="B38" s="52">
        <v>12</v>
      </c>
      <c r="C38" s="52">
        <v>7</v>
      </c>
      <c r="D38" s="52">
        <v>5</v>
      </c>
      <c r="E38" s="53">
        <v>0</v>
      </c>
      <c r="F38" s="37">
        <v>14</v>
      </c>
      <c r="G38" s="53">
        <v>4</v>
      </c>
      <c r="H38" s="53">
        <v>7</v>
      </c>
      <c r="I38" s="53">
        <v>0</v>
      </c>
      <c r="J38" s="53">
        <v>0</v>
      </c>
      <c r="K38" s="6" t="s">
        <v>151</v>
      </c>
      <c r="L38" s="52" t="s">
        <v>167</v>
      </c>
      <c r="M38" s="52" t="s">
        <v>120</v>
      </c>
      <c r="N38" s="52" t="s">
        <v>142</v>
      </c>
      <c r="O38" s="35">
        <v>37</v>
      </c>
      <c r="P38" s="53">
        <v>34</v>
      </c>
      <c r="Q38" s="37">
        <v>3</v>
      </c>
      <c r="R38" s="6" t="s">
        <v>27</v>
      </c>
      <c r="S38" s="7" t="s">
        <v>215</v>
      </c>
    </row>
    <row r="39" spans="1:19" x14ac:dyDescent="0.25">
      <c r="A39" s="12" t="s">
        <v>80</v>
      </c>
      <c r="B39" s="52">
        <v>13</v>
      </c>
      <c r="C39" s="52">
        <v>4</v>
      </c>
      <c r="D39" s="52">
        <v>6</v>
      </c>
      <c r="E39" s="53">
        <v>3</v>
      </c>
      <c r="F39" s="37">
        <v>11</v>
      </c>
      <c r="G39" s="53">
        <v>2</v>
      </c>
      <c r="H39" s="53">
        <v>4</v>
      </c>
      <c r="I39" s="53">
        <v>0</v>
      </c>
      <c r="J39" s="53">
        <v>2</v>
      </c>
      <c r="K39" s="6" t="s">
        <v>142</v>
      </c>
      <c r="L39" s="52" t="s">
        <v>264</v>
      </c>
      <c r="M39" s="52" t="s">
        <v>118</v>
      </c>
      <c r="N39" s="52" t="s">
        <v>277</v>
      </c>
      <c r="O39" s="35">
        <v>34</v>
      </c>
      <c r="P39" s="53">
        <v>46</v>
      </c>
      <c r="Q39" s="37">
        <v>-12</v>
      </c>
      <c r="R39" s="6" t="s">
        <v>30</v>
      </c>
      <c r="S39" s="7" t="s">
        <v>246</v>
      </c>
    </row>
    <row r="40" spans="1:19" x14ac:dyDescent="0.25">
      <c r="A40" s="12" t="s">
        <v>81</v>
      </c>
      <c r="B40" s="52">
        <v>12</v>
      </c>
      <c r="C40" s="52">
        <v>4</v>
      </c>
      <c r="D40" s="52">
        <v>7</v>
      </c>
      <c r="E40" s="53">
        <v>1</v>
      </c>
      <c r="F40" s="37">
        <v>9</v>
      </c>
      <c r="G40" s="53">
        <v>4</v>
      </c>
      <c r="H40" s="53">
        <v>4</v>
      </c>
      <c r="I40" s="53">
        <v>0</v>
      </c>
      <c r="J40" s="53">
        <v>1</v>
      </c>
      <c r="K40" s="6" t="s">
        <v>142</v>
      </c>
      <c r="L40" s="52" t="s">
        <v>170</v>
      </c>
      <c r="M40" s="52" t="s">
        <v>120</v>
      </c>
      <c r="N40" s="52" t="s">
        <v>151</v>
      </c>
      <c r="O40" s="35">
        <v>32</v>
      </c>
      <c r="P40" s="53">
        <v>43</v>
      </c>
      <c r="Q40" s="37">
        <v>-11</v>
      </c>
      <c r="R40" s="6" t="s">
        <v>29</v>
      </c>
      <c r="S40" s="7" t="s">
        <v>275</v>
      </c>
    </row>
    <row r="41" spans="1:19" x14ac:dyDescent="0.25">
      <c r="A41" s="12" t="s">
        <v>78</v>
      </c>
      <c r="B41" s="52">
        <v>11</v>
      </c>
      <c r="C41" s="52">
        <v>2</v>
      </c>
      <c r="D41" s="52">
        <v>8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161</v>
      </c>
      <c r="M41" s="52" t="s">
        <v>135</v>
      </c>
      <c r="N41" s="52" t="s">
        <v>206</v>
      </c>
      <c r="O41" s="35">
        <v>29</v>
      </c>
      <c r="P41" s="53">
        <v>47</v>
      </c>
      <c r="Q41" s="37">
        <v>-18</v>
      </c>
      <c r="R41" s="6" t="s">
        <v>127</v>
      </c>
      <c r="S41" s="7" t="s">
        <v>237</v>
      </c>
    </row>
    <row r="42" spans="1:19" ht="15.75" thickBot="1" x14ac:dyDescent="0.3">
      <c r="A42" s="13" t="s">
        <v>83</v>
      </c>
      <c r="B42" s="9">
        <v>12</v>
      </c>
      <c r="C42" s="9">
        <v>1</v>
      </c>
      <c r="D42" s="9">
        <v>10</v>
      </c>
      <c r="E42" s="39">
        <v>1</v>
      </c>
      <c r="F42" s="40">
        <v>3</v>
      </c>
      <c r="G42" s="39">
        <v>1</v>
      </c>
      <c r="H42" s="39">
        <v>1</v>
      </c>
      <c r="I42" s="39">
        <v>0</v>
      </c>
      <c r="J42" s="39">
        <v>1</v>
      </c>
      <c r="K42" s="8" t="s">
        <v>186</v>
      </c>
      <c r="L42" s="9" t="s">
        <v>207</v>
      </c>
      <c r="M42" s="9" t="s">
        <v>118</v>
      </c>
      <c r="N42" s="9" t="s">
        <v>136</v>
      </c>
      <c r="O42" s="38">
        <v>14</v>
      </c>
      <c r="P42" s="39">
        <v>56</v>
      </c>
      <c r="Q42" s="40">
        <v>-42</v>
      </c>
      <c r="R42" s="8" t="s">
        <v>26</v>
      </c>
      <c r="S42" s="10" t="s">
        <v>276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51" customWidth="1"/>
    <col min="2" max="4" width="9.140625" style="51"/>
    <col min="5" max="10" width="9.140625" style="36"/>
    <col min="11" max="13" width="9.140625" style="51"/>
    <col min="14" max="14" width="13.42578125" style="51" customWidth="1"/>
    <col min="15" max="15" width="9.140625" style="20"/>
    <col min="16" max="16" width="10" style="20" customWidth="1"/>
    <col min="17" max="17" width="9.140625" style="20"/>
    <col min="18" max="16384" width="9.140625" style="5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12</v>
      </c>
      <c r="C4" s="4">
        <v>10</v>
      </c>
      <c r="D4" s="4">
        <v>1</v>
      </c>
      <c r="E4" s="33">
        <v>1</v>
      </c>
      <c r="F4" s="34">
        <v>21</v>
      </c>
      <c r="G4" s="32">
        <v>8</v>
      </c>
      <c r="H4" s="33">
        <v>9</v>
      </c>
      <c r="I4" s="33">
        <v>1</v>
      </c>
      <c r="J4" s="34">
        <v>0</v>
      </c>
      <c r="K4" s="3" t="s">
        <v>223</v>
      </c>
      <c r="L4" s="4" t="s">
        <v>160</v>
      </c>
      <c r="M4" s="4" t="s">
        <v>134</v>
      </c>
      <c r="N4" s="4" t="s">
        <v>134</v>
      </c>
      <c r="O4" s="32">
        <v>39</v>
      </c>
      <c r="P4" s="33">
        <v>23</v>
      </c>
      <c r="Q4" s="34">
        <v>16</v>
      </c>
      <c r="R4" s="3" t="s">
        <v>26</v>
      </c>
      <c r="S4" s="5" t="s">
        <v>254</v>
      </c>
    </row>
    <row r="5" spans="1:20" x14ac:dyDescent="0.25">
      <c r="A5" s="12" t="s">
        <v>55</v>
      </c>
      <c r="B5" s="52">
        <v>13</v>
      </c>
      <c r="C5" s="52">
        <v>6</v>
      </c>
      <c r="D5" s="52">
        <v>3</v>
      </c>
      <c r="E5" s="53">
        <v>4</v>
      </c>
      <c r="F5" s="37">
        <v>16</v>
      </c>
      <c r="G5" s="35">
        <v>6</v>
      </c>
      <c r="H5" s="53">
        <v>6</v>
      </c>
      <c r="I5" s="53">
        <v>0</v>
      </c>
      <c r="J5" s="37">
        <v>0</v>
      </c>
      <c r="K5" s="6" t="s">
        <v>213</v>
      </c>
      <c r="L5" s="52" t="s">
        <v>221</v>
      </c>
      <c r="M5" s="52" t="s">
        <v>271</v>
      </c>
      <c r="N5" s="52" t="s">
        <v>272</v>
      </c>
      <c r="O5" s="35">
        <v>50</v>
      </c>
      <c r="P5" s="53">
        <v>45</v>
      </c>
      <c r="Q5" s="37">
        <v>5</v>
      </c>
      <c r="R5" s="6" t="s">
        <v>26</v>
      </c>
      <c r="S5" s="7" t="s">
        <v>273</v>
      </c>
    </row>
    <row r="6" spans="1:20" x14ac:dyDescent="0.25">
      <c r="A6" s="12" t="s">
        <v>56</v>
      </c>
      <c r="B6" s="52">
        <v>13</v>
      </c>
      <c r="C6" s="52">
        <v>7</v>
      </c>
      <c r="D6" s="52">
        <v>5</v>
      </c>
      <c r="E6" s="53">
        <v>1</v>
      </c>
      <c r="F6" s="37">
        <v>15</v>
      </c>
      <c r="G6" s="35">
        <v>6</v>
      </c>
      <c r="H6" s="53">
        <v>7</v>
      </c>
      <c r="I6" s="53">
        <v>0</v>
      </c>
      <c r="J6" s="37">
        <v>0</v>
      </c>
      <c r="K6" s="6" t="s">
        <v>177</v>
      </c>
      <c r="L6" s="52" t="s">
        <v>151</v>
      </c>
      <c r="M6" s="52" t="s">
        <v>131</v>
      </c>
      <c r="N6" s="52" t="s">
        <v>215</v>
      </c>
      <c r="O6" s="35">
        <v>48</v>
      </c>
      <c r="P6" s="53">
        <v>42</v>
      </c>
      <c r="Q6" s="37">
        <v>6</v>
      </c>
      <c r="R6" s="6" t="s">
        <v>27</v>
      </c>
      <c r="S6" s="7" t="s">
        <v>248</v>
      </c>
    </row>
    <row r="7" spans="1:20" x14ac:dyDescent="0.25">
      <c r="A7" s="12" t="s">
        <v>52</v>
      </c>
      <c r="B7" s="52">
        <v>12</v>
      </c>
      <c r="C7" s="52">
        <v>7</v>
      </c>
      <c r="D7" s="52">
        <v>4</v>
      </c>
      <c r="E7" s="53">
        <v>1</v>
      </c>
      <c r="F7" s="37">
        <v>15</v>
      </c>
      <c r="G7" s="35">
        <v>5</v>
      </c>
      <c r="H7" s="53">
        <v>7</v>
      </c>
      <c r="I7" s="53">
        <v>0</v>
      </c>
      <c r="J7" s="37">
        <v>0</v>
      </c>
      <c r="K7" s="6" t="s">
        <v>149</v>
      </c>
      <c r="L7" s="52" t="s">
        <v>183</v>
      </c>
      <c r="M7" s="52" t="s">
        <v>143</v>
      </c>
      <c r="N7" s="52" t="s">
        <v>223</v>
      </c>
      <c r="O7" s="35">
        <v>35</v>
      </c>
      <c r="P7" s="53">
        <v>35</v>
      </c>
      <c r="Q7" s="37">
        <v>0</v>
      </c>
      <c r="R7" s="6" t="s">
        <v>29</v>
      </c>
      <c r="S7" s="7" t="s">
        <v>253</v>
      </c>
    </row>
    <row r="8" spans="1:20" x14ac:dyDescent="0.25">
      <c r="A8" s="12" t="s">
        <v>54</v>
      </c>
      <c r="B8" s="51">
        <v>13</v>
      </c>
      <c r="C8" s="51">
        <v>6</v>
      </c>
      <c r="D8" s="51">
        <v>5</v>
      </c>
      <c r="E8" s="53">
        <v>2</v>
      </c>
      <c r="F8" s="37">
        <v>14</v>
      </c>
      <c r="G8" s="35">
        <v>3</v>
      </c>
      <c r="H8" s="53">
        <v>5</v>
      </c>
      <c r="I8" s="53">
        <v>1</v>
      </c>
      <c r="J8" s="37">
        <v>1</v>
      </c>
      <c r="K8" s="6" t="s">
        <v>163</v>
      </c>
      <c r="L8" s="51" t="s">
        <v>216</v>
      </c>
      <c r="M8" s="51" t="s">
        <v>183</v>
      </c>
      <c r="N8" s="51" t="s">
        <v>201</v>
      </c>
      <c r="O8" s="35">
        <v>45</v>
      </c>
      <c r="P8" s="36">
        <v>48</v>
      </c>
      <c r="Q8" s="37">
        <v>-3</v>
      </c>
      <c r="R8" s="6" t="s">
        <v>27</v>
      </c>
      <c r="S8" s="7" t="s">
        <v>246</v>
      </c>
    </row>
    <row r="9" spans="1:20" x14ac:dyDescent="0.25">
      <c r="A9" s="12" t="s">
        <v>57</v>
      </c>
      <c r="B9" s="51">
        <v>13</v>
      </c>
      <c r="C9" s="51">
        <v>6</v>
      </c>
      <c r="D9" s="51">
        <v>6</v>
      </c>
      <c r="E9" s="53">
        <v>1</v>
      </c>
      <c r="F9" s="37">
        <v>13</v>
      </c>
      <c r="G9" s="35">
        <v>5</v>
      </c>
      <c r="H9" s="53">
        <v>6</v>
      </c>
      <c r="I9" s="53">
        <v>0</v>
      </c>
      <c r="J9" s="37">
        <v>0</v>
      </c>
      <c r="K9" s="6" t="s">
        <v>163</v>
      </c>
      <c r="L9" s="51" t="s">
        <v>165</v>
      </c>
      <c r="M9" s="51" t="s">
        <v>134</v>
      </c>
      <c r="N9" s="51" t="s">
        <v>270</v>
      </c>
      <c r="O9" s="35">
        <v>41</v>
      </c>
      <c r="P9" s="36">
        <v>41</v>
      </c>
      <c r="Q9" s="37">
        <v>0</v>
      </c>
      <c r="R9" s="6" t="s">
        <v>27</v>
      </c>
      <c r="S9" s="7" t="s">
        <v>248</v>
      </c>
    </row>
    <row r="10" spans="1:20" x14ac:dyDescent="0.25">
      <c r="A10" s="12" t="s">
        <v>58</v>
      </c>
      <c r="B10" s="52">
        <v>12</v>
      </c>
      <c r="C10" s="52">
        <v>5</v>
      </c>
      <c r="D10" s="52">
        <v>5</v>
      </c>
      <c r="E10" s="53">
        <v>2</v>
      </c>
      <c r="F10" s="37">
        <v>12</v>
      </c>
      <c r="G10" s="35">
        <v>2</v>
      </c>
      <c r="H10" s="53">
        <v>4</v>
      </c>
      <c r="I10" s="53">
        <v>1</v>
      </c>
      <c r="J10" s="37">
        <v>2</v>
      </c>
      <c r="K10" s="6" t="s">
        <v>184</v>
      </c>
      <c r="L10" s="52" t="s">
        <v>189</v>
      </c>
      <c r="M10" s="52" t="s">
        <v>130</v>
      </c>
      <c r="N10" s="52" t="s">
        <v>165</v>
      </c>
      <c r="O10" s="35">
        <v>36</v>
      </c>
      <c r="P10" s="53">
        <v>44</v>
      </c>
      <c r="Q10" s="37">
        <v>-8</v>
      </c>
      <c r="R10" s="6" t="s">
        <v>137</v>
      </c>
      <c r="S10" s="7" t="s">
        <v>240</v>
      </c>
    </row>
    <row r="11" spans="1:20" ht="15.75" thickBot="1" x14ac:dyDescent="0.3">
      <c r="A11" s="12" t="s">
        <v>59</v>
      </c>
      <c r="B11" s="52">
        <v>11</v>
      </c>
      <c r="C11" s="52">
        <v>5</v>
      </c>
      <c r="D11" s="52">
        <v>6</v>
      </c>
      <c r="E11" s="39">
        <v>0</v>
      </c>
      <c r="F11" s="40">
        <v>10</v>
      </c>
      <c r="G11" s="38">
        <v>5</v>
      </c>
      <c r="H11" s="39">
        <v>5</v>
      </c>
      <c r="I11" s="39">
        <v>0</v>
      </c>
      <c r="J11" s="40">
        <v>0</v>
      </c>
      <c r="K11" s="6" t="s">
        <v>163</v>
      </c>
      <c r="L11" s="52" t="s">
        <v>131</v>
      </c>
      <c r="M11" s="52" t="s">
        <v>142</v>
      </c>
      <c r="N11" s="52" t="s">
        <v>241</v>
      </c>
      <c r="O11" s="35">
        <v>44</v>
      </c>
      <c r="P11" s="53">
        <v>38</v>
      </c>
      <c r="Q11" s="37">
        <v>6</v>
      </c>
      <c r="R11" s="6" t="s">
        <v>26</v>
      </c>
      <c r="S11" s="7" t="s">
        <v>241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60</v>
      </c>
      <c r="B14" s="52">
        <v>12</v>
      </c>
      <c r="C14" s="52">
        <v>9</v>
      </c>
      <c r="D14" s="52">
        <v>2</v>
      </c>
      <c r="E14" s="53">
        <v>1</v>
      </c>
      <c r="F14" s="34">
        <v>19</v>
      </c>
      <c r="G14" s="53">
        <v>7</v>
      </c>
      <c r="H14" s="53">
        <v>9</v>
      </c>
      <c r="I14" s="53">
        <v>0</v>
      </c>
      <c r="J14" s="53">
        <v>1</v>
      </c>
      <c r="K14" s="6" t="s">
        <v>134</v>
      </c>
      <c r="L14" s="52" t="s">
        <v>238</v>
      </c>
      <c r="M14" s="52" t="s">
        <v>120</v>
      </c>
      <c r="N14" s="52" t="s">
        <v>134</v>
      </c>
      <c r="O14" s="35">
        <v>39</v>
      </c>
      <c r="P14" s="53">
        <v>27</v>
      </c>
      <c r="Q14" s="37">
        <v>12</v>
      </c>
      <c r="R14" s="6" t="s">
        <v>26</v>
      </c>
      <c r="S14" s="7" t="s">
        <v>254</v>
      </c>
    </row>
    <row r="15" spans="1:20" x14ac:dyDescent="0.25">
      <c r="A15" s="12" t="s">
        <v>61</v>
      </c>
      <c r="B15" s="52">
        <v>13</v>
      </c>
      <c r="C15" s="52">
        <v>8</v>
      </c>
      <c r="D15" s="52">
        <v>5</v>
      </c>
      <c r="E15" s="53">
        <v>0</v>
      </c>
      <c r="F15" s="37">
        <v>16</v>
      </c>
      <c r="G15" s="53">
        <v>4</v>
      </c>
      <c r="H15" s="53">
        <v>7</v>
      </c>
      <c r="I15" s="53">
        <v>1</v>
      </c>
      <c r="J15" s="53">
        <v>0</v>
      </c>
      <c r="K15" s="6" t="s">
        <v>138</v>
      </c>
      <c r="L15" s="52" t="s">
        <v>204</v>
      </c>
      <c r="M15" s="52" t="s">
        <v>123</v>
      </c>
      <c r="N15" s="52" t="s">
        <v>167</v>
      </c>
      <c r="O15" s="35">
        <v>45</v>
      </c>
      <c r="P15" s="53">
        <v>44</v>
      </c>
      <c r="Q15" s="37">
        <v>1</v>
      </c>
      <c r="R15" s="6" t="s">
        <v>29</v>
      </c>
      <c r="S15" s="7" t="s">
        <v>215</v>
      </c>
    </row>
    <row r="16" spans="1:20" x14ac:dyDescent="0.25">
      <c r="A16" s="12" t="s">
        <v>63</v>
      </c>
      <c r="B16" s="51">
        <v>12</v>
      </c>
      <c r="C16" s="51">
        <v>7</v>
      </c>
      <c r="D16" s="51">
        <v>4</v>
      </c>
      <c r="E16" s="36">
        <v>1</v>
      </c>
      <c r="F16" s="37">
        <v>15</v>
      </c>
      <c r="G16" s="36">
        <v>6</v>
      </c>
      <c r="H16" s="36">
        <v>7</v>
      </c>
      <c r="I16" s="36">
        <v>0</v>
      </c>
      <c r="J16" s="36">
        <v>1</v>
      </c>
      <c r="K16" s="6" t="s">
        <v>165</v>
      </c>
      <c r="L16" s="51" t="s">
        <v>167</v>
      </c>
      <c r="M16" s="51" t="s">
        <v>120</v>
      </c>
      <c r="N16" s="51" t="s">
        <v>167</v>
      </c>
      <c r="O16" s="35">
        <v>46</v>
      </c>
      <c r="P16" s="36">
        <v>45</v>
      </c>
      <c r="Q16" s="37">
        <v>1</v>
      </c>
      <c r="R16" s="6" t="s">
        <v>27</v>
      </c>
      <c r="S16" s="7" t="s">
        <v>215</v>
      </c>
    </row>
    <row r="17" spans="1:19" x14ac:dyDescent="0.25">
      <c r="A17" s="12" t="s">
        <v>64</v>
      </c>
      <c r="B17" s="52">
        <v>11</v>
      </c>
      <c r="C17" s="52">
        <v>5</v>
      </c>
      <c r="D17" s="52">
        <v>3</v>
      </c>
      <c r="E17" s="53">
        <v>3</v>
      </c>
      <c r="F17" s="37">
        <v>13</v>
      </c>
      <c r="G17" s="53">
        <v>5</v>
      </c>
      <c r="H17" s="53">
        <v>5</v>
      </c>
      <c r="I17" s="53">
        <v>0</v>
      </c>
      <c r="J17" s="53">
        <v>0</v>
      </c>
      <c r="K17" s="6" t="s">
        <v>274</v>
      </c>
      <c r="L17" s="52" t="s">
        <v>123</v>
      </c>
      <c r="M17" s="52" t="s">
        <v>267</v>
      </c>
      <c r="N17" s="52" t="s">
        <v>268</v>
      </c>
      <c r="O17" s="35">
        <v>29</v>
      </c>
      <c r="P17" s="53">
        <v>31</v>
      </c>
      <c r="Q17" s="37">
        <v>-2</v>
      </c>
      <c r="R17" s="6" t="s">
        <v>30</v>
      </c>
      <c r="S17" s="7" t="s">
        <v>245</v>
      </c>
    </row>
    <row r="18" spans="1:19" x14ac:dyDescent="0.25">
      <c r="A18" s="12" t="s">
        <v>65</v>
      </c>
      <c r="B18" s="52">
        <v>11</v>
      </c>
      <c r="C18" s="52">
        <v>5</v>
      </c>
      <c r="D18" s="52">
        <v>4</v>
      </c>
      <c r="E18" s="53">
        <v>2</v>
      </c>
      <c r="F18" s="37">
        <v>12</v>
      </c>
      <c r="G18" s="53">
        <v>3</v>
      </c>
      <c r="H18" s="53">
        <v>3</v>
      </c>
      <c r="I18" s="53">
        <v>2</v>
      </c>
      <c r="J18" s="53">
        <v>0</v>
      </c>
      <c r="K18" s="6" t="s">
        <v>201</v>
      </c>
      <c r="L18" s="52" t="s">
        <v>130</v>
      </c>
      <c r="M18" s="52" t="s">
        <v>131</v>
      </c>
      <c r="N18" s="52" t="s">
        <v>190</v>
      </c>
      <c r="O18" s="35">
        <v>24</v>
      </c>
      <c r="P18" s="53">
        <v>33</v>
      </c>
      <c r="Q18" s="37">
        <v>-9</v>
      </c>
      <c r="R18" s="6" t="s">
        <v>27</v>
      </c>
      <c r="S18" s="7" t="s">
        <v>244</v>
      </c>
    </row>
    <row r="19" spans="1:19" x14ac:dyDescent="0.25">
      <c r="A19" s="12" t="s">
        <v>62</v>
      </c>
      <c r="B19" s="52">
        <v>13</v>
      </c>
      <c r="C19" s="52">
        <v>5</v>
      </c>
      <c r="D19" s="52">
        <v>7</v>
      </c>
      <c r="E19" s="53">
        <v>1</v>
      </c>
      <c r="F19" s="37">
        <v>11</v>
      </c>
      <c r="G19" s="53">
        <v>5</v>
      </c>
      <c r="H19" s="53">
        <v>5</v>
      </c>
      <c r="I19" s="53">
        <v>0</v>
      </c>
      <c r="J19" s="53">
        <v>0</v>
      </c>
      <c r="K19" s="6" t="s">
        <v>163</v>
      </c>
      <c r="L19" s="52" t="s">
        <v>162</v>
      </c>
      <c r="M19" s="52" t="s">
        <v>120</v>
      </c>
      <c r="N19" s="52" t="s">
        <v>142</v>
      </c>
      <c r="O19" s="35">
        <v>38</v>
      </c>
      <c r="P19" s="53">
        <v>41</v>
      </c>
      <c r="Q19" s="37">
        <v>-3</v>
      </c>
      <c r="R19" s="6" t="s">
        <v>30</v>
      </c>
      <c r="S19" s="7" t="s">
        <v>275</v>
      </c>
    </row>
    <row r="20" spans="1:19" x14ac:dyDescent="0.25">
      <c r="A20" s="12" t="s">
        <v>67</v>
      </c>
      <c r="B20" s="52">
        <v>12</v>
      </c>
      <c r="C20" s="52">
        <v>4</v>
      </c>
      <c r="D20" s="52">
        <v>5</v>
      </c>
      <c r="E20" s="53">
        <v>3</v>
      </c>
      <c r="F20" s="37">
        <v>11</v>
      </c>
      <c r="G20" s="53">
        <v>3</v>
      </c>
      <c r="H20" s="53">
        <v>4</v>
      </c>
      <c r="I20" s="53">
        <v>0</v>
      </c>
      <c r="J20" s="53">
        <v>0</v>
      </c>
      <c r="K20" s="6" t="s">
        <v>183</v>
      </c>
      <c r="L20" s="52" t="s">
        <v>189</v>
      </c>
      <c r="M20" s="52" t="s">
        <v>135</v>
      </c>
      <c r="N20" s="52" t="s">
        <v>190</v>
      </c>
      <c r="O20" s="35">
        <v>32</v>
      </c>
      <c r="P20" s="53">
        <v>39</v>
      </c>
      <c r="Q20" s="37">
        <v>-7</v>
      </c>
      <c r="R20" s="6" t="s">
        <v>30</v>
      </c>
      <c r="S20" s="7" t="s">
        <v>266</v>
      </c>
    </row>
    <row r="21" spans="1:19" ht="15.75" thickBot="1" x14ac:dyDescent="0.3">
      <c r="A21" s="13" t="s">
        <v>66</v>
      </c>
      <c r="B21" s="9">
        <v>11</v>
      </c>
      <c r="C21" s="9">
        <v>5</v>
      </c>
      <c r="D21" s="9">
        <v>6</v>
      </c>
      <c r="E21" s="39">
        <v>0</v>
      </c>
      <c r="F21" s="40">
        <v>10</v>
      </c>
      <c r="G21" s="39">
        <v>5</v>
      </c>
      <c r="H21" s="39">
        <v>5</v>
      </c>
      <c r="I21" s="39">
        <v>0</v>
      </c>
      <c r="J21" s="39">
        <v>0</v>
      </c>
      <c r="K21" s="8" t="s">
        <v>153</v>
      </c>
      <c r="L21" s="9" t="s">
        <v>141</v>
      </c>
      <c r="M21" s="9" t="s">
        <v>119</v>
      </c>
      <c r="N21" s="9" t="s">
        <v>124</v>
      </c>
      <c r="O21" s="38">
        <v>38</v>
      </c>
      <c r="P21" s="39">
        <v>31</v>
      </c>
      <c r="Q21" s="40">
        <v>7</v>
      </c>
      <c r="R21" s="8" t="s">
        <v>29</v>
      </c>
      <c r="S21" s="10" t="s">
        <v>241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11</v>
      </c>
      <c r="C25" s="4">
        <v>8</v>
      </c>
      <c r="D25" s="4">
        <v>3</v>
      </c>
      <c r="E25" s="33">
        <v>0</v>
      </c>
      <c r="F25" s="34">
        <v>16</v>
      </c>
      <c r="G25" s="33">
        <v>7</v>
      </c>
      <c r="H25" s="33">
        <v>7</v>
      </c>
      <c r="I25" s="33">
        <v>1</v>
      </c>
      <c r="J25" s="33">
        <v>0</v>
      </c>
      <c r="K25" s="3" t="s">
        <v>138</v>
      </c>
      <c r="L25" s="4" t="s">
        <v>184</v>
      </c>
      <c r="M25" s="4" t="s">
        <v>115</v>
      </c>
      <c r="N25" s="4" t="s">
        <v>160</v>
      </c>
      <c r="O25" s="32">
        <v>38</v>
      </c>
      <c r="P25" s="33">
        <v>31</v>
      </c>
      <c r="Q25" s="34">
        <v>7</v>
      </c>
      <c r="R25" s="3" t="s">
        <v>26</v>
      </c>
      <c r="S25" s="5" t="s">
        <v>258</v>
      </c>
    </row>
    <row r="26" spans="1:19" x14ac:dyDescent="0.25">
      <c r="A26" s="12" t="s">
        <v>68</v>
      </c>
      <c r="B26" s="52">
        <v>11</v>
      </c>
      <c r="C26" s="52">
        <v>7</v>
      </c>
      <c r="D26" s="52">
        <v>3</v>
      </c>
      <c r="E26" s="53">
        <v>1</v>
      </c>
      <c r="F26" s="37">
        <v>15</v>
      </c>
      <c r="G26" s="53">
        <v>5</v>
      </c>
      <c r="H26" s="53">
        <v>6</v>
      </c>
      <c r="I26" s="53">
        <v>1</v>
      </c>
      <c r="J26" s="53">
        <v>1</v>
      </c>
      <c r="K26" s="6" t="s">
        <v>141</v>
      </c>
      <c r="L26" s="52" t="s">
        <v>182</v>
      </c>
      <c r="M26" s="52" t="s">
        <v>119</v>
      </c>
      <c r="N26" s="52" t="s">
        <v>182</v>
      </c>
      <c r="O26" s="35">
        <v>32</v>
      </c>
      <c r="P26" s="53">
        <v>29</v>
      </c>
      <c r="Q26" s="37">
        <v>3</v>
      </c>
      <c r="R26" s="6" t="s">
        <v>30</v>
      </c>
      <c r="S26" s="7" t="s">
        <v>210</v>
      </c>
    </row>
    <row r="27" spans="1:19" x14ac:dyDescent="0.25">
      <c r="A27" s="12" t="s">
        <v>70</v>
      </c>
      <c r="B27" s="52">
        <v>12</v>
      </c>
      <c r="C27" s="52">
        <v>6</v>
      </c>
      <c r="D27" s="52">
        <v>4</v>
      </c>
      <c r="E27" s="53">
        <v>2</v>
      </c>
      <c r="F27" s="37">
        <v>14</v>
      </c>
      <c r="G27" s="53">
        <v>5</v>
      </c>
      <c r="H27" s="53">
        <v>6</v>
      </c>
      <c r="I27" s="53">
        <v>0</v>
      </c>
      <c r="J27" s="53">
        <v>1</v>
      </c>
      <c r="K27" s="6" t="s">
        <v>140</v>
      </c>
      <c r="L27" s="52" t="s">
        <v>177</v>
      </c>
      <c r="M27" s="52" t="s">
        <v>128</v>
      </c>
      <c r="N27" s="52" t="s">
        <v>180</v>
      </c>
      <c r="O27" s="35">
        <v>41</v>
      </c>
      <c r="P27" s="53">
        <v>41</v>
      </c>
      <c r="Q27" s="37">
        <v>0</v>
      </c>
      <c r="R27" s="6" t="s">
        <v>29</v>
      </c>
      <c r="S27" s="7" t="s">
        <v>244</v>
      </c>
    </row>
    <row r="28" spans="1:19" x14ac:dyDescent="0.25">
      <c r="A28" s="12" t="s">
        <v>74</v>
      </c>
      <c r="B28" s="52">
        <v>12</v>
      </c>
      <c r="C28" s="52">
        <v>6</v>
      </c>
      <c r="D28" s="52">
        <v>5</v>
      </c>
      <c r="E28" s="53">
        <v>1</v>
      </c>
      <c r="F28" s="37">
        <v>13</v>
      </c>
      <c r="G28" s="53">
        <v>4</v>
      </c>
      <c r="H28" s="53">
        <v>4</v>
      </c>
      <c r="I28" s="53">
        <v>2</v>
      </c>
      <c r="J28" s="53">
        <v>0</v>
      </c>
      <c r="K28" s="6" t="s">
        <v>167</v>
      </c>
      <c r="L28" s="52" t="s">
        <v>162</v>
      </c>
      <c r="M28" s="52" t="s">
        <v>123</v>
      </c>
      <c r="N28" s="52" t="s">
        <v>201</v>
      </c>
      <c r="O28" s="35">
        <v>41</v>
      </c>
      <c r="P28" s="53">
        <v>35</v>
      </c>
      <c r="Q28" s="37">
        <v>6</v>
      </c>
      <c r="R28" s="6" t="s">
        <v>26</v>
      </c>
      <c r="S28" s="7" t="s">
        <v>248</v>
      </c>
    </row>
    <row r="29" spans="1:19" x14ac:dyDescent="0.25">
      <c r="A29" s="12" t="s">
        <v>73</v>
      </c>
      <c r="B29" s="51">
        <v>12</v>
      </c>
      <c r="C29" s="51">
        <v>5</v>
      </c>
      <c r="D29" s="51">
        <v>5</v>
      </c>
      <c r="E29" s="36">
        <v>2</v>
      </c>
      <c r="F29" s="37">
        <v>12</v>
      </c>
      <c r="G29" s="36">
        <v>4</v>
      </c>
      <c r="H29" s="36">
        <v>4</v>
      </c>
      <c r="I29" s="36">
        <v>1</v>
      </c>
      <c r="J29" s="36">
        <v>1</v>
      </c>
      <c r="K29" s="6" t="s">
        <v>165</v>
      </c>
      <c r="L29" s="51" t="s">
        <v>162</v>
      </c>
      <c r="M29" s="51" t="s">
        <v>116</v>
      </c>
      <c r="N29" s="51" t="s">
        <v>120</v>
      </c>
      <c r="O29" s="35">
        <v>44</v>
      </c>
      <c r="P29" s="36">
        <v>49</v>
      </c>
      <c r="Q29" s="37">
        <v>-5</v>
      </c>
      <c r="R29" s="6" t="s">
        <v>29</v>
      </c>
      <c r="S29" s="7" t="s">
        <v>246</v>
      </c>
    </row>
    <row r="30" spans="1:19" x14ac:dyDescent="0.25">
      <c r="A30" s="12" t="s">
        <v>71</v>
      </c>
      <c r="B30" s="52">
        <v>11</v>
      </c>
      <c r="C30" s="52">
        <v>5</v>
      </c>
      <c r="D30" s="52">
        <v>5</v>
      </c>
      <c r="E30" s="53">
        <v>1</v>
      </c>
      <c r="F30" s="37">
        <v>11</v>
      </c>
      <c r="G30" s="53">
        <v>4</v>
      </c>
      <c r="H30" s="53">
        <v>4</v>
      </c>
      <c r="I30" s="53">
        <v>1</v>
      </c>
      <c r="J30" s="53">
        <v>1</v>
      </c>
      <c r="K30" s="6" t="s">
        <v>167</v>
      </c>
      <c r="L30" s="52" t="s">
        <v>146</v>
      </c>
      <c r="M30" s="52" t="s">
        <v>156</v>
      </c>
      <c r="N30" s="52" t="s">
        <v>185</v>
      </c>
      <c r="O30" s="35">
        <v>27</v>
      </c>
      <c r="P30" s="53">
        <v>33</v>
      </c>
      <c r="Q30" s="37">
        <v>-6</v>
      </c>
      <c r="R30" s="6" t="s">
        <v>27</v>
      </c>
      <c r="S30" s="7" t="s">
        <v>241</v>
      </c>
    </row>
    <row r="31" spans="1:19" x14ac:dyDescent="0.25">
      <c r="A31" s="12" t="s">
        <v>72</v>
      </c>
      <c r="B31" s="52">
        <v>12</v>
      </c>
      <c r="C31" s="52">
        <v>5</v>
      </c>
      <c r="D31" s="52">
        <v>7</v>
      </c>
      <c r="E31" s="53">
        <v>0</v>
      </c>
      <c r="F31" s="37">
        <v>10</v>
      </c>
      <c r="G31" s="53">
        <v>4</v>
      </c>
      <c r="H31" s="53">
        <v>5</v>
      </c>
      <c r="I31" s="53">
        <v>0</v>
      </c>
      <c r="J31" s="53">
        <v>0</v>
      </c>
      <c r="K31" s="6" t="s">
        <v>141</v>
      </c>
      <c r="L31" s="52" t="s">
        <v>168</v>
      </c>
      <c r="M31" s="52" t="s">
        <v>116</v>
      </c>
      <c r="N31" s="52" t="s">
        <v>191</v>
      </c>
      <c r="O31" s="35">
        <v>34</v>
      </c>
      <c r="P31" s="53">
        <v>36</v>
      </c>
      <c r="Q31" s="37">
        <v>-2</v>
      </c>
      <c r="R31" s="6" t="s">
        <v>27</v>
      </c>
      <c r="S31" s="7" t="s">
        <v>250</v>
      </c>
    </row>
    <row r="32" spans="1:19" ht="15.75" thickBot="1" x14ac:dyDescent="0.3">
      <c r="A32" s="12" t="s">
        <v>75</v>
      </c>
      <c r="B32" s="52">
        <v>11</v>
      </c>
      <c r="C32" s="52">
        <v>4</v>
      </c>
      <c r="D32" s="52">
        <v>7</v>
      </c>
      <c r="E32" s="53">
        <v>0</v>
      </c>
      <c r="F32" s="40">
        <v>8</v>
      </c>
      <c r="G32" s="53">
        <v>3</v>
      </c>
      <c r="H32" s="53">
        <v>4</v>
      </c>
      <c r="I32" s="53">
        <v>0</v>
      </c>
      <c r="J32" s="53">
        <v>0</v>
      </c>
      <c r="K32" s="6" t="s">
        <v>135</v>
      </c>
      <c r="L32" s="52" t="s">
        <v>163</v>
      </c>
      <c r="M32" s="52" t="s">
        <v>118</v>
      </c>
      <c r="N32" s="52" t="s">
        <v>135</v>
      </c>
      <c r="O32" s="35">
        <v>26</v>
      </c>
      <c r="P32" s="53">
        <v>38</v>
      </c>
      <c r="Q32" s="37">
        <v>-12</v>
      </c>
      <c r="R32" s="6" t="s">
        <v>27</v>
      </c>
      <c r="S32" s="7" t="s">
        <v>261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52">
        <v>14</v>
      </c>
      <c r="C35" s="52">
        <v>11</v>
      </c>
      <c r="D35" s="52">
        <v>2</v>
      </c>
      <c r="E35" s="53">
        <v>1</v>
      </c>
      <c r="F35" s="34">
        <v>23</v>
      </c>
      <c r="G35" s="53">
        <v>8</v>
      </c>
      <c r="H35" s="53">
        <v>8</v>
      </c>
      <c r="I35" s="53">
        <v>3</v>
      </c>
      <c r="J35" s="53">
        <v>0</v>
      </c>
      <c r="K35" s="6" t="s">
        <v>249</v>
      </c>
      <c r="L35" s="52" t="s">
        <v>149</v>
      </c>
      <c r="M35" s="52" t="s">
        <v>167</v>
      </c>
      <c r="N35" s="52" t="s">
        <v>278</v>
      </c>
      <c r="O35" s="35">
        <v>53</v>
      </c>
      <c r="P35" s="53">
        <v>32</v>
      </c>
      <c r="Q35" s="37">
        <v>21</v>
      </c>
      <c r="R35" s="6" t="s">
        <v>30</v>
      </c>
      <c r="S35" s="7" t="s">
        <v>253</v>
      </c>
    </row>
    <row r="36" spans="1:19" x14ac:dyDescent="0.25">
      <c r="A36" s="12" t="s">
        <v>76</v>
      </c>
      <c r="B36" s="52">
        <v>12</v>
      </c>
      <c r="C36" s="52">
        <v>9</v>
      </c>
      <c r="D36" s="52">
        <v>2</v>
      </c>
      <c r="E36" s="53">
        <v>1</v>
      </c>
      <c r="F36" s="37">
        <v>19</v>
      </c>
      <c r="G36" s="53">
        <v>9</v>
      </c>
      <c r="H36" s="53">
        <v>9</v>
      </c>
      <c r="I36" s="53">
        <v>0</v>
      </c>
      <c r="J36" s="53">
        <v>0</v>
      </c>
      <c r="K36" s="6" t="s">
        <v>223</v>
      </c>
      <c r="L36" s="52" t="s">
        <v>167</v>
      </c>
      <c r="M36" s="52" t="s">
        <v>138</v>
      </c>
      <c r="N36" s="52" t="s">
        <v>269</v>
      </c>
      <c r="O36" s="35">
        <v>54</v>
      </c>
      <c r="P36" s="53">
        <v>24</v>
      </c>
      <c r="Q36" s="37">
        <v>30</v>
      </c>
      <c r="R36" s="6" t="s">
        <v>139</v>
      </c>
      <c r="S36" s="7" t="s">
        <v>253</v>
      </c>
    </row>
    <row r="37" spans="1:19" x14ac:dyDescent="0.25">
      <c r="A37" s="12" t="s">
        <v>79</v>
      </c>
      <c r="B37" s="52">
        <v>12</v>
      </c>
      <c r="C37" s="52">
        <v>8</v>
      </c>
      <c r="D37" s="52">
        <v>2</v>
      </c>
      <c r="E37" s="53">
        <v>2</v>
      </c>
      <c r="F37" s="37">
        <v>18</v>
      </c>
      <c r="G37" s="53">
        <v>8</v>
      </c>
      <c r="H37" s="53">
        <v>8</v>
      </c>
      <c r="I37" s="53">
        <v>0</v>
      </c>
      <c r="J37" s="53">
        <v>2</v>
      </c>
      <c r="K37" s="6" t="s">
        <v>189</v>
      </c>
      <c r="L37" s="52" t="s">
        <v>174</v>
      </c>
      <c r="M37" s="52" t="s">
        <v>122</v>
      </c>
      <c r="N37" s="52" t="s">
        <v>164</v>
      </c>
      <c r="O37" s="35">
        <v>51</v>
      </c>
      <c r="P37" s="53">
        <v>34</v>
      </c>
      <c r="Q37" s="37">
        <v>17</v>
      </c>
      <c r="R37" s="6" t="s">
        <v>139</v>
      </c>
      <c r="S37" s="7" t="s">
        <v>254</v>
      </c>
    </row>
    <row r="38" spans="1:19" x14ac:dyDescent="0.25">
      <c r="A38" s="12" t="s">
        <v>82</v>
      </c>
      <c r="B38" s="52">
        <v>12</v>
      </c>
      <c r="C38" s="52">
        <v>7</v>
      </c>
      <c r="D38" s="52">
        <v>5</v>
      </c>
      <c r="E38" s="53">
        <v>0</v>
      </c>
      <c r="F38" s="37">
        <v>14</v>
      </c>
      <c r="G38" s="53">
        <v>4</v>
      </c>
      <c r="H38" s="53">
        <v>7</v>
      </c>
      <c r="I38" s="53">
        <v>0</v>
      </c>
      <c r="J38" s="53">
        <v>0</v>
      </c>
      <c r="K38" s="6" t="s">
        <v>151</v>
      </c>
      <c r="L38" s="52" t="s">
        <v>167</v>
      </c>
      <c r="M38" s="52" t="s">
        <v>120</v>
      </c>
      <c r="N38" s="52" t="s">
        <v>142</v>
      </c>
      <c r="O38" s="35">
        <v>37</v>
      </c>
      <c r="P38" s="53">
        <v>34</v>
      </c>
      <c r="Q38" s="37">
        <v>3</v>
      </c>
      <c r="R38" s="6" t="s">
        <v>27</v>
      </c>
      <c r="S38" s="7" t="s">
        <v>215</v>
      </c>
    </row>
    <row r="39" spans="1:19" x14ac:dyDescent="0.25">
      <c r="A39" s="12" t="s">
        <v>80</v>
      </c>
      <c r="B39" s="52">
        <v>13</v>
      </c>
      <c r="C39" s="52">
        <v>4</v>
      </c>
      <c r="D39" s="52">
        <v>6</v>
      </c>
      <c r="E39" s="53">
        <v>3</v>
      </c>
      <c r="F39" s="37">
        <v>11</v>
      </c>
      <c r="G39" s="53">
        <v>2</v>
      </c>
      <c r="H39" s="53">
        <v>4</v>
      </c>
      <c r="I39" s="53">
        <v>0</v>
      </c>
      <c r="J39" s="53">
        <v>2</v>
      </c>
      <c r="K39" s="6" t="s">
        <v>142</v>
      </c>
      <c r="L39" s="52" t="s">
        <v>264</v>
      </c>
      <c r="M39" s="52" t="s">
        <v>118</v>
      </c>
      <c r="N39" s="52" t="s">
        <v>277</v>
      </c>
      <c r="O39" s="35">
        <v>34</v>
      </c>
      <c r="P39" s="53">
        <v>46</v>
      </c>
      <c r="Q39" s="37">
        <v>-12</v>
      </c>
      <c r="R39" s="6" t="s">
        <v>30</v>
      </c>
      <c r="S39" s="7" t="s">
        <v>246</v>
      </c>
    </row>
    <row r="40" spans="1:19" x14ac:dyDescent="0.25">
      <c r="A40" s="12" t="s">
        <v>81</v>
      </c>
      <c r="B40" s="52">
        <v>12</v>
      </c>
      <c r="C40" s="52">
        <v>4</v>
      </c>
      <c r="D40" s="52">
        <v>7</v>
      </c>
      <c r="E40" s="53">
        <v>1</v>
      </c>
      <c r="F40" s="37">
        <v>9</v>
      </c>
      <c r="G40" s="53">
        <v>4</v>
      </c>
      <c r="H40" s="53">
        <v>4</v>
      </c>
      <c r="I40" s="53">
        <v>0</v>
      </c>
      <c r="J40" s="53">
        <v>1</v>
      </c>
      <c r="K40" s="6" t="s">
        <v>142</v>
      </c>
      <c r="L40" s="52" t="s">
        <v>170</v>
      </c>
      <c r="M40" s="52" t="s">
        <v>120</v>
      </c>
      <c r="N40" s="52" t="s">
        <v>151</v>
      </c>
      <c r="O40" s="35">
        <v>32</v>
      </c>
      <c r="P40" s="53">
        <v>43</v>
      </c>
      <c r="Q40" s="37">
        <v>-11</v>
      </c>
      <c r="R40" s="6" t="s">
        <v>29</v>
      </c>
      <c r="S40" s="7" t="s">
        <v>275</v>
      </c>
    </row>
    <row r="41" spans="1:19" x14ac:dyDescent="0.25">
      <c r="A41" s="12" t="s">
        <v>78</v>
      </c>
      <c r="B41" s="52">
        <v>11</v>
      </c>
      <c r="C41" s="52">
        <v>2</v>
      </c>
      <c r="D41" s="52">
        <v>8</v>
      </c>
      <c r="E41" s="53">
        <v>1</v>
      </c>
      <c r="F41" s="37">
        <v>5</v>
      </c>
      <c r="G41" s="53">
        <v>2</v>
      </c>
      <c r="H41" s="53">
        <v>2</v>
      </c>
      <c r="I41" s="53">
        <v>0</v>
      </c>
      <c r="J41" s="53">
        <v>0</v>
      </c>
      <c r="K41" s="6" t="s">
        <v>157</v>
      </c>
      <c r="L41" s="52" t="s">
        <v>161</v>
      </c>
      <c r="M41" s="52" t="s">
        <v>135</v>
      </c>
      <c r="N41" s="52" t="s">
        <v>206</v>
      </c>
      <c r="O41" s="35">
        <v>29</v>
      </c>
      <c r="P41" s="53">
        <v>47</v>
      </c>
      <c r="Q41" s="37">
        <v>-18</v>
      </c>
      <c r="R41" s="6" t="s">
        <v>127</v>
      </c>
      <c r="S41" s="7" t="s">
        <v>237</v>
      </c>
    </row>
    <row r="42" spans="1:19" ht="15.75" thickBot="1" x14ac:dyDescent="0.3">
      <c r="A42" s="13" t="s">
        <v>83</v>
      </c>
      <c r="B42" s="9">
        <v>12</v>
      </c>
      <c r="C42" s="9">
        <v>1</v>
      </c>
      <c r="D42" s="9">
        <v>10</v>
      </c>
      <c r="E42" s="39">
        <v>1</v>
      </c>
      <c r="F42" s="40">
        <v>3</v>
      </c>
      <c r="G42" s="39">
        <v>1</v>
      </c>
      <c r="H42" s="39">
        <v>1</v>
      </c>
      <c r="I42" s="39">
        <v>0</v>
      </c>
      <c r="J42" s="39">
        <v>1</v>
      </c>
      <c r="K42" s="8" t="s">
        <v>186</v>
      </c>
      <c r="L42" s="9" t="s">
        <v>207</v>
      </c>
      <c r="M42" s="9" t="s">
        <v>118</v>
      </c>
      <c r="N42" s="9" t="s">
        <v>136</v>
      </c>
      <c r="O42" s="38">
        <v>14</v>
      </c>
      <c r="P42" s="39">
        <v>56</v>
      </c>
      <c r="Q42" s="40">
        <v>-42</v>
      </c>
      <c r="R42" s="8" t="s">
        <v>26</v>
      </c>
      <c r="S42" s="10" t="s">
        <v>276</v>
      </c>
    </row>
    <row r="43" spans="1:19" ht="15.75" thickTop="1" x14ac:dyDescent="0.25"/>
    <row r="44" spans="1:19" x14ac:dyDescent="0.25">
      <c r="A44" s="51" t="s">
        <v>101</v>
      </c>
      <c r="B44" s="62" t="s">
        <v>105</v>
      </c>
      <c r="C44" s="62"/>
      <c r="D44" s="62"/>
    </row>
    <row r="45" spans="1:19" x14ac:dyDescent="0.25">
      <c r="A45" s="51" t="s">
        <v>102</v>
      </c>
      <c r="B45" s="62" t="s">
        <v>106</v>
      </c>
      <c r="C45" s="62"/>
      <c r="D45" s="62"/>
    </row>
    <row r="46" spans="1:19" x14ac:dyDescent="0.25">
      <c r="A46" s="51" t="s">
        <v>103</v>
      </c>
      <c r="B46" s="62" t="s">
        <v>108</v>
      </c>
      <c r="C46" s="62"/>
      <c r="D46" s="62"/>
    </row>
    <row r="47" spans="1:19" x14ac:dyDescent="0.25">
      <c r="A47" s="51" t="s">
        <v>104</v>
      </c>
      <c r="B47" s="62" t="s">
        <v>107</v>
      </c>
      <c r="C47" s="62"/>
      <c r="D47" s="62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:S1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f>Boston_Bruins!$C$86</f>
        <v>12</v>
      </c>
      <c r="C4" s="4">
        <f>Boston_Bruins!$I$84</f>
        <v>10</v>
      </c>
      <c r="D4" s="4">
        <f>Boston_Bruins!$J$84</f>
        <v>1</v>
      </c>
      <c r="E4" s="33">
        <f>Boston_Bruins!$L$84</f>
        <v>1</v>
      </c>
      <c r="F4" s="34">
        <f>(C4*2)+E4</f>
        <v>21</v>
      </c>
      <c r="G4" s="32">
        <f>C4-(Boston_Bruins!$K$84+I4)</f>
        <v>8</v>
      </c>
      <c r="H4" s="33">
        <f>C4-I4</f>
        <v>9</v>
      </c>
      <c r="I4" s="33">
        <f>Boston_Bruins!$M$84</f>
        <v>1</v>
      </c>
      <c r="J4" s="34">
        <f>Boston_Bruins!$N$84</f>
        <v>0</v>
      </c>
      <c r="K4" s="3" t="str">
        <f>Boston_Bruins!$O$85</f>
        <v>5-0-1</v>
      </c>
      <c r="L4" s="4" t="str">
        <f>Boston_Bruins!$R$85</f>
        <v>5-1-0</v>
      </c>
      <c r="M4" s="4" t="str">
        <f>Boston_Bruins!$U$85</f>
        <v>3-1-0</v>
      </c>
      <c r="N4" s="4" t="str">
        <f>Boston_Bruins!$X$85</f>
        <v>3-1-0</v>
      </c>
      <c r="O4" s="32">
        <f>Boston_Bruins!$E$85</f>
        <v>39</v>
      </c>
      <c r="P4" s="33">
        <f>Boston_Bruins!$F$85</f>
        <v>23</v>
      </c>
      <c r="Q4" s="34">
        <f t="shared" ref="Q4:Q11" si="0">O4-P4</f>
        <v>16</v>
      </c>
      <c r="R4" s="3" t="str">
        <f>Boston_Bruins!$AA$85</f>
        <v>W1</v>
      </c>
      <c r="S4" s="5" t="str">
        <f>Boston_Bruins!$AD$85</f>
        <v>8-1-1</v>
      </c>
    </row>
    <row r="5" spans="1:20" x14ac:dyDescent="0.25">
      <c r="A5" s="12" t="s">
        <v>57</v>
      </c>
      <c r="B5" s="1">
        <f>Buffalo_Sabres!$C$86</f>
        <v>13</v>
      </c>
      <c r="C5" s="1">
        <f>Buffalo_Sabres!$I$84</f>
        <v>6</v>
      </c>
      <c r="D5" s="1">
        <f>Buffalo_Sabres!$J$84</f>
        <v>6</v>
      </c>
      <c r="E5" s="36">
        <f>Buffalo_Sabres!$L$84</f>
        <v>1</v>
      </c>
      <c r="F5" s="37">
        <f t="shared" ref="F5:F11" si="1">(C5*2)+E5</f>
        <v>13</v>
      </c>
      <c r="G5" s="35">
        <f>C5-(Buffalo_Sabres!$K$84+I5)</f>
        <v>5</v>
      </c>
      <c r="H5" s="36">
        <f t="shared" ref="H5:H11" si="2">C5-I5</f>
        <v>6</v>
      </c>
      <c r="I5" s="36">
        <f>Buffalo_Sabres!$M$84</f>
        <v>0</v>
      </c>
      <c r="J5" s="37">
        <f>Buffalo_Sabres!$N$84</f>
        <v>0</v>
      </c>
      <c r="K5" s="6" t="str">
        <f>Buffalo_Sabres!$O$85</f>
        <v>3-4-0</v>
      </c>
      <c r="L5" s="1" t="str">
        <f>Buffalo_Sabres!$R$85</f>
        <v>3-2-1</v>
      </c>
      <c r="M5" s="1" t="str">
        <f>Buffalo_Sabres!$U$85</f>
        <v>3-1-0</v>
      </c>
      <c r="N5" s="1" t="str">
        <f>Buffalo_Sabres!$X$85</f>
        <v>5-5-1</v>
      </c>
      <c r="O5" s="35">
        <f>Buffalo_Sabres!$E$85</f>
        <v>41</v>
      </c>
      <c r="P5" s="36">
        <f>Buffalo_Sabres!$F$85</f>
        <v>41</v>
      </c>
      <c r="Q5" s="37">
        <f t="shared" si="0"/>
        <v>0</v>
      </c>
      <c r="R5" s="6" t="str">
        <f>Buffalo_Sabres!$AA$85</f>
        <v>L1</v>
      </c>
      <c r="S5" s="7" t="str">
        <f>Buffalo_Sabres!$AD$85</f>
        <v>5-4-1</v>
      </c>
    </row>
    <row r="6" spans="1:20" x14ac:dyDescent="0.25">
      <c r="A6" s="12" t="s">
        <v>56</v>
      </c>
      <c r="B6" s="1">
        <f>Detroit_Red_Wings!$C$86</f>
        <v>13</v>
      </c>
      <c r="C6" s="1">
        <f>Detroit_Red_Wings!$I$84</f>
        <v>7</v>
      </c>
      <c r="D6" s="1">
        <f>Detroit_Red_Wings!$J$84</f>
        <v>5</v>
      </c>
      <c r="E6" s="36">
        <f>Detroit_Red_Wings!$L$84</f>
        <v>1</v>
      </c>
      <c r="F6" s="37">
        <f t="shared" si="1"/>
        <v>15</v>
      </c>
      <c r="G6" s="35">
        <f>C6-(Detroit_Red_Wings!$K$84+I6)</f>
        <v>6</v>
      </c>
      <c r="H6" s="36">
        <f t="shared" si="2"/>
        <v>7</v>
      </c>
      <c r="I6" s="36">
        <f>Detroit_Red_Wings!$M$84</f>
        <v>0</v>
      </c>
      <c r="J6" s="37">
        <f>Detroit_Red_Wings!$N$84</f>
        <v>0</v>
      </c>
      <c r="K6" s="6" t="str">
        <f>Detroit_Red_Wings!$O$85</f>
        <v>4-2-1</v>
      </c>
      <c r="L6" s="1" t="str">
        <f>Detroit_Red_Wings!$R$85</f>
        <v>3-3-0</v>
      </c>
      <c r="M6" s="1" t="str">
        <f>Detroit_Red_Wings!$U$85</f>
        <v>2-2-0</v>
      </c>
      <c r="N6" s="1" t="str">
        <f>Detroit_Red_Wings!$X$85</f>
        <v>6-4-0</v>
      </c>
      <c r="O6" s="35">
        <f>Detroit_Red_Wings!$E$85</f>
        <v>48</v>
      </c>
      <c r="P6" s="36">
        <f>Detroit_Red_Wings!$F$85</f>
        <v>42</v>
      </c>
      <c r="Q6" s="37">
        <f t="shared" si="0"/>
        <v>6</v>
      </c>
      <c r="R6" s="6" t="str">
        <f>Detroit_Red_Wings!$AA$85</f>
        <v>L1</v>
      </c>
      <c r="S6" s="7" t="str">
        <f>Detroit_Red_Wings!$AD$85</f>
        <v>5-4-1</v>
      </c>
    </row>
    <row r="7" spans="1:20" x14ac:dyDescent="0.25">
      <c r="A7" s="12" t="s">
        <v>52</v>
      </c>
      <c r="B7" s="1">
        <f>Florida_Panthers!$C$86</f>
        <v>12</v>
      </c>
      <c r="C7" s="1">
        <f>Florida_Panthers!$I$84</f>
        <v>7</v>
      </c>
      <c r="D7" s="1">
        <f>Florida_Panthers!$J$84</f>
        <v>4</v>
      </c>
      <c r="E7" s="36">
        <f>Florida_Panthers!$L$84</f>
        <v>1</v>
      </c>
      <c r="F7" s="37">
        <f t="shared" si="1"/>
        <v>15</v>
      </c>
      <c r="G7" s="35">
        <f>C7-(Florida_Panthers!$K$84+I7)</f>
        <v>5</v>
      </c>
      <c r="H7" s="36">
        <f t="shared" si="2"/>
        <v>7</v>
      </c>
      <c r="I7" s="36">
        <f>Florida_Panthers!$M$84</f>
        <v>0</v>
      </c>
      <c r="J7" s="37">
        <f>Florida_Panthers!$N$84</f>
        <v>0</v>
      </c>
      <c r="K7" s="6" t="str">
        <f>Florida_Panthers!$O$85</f>
        <v>4-1-0</v>
      </c>
      <c r="L7" s="1" t="str">
        <f>Florida_Panthers!$R$85</f>
        <v>3-3-1</v>
      </c>
      <c r="M7" s="1" t="str">
        <f>Florida_Panthers!$U$85</f>
        <v>2-0-1</v>
      </c>
      <c r="N7" s="1" t="str">
        <f>Florida_Panthers!$X$85</f>
        <v>5-0-1</v>
      </c>
      <c r="O7" s="35">
        <f>Florida_Panthers!$E$85</f>
        <v>35</v>
      </c>
      <c r="P7" s="36">
        <f>Florida_Panthers!$F$85</f>
        <v>35</v>
      </c>
      <c r="Q7" s="37">
        <f t="shared" si="0"/>
        <v>0</v>
      </c>
      <c r="R7" s="6" t="str">
        <f>Florida_Panthers!$AA$85</f>
        <v>W2</v>
      </c>
      <c r="S7" s="7" t="str">
        <f>Florida_Panthers!$AD$85</f>
        <v>7-2-1</v>
      </c>
    </row>
    <row r="8" spans="1:20" x14ac:dyDescent="0.25">
      <c r="A8" s="12" t="s">
        <v>58</v>
      </c>
      <c r="B8" s="1">
        <f>Montreal_Canadiens!$C$86</f>
        <v>12</v>
      </c>
      <c r="C8" s="1">
        <f>Montreal_Canadiens!$I$84</f>
        <v>5</v>
      </c>
      <c r="D8" s="1">
        <f>Montreal_Canadiens!$J$84</f>
        <v>5</v>
      </c>
      <c r="E8" s="36">
        <f>Montreal_Canadiens!$L$84</f>
        <v>2</v>
      </c>
      <c r="F8" s="37">
        <f t="shared" si="1"/>
        <v>12</v>
      </c>
      <c r="G8" s="35">
        <f>C8-(Montreal_Canadiens!$K$84+I8)</f>
        <v>2</v>
      </c>
      <c r="H8" s="36">
        <f t="shared" si="2"/>
        <v>4</v>
      </c>
      <c r="I8" s="36">
        <f>Montreal_Canadiens!$M$84</f>
        <v>1</v>
      </c>
      <c r="J8" s="37">
        <f>Montreal_Canadiens!$N$84</f>
        <v>2</v>
      </c>
      <c r="K8" s="6" t="str">
        <f>Montreal_Canadiens!$O$85</f>
        <v>4-3-0</v>
      </c>
      <c r="L8" s="1" t="str">
        <f>Montreal_Canadiens!$R$85</f>
        <v>1-2-2</v>
      </c>
      <c r="M8" s="1" t="str">
        <f>Montreal_Canadiens!$U$85</f>
        <v>1-1-1</v>
      </c>
      <c r="N8" s="1" t="str">
        <f>Montreal_Canadiens!$X$85</f>
        <v>3-2-1</v>
      </c>
      <c r="O8" s="35">
        <f>Montreal_Canadiens!$E$85</f>
        <v>36</v>
      </c>
      <c r="P8" s="36">
        <f>Montreal_Canadiens!$F$85</f>
        <v>44</v>
      </c>
      <c r="Q8" s="37">
        <f t="shared" si="0"/>
        <v>-8</v>
      </c>
      <c r="R8" s="6" t="str">
        <f>Montreal_Canadiens!$AA$85</f>
        <v>L4</v>
      </c>
      <c r="S8" s="7" t="str">
        <f>Montreal_Canadiens!$AD$85</f>
        <v>4-5-1</v>
      </c>
    </row>
    <row r="9" spans="1:20" x14ac:dyDescent="0.25">
      <c r="A9" s="12" t="s">
        <v>59</v>
      </c>
      <c r="B9" s="1">
        <f>Ottawa_Senators!$C$86</f>
        <v>11</v>
      </c>
      <c r="C9" s="1">
        <f>Ottawa_Senators!$I$84</f>
        <v>5</v>
      </c>
      <c r="D9" s="1">
        <f>Ottawa_Senators!$J$84</f>
        <v>6</v>
      </c>
      <c r="E9" s="36">
        <f>Ottawa_Senators!$L$84</f>
        <v>0</v>
      </c>
      <c r="F9" s="37">
        <f t="shared" si="1"/>
        <v>10</v>
      </c>
      <c r="G9" s="35">
        <f>C9-(Ottawa_Senators!$K$84+I9)</f>
        <v>5</v>
      </c>
      <c r="H9" s="36">
        <f t="shared" si="2"/>
        <v>5</v>
      </c>
      <c r="I9" s="36">
        <f>Ottawa_Senators!$M$84</f>
        <v>0</v>
      </c>
      <c r="J9" s="37">
        <f>Ottawa_Senators!$N$84</f>
        <v>0</v>
      </c>
      <c r="K9" s="6" t="str">
        <f>Ottawa_Senators!$O$85</f>
        <v>3-4-0</v>
      </c>
      <c r="L9" s="1" t="str">
        <f>Ottawa_Senators!$R$85</f>
        <v>2-2-0</v>
      </c>
      <c r="M9" s="1" t="str">
        <f>Ottawa_Senators!$U$85</f>
        <v>2-3-0</v>
      </c>
      <c r="N9" s="1" t="str">
        <f>Ottawa_Senators!$X$85</f>
        <v>5-5-0</v>
      </c>
      <c r="O9" s="35">
        <f>Ottawa_Senators!$E$85</f>
        <v>44</v>
      </c>
      <c r="P9" s="36">
        <f>Ottawa_Senators!$F$85</f>
        <v>38</v>
      </c>
      <c r="Q9" s="37">
        <f t="shared" si="0"/>
        <v>6</v>
      </c>
      <c r="R9" s="6" t="str">
        <f>Ottawa_Senators!$AA$85</f>
        <v>W1</v>
      </c>
      <c r="S9" s="7" t="str">
        <f>Ottawa_Senators!$AD$85</f>
        <v>5-5-0</v>
      </c>
    </row>
    <row r="10" spans="1:20" x14ac:dyDescent="0.25">
      <c r="A10" s="12" t="s">
        <v>55</v>
      </c>
      <c r="B10" s="1">
        <f>Tampa_Bay_Lightning!$C$86</f>
        <v>13</v>
      </c>
      <c r="C10" s="1">
        <f>Tampa_Bay_Lightning!$I$84</f>
        <v>6</v>
      </c>
      <c r="D10" s="1">
        <f>Tampa_Bay_Lightning!$J$84</f>
        <v>3</v>
      </c>
      <c r="E10" s="36">
        <f>Tampa_Bay_Lightning!$L$84</f>
        <v>4</v>
      </c>
      <c r="F10" s="37">
        <f t="shared" si="1"/>
        <v>16</v>
      </c>
      <c r="G10" s="35">
        <f>C10-(Tampa_Bay_Lightning!$K$84+I10)</f>
        <v>6</v>
      </c>
      <c r="H10" s="36">
        <f t="shared" si="2"/>
        <v>6</v>
      </c>
      <c r="I10" s="36">
        <f>Tampa_Bay_Lightning!$M$84</f>
        <v>0</v>
      </c>
      <c r="J10" s="37">
        <f>Tampa_Bay_Lightning!$N$84</f>
        <v>0</v>
      </c>
      <c r="K10" s="6" t="str">
        <f>Tampa_Bay_Lightning!$O$85</f>
        <v>4-0-2</v>
      </c>
      <c r="L10" s="1" t="str">
        <f>Tampa_Bay_Lightning!$R$85</f>
        <v>2-3-2</v>
      </c>
      <c r="M10" s="1" t="str">
        <f>Tampa_Bay_Lightning!$U$85</f>
        <v>2-2-3</v>
      </c>
      <c r="N10" s="1" t="str">
        <f>Tampa_Bay_Lightning!$X$85</f>
        <v>3-3-3</v>
      </c>
      <c r="O10" s="35">
        <f>Tampa_Bay_Lightning!$E$85</f>
        <v>50</v>
      </c>
      <c r="P10" s="36">
        <f>Tampa_Bay_Lightning!$F$85</f>
        <v>45</v>
      </c>
      <c r="Q10" s="37">
        <f t="shared" si="0"/>
        <v>5</v>
      </c>
      <c r="R10" s="6" t="str">
        <f>Tampa_Bay_Lightning!$AA$85</f>
        <v>W1</v>
      </c>
      <c r="S10" s="7" t="str">
        <f>Tampa_Bay_Lightning!$AD$85</f>
        <v>5-1-4</v>
      </c>
    </row>
    <row r="11" spans="1:20" ht="15.75" thickBot="1" x14ac:dyDescent="0.3">
      <c r="A11" s="12" t="s">
        <v>54</v>
      </c>
      <c r="B11" s="1">
        <f>Toronto_Maple_Leafs!$C$86</f>
        <v>13</v>
      </c>
      <c r="C11" s="1">
        <f>Toronto_Maple_Leafs!$I$84</f>
        <v>6</v>
      </c>
      <c r="D11" s="1">
        <f>Toronto_Maple_Leafs!$J$84</f>
        <v>5</v>
      </c>
      <c r="E11" s="39">
        <f>Toronto_Maple_Leafs!$L$84</f>
        <v>2</v>
      </c>
      <c r="F11" s="40">
        <f t="shared" si="1"/>
        <v>14</v>
      </c>
      <c r="G11" s="38">
        <f>C11-(Toronto_Maple_Leafs!$K$84+I11)</f>
        <v>3</v>
      </c>
      <c r="H11" s="39">
        <f t="shared" si="2"/>
        <v>5</v>
      </c>
      <c r="I11" s="39">
        <f>Toronto_Maple_Leafs!$M$84</f>
        <v>1</v>
      </c>
      <c r="J11" s="40">
        <f>Toronto_Maple_Leafs!$N$84</f>
        <v>1</v>
      </c>
      <c r="K11" s="6" t="str">
        <f>Toronto_Maple_Leafs!$O$85</f>
        <v>3-4-0</v>
      </c>
      <c r="L11" s="1" t="str">
        <f>Toronto_Maple_Leafs!$R$85</f>
        <v>3-1-2</v>
      </c>
      <c r="M11" s="1" t="str">
        <f>Toronto_Maple_Leafs!$U$85</f>
        <v>3-3-1</v>
      </c>
      <c r="N11" s="1" t="str">
        <f>Toronto_Maple_Leafs!$X$85</f>
        <v>4-3-1</v>
      </c>
      <c r="O11" s="35">
        <f>Toronto_Maple_Leafs!$E$85</f>
        <v>45</v>
      </c>
      <c r="P11" s="36">
        <f>Toronto_Maple_Leafs!$F$85</f>
        <v>48</v>
      </c>
      <c r="Q11" s="37">
        <f t="shared" si="0"/>
        <v>-3</v>
      </c>
      <c r="R11" s="6" t="str">
        <f>Toronto_Maple_Leafs!$AA$85</f>
        <v>L1</v>
      </c>
      <c r="S11" s="7" t="str">
        <f>Toronto_Maple_Leafs!$AD$85</f>
        <v>4-4-2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1">
        <f>Carolina_Hurricanes!$C$86</f>
        <v>13</v>
      </c>
      <c r="C14" s="1">
        <f>Carolina_Hurricanes!$I$84</f>
        <v>8</v>
      </c>
      <c r="D14" s="1">
        <f>Carolina_Hurricanes!$J$84</f>
        <v>5</v>
      </c>
      <c r="E14" s="36">
        <f>Carolina_Hurricanes!$L$84</f>
        <v>0</v>
      </c>
      <c r="F14" s="34">
        <f>(C14*2)+E14</f>
        <v>16</v>
      </c>
      <c r="G14" s="36">
        <f>C14-(Carolina_Hurricanes!$K$84+I14)</f>
        <v>4</v>
      </c>
      <c r="H14" s="36">
        <f>C14-I14</f>
        <v>7</v>
      </c>
      <c r="I14" s="36">
        <f>Carolina_Hurricanes!$M$84</f>
        <v>1</v>
      </c>
      <c r="J14" s="36">
        <f>Carolina_Hurricanes!$N$84</f>
        <v>0</v>
      </c>
      <c r="K14" s="6" t="str">
        <f>Carolina_Hurricanes!$O$85</f>
        <v>4-0-0</v>
      </c>
      <c r="L14" s="1" t="str">
        <f>Carolina_Hurricanes!$R$85</f>
        <v>4-5-0</v>
      </c>
      <c r="M14" s="1" t="str">
        <f>Carolina_Hurricanes!$U$85</f>
        <v>2-1-0</v>
      </c>
      <c r="N14" s="1" t="str">
        <f>Carolina_Hurricanes!$X$85</f>
        <v>4-2-0</v>
      </c>
      <c r="O14" s="35">
        <f>Carolina_Hurricanes!$E$85</f>
        <v>45</v>
      </c>
      <c r="P14" s="36">
        <f>Carolina_Hurricanes!$F$85</f>
        <v>44</v>
      </c>
      <c r="Q14" s="37">
        <f t="shared" ref="Q14:Q21" si="3">O14-P14</f>
        <v>1</v>
      </c>
      <c r="R14" s="6" t="str">
        <f>Carolina_Hurricanes!$AA$85</f>
        <v>W2</v>
      </c>
      <c r="S14" s="7" t="str">
        <f>Carolina_Hurricanes!$AD$85</f>
        <v>6-4-0</v>
      </c>
    </row>
    <row r="15" spans="1:20" x14ac:dyDescent="0.25">
      <c r="A15" s="12" t="s">
        <v>67</v>
      </c>
      <c r="B15" s="1">
        <f>Columbus_Blue_Jackets!$C$86</f>
        <v>12</v>
      </c>
      <c r="C15" s="1">
        <f>Columbus_Blue_Jackets!$I$84</f>
        <v>4</v>
      </c>
      <c r="D15" s="1">
        <f>Columbus_Blue_Jackets!$J$84</f>
        <v>5</v>
      </c>
      <c r="E15" s="36">
        <f>Columbus_Blue_Jackets!$L$84</f>
        <v>3</v>
      </c>
      <c r="F15" s="37">
        <f t="shared" ref="F15:F21" si="4">(C15*2)+E15</f>
        <v>11</v>
      </c>
      <c r="G15" s="36">
        <f>C15-(Columbus_Blue_Jackets!$K$84+I15)</f>
        <v>3</v>
      </c>
      <c r="H15" s="36">
        <f t="shared" ref="H15:H21" si="5">C15-I15</f>
        <v>4</v>
      </c>
      <c r="I15" s="36">
        <f>Columbus_Blue_Jackets!$M$84</f>
        <v>0</v>
      </c>
      <c r="J15" s="36">
        <f>Columbus_Blue_Jackets!$N$84</f>
        <v>0</v>
      </c>
      <c r="K15" s="6" t="str">
        <f>Columbus_Blue_Jackets!$O$85</f>
        <v>3-3-1</v>
      </c>
      <c r="L15" s="1" t="str">
        <f>Columbus_Blue_Jackets!$R$85</f>
        <v>1-2-2</v>
      </c>
      <c r="M15" s="1" t="str">
        <f>Columbus_Blue_Jackets!$U$85</f>
        <v>1-3-0</v>
      </c>
      <c r="N15" s="1" t="str">
        <f>Columbus_Blue_Jackets!$X$85</f>
        <v>2-4-2</v>
      </c>
      <c r="O15" s="35">
        <f>Columbus_Blue_Jackets!$E$85</f>
        <v>32</v>
      </c>
      <c r="P15" s="36">
        <f>Columbus_Blue_Jackets!$F$85</f>
        <v>39</v>
      </c>
      <c r="Q15" s="37">
        <f t="shared" si="3"/>
        <v>-7</v>
      </c>
      <c r="R15" s="6" t="str">
        <f>Columbus_Blue_Jackets!$AA$85</f>
        <v>L2</v>
      </c>
      <c r="S15" s="7" t="str">
        <f>Columbus_Blue_Jackets!$AD$85</f>
        <v>3-4-3</v>
      </c>
    </row>
    <row r="16" spans="1:20" x14ac:dyDescent="0.25">
      <c r="A16" s="12" t="s">
        <v>63</v>
      </c>
      <c r="B16" s="1">
        <f>New_Jersey_Devils!$C$86</f>
        <v>12</v>
      </c>
      <c r="C16" s="1">
        <f>New_Jersey_Devils!$I$84</f>
        <v>7</v>
      </c>
      <c r="D16" s="1">
        <f>New_Jersey_Devils!$J$84</f>
        <v>4</v>
      </c>
      <c r="E16" s="36">
        <f>New_Jersey_Devils!$L$84</f>
        <v>1</v>
      </c>
      <c r="F16" s="37">
        <f t="shared" si="4"/>
        <v>15</v>
      </c>
      <c r="G16" s="36">
        <f>C16-(New_Jersey_Devils!$K$84+I16)</f>
        <v>6</v>
      </c>
      <c r="H16" s="36">
        <f t="shared" si="5"/>
        <v>7</v>
      </c>
      <c r="I16" s="36">
        <f>New_Jersey_Devils!$M$84</f>
        <v>0</v>
      </c>
      <c r="J16" s="36">
        <f>New_Jersey_Devils!$N$84</f>
        <v>1</v>
      </c>
      <c r="K16" s="6" t="str">
        <f>New_Jersey_Devils!$O$85</f>
        <v>3-2-1</v>
      </c>
      <c r="L16" s="1" t="str">
        <f>New_Jersey_Devils!$R$85</f>
        <v>4-2-0</v>
      </c>
      <c r="M16" s="1" t="str">
        <f>New_Jersey_Devils!$U$85</f>
        <v>1-1-0</v>
      </c>
      <c r="N16" s="1" t="str">
        <f>New_Jersey_Devils!$X$85</f>
        <v>4-2-0</v>
      </c>
      <c r="O16" s="35">
        <f>New_Jersey_Devils!$E$85</f>
        <v>46</v>
      </c>
      <c r="P16" s="36">
        <f>New_Jersey_Devils!$F$85</f>
        <v>45</v>
      </c>
      <c r="Q16" s="37">
        <f t="shared" si="3"/>
        <v>1</v>
      </c>
      <c r="R16" s="6" t="str">
        <f>New_Jersey_Devils!$AA$85</f>
        <v>L1</v>
      </c>
      <c r="S16" s="7" t="str">
        <f>New_Jersey_Devils!$AD$85</f>
        <v>6-4-0</v>
      </c>
    </row>
    <row r="17" spans="1:19" x14ac:dyDescent="0.25">
      <c r="A17" s="12" t="s">
        <v>64</v>
      </c>
      <c r="B17" s="1">
        <f>New_York_Islanders!$C$86</f>
        <v>11</v>
      </c>
      <c r="C17" s="1">
        <f>New_York_Islanders!$I$84</f>
        <v>5</v>
      </c>
      <c r="D17" s="1">
        <f>New_York_Islanders!$J$84</f>
        <v>3</v>
      </c>
      <c r="E17" s="36">
        <f>New_York_Islanders!$L$84</f>
        <v>3</v>
      </c>
      <c r="F17" s="37">
        <f t="shared" si="4"/>
        <v>13</v>
      </c>
      <c r="G17" s="36">
        <f>C17-(New_York_Islanders!$K$84+I17)</f>
        <v>5</v>
      </c>
      <c r="H17" s="36">
        <f t="shared" si="5"/>
        <v>5</v>
      </c>
      <c r="I17" s="36">
        <f>New_York_Islanders!$M$84</f>
        <v>0</v>
      </c>
      <c r="J17" s="36">
        <f>New_York_Islanders!$N$84</f>
        <v>0</v>
      </c>
      <c r="K17" s="6" t="str">
        <f>New_York_Islanders!$O$85</f>
        <v>3-2-3</v>
      </c>
      <c r="L17" s="1" t="str">
        <f>New_York_Islanders!$R$85</f>
        <v>2-1-0</v>
      </c>
      <c r="M17" s="1" t="str">
        <f>New_York_Islanders!$U$85</f>
        <v>2-0-2</v>
      </c>
      <c r="N17" s="1" t="str">
        <f>New_York_Islanders!$X$85</f>
        <v>4-1-3</v>
      </c>
      <c r="O17" s="35">
        <f>New_York_Islanders!$E$85</f>
        <v>29</v>
      </c>
      <c r="P17" s="36">
        <f>New_York_Islanders!$F$85</f>
        <v>31</v>
      </c>
      <c r="Q17" s="37">
        <f t="shared" si="3"/>
        <v>-2</v>
      </c>
      <c r="R17" s="6" t="str">
        <f>New_York_Islanders!$AA$85</f>
        <v>L2</v>
      </c>
      <c r="S17" s="7" t="str">
        <f>New_York_Islanders!$AD$85</f>
        <v>4-3-3</v>
      </c>
    </row>
    <row r="18" spans="1:19" x14ac:dyDescent="0.25">
      <c r="A18" s="12" t="s">
        <v>60</v>
      </c>
      <c r="B18" s="1">
        <f>New_York_Rangers!$C$86</f>
        <v>12</v>
      </c>
      <c r="C18" s="1">
        <f>New_York_Rangers!$I$84</f>
        <v>9</v>
      </c>
      <c r="D18" s="1">
        <f>New_York_Rangers!$J$84</f>
        <v>2</v>
      </c>
      <c r="E18" s="36">
        <f>New_York_Rangers!$L$84</f>
        <v>1</v>
      </c>
      <c r="F18" s="37">
        <f t="shared" si="4"/>
        <v>19</v>
      </c>
      <c r="G18" s="36">
        <f>C18-(New_York_Rangers!$K$84+I18)</f>
        <v>7</v>
      </c>
      <c r="H18" s="36">
        <f t="shared" si="5"/>
        <v>9</v>
      </c>
      <c r="I18" s="36">
        <f>New_York_Rangers!$M$84</f>
        <v>0</v>
      </c>
      <c r="J18" s="36">
        <f>New_York_Rangers!$N$84</f>
        <v>1</v>
      </c>
      <c r="K18" s="6" t="str">
        <f>New_York_Rangers!$O$85</f>
        <v>3-1-0</v>
      </c>
      <c r="L18" s="1" t="str">
        <f>New_York_Rangers!$R$85</f>
        <v>6-1-1</v>
      </c>
      <c r="M18" s="1" t="str">
        <f>New_York_Rangers!$U$85</f>
        <v>1-1-0</v>
      </c>
      <c r="N18" s="1" t="str">
        <f>New_York_Rangers!$X$85</f>
        <v>3-1-0</v>
      </c>
      <c r="O18" s="35">
        <f>New_York_Rangers!$E$85</f>
        <v>39</v>
      </c>
      <c r="P18" s="36">
        <f>New_York_Rangers!$F$85</f>
        <v>27</v>
      </c>
      <c r="Q18" s="37">
        <f t="shared" si="3"/>
        <v>12</v>
      </c>
      <c r="R18" s="6" t="str">
        <f>New_York_Rangers!$AA$85</f>
        <v>W1</v>
      </c>
      <c r="S18" s="7" t="str">
        <f>New_York_Rangers!$AD$85</f>
        <v>8-1-1</v>
      </c>
    </row>
    <row r="19" spans="1:19" x14ac:dyDescent="0.25">
      <c r="A19" s="12" t="s">
        <v>62</v>
      </c>
      <c r="B19" s="1">
        <f>Philadelphia_Flyers!$C$86</f>
        <v>13</v>
      </c>
      <c r="C19" s="1">
        <f>Philadelphia_Flyers!$I$84</f>
        <v>5</v>
      </c>
      <c r="D19" s="1">
        <f>Philadelphia_Flyers!$J$84</f>
        <v>7</v>
      </c>
      <c r="E19" s="36">
        <f>Philadelphia_Flyers!$L$84</f>
        <v>1</v>
      </c>
      <c r="F19" s="37">
        <f t="shared" si="4"/>
        <v>11</v>
      </c>
      <c r="G19" s="36">
        <f>C19-(Philadelphia_Flyers!$K$84+I19)</f>
        <v>5</v>
      </c>
      <c r="H19" s="36">
        <f t="shared" si="5"/>
        <v>5</v>
      </c>
      <c r="I19" s="36">
        <f>Philadelphia_Flyers!$M$84</f>
        <v>0</v>
      </c>
      <c r="J19" s="36">
        <f>Philadelphia_Flyers!$N$84</f>
        <v>0</v>
      </c>
      <c r="K19" s="6" t="str">
        <f>Philadelphia_Flyers!$O$85</f>
        <v>3-4-0</v>
      </c>
      <c r="L19" s="1" t="str">
        <f>Philadelphia_Flyers!$R$85</f>
        <v>2-3-1</v>
      </c>
      <c r="M19" s="1" t="str">
        <f>Philadelphia_Flyers!$U$85</f>
        <v>1-1-0</v>
      </c>
      <c r="N19" s="1" t="str">
        <f>Philadelphia_Flyers!$X$85</f>
        <v>2-3-0</v>
      </c>
      <c r="O19" s="35">
        <f>Philadelphia_Flyers!$E$85</f>
        <v>38</v>
      </c>
      <c r="P19" s="36">
        <f>Philadelphia_Flyers!$F$85</f>
        <v>41</v>
      </c>
      <c r="Q19" s="37">
        <f t="shared" si="3"/>
        <v>-3</v>
      </c>
      <c r="R19" s="6" t="str">
        <f>Philadelphia_Flyers!$AA$85</f>
        <v>L2</v>
      </c>
      <c r="S19" s="7" t="str">
        <f>Philadelphia_Flyers!$AD$85</f>
        <v>3-6-1</v>
      </c>
    </row>
    <row r="20" spans="1:19" x14ac:dyDescent="0.25">
      <c r="A20" s="12" t="s">
        <v>66</v>
      </c>
      <c r="B20" s="1">
        <f>Pittsburgh_Penguins!$C$86</f>
        <v>11</v>
      </c>
      <c r="C20" s="1">
        <f>Pittsburgh_Penguins!$I$84</f>
        <v>5</v>
      </c>
      <c r="D20" s="1">
        <f>Pittsburgh_Penguins!$J$84</f>
        <v>6</v>
      </c>
      <c r="E20" s="36">
        <f>Pittsburgh_Penguins!$L$84</f>
        <v>0</v>
      </c>
      <c r="F20" s="37">
        <f t="shared" si="4"/>
        <v>10</v>
      </c>
      <c r="G20" s="36">
        <f>C20-(Pittsburgh_Penguins!$K$84+I20)</f>
        <v>5</v>
      </c>
      <c r="H20" s="36">
        <f t="shared" si="5"/>
        <v>5</v>
      </c>
      <c r="I20" s="36">
        <f>Pittsburgh_Penguins!$M$84</f>
        <v>0</v>
      </c>
      <c r="J20" s="36">
        <f>Pittsburgh_Penguins!$N$84</f>
        <v>0</v>
      </c>
      <c r="K20" s="6" t="str">
        <f>Pittsburgh_Penguins!$O$85</f>
        <v>2-4-0</v>
      </c>
      <c r="L20" s="1" t="str">
        <f>Pittsburgh_Penguins!$R$85</f>
        <v>3-2-0</v>
      </c>
      <c r="M20" s="1" t="str">
        <f>Pittsburgh_Penguins!$U$85</f>
        <v>1-0-0</v>
      </c>
      <c r="N20" s="1" t="str">
        <f>Pittsburgh_Penguins!$X$85</f>
        <v>1-2-0</v>
      </c>
      <c r="O20" s="35">
        <f>Pittsburgh_Penguins!$E$85</f>
        <v>38</v>
      </c>
      <c r="P20" s="36">
        <f>Pittsburgh_Penguins!$F$85</f>
        <v>31</v>
      </c>
      <c r="Q20" s="37">
        <f t="shared" si="3"/>
        <v>7</v>
      </c>
      <c r="R20" s="6" t="str">
        <f>Pittsburgh_Penguins!$AA$85</f>
        <v>W2</v>
      </c>
      <c r="S20" s="7" t="str">
        <f>Pittsburgh_Penguins!$AD$85</f>
        <v>5-5-0</v>
      </c>
    </row>
    <row r="21" spans="1:19" ht="15.75" thickBot="1" x14ac:dyDescent="0.3">
      <c r="A21" s="13" t="s">
        <v>65</v>
      </c>
      <c r="B21" s="9">
        <f>Washington_Capitals!$C$86</f>
        <v>11</v>
      </c>
      <c r="C21" s="9">
        <f>Washington_Capitals!$I$84</f>
        <v>5</v>
      </c>
      <c r="D21" s="9">
        <f>Washington_Capitals!$J$84</f>
        <v>4</v>
      </c>
      <c r="E21" s="39">
        <f>Washington_Capitals!$L$84</f>
        <v>2</v>
      </c>
      <c r="F21" s="40">
        <f t="shared" si="4"/>
        <v>12</v>
      </c>
      <c r="G21" s="39">
        <f>C21-(Washington_Capitals!$K$84+I21)</f>
        <v>3</v>
      </c>
      <c r="H21" s="39">
        <f t="shared" si="5"/>
        <v>3</v>
      </c>
      <c r="I21" s="39">
        <f>Washington_Capitals!$M$84</f>
        <v>2</v>
      </c>
      <c r="J21" s="39">
        <f>Washington_Capitals!$N$84</f>
        <v>0</v>
      </c>
      <c r="K21" s="8" t="str">
        <f>Washington_Capitals!$O$85</f>
        <v>4-3-1</v>
      </c>
      <c r="L21" s="9" t="str">
        <f>Washington_Capitals!$R$85</f>
        <v>1-1-1</v>
      </c>
      <c r="M21" s="9" t="str">
        <f>Washington_Capitals!$U$85</f>
        <v>2-2-0</v>
      </c>
      <c r="N21" s="9" t="str">
        <f>Washington_Capitals!$X$85</f>
        <v>2-4-2</v>
      </c>
      <c r="O21" s="38">
        <f>Washington_Capitals!$E$85</f>
        <v>24</v>
      </c>
      <c r="P21" s="39">
        <f>Washington_Capitals!$F$85</f>
        <v>33</v>
      </c>
      <c r="Q21" s="40">
        <f t="shared" si="3"/>
        <v>-9</v>
      </c>
      <c r="R21" s="8" t="str">
        <f>Washington_Capitals!$AA$85</f>
        <v>L1</v>
      </c>
      <c r="S21" s="10" t="str">
        <f>Washington_Capitals!$AD$85</f>
        <v>5-3-2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74</v>
      </c>
      <c r="B25" s="4">
        <f>Arizona_Coyotes!$C$86</f>
        <v>12</v>
      </c>
      <c r="C25" s="4">
        <f>Arizona_Coyotes!$I$84</f>
        <v>6</v>
      </c>
      <c r="D25" s="4">
        <f>Arizona_Coyotes!$J$84</f>
        <v>5</v>
      </c>
      <c r="E25" s="33">
        <f>Arizona_Coyotes!$L$84</f>
        <v>1</v>
      </c>
      <c r="F25" s="34">
        <f>(C25*2)+E25</f>
        <v>13</v>
      </c>
      <c r="G25" s="33">
        <f>C25-(Arizona_Coyotes!$K$84+I25)</f>
        <v>4</v>
      </c>
      <c r="H25" s="33">
        <f>C25-I25</f>
        <v>4</v>
      </c>
      <c r="I25" s="33">
        <f>Arizona_Coyotes!$M$84</f>
        <v>2</v>
      </c>
      <c r="J25" s="33">
        <f>Arizona_Coyotes!$N$84</f>
        <v>0</v>
      </c>
      <c r="K25" s="3" t="str">
        <f>Arizona_Coyotes!$O$85</f>
        <v>4-2-0</v>
      </c>
      <c r="L25" s="4" t="str">
        <f>Arizona_Coyotes!$R$85</f>
        <v>2-3-1</v>
      </c>
      <c r="M25" s="4" t="str">
        <f>Arizona_Coyotes!$U$85</f>
        <v>2-1-0</v>
      </c>
      <c r="N25" s="4" t="str">
        <f>Arizona_Coyotes!$X$85</f>
        <v>4-3-1</v>
      </c>
      <c r="O25" s="32">
        <f>Arizona_Coyotes!$E$85</f>
        <v>41</v>
      </c>
      <c r="P25" s="33">
        <f>Arizona_Coyotes!$F$85</f>
        <v>35</v>
      </c>
      <c r="Q25" s="34">
        <f t="shared" ref="Q25:Q32" si="6">O25-P25</f>
        <v>6</v>
      </c>
      <c r="R25" s="3" t="str">
        <f>Arizona_Coyotes!$AA$85</f>
        <v>W1</v>
      </c>
      <c r="S25" s="5" t="str">
        <f>Arizona_Coyotes!$AD$85</f>
        <v>5-4-1</v>
      </c>
    </row>
    <row r="26" spans="1:19" x14ac:dyDescent="0.25">
      <c r="A26" s="12" t="s">
        <v>75</v>
      </c>
      <c r="B26" s="1">
        <f>Chicago_Blackhawks!$C$86</f>
        <v>11</v>
      </c>
      <c r="C26" s="1">
        <f>Chicago_Blackhawks!$I$84</f>
        <v>4</v>
      </c>
      <c r="D26" s="1">
        <f>Chicago_Blackhawks!$J$84</f>
        <v>7</v>
      </c>
      <c r="E26" s="36">
        <f>Chicago_Blackhawks!$L$84</f>
        <v>0</v>
      </c>
      <c r="F26" s="37">
        <f t="shared" ref="F26:F32" si="7">(C26*2)+E26</f>
        <v>8</v>
      </c>
      <c r="G26" s="36">
        <f>C26-(Chicago_Blackhawks!$K$84+I26)</f>
        <v>3</v>
      </c>
      <c r="H26" s="36">
        <f t="shared" ref="H26:H32" si="8">C26-I26</f>
        <v>4</v>
      </c>
      <c r="I26" s="36">
        <f>Chicago_Blackhawks!$M$84</f>
        <v>0</v>
      </c>
      <c r="J26" s="36">
        <f>Chicago_Blackhawks!$N$84</f>
        <v>0</v>
      </c>
      <c r="K26" s="6" t="str">
        <f>Chicago_Blackhawks!$O$85</f>
        <v>1-3-0</v>
      </c>
      <c r="L26" s="1" t="str">
        <f>Chicago_Blackhawks!$R$85</f>
        <v>3-4-0</v>
      </c>
      <c r="M26" s="1" t="str">
        <f>Chicago_Blackhawks!$U$85</f>
        <v>0-2-0</v>
      </c>
      <c r="N26" s="1" t="str">
        <f>Chicago_Blackhawks!$X$85</f>
        <v>1-3-0</v>
      </c>
      <c r="O26" s="35">
        <f>Chicago_Blackhawks!$E$85</f>
        <v>26</v>
      </c>
      <c r="P26" s="36">
        <f>Chicago_Blackhawks!$F$85</f>
        <v>38</v>
      </c>
      <c r="Q26" s="37">
        <f t="shared" si="6"/>
        <v>-12</v>
      </c>
      <c r="R26" s="6" t="str">
        <f>Chicago_Blackhawks!$AA$85</f>
        <v>L1</v>
      </c>
      <c r="S26" s="7" t="str">
        <f>Chicago_Blackhawks!$AD$85</f>
        <v>3-7-0</v>
      </c>
    </row>
    <row r="27" spans="1:19" x14ac:dyDescent="0.25">
      <c r="A27" s="12" t="s">
        <v>69</v>
      </c>
      <c r="B27" s="1">
        <f>Colorado_Avalanche!$C$86</f>
        <v>11</v>
      </c>
      <c r="C27" s="1">
        <f>Colorado_Avalanche!$I$84</f>
        <v>8</v>
      </c>
      <c r="D27" s="1">
        <f>Colorado_Avalanche!$J$84</f>
        <v>3</v>
      </c>
      <c r="E27" s="36">
        <f>Colorado_Avalanche!$L$84</f>
        <v>0</v>
      </c>
      <c r="F27" s="37">
        <f t="shared" si="7"/>
        <v>16</v>
      </c>
      <c r="G27" s="36">
        <f>C27-(Colorado_Avalanche!$K$84+I27)</f>
        <v>7</v>
      </c>
      <c r="H27" s="36">
        <f t="shared" si="8"/>
        <v>7</v>
      </c>
      <c r="I27" s="36">
        <f>Colorado_Avalanche!$M$84</f>
        <v>1</v>
      </c>
      <c r="J27" s="36">
        <f>Colorado_Avalanche!$N$84</f>
        <v>0</v>
      </c>
      <c r="K27" s="6" t="str">
        <f>Colorado_Avalanche!$O$85</f>
        <v>4-0-0</v>
      </c>
      <c r="L27" s="1" t="str">
        <f>Colorado_Avalanche!$R$85</f>
        <v>4-3-0</v>
      </c>
      <c r="M27" s="1" t="str">
        <f>Colorado_Avalanche!$U$85</f>
        <v>2-0-0</v>
      </c>
      <c r="N27" s="1" t="str">
        <f>Colorado_Avalanche!$X$85</f>
        <v>5-1-0</v>
      </c>
      <c r="O27" s="35">
        <f>Colorado_Avalanche!$E$85</f>
        <v>38</v>
      </c>
      <c r="P27" s="36">
        <f>Colorado_Avalanche!$F$85</f>
        <v>31</v>
      </c>
      <c r="Q27" s="37">
        <f t="shared" si="6"/>
        <v>7</v>
      </c>
      <c r="R27" s="6" t="str">
        <f>Colorado_Avalanche!$AA$85</f>
        <v>W1</v>
      </c>
      <c r="S27" s="7" t="str">
        <f>Colorado_Avalanche!$AD$85</f>
        <v>7-3-0</v>
      </c>
    </row>
    <row r="28" spans="1:19" x14ac:dyDescent="0.25">
      <c r="A28" s="12" t="s">
        <v>68</v>
      </c>
      <c r="B28" s="1">
        <f>Dallas_Stars!$C$86</f>
        <v>11</v>
      </c>
      <c r="C28" s="1">
        <f>Dallas_Stars!$I$84</f>
        <v>7</v>
      </c>
      <c r="D28" s="1">
        <f>Dallas_Stars!$J$84</f>
        <v>3</v>
      </c>
      <c r="E28" s="36">
        <f>Dallas_Stars!$L$84</f>
        <v>1</v>
      </c>
      <c r="F28" s="37">
        <f t="shared" si="7"/>
        <v>15</v>
      </c>
      <c r="G28" s="36">
        <f>C28-(Dallas_Stars!$K$84+I28)</f>
        <v>5</v>
      </c>
      <c r="H28" s="36">
        <f t="shared" si="8"/>
        <v>6</v>
      </c>
      <c r="I28" s="36">
        <f>Dallas_Stars!$M$84</f>
        <v>1</v>
      </c>
      <c r="J28" s="36">
        <f>Dallas_Stars!$N$84</f>
        <v>1</v>
      </c>
      <c r="K28" s="6" t="str">
        <f>Dallas_Stars!$O$85</f>
        <v>3-2-0</v>
      </c>
      <c r="L28" s="1" t="str">
        <f>Dallas_Stars!$R$85</f>
        <v>4-1-1</v>
      </c>
      <c r="M28" s="1" t="str">
        <f>Dallas_Stars!$U$85</f>
        <v>1-0-0</v>
      </c>
      <c r="N28" s="1" t="str">
        <f>Dallas_Stars!$X$85</f>
        <v>4-1-1</v>
      </c>
      <c r="O28" s="35">
        <f>Dallas_Stars!$E$85</f>
        <v>32</v>
      </c>
      <c r="P28" s="36">
        <f>Dallas_Stars!$F$85</f>
        <v>29</v>
      </c>
      <c r="Q28" s="37">
        <f t="shared" si="6"/>
        <v>3</v>
      </c>
      <c r="R28" s="6" t="str">
        <f>Dallas_Stars!$AA$85</f>
        <v>L2</v>
      </c>
      <c r="S28" s="7" t="str">
        <f>Dallas_Stars!$AD$85</f>
        <v>6-3-1</v>
      </c>
    </row>
    <row r="29" spans="1:19" x14ac:dyDescent="0.25">
      <c r="A29" s="12" t="s">
        <v>73</v>
      </c>
      <c r="B29" s="1">
        <f>Minnesota_Wild!$C$86</f>
        <v>12</v>
      </c>
      <c r="C29" s="1">
        <f>Minnesota_Wild!$I$84</f>
        <v>5</v>
      </c>
      <c r="D29" s="1">
        <f>Minnesota_Wild!$J$84</f>
        <v>5</v>
      </c>
      <c r="E29" s="36">
        <f>Minnesota_Wild!$L$84</f>
        <v>2</v>
      </c>
      <c r="F29" s="37">
        <f t="shared" si="7"/>
        <v>12</v>
      </c>
      <c r="G29" s="36">
        <f>C29-(Minnesota_Wild!$K$84+I29)</f>
        <v>4</v>
      </c>
      <c r="H29" s="36">
        <f t="shared" si="8"/>
        <v>4</v>
      </c>
      <c r="I29" s="36">
        <f>Minnesota_Wild!$M$84</f>
        <v>1</v>
      </c>
      <c r="J29" s="36">
        <f>Minnesota_Wild!$N$84</f>
        <v>1</v>
      </c>
      <c r="K29" s="6" t="str">
        <f>Minnesota_Wild!$O$85</f>
        <v>3-2-1</v>
      </c>
      <c r="L29" s="1" t="str">
        <f>Minnesota_Wild!$R$85</f>
        <v>2-3-1</v>
      </c>
      <c r="M29" s="1" t="str">
        <f>Minnesota_Wild!$U$85</f>
        <v>0-0-0</v>
      </c>
      <c r="N29" s="1" t="str">
        <f>Minnesota_Wild!$X$85</f>
        <v>1-1-0</v>
      </c>
      <c r="O29" s="35">
        <f>Minnesota_Wild!$E$85</f>
        <v>44</v>
      </c>
      <c r="P29" s="36">
        <f>Minnesota_Wild!$F$85</f>
        <v>49</v>
      </c>
      <c r="Q29" s="37">
        <f t="shared" si="6"/>
        <v>-5</v>
      </c>
      <c r="R29" s="6" t="str">
        <f>Minnesota_Wild!$AA$85</f>
        <v>W2</v>
      </c>
      <c r="S29" s="7" t="str">
        <f>Minnesota_Wild!$AD$85</f>
        <v>4-4-2</v>
      </c>
    </row>
    <row r="30" spans="1:19" x14ac:dyDescent="0.25">
      <c r="A30" s="12" t="s">
        <v>72</v>
      </c>
      <c r="B30" s="1">
        <f>Nashville_Predators!$C$86</f>
        <v>12</v>
      </c>
      <c r="C30" s="1">
        <f>Nashville_Predators!$I$84</f>
        <v>5</v>
      </c>
      <c r="D30" s="1">
        <f>Nashville_Predators!$J$84</f>
        <v>7</v>
      </c>
      <c r="E30" s="36">
        <f>Nashville_Predators!$L$84</f>
        <v>0</v>
      </c>
      <c r="F30" s="37">
        <f t="shared" si="7"/>
        <v>10</v>
      </c>
      <c r="G30" s="36">
        <f>C30-(Nashville_Predators!$K$84+I30)</f>
        <v>4</v>
      </c>
      <c r="H30" s="36">
        <f t="shared" si="8"/>
        <v>5</v>
      </c>
      <c r="I30" s="36">
        <f>Nashville_Predators!$M$84</f>
        <v>0</v>
      </c>
      <c r="J30" s="36">
        <f>Nashville_Predators!$N$84</f>
        <v>0</v>
      </c>
      <c r="K30" s="6" t="str">
        <f>Nashville_Predators!$O$85</f>
        <v>3-2-0</v>
      </c>
      <c r="L30" s="1" t="str">
        <f>Nashville_Predators!$R$85</f>
        <v>2-5-0</v>
      </c>
      <c r="M30" s="1" t="str">
        <f>Nashville_Predators!$U$85</f>
        <v>0-0-0</v>
      </c>
      <c r="N30" s="1" t="str">
        <f>Nashville_Predators!$X$85</f>
        <v>3-5-0</v>
      </c>
      <c r="O30" s="35">
        <f>Nashville_Predators!$E$85</f>
        <v>34</v>
      </c>
      <c r="P30" s="36">
        <f>Nashville_Predators!$F$85</f>
        <v>36</v>
      </c>
      <c r="Q30" s="37">
        <f t="shared" si="6"/>
        <v>-2</v>
      </c>
      <c r="R30" s="6" t="str">
        <f>Nashville_Predators!$AA$85</f>
        <v>L1</v>
      </c>
      <c r="S30" s="7" t="str">
        <f>Nashville_Predators!$AD$85</f>
        <v>4-6-0</v>
      </c>
    </row>
    <row r="31" spans="1:19" x14ac:dyDescent="0.25">
      <c r="A31" s="12" t="s">
        <v>71</v>
      </c>
      <c r="B31" s="1">
        <f>St_Louis_Blues!$C$86</f>
        <v>11</v>
      </c>
      <c r="C31" s="1">
        <f>St_Louis_Blues!$I$84</f>
        <v>5</v>
      </c>
      <c r="D31" s="1">
        <f>St_Louis_Blues!$J$84</f>
        <v>5</v>
      </c>
      <c r="E31" s="36">
        <f>St_Louis_Blues!$L$84</f>
        <v>1</v>
      </c>
      <c r="F31" s="37">
        <f t="shared" si="7"/>
        <v>11</v>
      </c>
      <c r="G31" s="36">
        <f>C31-(St_Louis_Blues!$K$84+I31)</f>
        <v>4</v>
      </c>
      <c r="H31" s="36">
        <f t="shared" si="8"/>
        <v>4</v>
      </c>
      <c r="I31" s="36">
        <f>St_Louis_Blues!$M$84</f>
        <v>1</v>
      </c>
      <c r="J31" s="36">
        <f>St_Louis_Blues!$N$84</f>
        <v>1</v>
      </c>
      <c r="K31" s="6" t="str">
        <f>St_Louis_Blues!$O$85</f>
        <v>4-2-0</v>
      </c>
      <c r="L31" s="1" t="str">
        <f>St_Louis_Blues!$R$85</f>
        <v>1-3-1</v>
      </c>
      <c r="M31" s="1" t="str">
        <f>St_Louis_Blues!$U$85</f>
        <v>0-4-1</v>
      </c>
      <c r="N31" s="1" t="str">
        <f>St_Louis_Blues!$X$85</f>
        <v>2-5-1</v>
      </c>
      <c r="O31" s="35">
        <f>St_Louis_Blues!$E$85</f>
        <v>27</v>
      </c>
      <c r="P31" s="36">
        <f>St_Louis_Blues!$F$85</f>
        <v>33</v>
      </c>
      <c r="Q31" s="37">
        <f t="shared" si="6"/>
        <v>-6</v>
      </c>
      <c r="R31" s="6" t="str">
        <f>St_Louis_Blues!$AA$85</f>
        <v>L1</v>
      </c>
      <c r="S31" s="7" t="str">
        <f>St_Louis_Blues!$AD$85</f>
        <v>5-5-0</v>
      </c>
    </row>
    <row r="32" spans="1:19" ht="15.75" thickBot="1" x14ac:dyDescent="0.3">
      <c r="A32" s="12" t="s">
        <v>70</v>
      </c>
      <c r="B32" s="1">
        <f>Winnipeg_Jets!$C$86</f>
        <v>12</v>
      </c>
      <c r="C32" s="1">
        <f>Winnipeg_Jets!$I$84</f>
        <v>6</v>
      </c>
      <c r="D32" s="1">
        <f>Winnipeg_Jets!$J$84</f>
        <v>4</v>
      </c>
      <c r="E32" s="36">
        <f>Winnipeg_Jets!$L$84</f>
        <v>2</v>
      </c>
      <c r="F32" s="40">
        <f t="shared" si="7"/>
        <v>14</v>
      </c>
      <c r="G32" s="36">
        <f>C32-(Winnipeg_Jets!$K$84+I32)</f>
        <v>5</v>
      </c>
      <c r="H32" s="36">
        <f t="shared" si="8"/>
        <v>6</v>
      </c>
      <c r="I32" s="36">
        <f>Winnipeg_Jets!$M$84</f>
        <v>0</v>
      </c>
      <c r="J32" s="36">
        <f>Winnipeg_Jets!$N$84</f>
        <v>1</v>
      </c>
      <c r="K32" s="6" t="str">
        <f>Winnipeg_Jets!$O$85</f>
        <v>2-2-1</v>
      </c>
      <c r="L32" s="1" t="str">
        <f>Winnipeg_Jets!$R$85</f>
        <v>4-2-1</v>
      </c>
      <c r="M32" s="1" t="str">
        <f>Winnipeg_Jets!$U$85</f>
        <v>3-0-0</v>
      </c>
      <c r="N32" s="1" t="str">
        <f>Winnipeg_Jets!$X$85</f>
        <v>4-4-0</v>
      </c>
      <c r="O32" s="35">
        <f>Winnipeg_Jets!$E$85</f>
        <v>41</v>
      </c>
      <c r="P32" s="36">
        <f>Winnipeg_Jets!$F$85</f>
        <v>41</v>
      </c>
      <c r="Q32" s="37">
        <f t="shared" si="6"/>
        <v>0</v>
      </c>
      <c r="R32" s="6" t="str">
        <f>Winnipeg_Jets!$AA$85</f>
        <v>W2</v>
      </c>
      <c r="S32" s="7" t="str">
        <f>Winnipeg_Jets!$AD$85</f>
        <v>5-3-2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82</v>
      </c>
      <c r="B35" s="1">
        <f>Anaheim_Ducks!$C$86</f>
        <v>12</v>
      </c>
      <c r="C35" s="1">
        <f>Anaheim_Ducks!$I$84</f>
        <v>7</v>
      </c>
      <c r="D35" s="1">
        <f>Anaheim_Ducks!$J$84</f>
        <v>5</v>
      </c>
      <c r="E35" s="36">
        <f>Anaheim_Ducks!$L$84</f>
        <v>0</v>
      </c>
      <c r="F35" s="34">
        <f>(C35*2)+E35</f>
        <v>14</v>
      </c>
      <c r="G35" s="36">
        <f>C35-(Anaheim_Ducks!$K$84+I35)</f>
        <v>4</v>
      </c>
      <c r="H35" s="36">
        <f>C35-I35</f>
        <v>7</v>
      </c>
      <c r="I35" s="36">
        <f>Anaheim_Ducks!$M$84</f>
        <v>0</v>
      </c>
      <c r="J35" s="36">
        <f>Anaheim_Ducks!$N$84</f>
        <v>0</v>
      </c>
      <c r="K35" s="6" t="str">
        <f>Anaheim_Ducks!$O$85</f>
        <v>3-3-0</v>
      </c>
      <c r="L35" s="1" t="str">
        <f>Anaheim_Ducks!$R$85</f>
        <v>4-2-0</v>
      </c>
      <c r="M35" s="1" t="str">
        <f>Anaheim_Ducks!$U$85</f>
        <v>1-1-0</v>
      </c>
      <c r="N35" s="1" t="str">
        <f>Anaheim_Ducks!$X$85</f>
        <v>2-3-0</v>
      </c>
      <c r="O35" s="35">
        <f>Anaheim_Ducks!$E$85</f>
        <v>37</v>
      </c>
      <c r="P35" s="36">
        <f>Anaheim_Ducks!$F$85</f>
        <v>34</v>
      </c>
      <c r="Q35" s="37">
        <f t="shared" ref="Q35:Q42" si="9">O35-P35</f>
        <v>3</v>
      </c>
      <c r="R35" s="6" t="str">
        <f>Anaheim_Ducks!$AA$85</f>
        <v>L1</v>
      </c>
      <c r="S35" s="7" t="str">
        <f>Anaheim_Ducks!$AD$85</f>
        <v>6-4-0</v>
      </c>
    </row>
    <row r="36" spans="1:19" x14ac:dyDescent="0.25">
      <c r="A36" s="12" t="s">
        <v>81</v>
      </c>
      <c r="B36" s="1">
        <f>Calgary_Flames!$C$86</f>
        <v>12</v>
      </c>
      <c r="C36" s="1">
        <f>Calgary_Flames!$I$84</f>
        <v>4</v>
      </c>
      <c r="D36" s="1">
        <f>Calgary_Flames!$J$84</f>
        <v>7</v>
      </c>
      <c r="E36" s="36">
        <f>Calgary_Flames!$L$84</f>
        <v>1</v>
      </c>
      <c r="F36" s="37">
        <f t="shared" ref="F36:F42" si="10">(C36*2)+E36</f>
        <v>9</v>
      </c>
      <c r="G36" s="36">
        <f>C36-(Calgary_Flames!$K$84+I36)</f>
        <v>4</v>
      </c>
      <c r="H36" s="36">
        <f t="shared" ref="H36:H42" si="11">C36-I36</f>
        <v>4</v>
      </c>
      <c r="I36" s="36">
        <f>Calgary_Flames!$M$84</f>
        <v>0</v>
      </c>
      <c r="J36" s="36">
        <f>Calgary_Flames!$N$84</f>
        <v>1</v>
      </c>
      <c r="K36" s="6" t="str">
        <f>Calgary_Flames!$O$85</f>
        <v>2-3-0</v>
      </c>
      <c r="L36" s="1" t="str">
        <f>Calgary_Flames!$R$85</f>
        <v>2-4-1</v>
      </c>
      <c r="M36" s="1" t="str">
        <f>Calgary_Flames!$U$85</f>
        <v>1-1-0</v>
      </c>
      <c r="N36" s="1" t="str">
        <f>Calgary_Flames!$X$85</f>
        <v>3-3-0</v>
      </c>
      <c r="O36" s="35">
        <f>Calgary_Flames!$E$85</f>
        <v>32</v>
      </c>
      <c r="P36" s="36">
        <f>Calgary_Flames!$F$85</f>
        <v>43</v>
      </c>
      <c r="Q36" s="37">
        <f t="shared" si="9"/>
        <v>-11</v>
      </c>
      <c r="R36" s="6" t="str">
        <f>Calgary_Flames!$AA$85</f>
        <v>W2</v>
      </c>
      <c r="S36" s="7" t="str">
        <f>Calgary_Flames!$AD$85</f>
        <v>3-6-1</v>
      </c>
    </row>
    <row r="37" spans="1:19" x14ac:dyDescent="0.25">
      <c r="A37" s="12" t="s">
        <v>78</v>
      </c>
      <c r="B37" s="1">
        <f>Edmonton_Oilers!$C$86</f>
        <v>11</v>
      </c>
      <c r="C37" s="1">
        <f>Edmonton_Oilers!$I$84</f>
        <v>2</v>
      </c>
      <c r="D37" s="1">
        <f>Edmonton_Oilers!$J$84</f>
        <v>8</v>
      </c>
      <c r="E37" s="36">
        <f>Edmonton_Oilers!$L$84</f>
        <v>1</v>
      </c>
      <c r="F37" s="37">
        <f t="shared" si="10"/>
        <v>5</v>
      </c>
      <c r="G37" s="36">
        <f>C37-(Edmonton_Oilers!$K$84+I37)</f>
        <v>2</v>
      </c>
      <c r="H37" s="36">
        <f t="shared" si="11"/>
        <v>2</v>
      </c>
      <c r="I37" s="36">
        <f>Edmonton_Oilers!$M$84</f>
        <v>0</v>
      </c>
      <c r="J37" s="36">
        <f>Edmonton_Oilers!$N$84</f>
        <v>0</v>
      </c>
      <c r="K37" s="6" t="str">
        <f>Edmonton_Oilers!$O$85</f>
        <v>1-4-1</v>
      </c>
      <c r="L37" s="1" t="str">
        <f>Edmonton_Oilers!$R$85</f>
        <v>1-4-0</v>
      </c>
      <c r="M37" s="1" t="str">
        <f>Edmonton_Oilers!$U$85</f>
        <v>1-3-0</v>
      </c>
      <c r="N37" s="1" t="str">
        <f>Edmonton_Oilers!$X$85</f>
        <v>2-6-1</v>
      </c>
      <c r="O37" s="35">
        <f>Edmonton_Oilers!$E$85</f>
        <v>29</v>
      </c>
      <c r="P37" s="36">
        <f>Edmonton_Oilers!$F$85</f>
        <v>47</v>
      </c>
      <c r="Q37" s="37">
        <f t="shared" si="9"/>
        <v>-18</v>
      </c>
      <c r="R37" s="6" t="str">
        <f>Edmonton_Oilers!$AA$85</f>
        <v>L3</v>
      </c>
      <c r="S37" s="7" t="str">
        <f>Edmonton_Oilers!$AD$85</f>
        <v>2-7-1</v>
      </c>
    </row>
    <row r="38" spans="1:19" x14ac:dyDescent="0.25">
      <c r="A38" s="12" t="s">
        <v>79</v>
      </c>
      <c r="B38" s="1">
        <f>Los_Angeles_Kings!$C$86</f>
        <v>12</v>
      </c>
      <c r="C38" s="1">
        <f>Los_Angeles_Kings!$I$84</f>
        <v>8</v>
      </c>
      <c r="D38" s="1">
        <f>Los_Angeles_Kings!$J$84</f>
        <v>2</v>
      </c>
      <c r="E38" s="36">
        <f>Los_Angeles_Kings!$L$84</f>
        <v>2</v>
      </c>
      <c r="F38" s="37">
        <f t="shared" si="10"/>
        <v>18</v>
      </c>
      <c r="G38" s="36">
        <f>C38-(Los_Angeles_Kings!$K$84+I38)</f>
        <v>8</v>
      </c>
      <c r="H38" s="36">
        <f t="shared" si="11"/>
        <v>8</v>
      </c>
      <c r="I38" s="36">
        <f>Los_Angeles_Kings!$M$84</f>
        <v>0</v>
      </c>
      <c r="J38" s="36">
        <f>Los_Angeles_Kings!$N$84</f>
        <v>2</v>
      </c>
      <c r="K38" s="6" t="str">
        <f>Los_Angeles_Kings!$O$85</f>
        <v>1-2-2</v>
      </c>
      <c r="L38" s="1" t="str">
        <f>Los_Angeles_Kings!$R$85</f>
        <v>7-0-0</v>
      </c>
      <c r="M38" s="1" t="str">
        <f>Los_Angeles_Kings!$U$85</f>
        <v>1-0-1</v>
      </c>
      <c r="N38" s="1" t="str">
        <f>Los_Angeles_Kings!$X$85</f>
        <v>5-1-1</v>
      </c>
      <c r="O38" s="35">
        <f>Los_Angeles_Kings!$E$85</f>
        <v>51</v>
      </c>
      <c r="P38" s="36">
        <f>Los_Angeles_Kings!$F$85</f>
        <v>34</v>
      </c>
      <c r="Q38" s="37">
        <f t="shared" si="9"/>
        <v>17</v>
      </c>
      <c r="R38" s="6" t="str">
        <f>Los_Angeles_Kings!$AA$85</f>
        <v>W4</v>
      </c>
      <c r="S38" s="7" t="str">
        <f>Los_Angeles_Kings!$AD$85</f>
        <v>8-1-1</v>
      </c>
    </row>
    <row r="39" spans="1:19" x14ac:dyDescent="0.25">
      <c r="A39" s="12" t="s">
        <v>83</v>
      </c>
      <c r="B39" s="1">
        <f>San_Jose_Sharks!$C$86</f>
        <v>12</v>
      </c>
      <c r="C39" s="1">
        <f>San_Jose_Sharks!$I$84</f>
        <v>1</v>
      </c>
      <c r="D39" s="1">
        <f>San_Jose_Sharks!$J$84</f>
        <v>10</v>
      </c>
      <c r="E39" s="36">
        <f>San_Jose_Sharks!$L$84</f>
        <v>1</v>
      </c>
      <c r="F39" s="37">
        <f t="shared" si="10"/>
        <v>3</v>
      </c>
      <c r="G39" s="36">
        <f>C39-(San_Jose_Sharks!$K$84+I39)</f>
        <v>1</v>
      </c>
      <c r="H39" s="36">
        <f t="shared" si="11"/>
        <v>1</v>
      </c>
      <c r="I39" s="36">
        <f>San_Jose_Sharks!$M$84</f>
        <v>0</v>
      </c>
      <c r="J39" s="36">
        <f>San_Jose_Sharks!$N$84</f>
        <v>1</v>
      </c>
      <c r="K39" s="6" t="str">
        <f>San_Jose_Sharks!$O$85</f>
        <v>1-5-1</v>
      </c>
      <c r="L39" s="1" t="str">
        <f>San_Jose_Sharks!$R$85</f>
        <v>0-5-0</v>
      </c>
      <c r="M39" s="1" t="str">
        <f>San_Jose_Sharks!$U$85</f>
        <v>0-2-0</v>
      </c>
      <c r="N39" s="1" t="str">
        <f>San_Jose_Sharks!$X$85</f>
        <v>0-3-1</v>
      </c>
      <c r="O39" s="35">
        <f>San_Jose_Sharks!$E$85</f>
        <v>14</v>
      </c>
      <c r="P39" s="36">
        <f>San_Jose_Sharks!$F$85</f>
        <v>56</v>
      </c>
      <c r="Q39" s="37">
        <f t="shared" si="9"/>
        <v>-42</v>
      </c>
      <c r="R39" s="6" t="str">
        <f>San_Jose_Sharks!$AA$85</f>
        <v>W1</v>
      </c>
      <c r="S39" s="7" t="str">
        <f>San_Jose_Sharks!$AD$85</f>
        <v>1-9-0</v>
      </c>
    </row>
    <row r="40" spans="1:19" x14ac:dyDescent="0.25">
      <c r="A40" s="12" t="s">
        <v>80</v>
      </c>
      <c r="B40" s="1">
        <f>Seattle_Kraken!$C$86</f>
        <v>13</v>
      </c>
      <c r="C40" s="1">
        <f>Seattle_Kraken!$I$84</f>
        <v>4</v>
      </c>
      <c r="D40" s="1">
        <f>Seattle_Kraken!$J$84</f>
        <v>6</v>
      </c>
      <c r="E40" s="36">
        <f>Seattle_Kraken!$L$84</f>
        <v>3</v>
      </c>
      <c r="F40" s="37">
        <f t="shared" si="10"/>
        <v>11</v>
      </c>
      <c r="G40" s="36">
        <f>C40-(Seattle_Kraken!$K$84+I40)</f>
        <v>2</v>
      </c>
      <c r="H40" s="36">
        <f t="shared" si="11"/>
        <v>4</v>
      </c>
      <c r="I40" s="36">
        <f>Seattle_Kraken!$M$84</f>
        <v>0</v>
      </c>
      <c r="J40" s="36">
        <f>Seattle_Kraken!$N$84</f>
        <v>2</v>
      </c>
      <c r="K40" s="6" t="str">
        <f>Seattle_Kraken!$O$85</f>
        <v>2-3-0</v>
      </c>
      <c r="L40" s="1" t="str">
        <f>Seattle_Kraken!$R$85</f>
        <v>2-3-3</v>
      </c>
      <c r="M40" s="1" t="str">
        <f>Seattle_Kraken!$U$85</f>
        <v>0-2-0</v>
      </c>
      <c r="N40" s="1" t="str">
        <f>Seattle_Kraken!$X$85</f>
        <v>1-4-2</v>
      </c>
      <c r="O40" s="35">
        <f>Seattle_Kraken!$E$85</f>
        <v>34</v>
      </c>
      <c r="P40" s="36">
        <f>Seattle_Kraken!$F$85</f>
        <v>46</v>
      </c>
      <c r="Q40" s="37">
        <f t="shared" si="9"/>
        <v>-12</v>
      </c>
      <c r="R40" s="6" t="str">
        <f>Seattle_Kraken!$AA$85</f>
        <v>L2</v>
      </c>
      <c r="S40" s="7" t="str">
        <f>Seattle_Kraken!$AD$85</f>
        <v>4-4-2</v>
      </c>
    </row>
    <row r="41" spans="1:19" x14ac:dyDescent="0.25">
      <c r="A41" s="12" t="s">
        <v>76</v>
      </c>
      <c r="B41" s="1">
        <f>Vancouver_Canucks!$C$86</f>
        <v>12</v>
      </c>
      <c r="C41" s="1">
        <f>Vancouver_Canucks!$I$84</f>
        <v>9</v>
      </c>
      <c r="D41" s="1">
        <f>Vancouver_Canucks!$J$84</f>
        <v>2</v>
      </c>
      <c r="E41" s="36">
        <f>Vancouver_Canucks!$L$84</f>
        <v>1</v>
      </c>
      <c r="F41" s="37">
        <f t="shared" si="10"/>
        <v>19</v>
      </c>
      <c r="G41" s="36">
        <f>C41-(Vancouver_Canucks!$K$84+I41)</f>
        <v>9</v>
      </c>
      <c r="H41" s="36">
        <f t="shared" si="11"/>
        <v>9</v>
      </c>
      <c r="I41" s="36">
        <f>Vancouver_Canucks!$M$84</f>
        <v>0</v>
      </c>
      <c r="J41" s="36">
        <f>Vancouver_Canucks!$N$84</f>
        <v>0</v>
      </c>
      <c r="K41" s="6" t="str">
        <f>Vancouver_Canucks!$O$85</f>
        <v>5-0-1</v>
      </c>
      <c r="L41" s="1" t="str">
        <f>Vancouver_Canucks!$R$85</f>
        <v>4-2-0</v>
      </c>
      <c r="M41" s="1" t="str">
        <f>Vancouver_Canucks!$U$85</f>
        <v>4-0-0</v>
      </c>
      <c r="N41" s="1" t="str">
        <f>Vancouver_Canucks!$X$85</f>
        <v>8-0-0</v>
      </c>
      <c r="O41" s="35">
        <f>Vancouver_Canucks!$E$85</f>
        <v>54</v>
      </c>
      <c r="P41" s="36">
        <f>Vancouver_Canucks!$F$85</f>
        <v>24</v>
      </c>
      <c r="Q41" s="37">
        <f t="shared" si="9"/>
        <v>30</v>
      </c>
      <c r="R41" s="6" t="str">
        <f>Vancouver_Canucks!$AA$85</f>
        <v>W4</v>
      </c>
      <c r="S41" s="7" t="str">
        <f>Vancouver_Canucks!$AD$85</f>
        <v>7-2-1</v>
      </c>
    </row>
    <row r="42" spans="1:19" ht="15.75" thickBot="1" x14ac:dyDescent="0.3">
      <c r="A42" s="13" t="s">
        <v>77</v>
      </c>
      <c r="B42" s="9">
        <f>Vegas_Golden_Knights!$C$86</f>
        <v>14</v>
      </c>
      <c r="C42" s="9">
        <f>Vegas_Golden_Knights!$I$84</f>
        <v>11</v>
      </c>
      <c r="D42" s="9">
        <f>Vegas_Golden_Knights!$J$84</f>
        <v>2</v>
      </c>
      <c r="E42" s="39">
        <f>Vegas_Golden_Knights!$L$84</f>
        <v>1</v>
      </c>
      <c r="F42" s="40">
        <f t="shared" si="10"/>
        <v>23</v>
      </c>
      <c r="G42" s="39">
        <f>C42-(Vegas_Golden_Knights!$K$84+I42)</f>
        <v>8</v>
      </c>
      <c r="H42" s="39">
        <f t="shared" si="11"/>
        <v>8</v>
      </c>
      <c r="I42" s="39">
        <f>Vegas_Golden_Knights!$M$84</f>
        <v>3</v>
      </c>
      <c r="J42" s="39">
        <f>Vegas_Golden_Knights!$N$84</f>
        <v>0</v>
      </c>
      <c r="K42" s="8" t="str">
        <f>Vegas_Golden_Knights!$O$85</f>
        <v>7-1-1</v>
      </c>
      <c r="L42" s="9" t="str">
        <f>Vegas_Golden_Knights!$R$85</f>
        <v>4-1-0</v>
      </c>
      <c r="M42" s="9" t="str">
        <f>Vegas_Golden_Knights!$U$85</f>
        <v>4-2-0</v>
      </c>
      <c r="N42" s="9" t="str">
        <f>Vegas_Golden_Knights!$X$85</f>
        <v>9-2-1</v>
      </c>
      <c r="O42" s="38">
        <f>Vegas_Golden_Knights!$E$85</f>
        <v>53</v>
      </c>
      <c r="P42" s="39">
        <f>Vegas_Golden_Knights!$F$85</f>
        <v>32</v>
      </c>
      <c r="Q42" s="40">
        <f t="shared" si="9"/>
        <v>21</v>
      </c>
      <c r="R42" s="8" t="str">
        <f>Vegas_Golden_Knights!$AA$85</f>
        <v>L2</v>
      </c>
      <c r="S42" s="10" t="str">
        <f>Vegas_Golden_Knights!$AD$85</f>
        <v>7-2-1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4:A8">
    <sortCondition ref="A4"/>
  </sortState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74</v>
      </c>
      <c r="AN1" s="1" t="s">
        <v>74</v>
      </c>
      <c r="AO1" s="1" t="s">
        <v>81</v>
      </c>
    </row>
    <row r="2" spans="1:41" x14ac:dyDescent="0.25">
      <c r="A2" s="14">
        <v>45213</v>
      </c>
      <c r="B2" s="1">
        <v>1</v>
      </c>
      <c r="C2" s="1" t="s">
        <v>4</v>
      </c>
      <c r="D2" s="1" t="s">
        <v>77</v>
      </c>
      <c r="E2" s="1">
        <v>1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53</v>
      </c>
      <c r="AN2" s="1" t="s">
        <v>81</v>
      </c>
      <c r="AO2" s="1" t="s">
        <v>78</v>
      </c>
    </row>
    <row r="3" spans="1:41" x14ac:dyDescent="0.25">
      <c r="A3" s="14">
        <v>45214</v>
      </c>
      <c r="B3" s="1">
        <v>2</v>
      </c>
      <c r="C3" s="1" t="s">
        <v>3</v>
      </c>
      <c r="D3" s="1" t="s">
        <v>61</v>
      </c>
      <c r="E3" s="1">
        <v>6</v>
      </c>
      <c r="F3" s="1">
        <v>3</v>
      </c>
      <c r="G3" s="1" t="s">
        <v>112</v>
      </c>
      <c r="H3" s="1" t="s">
        <v>112</v>
      </c>
      <c r="I3" s="1">
        <f t="shared" ref="I3:I66" si="2">IF(E3="","",IF(E3&gt;F3,I2+1,I2))</f>
        <v>1</v>
      </c>
      <c r="J3" s="1">
        <f>IF(E3="","",IF(AND(F3&gt;E3,G3=$AK$2,H3=$AK$2),J2+1,J2))</f>
        <v>1</v>
      </c>
      <c r="K3" s="1">
        <f t="shared" ref="K3:K34" si="3">IF(E3="","",IF(AND(G3=$AK$1,E3&gt;F3),K2+1,K2))</f>
        <v>0</v>
      </c>
      <c r="L3" s="1">
        <f>IF(E3="","",IF(AND(OR(G3=$AK$1,H3=$AK$1),E3&lt;F3),L2+1,L2))</f>
        <v>0</v>
      </c>
      <c r="M3" s="1">
        <f t="shared" ref="M3:M34" si="4">IF(E3="","",IF(AND(H3=$AK$1,E3&gt;F3),M2+1,M2))</f>
        <v>0</v>
      </c>
      <c r="N3" s="1">
        <f t="shared" ref="N3:N34" si="5">IF(E3="","",IF(AND(H3=$AK$1,E3&lt;F3),N2+1,N2))</f>
        <v>0</v>
      </c>
      <c r="O3" s="1">
        <f t="shared" ref="O3:O66" si="6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7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1">
        <f>IF(E3="","",IF(AND(E3&lt;F3,COUNTIF($AO$1:$AO$7,D3)=1,OR(G3=$AK$1,H3=$AK$1)), W2+1, W2))</f>
        <v>0</v>
      </c>
      <c r="X3" s="1">
        <f>IF(E3="","",IF(AND(E3&gt;F3,COUNTIF($AN$1:$AN$15,D3)=1),X2+1,X2))</f>
        <v>0</v>
      </c>
      <c r="Y3" s="1">
        <f>IF(E3="","",IF(AND(E3&lt;F3,G3=$AK$2,H3=$AK$2,COUNTIF($AN$1:$AN$15,D3)=1),Y2+1,Y2))</f>
        <v>1</v>
      </c>
      <c r="Z3" s="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34" si="8">IF(AA3="","",IF(AA3=AA2,AB2+1,1))</f>
        <v>1</v>
      </c>
      <c r="AC3" s="50" t="str">
        <f t="shared" ref="AC3:AC66" si="9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57</v>
      </c>
      <c r="AN3" s="1" t="s">
        <v>75</v>
      </c>
      <c r="AO3" s="1" t="s">
        <v>79</v>
      </c>
    </row>
    <row r="4" spans="1:41" x14ac:dyDescent="0.25">
      <c r="A4" s="14">
        <v>45218</v>
      </c>
      <c r="B4" s="1">
        <v>3</v>
      </c>
      <c r="C4" s="1" t="s">
        <v>3</v>
      </c>
      <c r="D4" s="1" t="s">
        <v>68</v>
      </c>
      <c r="E4" s="1">
        <v>2</v>
      </c>
      <c r="F4" s="1">
        <v>3</v>
      </c>
      <c r="G4" s="1" t="s">
        <v>112</v>
      </c>
      <c r="H4" s="1" t="s">
        <v>112</v>
      </c>
      <c r="I4" s="1">
        <f t="shared" si="2"/>
        <v>1</v>
      </c>
      <c r="J4" s="1">
        <f t="shared" ref="J4:J67" si="10">IF(E4="","",IF(AND(F4&gt;E4,G4=$AK$2,H4=$AK$2),J3+1,J3))</f>
        <v>2</v>
      </c>
      <c r="K4" s="1">
        <f t="shared" si="3"/>
        <v>0</v>
      </c>
      <c r="L4" s="1">
        <f t="shared" ref="L4:L67" si="11">IF(E4="","",IF(AND(OR(G4=$AK$1,H4=$AK$1),E4&lt;F4),L3+1,L3))</f>
        <v>0</v>
      </c>
      <c r="M4" s="1">
        <f t="shared" si="4"/>
        <v>0</v>
      </c>
      <c r="N4" s="1">
        <f t="shared" si="5"/>
        <v>0</v>
      </c>
      <c r="O4" s="1">
        <f t="shared" si="6"/>
        <v>1</v>
      </c>
      <c r="P4" s="1">
        <f t="shared" ref="P4:P67" si="12">IF(E4="","",IF(AND(C4=$AL$1,F4&gt;E4,G4=$AK$2,H4=$AK$2), P3+1, P3))</f>
        <v>1</v>
      </c>
      <c r="Q4" s="1">
        <f t="shared" ref="Q4:Q67" si="13">IF(E4="","",IF(AND(C4=$AL$1,F4&gt;E4,OR(G4=$AK$1,H4=$AK$1)),Q3+1, Q3))</f>
        <v>0</v>
      </c>
      <c r="R4" s="1">
        <f t="shared" si="7"/>
        <v>0</v>
      </c>
      <c r="S4" s="1">
        <f t="shared" ref="S4:S67" si="14">IF(E4="","",IF(AND(C4=$AL$2,F4&gt;E4,G4=$AK$2,H4=$AK$2),S3+1,S3))</f>
        <v>1</v>
      </c>
      <c r="T4" s="1">
        <f t="shared" ref="T4:T67" si="15">IF(E4="","",IF(AND(C4=$AL$2,F4&gt;E4,OR(G4=$AK$1,H4=$AK$1)), T3+1, T3))</f>
        <v>0</v>
      </c>
      <c r="U4" s="50">
        <f t="shared" ref="U4:U67" si="16">IF(E4="","",IF(AND(E4&gt;F4,COUNTIF($AO$1:$AO$7,D4)=1),U3+1,U3))</f>
        <v>0</v>
      </c>
      <c r="V4" s="50">
        <f t="shared" ref="V4:V67" si="17">IF(E4="","",IF(AND(E4&lt;F4,G4=$AK$2,H4=$AK$2,COUNTIF($AO$1:$AO$7,D4)=1),V3+1,V3))</f>
        <v>1</v>
      </c>
      <c r="W4" s="51">
        <f t="shared" ref="W4:W67" si="18">IF(E4="","",IF(AND(E4&lt;F4,COUNTIF($AO$1:$AO$7,D4)=1,OR(G4=$AK$1,H4=$AK$1)), W3+1, W3))</f>
        <v>0</v>
      </c>
      <c r="X4" s="50">
        <f t="shared" ref="X4:X67" si="19">IF(E4="","",IF(AND(E4&gt;F4,COUNTIF($AN$1:$AN$15,D4)=1),X3+1,X3))</f>
        <v>0</v>
      </c>
      <c r="Y4" s="1">
        <f t="shared" ref="Y4:Y67" si="20">IF(E4="","",IF(AND(E4&lt;F4,G4=$AK$2,H4=$AK$2,COUNTIF($AN$1:$AN$15,D4)=1),Y3+1,Y3))</f>
        <v>2</v>
      </c>
      <c r="Z4" s="51">
        <f t="shared" ref="Z4:Z67" si="21">IF(E4="","",IF(AND(E4&lt;F4,COUNTIF($AN$1:$AN$15,D4)=1,OR(G4=$AK$1,H4=$AK$1)), Z3+1, Z3))</f>
        <v>0</v>
      </c>
      <c r="AA4" s="1" t="str">
        <f t="shared" si="1"/>
        <v>L</v>
      </c>
      <c r="AB4" s="1">
        <f t="shared" si="8"/>
        <v>1</v>
      </c>
      <c r="AC4" s="50" t="str">
        <f t="shared" si="9"/>
        <v>L</v>
      </c>
      <c r="AD4" s="50">
        <f t="shared" ref="AD4:AD11" si="22">IF(AC4="","",IF(AC4=$AJ$1,AD3+1,AD3))</f>
        <v>1</v>
      </c>
      <c r="AE4" s="50">
        <f t="shared" ref="AE4:AE11" si="23">IF(AC4="","",IF(AC4=$AJ$2,AE3+1,AE3))</f>
        <v>2</v>
      </c>
      <c r="AF4" s="50">
        <f t="shared" ref="AF4:AF11" si="24">IF(AC4="","",IF(AC4=$AJ$3,AF3+1,AF3))</f>
        <v>0</v>
      </c>
      <c r="AG4" s="17"/>
      <c r="AM4" s="1" t="s">
        <v>81</v>
      </c>
      <c r="AN4" s="1" t="s">
        <v>69</v>
      </c>
      <c r="AO4" s="1" t="s">
        <v>83</v>
      </c>
    </row>
    <row r="5" spans="1:41" x14ac:dyDescent="0.25">
      <c r="A5" s="14">
        <v>45220</v>
      </c>
      <c r="B5" s="1">
        <v>4</v>
      </c>
      <c r="C5" s="1" t="s">
        <v>4</v>
      </c>
      <c r="D5" s="1" t="s">
        <v>74</v>
      </c>
      <c r="E5" s="1">
        <v>1</v>
      </c>
      <c r="F5" s="1">
        <v>2</v>
      </c>
      <c r="G5" s="1" t="s">
        <v>112</v>
      </c>
      <c r="H5" s="1" t="s">
        <v>112</v>
      </c>
      <c r="I5" s="1">
        <f t="shared" si="2"/>
        <v>1</v>
      </c>
      <c r="J5" s="1">
        <f t="shared" si="10"/>
        <v>3</v>
      </c>
      <c r="K5" s="1">
        <f t="shared" si="3"/>
        <v>0</v>
      </c>
      <c r="L5" s="1">
        <f t="shared" si="11"/>
        <v>0</v>
      </c>
      <c r="M5" s="1">
        <f t="shared" si="4"/>
        <v>0</v>
      </c>
      <c r="N5" s="1">
        <f t="shared" si="5"/>
        <v>0</v>
      </c>
      <c r="O5" s="1">
        <f t="shared" si="6"/>
        <v>1</v>
      </c>
      <c r="P5" s="1">
        <f t="shared" si="12"/>
        <v>1</v>
      </c>
      <c r="Q5" s="1">
        <f t="shared" si="13"/>
        <v>0</v>
      </c>
      <c r="R5" s="1">
        <f t="shared" si="7"/>
        <v>0</v>
      </c>
      <c r="S5" s="1">
        <f t="shared" si="14"/>
        <v>2</v>
      </c>
      <c r="T5" s="1">
        <f t="shared" si="15"/>
        <v>0</v>
      </c>
      <c r="U5" s="50">
        <f t="shared" si="16"/>
        <v>0</v>
      </c>
      <c r="V5" s="50">
        <f t="shared" si="17"/>
        <v>1</v>
      </c>
      <c r="W5" s="51">
        <f t="shared" si="18"/>
        <v>0</v>
      </c>
      <c r="X5" s="50">
        <f t="shared" si="19"/>
        <v>0</v>
      </c>
      <c r="Y5" s="1">
        <f t="shared" si="20"/>
        <v>3</v>
      </c>
      <c r="Z5" s="51">
        <f t="shared" si="21"/>
        <v>0</v>
      </c>
      <c r="AA5" s="1" t="str">
        <f t="shared" si="1"/>
        <v>L</v>
      </c>
      <c r="AB5" s="1">
        <f t="shared" si="8"/>
        <v>2</v>
      </c>
      <c r="AC5" s="50" t="str">
        <f t="shared" si="9"/>
        <v>L</v>
      </c>
      <c r="AD5" s="50">
        <f t="shared" si="22"/>
        <v>1</v>
      </c>
      <c r="AE5" s="50">
        <f t="shared" si="23"/>
        <v>3</v>
      </c>
      <c r="AF5" s="50">
        <f t="shared" si="24"/>
        <v>0</v>
      </c>
      <c r="AG5" s="17"/>
      <c r="AM5" s="1" t="s">
        <v>61</v>
      </c>
      <c r="AN5" s="1" t="s">
        <v>68</v>
      </c>
      <c r="AO5" s="1" t="s">
        <v>80</v>
      </c>
    </row>
    <row r="6" spans="1:41" x14ac:dyDescent="0.25">
      <c r="A6" s="14">
        <v>45221</v>
      </c>
      <c r="B6" s="1">
        <v>5</v>
      </c>
      <c r="C6" s="1" t="s">
        <v>3</v>
      </c>
      <c r="D6" s="1" t="s">
        <v>53</v>
      </c>
      <c r="E6" s="1">
        <v>1</v>
      </c>
      <c r="F6" s="1">
        <v>3</v>
      </c>
      <c r="G6" s="1" t="s">
        <v>112</v>
      </c>
      <c r="H6" s="1" t="s">
        <v>112</v>
      </c>
      <c r="I6" s="1">
        <f t="shared" si="2"/>
        <v>1</v>
      </c>
      <c r="J6" s="1">
        <f t="shared" si="10"/>
        <v>4</v>
      </c>
      <c r="K6" s="1">
        <f t="shared" si="3"/>
        <v>0</v>
      </c>
      <c r="L6" s="1">
        <f t="shared" si="11"/>
        <v>0</v>
      </c>
      <c r="M6" s="1">
        <f t="shared" si="4"/>
        <v>0</v>
      </c>
      <c r="N6" s="1">
        <f t="shared" si="5"/>
        <v>0</v>
      </c>
      <c r="O6" s="1">
        <f t="shared" si="6"/>
        <v>1</v>
      </c>
      <c r="P6" s="1">
        <f t="shared" si="12"/>
        <v>2</v>
      </c>
      <c r="Q6" s="1">
        <f t="shared" si="13"/>
        <v>0</v>
      </c>
      <c r="R6" s="1">
        <f t="shared" si="7"/>
        <v>0</v>
      </c>
      <c r="S6" s="1">
        <f t="shared" si="14"/>
        <v>2</v>
      </c>
      <c r="T6" s="1">
        <f t="shared" si="15"/>
        <v>0</v>
      </c>
      <c r="U6" s="50">
        <f t="shared" si="16"/>
        <v>0</v>
      </c>
      <c r="V6" s="50">
        <f t="shared" si="17"/>
        <v>1</v>
      </c>
      <c r="W6" s="51">
        <f t="shared" si="18"/>
        <v>0</v>
      </c>
      <c r="X6" s="50">
        <f t="shared" si="19"/>
        <v>0</v>
      </c>
      <c r="Y6" s="1">
        <f t="shared" si="20"/>
        <v>3</v>
      </c>
      <c r="Z6" s="51">
        <f t="shared" si="21"/>
        <v>0</v>
      </c>
      <c r="AA6" s="1" t="str">
        <f t="shared" si="1"/>
        <v>L</v>
      </c>
      <c r="AB6" s="1">
        <f t="shared" si="8"/>
        <v>3</v>
      </c>
      <c r="AC6" s="50" t="str">
        <f t="shared" si="9"/>
        <v>L</v>
      </c>
      <c r="AD6" s="50">
        <f t="shared" si="22"/>
        <v>1</v>
      </c>
      <c r="AE6" s="50">
        <f t="shared" si="23"/>
        <v>4</v>
      </c>
      <c r="AF6" s="50">
        <f t="shared" si="24"/>
        <v>0</v>
      </c>
      <c r="AG6" s="17"/>
      <c r="AM6" s="1" t="s">
        <v>75</v>
      </c>
      <c r="AN6" s="1" t="s">
        <v>78</v>
      </c>
      <c r="AO6" s="1" t="s">
        <v>76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67</v>
      </c>
      <c r="E7" s="1">
        <v>3</v>
      </c>
      <c r="F7" s="1">
        <v>2</v>
      </c>
      <c r="G7" s="1" t="s">
        <v>111</v>
      </c>
      <c r="H7" s="1" t="s">
        <v>112</v>
      </c>
      <c r="I7" s="1">
        <f t="shared" si="2"/>
        <v>2</v>
      </c>
      <c r="J7" s="1">
        <f t="shared" si="10"/>
        <v>4</v>
      </c>
      <c r="K7" s="1">
        <f t="shared" si="3"/>
        <v>1</v>
      </c>
      <c r="L7" s="1">
        <f t="shared" si="11"/>
        <v>0</v>
      </c>
      <c r="M7" s="1">
        <f t="shared" si="4"/>
        <v>0</v>
      </c>
      <c r="N7" s="1">
        <f t="shared" si="5"/>
        <v>0</v>
      </c>
      <c r="O7" s="1">
        <f t="shared" si="6"/>
        <v>1</v>
      </c>
      <c r="P7" s="1">
        <f t="shared" si="12"/>
        <v>2</v>
      </c>
      <c r="Q7" s="1">
        <f t="shared" si="13"/>
        <v>0</v>
      </c>
      <c r="R7" s="1">
        <f t="shared" si="7"/>
        <v>1</v>
      </c>
      <c r="S7" s="1">
        <f t="shared" si="14"/>
        <v>2</v>
      </c>
      <c r="T7" s="1">
        <f t="shared" si="15"/>
        <v>0</v>
      </c>
      <c r="U7" s="50">
        <f t="shared" si="16"/>
        <v>0</v>
      </c>
      <c r="V7" s="50">
        <f t="shared" si="17"/>
        <v>1</v>
      </c>
      <c r="W7" s="51">
        <f t="shared" si="18"/>
        <v>0</v>
      </c>
      <c r="X7" s="50">
        <f t="shared" si="19"/>
        <v>0</v>
      </c>
      <c r="Y7" s="1">
        <f t="shared" si="20"/>
        <v>3</v>
      </c>
      <c r="Z7" s="51">
        <f t="shared" si="21"/>
        <v>0</v>
      </c>
      <c r="AA7" s="1" t="str">
        <f t="shared" si="1"/>
        <v>W</v>
      </c>
      <c r="AB7" s="1">
        <f t="shared" si="8"/>
        <v>1</v>
      </c>
      <c r="AC7" s="50" t="str">
        <f t="shared" si="9"/>
        <v>W</v>
      </c>
      <c r="AD7" s="50">
        <f t="shared" si="22"/>
        <v>2</v>
      </c>
      <c r="AE7" s="50">
        <f t="shared" si="23"/>
        <v>4</v>
      </c>
      <c r="AF7" s="50">
        <f t="shared" si="24"/>
        <v>0</v>
      </c>
      <c r="AG7" s="17"/>
      <c r="AM7" s="1" t="s">
        <v>69</v>
      </c>
      <c r="AN7" s="1" t="s">
        <v>79</v>
      </c>
      <c r="AO7" s="1" t="s">
        <v>77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53</v>
      </c>
      <c r="E8" s="1">
        <v>4</v>
      </c>
      <c r="F8" s="1">
        <v>3</v>
      </c>
      <c r="G8" s="1" t="s">
        <v>111</v>
      </c>
      <c r="H8" s="1" t="s">
        <v>112</v>
      </c>
      <c r="I8" s="1">
        <f t="shared" si="2"/>
        <v>3</v>
      </c>
      <c r="J8" s="1">
        <f t="shared" si="10"/>
        <v>4</v>
      </c>
      <c r="K8" s="1">
        <f t="shared" si="3"/>
        <v>2</v>
      </c>
      <c r="L8" s="1">
        <f t="shared" si="11"/>
        <v>0</v>
      </c>
      <c r="M8" s="1">
        <f t="shared" si="4"/>
        <v>0</v>
      </c>
      <c r="N8" s="1">
        <f t="shared" si="5"/>
        <v>0</v>
      </c>
      <c r="O8" s="1">
        <f t="shared" si="6"/>
        <v>1</v>
      </c>
      <c r="P8" s="1">
        <f t="shared" si="12"/>
        <v>2</v>
      </c>
      <c r="Q8" s="1">
        <f t="shared" si="13"/>
        <v>0</v>
      </c>
      <c r="R8" s="1">
        <f t="shared" si="7"/>
        <v>2</v>
      </c>
      <c r="S8" s="1">
        <f t="shared" si="14"/>
        <v>2</v>
      </c>
      <c r="T8" s="1">
        <f t="shared" si="15"/>
        <v>0</v>
      </c>
      <c r="U8" s="50">
        <f t="shared" si="16"/>
        <v>0</v>
      </c>
      <c r="V8" s="50">
        <f t="shared" si="17"/>
        <v>1</v>
      </c>
      <c r="W8" s="51">
        <f t="shared" si="18"/>
        <v>0</v>
      </c>
      <c r="X8" s="50">
        <f t="shared" si="19"/>
        <v>0</v>
      </c>
      <c r="Y8" s="1">
        <f t="shared" si="20"/>
        <v>3</v>
      </c>
      <c r="Z8" s="51">
        <f t="shared" si="21"/>
        <v>0</v>
      </c>
      <c r="AA8" s="1" t="str">
        <f t="shared" si="1"/>
        <v>W</v>
      </c>
      <c r="AB8" s="1">
        <f t="shared" si="8"/>
        <v>2</v>
      </c>
      <c r="AC8" s="50" t="str">
        <f t="shared" si="9"/>
        <v>W</v>
      </c>
      <c r="AD8" s="50">
        <f t="shared" si="22"/>
        <v>3</v>
      </c>
      <c r="AE8" s="50">
        <f t="shared" si="23"/>
        <v>4</v>
      </c>
      <c r="AF8" s="50">
        <f t="shared" si="24"/>
        <v>0</v>
      </c>
      <c r="AG8" s="17"/>
      <c r="AM8" s="1" t="s">
        <v>67</v>
      </c>
      <c r="AN8" s="1" t="s">
        <v>73</v>
      </c>
    </row>
    <row r="9" spans="1:41" x14ac:dyDescent="0.25">
      <c r="A9" s="14">
        <v>45227</v>
      </c>
      <c r="B9" s="1">
        <v>8</v>
      </c>
      <c r="C9" s="1" t="s">
        <v>4</v>
      </c>
      <c r="D9" s="1" t="s">
        <v>62</v>
      </c>
      <c r="E9" s="1">
        <v>7</v>
      </c>
      <c r="F9" s="1">
        <v>4</v>
      </c>
      <c r="G9" s="1" t="s">
        <v>112</v>
      </c>
      <c r="H9" s="1" t="s">
        <v>112</v>
      </c>
      <c r="I9" s="1">
        <f t="shared" si="2"/>
        <v>4</v>
      </c>
      <c r="J9" s="1">
        <f t="shared" si="10"/>
        <v>4</v>
      </c>
      <c r="K9" s="1">
        <f t="shared" si="3"/>
        <v>2</v>
      </c>
      <c r="L9" s="1">
        <f t="shared" si="11"/>
        <v>0</v>
      </c>
      <c r="M9" s="1">
        <f t="shared" si="4"/>
        <v>0</v>
      </c>
      <c r="N9" s="1">
        <f t="shared" si="5"/>
        <v>0</v>
      </c>
      <c r="O9" s="1">
        <f t="shared" si="6"/>
        <v>1</v>
      </c>
      <c r="P9" s="1">
        <f t="shared" si="12"/>
        <v>2</v>
      </c>
      <c r="Q9" s="1">
        <f t="shared" si="13"/>
        <v>0</v>
      </c>
      <c r="R9" s="1">
        <f t="shared" si="7"/>
        <v>3</v>
      </c>
      <c r="S9" s="1">
        <f t="shared" si="14"/>
        <v>2</v>
      </c>
      <c r="T9" s="1">
        <f t="shared" si="15"/>
        <v>0</v>
      </c>
      <c r="U9" s="50">
        <f t="shared" si="16"/>
        <v>0</v>
      </c>
      <c r="V9" s="50">
        <f t="shared" si="17"/>
        <v>1</v>
      </c>
      <c r="W9" s="51">
        <f t="shared" si="18"/>
        <v>0</v>
      </c>
      <c r="X9" s="50">
        <f t="shared" si="19"/>
        <v>0</v>
      </c>
      <c r="Y9" s="1">
        <f t="shared" si="20"/>
        <v>3</v>
      </c>
      <c r="Z9" s="51">
        <f t="shared" si="21"/>
        <v>0</v>
      </c>
      <c r="AA9" s="1" t="str">
        <f t="shared" si="1"/>
        <v>W</v>
      </c>
      <c r="AB9" s="1">
        <f t="shared" si="8"/>
        <v>3</v>
      </c>
      <c r="AC9" s="50" t="str">
        <f t="shared" si="9"/>
        <v>W</v>
      </c>
      <c r="AD9" s="50">
        <f t="shared" si="22"/>
        <v>4</v>
      </c>
      <c r="AE9" s="50">
        <f t="shared" si="23"/>
        <v>4</v>
      </c>
      <c r="AF9" s="50">
        <f t="shared" si="24"/>
        <v>0</v>
      </c>
      <c r="AG9" s="17"/>
      <c r="AM9" s="1" t="s">
        <v>68</v>
      </c>
      <c r="AN9" s="1" t="s">
        <v>72</v>
      </c>
    </row>
    <row r="10" spans="1:41" x14ac:dyDescent="0.25">
      <c r="A10" s="14">
        <v>45229</v>
      </c>
      <c r="B10" s="1">
        <v>9</v>
      </c>
      <c r="C10" s="1" t="s">
        <v>4</v>
      </c>
      <c r="D10" s="1" t="s">
        <v>66</v>
      </c>
      <c r="E10" s="1">
        <v>4</v>
      </c>
      <c r="F10" s="1">
        <v>3</v>
      </c>
      <c r="G10" s="1" t="s">
        <v>112</v>
      </c>
      <c r="H10" s="1" t="s">
        <v>112</v>
      </c>
      <c r="I10" s="1">
        <f t="shared" si="2"/>
        <v>5</v>
      </c>
      <c r="J10" s="1">
        <f t="shared" si="10"/>
        <v>4</v>
      </c>
      <c r="K10" s="1">
        <f t="shared" si="3"/>
        <v>2</v>
      </c>
      <c r="L10" s="1">
        <f t="shared" si="11"/>
        <v>0</v>
      </c>
      <c r="M10" s="1">
        <f t="shared" si="4"/>
        <v>0</v>
      </c>
      <c r="N10" s="1">
        <f t="shared" si="5"/>
        <v>0</v>
      </c>
      <c r="O10" s="1">
        <f t="shared" si="6"/>
        <v>1</v>
      </c>
      <c r="P10" s="1">
        <f t="shared" si="12"/>
        <v>2</v>
      </c>
      <c r="Q10" s="1">
        <f t="shared" si="13"/>
        <v>0</v>
      </c>
      <c r="R10" s="1">
        <f t="shared" si="7"/>
        <v>4</v>
      </c>
      <c r="S10" s="1">
        <f t="shared" si="14"/>
        <v>2</v>
      </c>
      <c r="T10" s="1">
        <f t="shared" si="15"/>
        <v>0</v>
      </c>
      <c r="U10" s="50">
        <f t="shared" si="16"/>
        <v>0</v>
      </c>
      <c r="V10" s="50">
        <f t="shared" si="17"/>
        <v>1</v>
      </c>
      <c r="W10" s="51">
        <f t="shared" si="18"/>
        <v>0</v>
      </c>
      <c r="X10" s="50">
        <f t="shared" si="19"/>
        <v>0</v>
      </c>
      <c r="Y10" s="1">
        <f t="shared" si="20"/>
        <v>3</v>
      </c>
      <c r="Z10" s="51">
        <f t="shared" si="21"/>
        <v>0</v>
      </c>
      <c r="AA10" s="1" t="str">
        <f t="shared" si="1"/>
        <v>W</v>
      </c>
      <c r="AB10" s="1">
        <f t="shared" si="8"/>
        <v>4</v>
      </c>
      <c r="AC10" s="50" t="str">
        <f t="shared" si="9"/>
        <v>W</v>
      </c>
      <c r="AD10" s="50">
        <f t="shared" si="22"/>
        <v>5</v>
      </c>
      <c r="AE10" s="50">
        <f t="shared" si="23"/>
        <v>4</v>
      </c>
      <c r="AF10" s="50">
        <f t="shared" si="24"/>
        <v>0</v>
      </c>
      <c r="AG10" s="17"/>
      <c r="AM10" s="1" t="s">
        <v>56</v>
      </c>
      <c r="AN10" s="1" t="s">
        <v>83</v>
      </c>
    </row>
    <row r="11" spans="1:41" x14ac:dyDescent="0.25">
      <c r="A11" s="14">
        <v>45231</v>
      </c>
      <c r="B11" s="1">
        <v>10</v>
      </c>
      <c r="C11" s="1" t="s">
        <v>3</v>
      </c>
      <c r="D11" s="1" t="s">
        <v>74</v>
      </c>
      <c r="E11" s="1">
        <v>4</v>
      </c>
      <c r="F11" s="1">
        <v>3</v>
      </c>
      <c r="G11" s="1" t="s">
        <v>111</v>
      </c>
      <c r="H11" s="1" t="s">
        <v>112</v>
      </c>
      <c r="I11" s="1">
        <f t="shared" si="2"/>
        <v>6</v>
      </c>
      <c r="J11" s="1">
        <f t="shared" si="10"/>
        <v>4</v>
      </c>
      <c r="K11" s="1">
        <f t="shared" si="3"/>
        <v>3</v>
      </c>
      <c r="L11" s="1">
        <f t="shared" si="11"/>
        <v>0</v>
      </c>
      <c r="M11" s="1">
        <f t="shared" si="4"/>
        <v>0</v>
      </c>
      <c r="N11" s="1">
        <f t="shared" si="5"/>
        <v>0</v>
      </c>
      <c r="O11" s="1">
        <f t="shared" si="6"/>
        <v>2</v>
      </c>
      <c r="P11" s="1">
        <f t="shared" si="12"/>
        <v>2</v>
      </c>
      <c r="Q11" s="1">
        <f t="shared" si="13"/>
        <v>0</v>
      </c>
      <c r="R11" s="1">
        <f t="shared" si="7"/>
        <v>4</v>
      </c>
      <c r="S11" s="1">
        <f t="shared" si="14"/>
        <v>2</v>
      </c>
      <c r="T11" s="1">
        <f t="shared" si="15"/>
        <v>0</v>
      </c>
      <c r="U11" s="50">
        <f t="shared" si="16"/>
        <v>0</v>
      </c>
      <c r="V11" s="50">
        <f t="shared" si="17"/>
        <v>1</v>
      </c>
      <c r="W11" s="51">
        <f t="shared" si="18"/>
        <v>0</v>
      </c>
      <c r="X11" s="50">
        <f t="shared" si="19"/>
        <v>1</v>
      </c>
      <c r="Y11" s="1">
        <f t="shared" si="20"/>
        <v>3</v>
      </c>
      <c r="Z11" s="51">
        <f t="shared" si="21"/>
        <v>0</v>
      </c>
      <c r="AA11" s="1" t="str">
        <f t="shared" si="1"/>
        <v>W</v>
      </c>
      <c r="AB11" s="1">
        <f t="shared" si="8"/>
        <v>5</v>
      </c>
      <c r="AC11" s="50" t="str">
        <f t="shared" si="9"/>
        <v>W</v>
      </c>
      <c r="AD11" s="50">
        <f t="shared" si="22"/>
        <v>6</v>
      </c>
      <c r="AE11" s="50">
        <f t="shared" si="23"/>
        <v>4</v>
      </c>
      <c r="AF11" s="50">
        <f t="shared" si="24"/>
        <v>0</v>
      </c>
      <c r="AG11" s="17"/>
      <c r="AM11" s="1" t="s">
        <v>78</v>
      </c>
      <c r="AN11" s="1" t="s">
        <v>80</v>
      </c>
    </row>
    <row r="12" spans="1:41" x14ac:dyDescent="0.25">
      <c r="A12" s="14">
        <v>45235</v>
      </c>
      <c r="B12" s="1">
        <v>11</v>
      </c>
      <c r="C12" s="1" t="s">
        <v>3</v>
      </c>
      <c r="D12" s="1" t="s">
        <v>77</v>
      </c>
      <c r="E12" s="1">
        <v>4</v>
      </c>
      <c r="F12" s="1">
        <v>2</v>
      </c>
      <c r="G12" s="1" t="s">
        <v>112</v>
      </c>
      <c r="H12" s="1" t="s">
        <v>112</v>
      </c>
      <c r="I12" s="1">
        <f t="shared" si="2"/>
        <v>7</v>
      </c>
      <c r="J12" s="1">
        <f t="shared" si="10"/>
        <v>4</v>
      </c>
      <c r="K12" s="1">
        <f t="shared" si="3"/>
        <v>3</v>
      </c>
      <c r="L12" s="1">
        <f t="shared" si="11"/>
        <v>0</v>
      </c>
      <c r="M12" s="1">
        <f t="shared" si="4"/>
        <v>0</v>
      </c>
      <c r="N12" s="1">
        <f t="shared" si="5"/>
        <v>0</v>
      </c>
      <c r="O12" s="1">
        <f t="shared" si="6"/>
        <v>3</v>
      </c>
      <c r="P12" s="1">
        <f t="shared" si="12"/>
        <v>2</v>
      </c>
      <c r="Q12" s="1">
        <f t="shared" si="13"/>
        <v>0</v>
      </c>
      <c r="R12" s="1">
        <f t="shared" si="7"/>
        <v>4</v>
      </c>
      <c r="S12" s="1">
        <f t="shared" si="14"/>
        <v>2</v>
      </c>
      <c r="T12" s="1">
        <f t="shared" si="15"/>
        <v>0</v>
      </c>
      <c r="U12" s="50">
        <f t="shared" si="16"/>
        <v>1</v>
      </c>
      <c r="V12" s="50">
        <f t="shared" si="17"/>
        <v>1</v>
      </c>
      <c r="W12" s="51">
        <f t="shared" si="18"/>
        <v>0</v>
      </c>
      <c r="X12" s="50">
        <f t="shared" si="19"/>
        <v>2</v>
      </c>
      <c r="Y12" s="1">
        <f t="shared" si="20"/>
        <v>3</v>
      </c>
      <c r="Z12" s="51">
        <f t="shared" si="21"/>
        <v>0</v>
      </c>
      <c r="AA12" s="1" t="str">
        <f t="shared" si="1"/>
        <v>W</v>
      </c>
      <c r="AB12" s="1">
        <f t="shared" si="8"/>
        <v>6</v>
      </c>
      <c r="AC12" s="50" t="str">
        <f t="shared" si="9"/>
        <v>W</v>
      </c>
      <c r="AD12" s="50">
        <f>IF(AC12="","",COUNTIFS(AC3:AC12,"W"))</f>
        <v>7</v>
      </c>
      <c r="AE12" s="50">
        <f>IF(AC12="","",COUNTIFS(AC3:AC12,"L"))</f>
        <v>3</v>
      </c>
      <c r="AF12" s="50">
        <f>IF(AC12="","",COUNTIFS(AC3:AC12,"OTL"))</f>
        <v>0</v>
      </c>
      <c r="AG12" s="17"/>
      <c r="AM12" s="1" t="s">
        <v>52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66</v>
      </c>
      <c r="E13" s="1">
        <v>0</v>
      </c>
      <c r="F13" s="1">
        <v>2</v>
      </c>
      <c r="G13" s="1" t="s">
        <v>112</v>
      </c>
      <c r="H13" s="1" t="s">
        <v>112</v>
      </c>
      <c r="I13" s="1">
        <f t="shared" si="2"/>
        <v>7</v>
      </c>
      <c r="J13" s="1">
        <f t="shared" si="10"/>
        <v>5</v>
      </c>
      <c r="K13" s="1">
        <f t="shared" si="3"/>
        <v>3</v>
      </c>
      <c r="L13" s="1">
        <f t="shared" si="11"/>
        <v>0</v>
      </c>
      <c r="M13" s="1">
        <f t="shared" si="4"/>
        <v>0</v>
      </c>
      <c r="N13" s="1">
        <f t="shared" si="5"/>
        <v>0</v>
      </c>
      <c r="O13" s="1">
        <f t="shared" si="6"/>
        <v>3</v>
      </c>
      <c r="P13" s="1">
        <f t="shared" si="12"/>
        <v>3</v>
      </c>
      <c r="Q13" s="1">
        <f t="shared" si="13"/>
        <v>0</v>
      </c>
      <c r="R13" s="1">
        <f t="shared" si="7"/>
        <v>4</v>
      </c>
      <c r="S13" s="1">
        <f t="shared" si="14"/>
        <v>2</v>
      </c>
      <c r="T13" s="1">
        <f t="shared" si="15"/>
        <v>0</v>
      </c>
      <c r="U13" s="50">
        <f t="shared" si="16"/>
        <v>1</v>
      </c>
      <c r="V13" s="50">
        <f t="shared" si="17"/>
        <v>1</v>
      </c>
      <c r="W13" s="51">
        <f t="shared" si="18"/>
        <v>0</v>
      </c>
      <c r="X13" s="50">
        <f t="shared" si="19"/>
        <v>2</v>
      </c>
      <c r="Y13" s="1">
        <f t="shared" si="20"/>
        <v>3</v>
      </c>
      <c r="Z13" s="51">
        <f t="shared" si="21"/>
        <v>0</v>
      </c>
      <c r="AA13" s="1" t="str">
        <f t="shared" si="1"/>
        <v>L</v>
      </c>
      <c r="AB13" s="1">
        <f t="shared" si="8"/>
        <v>1</v>
      </c>
      <c r="AC13" s="50" t="str">
        <f t="shared" si="9"/>
        <v>L</v>
      </c>
      <c r="AD13" s="50">
        <f>IF(AC13="","",COUNTIFS(AC4:AC13,"W"))</f>
        <v>6</v>
      </c>
      <c r="AE13" s="50">
        <f>IF(AC13="","",COUNTIFS(AC4:AC13,"L"))</f>
        <v>4</v>
      </c>
      <c r="AF13" s="50">
        <f>IF(AC13="","",COUNTIFS(AC4:AC13,"OTL"))</f>
        <v>0</v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2"/>
        <v/>
      </c>
      <c r="J14" s="1" t="str">
        <f t="shared" si="10"/>
        <v/>
      </c>
      <c r="K14" s="1" t="str">
        <f t="shared" si="3"/>
        <v/>
      </c>
      <c r="L14" s="1" t="str">
        <f t="shared" si="11"/>
        <v/>
      </c>
      <c r="M14" s="1" t="str">
        <f t="shared" si="4"/>
        <v/>
      </c>
      <c r="N14" s="1" t="str">
        <f t="shared" si="5"/>
        <v/>
      </c>
      <c r="O14" s="1" t="str">
        <f t="shared" si="6"/>
        <v/>
      </c>
      <c r="P14" s="1" t="str">
        <f t="shared" si="12"/>
        <v/>
      </c>
      <c r="Q14" s="1" t="str">
        <f t="shared" si="13"/>
        <v/>
      </c>
      <c r="R14" s="1" t="str">
        <f t="shared" si="7"/>
        <v/>
      </c>
      <c r="S14" s="1" t="str">
        <f t="shared" si="14"/>
        <v/>
      </c>
      <c r="T14" s="1" t="str">
        <f t="shared" si="15"/>
        <v/>
      </c>
      <c r="U14" s="50" t="str">
        <f t="shared" si="16"/>
        <v/>
      </c>
      <c r="V14" s="50" t="str">
        <f t="shared" si="17"/>
        <v/>
      </c>
      <c r="W14" s="51" t="str">
        <f t="shared" si="18"/>
        <v/>
      </c>
      <c r="X14" s="50" t="str">
        <f t="shared" si="19"/>
        <v/>
      </c>
      <c r="Y14" s="1" t="str">
        <f t="shared" si="20"/>
        <v/>
      </c>
      <c r="Z14" s="51" t="str">
        <f t="shared" si="21"/>
        <v/>
      </c>
      <c r="AA14" s="1" t="str">
        <f t="shared" si="1"/>
        <v/>
      </c>
      <c r="AB14" s="1" t="str">
        <f t="shared" si="8"/>
        <v/>
      </c>
      <c r="AC14" s="50" t="str">
        <f t="shared" si="9"/>
        <v/>
      </c>
      <c r="AD14" s="50" t="str">
        <f t="shared" ref="AD14:AD77" si="25">IF(AC14="","",COUNTIFS(AC5:AC14,"W"))</f>
        <v/>
      </c>
      <c r="AE14" s="50" t="str">
        <f t="shared" ref="AE14:AE77" si="26">IF(AC14="","",COUNTIFS(AC5:AC14,"L"))</f>
        <v/>
      </c>
      <c r="AF14" s="50" t="str">
        <f t="shared" ref="AF14:AF77" si="27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2"/>
        <v/>
      </c>
      <c r="J15" s="1" t="str">
        <f t="shared" si="10"/>
        <v/>
      </c>
      <c r="K15" s="1" t="str">
        <f t="shared" si="3"/>
        <v/>
      </c>
      <c r="L15" s="1" t="str">
        <f t="shared" si="11"/>
        <v/>
      </c>
      <c r="M15" s="1" t="str">
        <f t="shared" si="4"/>
        <v/>
      </c>
      <c r="N15" s="1" t="str">
        <f t="shared" si="5"/>
        <v/>
      </c>
      <c r="O15" s="1" t="str">
        <f t="shared" si="6"/>
        <v/>
      </c>
      <c r="P15" s="1" t="str">
        <f t="shared" si="12"/>
        <v/>
      </c>
      <c r="Q15" s="1" t="str">
        <f t="shared" si="13"/>
        <v/>
      </c>
      <c r="R15" s="1" t="str">
        <f t="shared" si="7"/>
        <v/>
      </c>
      <c r="S15" s="1" t="str">
        <f t="shared" si="14"/>
        <v/>
      </c>
      <c r="T15" s="1" t="str">
        <f t="shared" si="15"/>
        <v/>
      </c>
      <c r="U15" s="50" t="str">
        <f t="shared" si="16"/>
        <v/>
      </c>
      <c r="V15" s="50" t="str">
        <f t="shared" si="17"/>
        <v/>
      </c>
      <c r="W15" s="51" t="str">
        <f t="shared" si="18"/>
        <v/>
      </c>
      <c r="X15" s="50" t="str">
        <f t="shared" si="19"/>
        <v/>
      </c>
      <c r="Y15" s="1" t="str">
        <f t="shared" si="20"/>
        <v/>
      </c>
      <c r="Z15" s="51" t="str">
        <f t="shared" si="21"/>
        <v/>
      </c>
      <c r="AA15" s="1" t="str">
        <f t="shared" si="1"/>
        <v/>
      </c>
      <c r="AB15" s="1" t="str">
        <f t="shared" si="8"/>
        <v/>
      </c>
      <c r="AC15" s="50" t="str">
        <f t="shared" si="9"/>
        <v/>
      </c>
      <c r="AD15" s="50" t="str">
        <f t="shared" si="25"/>
        <v/>
      </c>
      <c r="AE15" s="50" t="str">
        <f t="shared" si="26"/>
        <v/>
      </c>
      <c r="AF15" s="50" t="str">
        <f t="shared" si="27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2"/>
        <v/>
      </c>
      <c r="J16" s="1" t="str">
        <f t="shared" si="10"/>
        <v/>
      </c>
      <c r="K16" s="1" t="str">
        <f t="shared" si="3"/>
        <v/>
      </c>
      <c r="L16" s="1" t="str">
        <f t="shared" si="11"/>
        <v/>
      </c>
      <c r="M16" s="1" t="str">
        <f t="shared" si="4"/>
        <v/>
      </c>
      <c r="N16" s="1" t="str">
        <f t="shared" si="5"/>
        <v/>
      </c>
      <c r="O16" s="1" t="str">
        <f t="shared" si="6"/>
        <v/>
      </c>
      <c r="P16" s="1" t="str">
        <f t="shared" si="12"/>
        <v/>
      </c>
      <c r="Q16" s="1" t="str">
        <f t="shared" si="13"/>
        <v/>
      </c>
      <c r="R16" s="1" t="str">
        <f t="shared" si="7"/>
        <v/>
      </c>
      <c r="S16" s="1" t="str">
        <f t="shared" si="14"/>
        <v/>
      </c>
      <c r="T16" s="1" t="str">
        <f t="shared" si="15"/>
        <v/>
      </c>
      <c r="U16" s="50" t="str">
        <f t="shared" si="16"/>
        <v/>
      </c>
      <c r="V16" s="50" t="str">
        <f t="shared" si="17"/>
        <v/>
      </c>
      <c r="W16" s="51" t="str">
        <f t="shared" si="18"/>
        <v/>
      </c>
      <c r="X16" s="50" t="str">
        <f t="shared" si="19"/>
        <v/>
      </c>
      <c r="Y16" s="1" t="str">
        <f t="shared" si="20"/>
        <v/>
      </c>
      <c r="Z16" s="51" t="str">
        <f t="shared" si="21"/>
        <v/>
      </c>
      <c r="AA16" s="1" t="str">
        <f t="shared" si="1"/>
        <v/>
      </c>
      <c r="AB16" s="1" t="str">
        <f t="shared" si="8"/>
        <v/>
      </c>
      <c r="AC16" s="50" t="str">
        <f t="shared" si="9"/>
        <v/>
      </c>
      <c r="AD16" s="50" t="str">
        <f t="shared" si="25"/>
        <v/>
      </c>
      <c r="AE16" s="50" t="str">
        <f t="shared" si="26"/>
        <v/>
      </c>
      <c r="AF16" s="50" t="str">
        <f t="shared" si="27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2"/>
        <v/>
      </c>
      <c r="J17" s="1" t="str">
        <f t="shared" si="10"/>
        <v/>
      </c>
      <c r="K17" s="1" t="str">
        <f t="shared" si="3"/>
        <v/>
      </c>
      <c r="L17" s="1" t="str">
        <f t="shared" si="11"/>
        <v/>
      </c>
      <c r="M17" s="1" t="str">
        <f t="shared" si="4"/>
        <v/>
      </c>
      <c r="N17" s="1" t="str">
        <f t="shared" si="5"/>
        <v/>
      </c>
      <c r="O17" s="1" t="str">
        <f t="shared" si="6"/>
        <v/>
      </c>
      <c r="P17" s="1" t="str">
        <f t="shared" si="12"/>
        <v/>
      </c>
      <c r="Q17" s="1" t="str">
        <f t="shared" si="13"/>
        <v/>
      </c>
      <c r="R17" s="1" t="str">
        <f t="shared" si="7"/>
        <v/>
      </c>
      <c r="S17" s="1" t="str">
        <f t="shared" si="14"/>
        <v/>
      </c>
      <c r="T17" s="1" t="str">
        <f t="shared" si="15"/>
        <v/>
      </c>
      <c r="U17" s="50" t="str">
        <f t="shared" si="16"/>
        <v/>
      </c>
      <c r="V17" s="50" t="str">
        <f t="shared" si="17"/>
        <v/>
      </c>
      <c r="W17" s="51" t="str">
        <f t="shared" si="18"/>
        <v/>
      </c>
      <c r="X17" s="50" t="str">
        <f t="shared" si="19"/>
        <v/>
      </c>
      <c r="Y17" s="1" t="str">
        <f t="shared" si="20"/>
        <v/>
      </c>
      <c r="Z17" s="51" t="str">
        <f t="shared" si="21"/>
        <v/>
      </c>
      <c r="AA17" s="1" t="str">
        <f t="shared" si="1"/>
        <v/>
      </c>
      <c r="AB17" s="1" t="str">
        <f t="shared" si="8"/>
        <v/>
      </c>
      <c r="AC17" s="50" t="str">
        <f t="shared" si="9"/>
        <v/>
      </c>
      <c r="AD17" s="50" t="str">
        <f t="shared" si="25"/>
        <v/>
      </c>
      <c r="AE17" s="50" t="str">
        <f t="shared" si="26"/>
        <v/>
      </c>
      <c r="AF17" s="50" t="str">
        <f t="shared" si="27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2"/>
        <v/>
      </c>
      <c r="J18" s="1" t="str">
        <f t="shared" si="10"/>
        <v/>
      </c>
      <c r="K18" s="1" t="str">
        <f t="shared" si="3"/>
        <v/>
      </c>
      <c r="L18" s="1" t="str">
        <f t="shared" si="11"/>
        <v/>
      </c>
      <c r="M18" s="1" t="str">
        <f t="shared" si="4"/>
        <v/>
      </c>
      <c r="N18" s="1" t="str">
        <f t="shared" si="5"/>
        <v/>
      </c>
      <c r="O18" s="1" t="str">
        <f t="shared" si="6"/>
        <v/>
      </c>
      <c r="P18" s="1" t="str">
        <f t="shared" si="12"/>
        <v/>
      </c>
      <c r="Q18" s="1" t="str">
        <f t="shared" si="13"/>
        <v/>
      </c>
      <c r="R18" s="1" t="str">
        <f t="shared" si="7"/>
        <v/>
      </c>
      <c r="S18" s="1" t="str">
        <f t="shared" si="14"/>
        <v/>
      </c>
      <c r="T18" s="1" t="str">
        <f t="shared" si="15"/>
        <v/>
      </c>
      <c r="U18" s="50" t="str">
        <f t="shared" si="16"/>
        <v/>
      </c>
      <c r="V18" s="50" t="str">
        <f t="shared" si="17"/>
        <v/>
      </c>
      <c r="W18" s="51" t="str">
        <f t="shared" si="18"/>
        <v/>
      </c>
      <c r="X18" s="50" t="str">
        <f t="shared" si="19"/>
        <v/>
      </c>
      <c r="Y18" s="1" t="str">
        <f t="shared" si="20"/>
        <v/>
      </c>
      <c r="Z18" s="51" t="str">
        <f t="shared" si="21"/>
        <v/>
      </c>
      <c r="AA18" s="1" t="str">
        <f t="shared" si="1"/>
        <v/>
      </c>
      <c r="AB18" s="1" t="str">
        <f t="shared" si="8"/>
        <v/>
      </c>
      <c r="AC18" s="50" t="str">
        <f t="shared" si="9"/>
        <v/>
      </c>
      <c r="AD18" s="50" t="str">
        <f t="shared" si="25"/>
        <v/>
      </c>
      <c r="AE18" s="50" t="str">
        <f t="shared" si="26"/>
        <v/>
      </c>
      <c r="AF18" s="50" t="str">
        <f t="shared" si="27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2"/>
        <v/>
      </c>
      <c r="J19" s="1" t="str">
        <f t="shared" si="10"/>
        <v/>
      </c>
      <c r="K19" s="1" t="str">
        <f t="shared" si="3"/>
        <v/>
      </c>
      <c r="L19" s="1" t="str">
        <f t="shared" si="11"/>
        <v/>
      </c>
      <c r="M19" s="1" t="str">
        <f t="shared" si="4"/>
        <v/>
      </c>
      <c r="N19" s="1" t="str">
        <f t="shared" si="5"/>
        <v/>
      </c>
      <c r="O19" s="1" t="str">
        <f t="shared" si="6"/>
        <v/>
      </c>
      <c r="P19" s="1" t="str">
        <f t="shared" si="12"/>
        <v/>
      </c>
      <c r="Q19" s="1" t="str">
        <f t="shared" si="13"/>
        <v/>
      </c>
      <c r="R19" s="1" t="str">
        <f t="shared" si="7"/>
        <v/>
      </c>
      <c r="S19" s="1" t="str">
        <f t="shared" si="14"/>
        <v/>
      </c>
      <c r="T19" s="1" t="str">
        <f t="shared" si="15"/>
        <v/>
      </c>
      <c r="U19" s="50" t="str">
        <f t="shared" si="16"/>
        <v/>
      </c>
      <c r="V19" s="50" t="str">
        <f t="shared" si="17"/>
        <v/>
      </c>
      <c r="W19" s="51" t="str">
        <f t="shared" si="18"/>
        <v/>
      </c>
      <c r="X19" s="50" t="str">
        <f t="shared" si="19"/>
        <v/>
      </c>
      <c r="Y19" s="1" t="str">
        <f t="shared" si="20"/>
        <v/>
      </c>
      <c r="Z19" s="51" t="str">
        <f t="shared" si="21"/>
        <v/>
      </c>
      <c r="AA19" s="1" t="str">
        <f t="shared" si="1"/>
        <v/>
      </c>
      <c r="AB19" s="1" t="str">
        <f t="shared" si="8"/>
        <v/>
      </c>
      <c r="AC19" s="50" t="str">
        <f t="shared" si="9"/>
        <v/>
      </c>
      <c r="AD19" s="50" t="str">
        <f t="shared" si="25"/>
        <v/>
      </c>
      <c r="AE19" s="50" t="str">
        <f t="shared" si="26"/>
        <v/>
      </c>
      <c r="AF19" s="50" t="str">
        <f t="shared" si="27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2"/>
        <v/>
      </c>
      <c r="J20" s="1" t="str">
        <f t="shared" si="10"/>
        <v/>
      </c>
      <c r="K20" s="1" t="str">
        <f t="shared" si="3"/>
        <v/>
      </c>
      <c r="L20" s="1" t="str">
        <f t="shared" si="11"/>
        <v/>
      </c>
      <c r="M20" s="1" t="str">
        <f t="shared" si="4"/>
        <v/>
      </c>
      <c r="N20" s="1" t="str">
        <f t="shared" si="5"/>
        <v/>
      </c>
      <c r="O20" s="1" t="str">
        <f t="shared" si="6"/>
        <v/>
      </c>
      <c r="P20" s="1" t="str">
        <f t="shared" si="12"/>
        <v/>
      </c>
      <c r="Q20" s="1" t="str">
        <f t="shared" si="13"/>
        <v/>
      </c>
      <c r="R20" s="1" t="str">
        <f t="shared" si="7"/>
        <v/>
      </c>
      <c r="S20" s="1" t="str">
        <f t="shared" si="14"/>
        <v/>
      </c>
      <c r="T20" s="1" t="str">
        <f t="shared" si="15"/>
        <v/>
      </c>
      <c r="U20" s="50" t="str">
        <f t="shared" si="16"/>
        <v/>
      </c>
      <c r="V20" s="50" t="str">
        <f t="shared" si="17"/>
        <v/>
      </c>
      <c r="W20" s="51" t="str">
        <f t="shared" si="18"/>
        <v/>
      </c>
      <c r="X20" s="50" t="str">
        <f t="shared" si="19"/>
        <v/>
      </c>
      <c r="Y20" s="1" t="str">
        <f t="shared" si="20"/>
        <v/>
      </c>
      <c r="Z20" s="51" t="str">
        <f t="shared" si="21"/>
        <v/>
      </c>
      <c r="AA20" s="1" t="str">
        <f t="shared" si="1"/>
        <v/>
      </c>
      <c r="AB20" s="1" t="str">
        <f t="shared" si="8"/>
        <v/>
      </c>
      <c r="AC20" s="50" t="str">
        <f t="shared" si="9"/>
        <v/>
      </c>
      <c r="AD20" s="50" t="str">
        <f t="shared" si="25"/>
        <v/>
      </c>
      <c r="AE20" s="50" t="str">
        <f t="shared" si="26"/>
        <v/>
      </c>
      <c r="AF20" s="50" t="str">
        <f t="shared" si="27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2"/>
        <v/>
      </c>
      <c r="J21" s="1" t="str">
        <f t="shared" si="10"/>
        <v/>
      </c>
      <c r="K21" s="1" t="str">
        <f t="shared" si="3"/>
        <v/>
      </c>
      <c r="L21" s="1" t="str">
        <f t="shared" si="11"/>
        <v/>
      </c>
      <c r="M21" s="1" t="str">
        <f t="shared" si="4"/>
        <v/>
      </c>
      <c r="N21" s="1" t="str">
        <f t="shared" si="5"/>
        <v/>
      </c>
      <c r="O21" s="1" t="str">
        <f t="shared" si="6"/>
        <v/>
      </c>
      <c r="P21" s="1" t="str">
        <f t="shared" si="12"/>
        <v/>
      </c>
      <c r="Q21" s="1" t="str">
        <f t="shared" si="13"/>
        <v/>
      </c>
      <c r="R21" s="1" t="str">
        <f t="shared" si="7"/>
        <v/>
      </c>
      <c r="S21" s="1" t="str">
        <f t="shared" si="14"/>
        <v/>
      </c>
      <c r="T21" s="1" t="str">
        <f t="shared" si="15"/>
        <v/>
      </c>
      <c r="U21" s="50" t="str">
        <f t="shared" si="16"/>
        <v/>
      </c>
      <c r="V21" s="50" t="str">
        <f t="shared" si="17"/>
        <v/>
      </c>
      <c r="W21" s="51" t="str">
        <f t="shared" si="18"/>
        <v/>
      </c>
      <c r="X21" s="50" t="str">
        <f t="shared" si="19"/>
        <v/>
      </c>
      <c r="Y21" s="1" t="str">
        <f t="shared" si="20"/>
        <v/>
      </c>
      <c r="Z21" s="51" t="str">
        <f t="shared" si="21"/>
        <v/>
      </c>
      <c r="AA21" s="1" t="str">
        <f t="shared" si="1"/>
        <v/>
      </c>
      <c r="AB21" s="1" t="str">
        <f t="shared" si="8"/>
        <v/>
      </c>
      <c r="AC21" s="50" t="str">
        <f t="shared" si="9"/>
        <v/>
      </c>
      <c r="AD21" s="50" t="str">
        <f t="shared" si="25"/>
        <v/>
      </c>
      <c r="AE21" s="50" t="str">
        <f t="shared" si="26"/>
        <v/>
      </c>
      <c r="AF21" s="50" t="str">
        <f t="shared" si="27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2"/>
        <v/>
      </c>
      <c r="J22" s="1" t="str">
        <f t="shared" si="10"/>
        <v/>
      </c>
      <c r="K22" s="1" t="str">
        <f t="shared" si="3"/>
        <v/>
      </c>
      <c r="L22" s="1" t="str">
        <f t="shared" si="11"/>
        <v/>
      </c>
      <c r="M22" s="1" t="str">
        <f t="shared" si="4"/>
        <v/>
      </c>
      <c r="N22" s="1" t="str">
        <f t="shared" si="5"/>
        <v/>
      </c>
      <c r="O22" s="1" t="str">
        <f t="shared" si="6"/>
        <v/>
      </c>
      <c r="P22" s="1" t="str">
        <f t="shared" si="12"/>
        <v/>
      </c>
      <c r="Q22" s="1" t="str">
        <f t="shared" si="13"/>
        <v/>
      </c>
      <c r="R22" s="1" t="str">
        <f t="shared" si="7"/>
        <v/>
      </c>
      <c r="S22" s="1" t="str">
        <f t="shared" si="14"/>
        <v/>
      </c>
      <c r="T22" s="1" t="str">
        <f t="shared" si="15"/>
        <v/>
      </c>
      <c r="U22" s="50" t="str">
        <f t="shared" si="16"/>
        <v/>
      </c>
      <c r="V22" s="50" t="str">
        <f t="shared" si="17"/>
        <v/>
      </c>
      <c r="W22" s="51" t="str">
        <f t="shared" si="18"/>
        <v/>
      </c>
      <c r="X22" s="50" t="str">
        <f t="shared" si="19"/>
        <v/>
      </c>
      <c r="Y22" s="1" t="str">
        <f t="shared" si="20"/>
        <v/>
      </c>
      <c r="Z22" s="51" t="str">
        <f t="shared" si="21"/>
        <v/>
      </c>
      <c r="AA22" s="1" t="str">
        <f t="shared" si="1"/>
        <v/>
      </c>
      <c r="AB22" s="1" t="str">
        <f t="shared" si="8"/>
        <v/>
      </c>
      <c r="AC22" s="50" t="str">
        <f t="shared" si="9"/>
        <v/>
      </c>
      <c r="AD22" s="50" t="str">
        <f t="shared" si="25"/>
        <v/>
      </c>
      <c r="AE22" s="50" t="str">
        <f t="shared" si="26"/>
        <v/>
      </c>
      <c r="AF22" s="50" t="str">
        <f t="shared" si="27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2"/>
        <v/>
      </c>
      <c r="J23" s="1" t="str">
        <f t="shared" si="10"/>
        <v/>
      </c>
      <c r="K23" s="1" t="str">
        <f t="shared" si="3"/>
        <v/>
      </c>
      <c r="L23" s="1" t="str">
        <f t="shared" si="11"/>
        <v/>
      </c>
      <c r="M23" s="1" t="str">
        <f t="shared" si="4"/>
        <v/>
      </c>
      <c r="N23" s="1" t="str">
        <f t="shared" si="5"/>
        <v/>
      </c>
      <c r="O23" s="1" t="str">
        <f t="shared" si="6"/>
        <v/>
      </c>
      <c r="P23" s="1" t="str">
        <f t="shared" si="12"/>
        <v/>
      </c>
      <c r="Q23" s="1" t="str">
        <f t="shared" si="13"/>
        <v/>
      </c>
      <c r="R23" s="1" t="str">
        <f t="shared" si="7"/>
        <v/>
      </c>
      <c r="S23" s="1" t="str">
        <f t="shared" si="14"/>
        <v/>
      </c>
      <c r="T23" s="1" t="str">
        <f t="shared" si="15"/>
        <v/>
      </c>
      <c r="U23" s="50" t="str">
        <f t="shared" si="16"/>
        <v/>
      </c>
      <c r="V23" s="50" t="str">
        <f t="shared" si="17"/>
        <v/>
      </c>
      <c r="W23" s="51" t="str">
        <f t="shared" si="18"/>
        <v/>
      </c>
      <c r="X23" s="50" t="str">
        <f t="shared" si="19"/>
        <v/>
      </c>
      <c r="Y23" s="1" t="str">
        <f t="shared" si="20"/>
        <v/>
      </c>
      <c r="Z23" s="51" t="str">
        <f t="shared" si="21"/>
        <v/>
      </c>
      <c r="AA23" s="1" t="str">
        <f t="shared" si="1"/>
        <v/>
      </c>
      <c r="AB23" s="1" t="str">
        <f t="shared" si="8"/>
        <v/>
      </c>
      <c r="AC23" s="50" t="str">
        <f t="shared" si="9"/>
        <v/>
      </c>
      <c r="AD23" s="50" t="str">
        <f t="shared" si="25"/>
        <v/>
      </c>
      <c r="AE23" s="50" t="str">
        <f t="shared" si="26"/>
        <v/>
      </c>
      <c r="AF23" s="50" t="str">
        <f t="shared" si="27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2"/>
        <v/>
      </c>
      <c r="J24" s="1" t="str">
        <f t="shared" si="10"/>
        <v/>
      </c>
      <c r="K24" s="1" t="str">
        <f t="shared" si="3"/>
        <v/>
      </c>
      <c r="L24" s="1" t="str">
        <f t="shared" si="11"/>
        <v/>
      </c>
      <c r="M24" s="1" t="str">
        <f t="shared" si="4"/>
        <v/>
      </c>
      <c r="N24" s="1" t="str">
        <f t="shared" si="5"/>
        <v/>
      </c>
      <c r="O24" s="1" t="str">
        <f t="shared" si="6"/>
        <v/>
      </c>
      <c r="P24" s="1" t="str">
        <f t="shared" si="12"/>
        <v/>
      </c>
      <c r="Q24" s="1" t="str">
        <f t="shared" si="13"/>
        <v/>
      </c>
      <c r="R24" s="1" t="str">
        <f t="shared" si="7"/>
        <v/>
      </c>
      <c r="S24" s="1" t="str">
        <f t="shared" si="14"/>
        <v/>
      </c>
      <c r="T24" s="1" t="str">
        <f t="shared" si="15"/>
        <v/>
      </c>
      <c r="U24" s="50" t="str">
        <f t="shared" si="16"/>
        <v/>
      </c>
      <c r="V24" s="50" t="str">
        <f t="shared" si="17"/>
        <v/>
      </c>
      <c r="W24" s="51" t="str">
        <f t="shared" si="18"/>
        <v/>
      </c>
      <c r="X24" s="50" t="str">
        <f t="shared" si="19"/>
        <v/>
      </c>
      <c r="Y24" s="1" t="str">
        <f t="shared" si="20"/>
        <v/>
      </c>
      <c r="Z24" s="51" t="str">
        <f t="shared" si="21"/>
        <v/>
      </c>
      <c r="AA24" s="1" t="str">
        <f t="shared" si="1"/>
        <v/>
      </c>
      <c r="AB24" s="1" t="str">
        <f t="shared" si="8"/>
        <v/>
      </c>
      <c r="AC24" s="50" t="str">
        <f t="shared" si="9"/>
        <v/>
      </c>
      <c r="AD24" s="50" t="str">
        <f t="shared" si="25"/>
        <v/>
      </c>
      <c r="AE24" s="50" t="str">
        <f t="shared" si="26"/>
        <v/>
      </c>
      <c r="AF24" s="50" t="str">
        <f t="shared" si="27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2"/>
        <v/>
      </c>
      <c r="J25" s="1" t="str">
        <f t="shared" si="10"/>
        <v/>
      </c>
      <c r="K25" s="1" t="str">
        <f t="shared" si="3"/>
        <v/>
      </c>
      <c r="L25" s="1" t="str">
        <f t="shared" si="11"/>
        <v/>
      </c>
      <c r="M25" s="1" t="str">
        <f t="shared" si="4"/>
        <v/>
      </c>
      <c r="N25" s="1" t="str">
        <f t="shared" si="5"/>
        <v/>
      </c>
      <c r="O25" s="1" t="str">
        <f t="shared" si="6"/>
        <v/>
      </c>
      <c r="P25" s="1" t="str">
        <f t="shared" si="12"/>
        <v/>
      </c>
      <c r="Q25" s="1" t="str">
        <f t="shared" si="13"/>
        <v/>
      </c>
      <c r="R25" s="1" t="str">
        <f t="shared" si="7"/>
        <v/>
      </c>
      <c r="S25" s="1" t="str">
        <f t="shared" si="14"/>
        <v/>
      </c>
      <c r="T25" s="1" t="str">
        <f t="shared" si="15"/>
        <v/>
      </c>
      <c r="U25" s="50" t="str">
        <f t="shared" si="16"/>
        <v/>
      </c>
      <c r="V25" s="50" t="str">
        <f t="shared" si="17"/>
        <v/>
      </c>
      <c r="W25" s="51" t="str">
        <f t="shared" si="18"/>
        <v/>
      </c>
      <c r="X25" s="50" t="str">
        <f t="shared" si="19"/>
        <v/>
      </c>
      <c r="Y25" s="1" t="str">
        <f t="shared" si="20"/>
        <v/>
      </c>
      <c r="Z25" s="51" t="str">
        <f t="shared" si="21"/>
        <v/>
      </c>
      <c r="AA25" s="1" t="str">
        <f t="shared" si="1"/>
        <v/>
      </c>
      <c r="AB25" s="1" t="str">
        <f t="shared" si="8"/>
        <v/>
      </c>
      <c r="AC25" s="50" t="str">
        <f t="shared" si="9"/>
        <v/>
      </c>
      <c r="AD25" s="50" t="str">
        <f t="shared" si="25"/>
        <v/>
      </c>
      <c r="AE25" s="50" t="str">
        <f t="shared" si="26"/>
        <v/>
      </c>
      <c r="AF25" s="50" t="str">
        <f t="shared" si="27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2"/>
        <v/>
      </c>
      <c r="J26" s="1" t="str">
        <f t="shared" si="10"/>
        <v/>
      </c>
      <c r="K26" s="1" t="str">
        <f t="shared" si="3"/>
        <v/>
      </c>
      <c r="L26" s="1" t="str">
        <f t="shared" si="11"/>
        <v/>
      </c>
      <c r="M26" s="1" t="str">
        <f t="shared" si="4"/>
        <v/>
      </c>
      <c r="N26" s="1" t="str">
        <f t="shared" si="5"/>
        <v/>
      </c>
      <c r="O26" s="1" t="str">
        <f t="shared" si="6"/>
        <v/>
      </c>
      <c r="P26" s="1" t="str">
        <f t="shared" si="12"/>
        <v/>
      </c>
      <c r="Q26" s="1" t="str">
        <f t="shared" si="13"/>
        <v/>
      </c>
      <c r="R26" s="1" t="str">
        <f t="shared" si="7"/>
        <v/>
      </c>
      <c r="S26" s="1" t="str">
        <f t="shared" si="14"/>
        <v/>
      </c>
      <c r="T26" s="1" t="str">
        <f t="shared" si="15"/>
        <v/>
      </c>
      <c r="U26" s="50" t="str">
        <f t="shared" si="16"/>
        <v/>
      </c>
      <c r="V26" s="50" t="str">
        <f t="shared" si="17"/>
        <v/>
      </c>
      <c r="W26" s="51" t="str">
        <f t="shared" si="18"/>
        <v/>
      </c>
      <c r="X26" s="50" t="str">
        <f t="shared" si="19"/>
        <v/>
      </c>
      <c r="Y26" s="1" t="str">
        <f t="shared" si="20"/>
        <v/>
      </c>
      <c r="Z26" s="51" t="str">
        <f t="shared" si="21"/>
        <v/>
      </c>
      <c r="AA26" s="1" t="str">
        <f t="shared" si="1"/>
        <v/>
      </c>
      <c r="AB26" s="1" t="str">
        <f t="shared" si="8"/>
        <v/>
      </c>
      <c r="AC26" s="50" t="str">
        <f t="shared" si="9"/>
        <v/>
      </c>
      <c r="AD26" s="50" t="str">
        <f t="shared" si="25"/>
        <v/>
      </c>
      <c r="AE26" s="50" t="str">
        <f t="shared" si="26"/>
        <v/>
      </c>
      <c r="AF26" s="50" t="str">
        <f t="shared" si="27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2"/>
        <v/>
      </c>
      <c r="J27" s="1" t="str">
        <f t="shared" si="10"/>
        <v/>
      </c>
      <c r="K27" s="1" t="str">
        <f t="shared" si="3"/>
        <v/>
      </c>
      <c r="L27" s="1" t="str">
        <f t="shared" si="11"/>
        <v/>
      </c>
      <c r="M27" s="1" t="str">
        <f t="shared" si="4"/>
        <v/>
      </c>
      <c r="N27" s="1" t="str">
        <f t="shared" si="5"/>
        <v/>
      </c>
      <c r="O27" s="1" t="str">
        <f t="shared" si="6"/>
        <v/>
      </c>
      <c r="P27" s="1" t="str">
        <f t="shared" si="12"/>
        <v/>
      </c>
      <c r="Q27" s="1" t="str">
        <f t="shared" si="13"/>
        <v/>
      </c>
      <c r="R27" s="1" t="str">
        <f t="shared" si="7"/>
        <v/>
      </c>
      <c r="S27" s="1" t="str">
        <f t="shared" si="14"/>
        <v/>
      </c>
      <c r="T27" s="1" t="str">
        <f t="shared" si="15"/>
        <v/>
      </c>
      <c r="U27" s="50" t="str">
        <f t="shared" si="16"/>
        <v/>
      </c>
      <c r="V27" s="50" t="str">
        <f t="shared" si="17"/>
        <v/>
      </c>
      <c r="W27" s="51" t="str">
        <f t="shared" si="18"/>
        <v/>
      </c>
      <c r="X27" s="50" t="str">
        <f t="shared" si="19"/>
        <v/>
      </c>
      <c r="Y27" s="1" t="str">
        <f t="shared" si="20"/>
        <v/>
      </c>
      <c r="Z27" s="51" t="str">
        <f t="shared" si="21"/>
        <v/>
      </c>
      <c r="AA27" s="1" t="str">
        <f t="shared" si="1"/>
        <v/>
      </c>
      <c r="AB27" s="1" t="str">
        <f t="shared" si="8"/>
        <v/>
      </c>
      <c r="AC27" s="50" t="str">
        <f t="shared" si="9"/>
        <v/>
      </c>
      <c r="AD27" s="50" t="str">
        <f t="shared" si="25"/>
        <v/>
      </c>
      <c r="AE27" s="50" t="str">
        <f t="shared" si="26"/>
        <v/>
      </c>
      <c r="AF27" s="50" t="str">
        <f t="shared" si="27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2"/>
        <v/>
      </c>
      <c r="J28" s="1" t="str">
        <f t="shared" si="10"/>
        <v/>
      </c>
      <c r="K28" s="1" t="str">
        <f t="shared" si="3"/>
        <v/>
      </c>
      <c r="L28" s="1" t="str">
        <f t="shared" si="11"/>
        <v/>
      </c>
      <c r="M28" s="1" t="str">
        <f t="shared" si="4"/>
        <v/>
      </c>
      <c r="N28" s="1" t="str">
        <f t="shared" si="5"/>
        <v/>
      </c>
      <c r="O28" s="1" t="str">
        <f t="shared" si="6"/>
        <v/>
      </c>
      <c r="P28" s="1" t="str">
        <f t="shared" si="12"/>
        <v/>
      </c>
      <c r="Q28" s="1" t="str">
        <f t="shared" si="13"/>
        <v/>
      </c>
      <c r="R28" s="1" t="str">
        <f t="shared" si="7"/>
        <v/>
      </c>
      <c r="S28" s="1" t="str">
        <f t="shared" si="14"/>
        <v/>
      </c>
      <c r="T28" s="1" t="str">
        <f t="shared" si="15"/>
        <v/>
      </c>
      <c r="U28" s="50" t="str">
        <f t="shared" si="16"/>
        <v/>
      </c>
      <c r="V28" s="50" t="str">
        <f t="shared" si="17"/>
        <v/>
      </c>
      <c r="W28" s="51" t="str">
        <f t="shared" si="18"/>
        <v/>
      </c>
      <c r="X28" s="50" t="str">
        <f t="shared" si="19"/>
        <v/>
      </c>
      <c r="Y28" s="1" t="str">
        <f t="shared" si="20"/>
        <v/>
      </c>
      <c r="Z28" s="51" t="str">
        <f t="shared" si="21"/>
        <v/>
      </c>
      <c r="AA28" s="1" t="str">
        <f t="shared" si="1"/>
        <v/>
      </c>
      <c r="AB28" s="1" t="str">
        <f t="shared" si="8"/>
        <v/>
      </c>
      <c r="AC28" s="50" t="str">
        <f t="shared" si="9"/>
        <v/>
      </c>
      <c r="AD28" s="50" t="str">
        <f t="shared" si="25"/>
        <v/>
      </c>
      <c r="AE28" s="50" t="str">
        <f t="shared" si="26"/>
        <v/>
      </c>
      <c r="AF28" s="50" t="str">
        <f t="shared" si="27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2"/>
        <v/>
      </c>
      <c r="J29" s="1" t="str">
        <f t="shared" si="10"/>
        <v/>
      </c>
      <c r="K29" s="1" t="str">
        <f t="shared" si="3"/>
        <v/>
      </c>
      <c r="L29" s="1" t="str">
        <f t="shared" si="11"/>
        <v/>
      </c>
      <c r="M29" s="1" t="str">
        <f t="shared" si="4"/>
        <v/>
      </c>
      <c r="N29" s="1" t="str">
        <f t="shared" si="5"/>
        <v/>
      </c>
      <c r="O29" s="1" t="str">
        <f t="shared" si="6"/>
        <v/>
      </c>
      <c r="P29" s="1" t="str">
        <f t="shared" si="12"/>
        <v/>
      </c>
      <c r="Q29" s="1" t="str">
        <f t="shared" si="13"/>
        <v/>
      </c>
      <c r="R29" s="1" t="str">
        <f t="shared" si="7"/>
        <v/>
      </c>
      <c r="S29" s="1" t="str">
        <f t="shared" si="14"/>
        <v/>
      </c>
      <c r="T29" s="1" t="str">
        <f t="shared" si="15"/>
        <v/>
      </c>
      <c r="U29" s="50" t="str">
        <f t="shared" si="16"/>
        <v/>
      </c>
      <c r="V29" s="50" t="str">
        <f t="shared" si="17"/>
        <v/>
      </c>
      <c r="W29" s="51" t="str">
        <f t="shared" si="18"/>
        <v/>
      </c>
      <c r="X29" s="50" t="str">
        <f t="shared" si="19"/>
        <v/>
      </c>
      <c r="Y29" s="1" t="str">
        <f t="shared" si="20"/>
        <v/>
      </c>
      <c r="Z29" s="51" t="str">
        <f t="shared" si="21"/>
        <v/>
      </c>
      <c r="AA29" s="1" t="str">
        <f t="shared" si="1"/>
        <v/>
      </c>
      <c r="AB29" s="1" t="str">
        <f t="shared" si="8"/>
        <v/>
      </c>
      <c r="AC29" s="50" t="str">
        <f t="shared" si="9"/>
        <v/>
      </c>
      <c r="AD29" s="50" t="str">
        <f t="shared" si="25"/>
        <v/>
      </c>
      <c r="AE29" s="50" t="str">
        <f t="shared" si="26"/>
        <v/>
      </c>
      <c r="AF29" s="50" t="str">
        <f t="shared" si="27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2"/>
        <v/>
      </c>
      <c r="J30" s="1" t="str">
        <f t="shared" si="10"/>
        <v/>
      </c>
      <c r="K30" s="1" t="str">
        <f t="shared" si="3"/>
        <v/>
      </c>
      <c r="L30" s="1" t="str">
        <f t="shared" si="11"/>
        <v/>
      </c>
      <c r="M30" s="1" t="str">
        <f t="shared" si="4"/>
        <v/>
      </c>
      <c r="N30" s="1" t="str">
        <f t="shared" si="5"/>
        <v/>
      </c>
      <c r="O30" s="1" t="str">
        <f t="shared" si="6"/>
        <v/>
      </c>
      <c r="P30" s="1" t="str">
        <f t="shared" si="12"/>
        <v/>
      </c>
      <c r="Q30" s="1" t="str">
        <f t="shared" si="13"/>
        <v/>
      </c>
      <c r="R30" s="1" t="str">
        <f t="shared" si="7"/>
        <v/>
      </c>
      <c r="S30" s="1" t="str">
        <f t="shared" si="14"/>
        <v/>
      </c>
      <c r="T30" s="1" t="str">
        <f t="shared" si="15"/>
        <v/>
      </c>
      <c r="U30" s="50" t="str">
        <f t="shared" si="16"/>
        <v/>
      </c>
      <c r="V30" s="50" t="str">
        <f t="shared" si="17"/>
        <v/>
      </c>
      <c r="W30" s="51" t="str">
        <f t="shared" si="18"/>
        <v/>
      </c>
      <c r="X30" s="50" t="str">
        <f t="shared" si="19"/>
        <v/>
      </c>
      <c r="Y30" s="1" t="str">
        <f t="shared" si="20"/>
        <v/>
      </c>
      <c r="Z30" s="51" t="str">
        <f t="shared" si="21"/>
        <v/>
      </c>
      <c r="AA30" s="1" t="str">
        <f t="shared" si="1"/>
        <v/>
      </c>
      <c r="AB30" s="1" t="str">
        <f t="shared" si="8"/>
        <v/>
      </c>
      <c r="AC30" s="50" t="str">
        <f t="shared" si="9"/>
        <v/>
      </c>
      <c r="AD30" s="50" t="str">
        <f t="shared" si="25"/>
        <v/>
      </c>
      <c r="AE30" s="50" t="str">
        <f t="shared" si="26"/>
        <v/>
      </c>
      <c r="AF30" s="50" t="str">
        <f t="shared" si="27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2"/>
        <v/>
      </c>
      <c r="J31" s="1" t="str">
        <f t="shared" si="10"/>
        <v/>
      </c>
      <c r="K31" s="1" t="str">
        <f t="shared" si="3"/>
        <v/>
      </c>
      <c r="L31" s="1" t="str">
        <f t="shared" si="11"/>
        <v/>
      </c>
      <c r="M31" s="1" t="str">
        <f t="shared" si="4"/>
        <v/>
      </c>
      <c r="N31" s="1" t="str">
        <f t="shared" si="5"/>
        <v/>
      </c>
      <c r="O31" s="1" t="str">
        <f t="shared" si="6"/>
        <v/>
      </c>
      <c r="P31" s="1" t="str">
        <f t="shared" si="12"/>
        <v/>
      </c>
      <c r="Q31" s="1" t="str">
        <f t="shared" si="13"/>
        <v/>
      </c>
      <c r="R31" s="1" t="str">
        <f t="shared" si="7"/>
        <v/>
      </c>
      <c r="S31" s="1" t="str">
        <f t="shared" si="14"/>
        <v/>
      </c>
      <c r="T31" s="1" t="str">
        <f t="shared" si="15"/>
        <v/>
      </c>
      <c r="U31" s="50" t="str">
        <f t="shared" si="16"/>
        <v/>
      </c>
      <c r="V31" s="50" t="str">
        <f t="shared" si="17"/>
        <v/>
      </c>
      <c r="W31" s="51" t="str">
        <f t="shared" si="18"/>
        <v/>
      </c>
      <c r="X31" s="50" t="str">
        <f t="shared" si="19"/>
        <v/>
      </c>
      <c r="Y31" s="1" t="str">
        <f t="shared" si="20"/>
        <v/>
      </c>
      <c r="Z31" s="51" t="str">
        <f t="shared" si="21"/>
        <v/>
      </c>
      <c r="AA31" s="1" t="str">
        <f t="shared" si="1"/>
        <v/>
      </c>
      <c r="AB31" s="1" t="str">
        <f t="shared" si="8"/>
        <v/>
      </c>
      <c r="AC31" s="50" t="str">
        <f t="shared" si="9"/>
        <v/>
      </c>
      <c r="AD31" s="50" t="str">
        <f t="shared" si="25"/>
        <v/>
      </c>
      <c r="AE31" s="50" t="str">
        <f t="shared" si="26"/>
        <v/>
      </c>
      <c r="AF31" s="50" t="str">
        <f t="shared" si="27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2"/>
        <v/>
      </c>
      <c r="J32" s="1" t="str">
        <f t="shared" si="10"/>
        <v/>
      </c>
      <c r="K32" s="1" t="str">
        <f t="shared" si="3"/>
        <v/>
      </c>
      <c r="L32" s="1" t="str">
        <f t="shared" si="11"/>
        <v/>
      </c>
      <c r="M32" s="1" t="str">
        <f t="shared" si="4"/>
        <v/>
      </c>
      <c r="N32" s="1" t="str">
        <f t="shared" si="5"/>
        <v/>
      </c>
      <c r="O32" s="1" t="str">
        <f t="shared" si="6"/>
        <v/>
      </c>
      <c r="P32" s="1" t="str">
        <f t="shared" si="12"/>
        <v/>
      </c>
      <c r="Q32" s="1" t="str">
        <f t="shared" si="13"/>
        <v/>
      </c>
      <c r="R32" s="1" t="str">
        <f t="shared" si="7"/>
        <v/>
      </c>
      <c r="S32" s="1" t="str">
        <f t="shared" si="14"/>
        <v/>
      </c>
      <c r="T32" s="1" t="str">
        <f t="shared" si="15"/>
        <v/>
      </c>
      <c r="U32" s="50" t="str">
        <f t="shared" si="16"/>
        <v/>
      </c>
      <c r="V32" s="50" t="str">
        <f t="shared" si="17"/>
        <v/>
      </c>
      <c r="W32" s="51" t="str">
        <f t="shared" si="18"/>
        <v/>
      </c>
      <c r="X32" s="50" t="str">
        <f t="shared" si="19"/>
        <v/>
      </c>
      <c r="Y32" s="1" t="str">
        <f t="shared" si="20"/>
        <v/>
      </c>
      <c r="Z32" s="51" t="str">
        <f t="shared" si="21"/>
        <v/>
      </c>
      <c r="AA32" s="1" t="str">
        <f t="shared" si="1"/>
        <v/>
      </c>
      <c r="AB32" s="1" t="str">
        <f t="shared" si="8"/>
        <v/>
      </c>
      <c r="AC32" s="50" t="str">
        <f t="shared" si="9"/>
        <v/>
      </c>
      <c r="AD32" s="50" t="str">
        <f t="shared" si="25"/>
        <v/>
      </c>
      <c r="AE32" s="50" t="str">
        <f t="shared" si="26"/>
        <v/>
      </c>
      <c r="AF32" s="50" t="str">
        <f t="shared" si="27"/>
        <v/>
      </c>
      <c r="AG32" s="17"/>
    </row>
    <row r="33" spans="2:33" x14ac:dyDescent="0.25">
      <c r="B33" s="1">
        <v>32</v>
      </c>
      <c r="I33" s="1" t="str">
        <f t="shared" si="2"/>
        <v/>
      </c>
      <c r="J33" s="1" t="str">
        <f t="shared" si="10"/>
        <v/>
      </c>
      <c r="K33" s="1" t="str">
        <f t="shared" si="3"/>
        <v/>
      </c>
      <c r="L33" s="1" t="str">
        <f t="shared" si="11"/>
        <v/>
      </c>
      <c r="M33" s="1" t="str">
        <f t="shared" si="4"/>
        <v/>
      </c>
      <c r="N33" s="1" t="str">
        <f t="shared" si="5"/>
        <v/>
      </c>
      <c r="O33" s="1" t="str">
        <f t="shared" si="6"/>
        <v/>
      </c>
      <c r="P33" s="1" t="str">
        <f t="shared" si="12"/>
        <v/>
      </c>
      <c r="Q33" s="1" t="str">
        <f t="shared" si="13"/>
        <v/>
      </c>
      <c r="R33" s="1" t="str">
        <f t="shared" si="7"/>
        <v/>
      </c>
      <c r="S33" s="1" t="str">
        <f t="shared" si="14"/>
        <v/>
      </c>
      <c r="T33" s="1" t="str">
        <f t="shared" si="15"/>
        <v/>
      </c>
      <c r="U33" s="50" t="str">
        <f t="shared" si="16"/>
        <v/>
      </c>
      <c r="V33" s="50" t="str">
        <f t="shared" si="17"/>
        <v/>
      </c>
      <c r="W33" s="51" t="str">
        <f t="shared" si="18"/>
        <v/>
      </c>
      <c r="X33" s="50" t="str">
        <f t="shared" si="19"/>
        <v/>
      </c>
      <c r="Y33" s="1" t="str">
        <f t="shared" si="20"/>
        <v/>
      </c>
      <c r="Z33" s="51" t="str">
        <f t="shared" si="21"/>
        <v/>
      </c>
      <c r="AA33" s="1" t="str">
        <f t="shared" si="1"/>
        <v/>
      </c>
      <c r="AB33" s="1" t="str">
        <f t="shared" si="8"/>
        <v/>
      </c>
      <c r="AC33" s="50" t="str">
        <f t="shared" si="9"/>
        <v/>
      </c>
      <c r="AD33" s="50" t="str">
        <f t="shared" si="25"/>
        <v/>
      </c>
      <c r="AE33" s="50" t="str">
        <f t="shared" si="26"/>
        <v/>
      </c>
      <c r="AF33" s="50" t="str">
        <f t="shared" si="27"/>
        <v/>
      </c>
      <c r="AG33" s="17"/>
    </row>
    <row r="34" spans="2:33" x14ac:dyDescent="0.25">
      <c r="B34" s="1">
        <v>33</v>
      </c>
      <c r="I34" s="1" t="str">
        <f t="shared" si="2"/>
        <v/>
      </c>
      <c r="J34" s="1" t="str">
        <f t="shared" si="10"/>
        <v/>
      </c>
      <c r="K34" s="1" t="str">
        <f t="shared" si="3"/>
        <v/>
      </c>
      <c r="L34" s="1" t="str">
        <f t="shared" si="11"/>
        <v/>
      </c>
      <c r="M34" s="1" t="str">
        <f t="shared" si="4"/>
        <v/>
      </c>
      <c r="N34" s="1" t="str">
        <f t="shared" si="5"/>
        <v/>
      </c>
      <c r="O34" s="1" t="str">
        <f t="shared" si="6"/>
        <v/>
      </c>
      <c r="P34" s="1" t="str">
        <f t="shared" si="12"/>
        <v/>
      </c>
      <c r="Q34" s="1" t="str">
        <f t="shared" si="13"/>
        <v/>
      </c>
      <c r="R34" s="1" t="str">
        <f t="shared" si="7"/>
        <v/>
      </c>
      <c r="S34" s="1" t="str">
        <f t="shared" si="14"/>
        <v/>
      </c>
      <c r="T34" s="1" t="str">
        <f t="shared" si="15"/>
        <v/>
      </c>
      <c r="U34" s="50" t="str">
        <f t="shared" si="16"/>
        <v/>
      </c>
      <c r="V34" s="50" t="str">
        <f t="shared" si="17"/>
        <v/>
      </c>
      <c r="W34" s="51" t="str">
        <f t="shared" si="18"/>
        <v/>
      </c>
      <c r="X34" s="50" t="str">
        <f t="shared" si="19"/>
        <v/>
      </c>
      <c r="Y34" s="1" t="str">
        <f t="shared" si="20"/>
        <v/>
      </c>
      <c r="Z34" s="51" t="str">
        <f t="shared" si="21"/>
        <v/>
      </c>
      <c r="AA34" s="1" t="str">
        <f t="shared" ref="AA34:AA65" si="28">IF(E34="","",IF(E34&gt;F34,"W","L"))</f>
        <v/>
      </c>
      <c r="AB34" s="1" t="str">
        <f t="shared" si="8"/>
        <v/>
      </c>
      <c r="AC34" s="50" t="str">
        <f t="shared" si="9"/>
        <v/>
      </c>
      <c r="AD34" s="50" t="str">
        <f t="shared" si="25"/>
        <v/>
      </c>
      <c r="AE34" s="50" t="str">
        <f t="shared" si="26"/>
        <v/>
      </c>
      <c r="AF34" s="50" t="str">
        <f t="shared" si="27"/>
        <v/>
      </c>
      <c r="AG34" s="17"/>
    </row>
    <row r="35" spans="2:33" x14ac:dyDescent="0.25">
      <c r="B35" s="1">
        <v>34</v>
      </c>
      <c r="I35" s="1" t="str">
        <f t="shared" si="2"/>
        <v/>
      </c>
      <c r="J35" s="1" t="str">
        <f t="shared" si="10"/>
        <v/>
      </c>
      <c r="K35" s="1" t="str">
        <f t="shared" ref="K35:K66" si="29">IF(E35="","",IF(AND(G35=$AK$1,E35&gt;F35),K34+1,K34))</f>
        <v/>
      </c>
      <c r="L35" s="1" t="str">
        <f t="shared" si="11"/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si="6"/>
        <v/>
      </c>
      <c r="P35" s="1" t="str">
        <f t="shared" si="12"/>
        <v/>
      </c>
      <c r="Q35" s="1" t="str">
        <f t="shared" si="13"/>
        <v/>
      </c>
      <c r="R35" s="1" t="str">
        <f t="shared" si="7"/>
        <v/>
      </c>
      <c r="S35" s="1" t="str">
        <f t="shared" si="14"/>
        <v/>
      </c>
      <c r="T35" s="1" t="str">
        <f t="shared" si="15"/>
        <v/>
      </c>
      <c r="U35" s="50" t="str">
        <f t="shared" si="16"/>
        <v/>
      </c>
      <c r="V35" s="50" t="str">
        <f t="shared" si="17"/>
        <v/>
      </c>
      <c r="W35" s="51" t="str">
        <f t="shared" si="18"/>
        <v/>
      </c>
      <c r="X35" s="50" t="str">
        <f t="shared" si="19"/>
        <v/>
      </c>
      <c r="Y35" s="1" t="str">
        <f t="shared" si="20"/>
        <v/>
      </c>
      <c r="Z35" s="51" t="str">
        <f t="shared" si="21"/>
        <v/>
      </c>
      <c r="AA35" s="1" t="str">
        <f t="shared" si="28"/>
        <v/>
      </c>
      <c r="AB35" s="1" t="str">
        <f t="shared" ref="AB35:AB66" si="32">IF(AA35="","",IF(AA35=AA34,AB34+1,1))</f>
        <v/>
      </c>
      <c r="AC35" s="50" t="str">
        <f t="shared" si="9"/>
        <v/>
      </c>
      <c r="AD35" s="50" t="str">
        <f t="shared" si="25"/>
        <v/>
      </c>
      <c r="AE35" s="50" t="str">
        <f t="shared" si="26"/>
        <v/>
      </c>
      <c r="AF35" s="50" t="str">
        <f t="shared" si="27"/>
        <v/>
      </c>
      <c r="AG35" s="17"/>
    </row>
    <row r="36" spans="2:33" x14ac:dyDescent="0.25">
      <c r="B36" s="1">
        <v>35</v>
      </c>
      <c r="I36" s="1" t="str">
        <f t="shared" si="2"/>
        <v/>
      </c>
      <c r="J36" s="1" t="str">
        <f t="shared" si="10"/>
        <v/>
      </c>
      <c r="K36" s="1" t="str">
        <f t="shared" si="29"/>
        <v/>
      </c>
      <c r="L36" s="1" t="str">
        <f t="shared" si="11"/>
        <v/>
      </c>
      <c r="M36" s="1" t="str">
        <f t="shared" si="30"/>
        <v/>
      </c>
      <c r="N36" s="1" t="str">
        <f t="shared" si="31"/>
        <v/>
      </c>
      <c r="O36" s="1" t="str">
        <f t="shared" si="6"/>
        <v/>
      </c>
      <c r="P36" s="1" t="str">
        <f t="shared" si="12"/>
        <v/>
      </c>
      <c r="Q36" s="1" t="str">
        <f t="shared" si="13"/>
        <v/>
      </c>
      <c r="R36" s="1" t="str">
        <f t="shared" si="7"/>
        <v/>
      </c>
      <c r="S36" s="1" t="str">
        <f t="shared" si="14"/>
        <v/>
      </c>
      <c r="T36" s="1" t="str">
        <f t="shared" si="15"/>
        <v/>
      </c>
      <c r="U36" s="50" t="str">
        <f t="shared" si="16"/>
        <v/>
      </c>
      <c r="V36" s="50" t="str">
        <f t="shared" si="17"/>
        <v/>
      </c>
      <c r="W36" s="51" t="str">
        <f t="shared" si="18"/>
        <v/>
      </c>
      <c r="X36" s="50" t="str">
        <f t="shared" si="19"/>
        <v/>
      </c>
      <c r="Y36" s="1" t="str">
        <f t="shared" si="20"/>
        <v/>
      </c>
      <c r="Z36" s="51" t="str">
        <f t="shared" si="21"/>
        <v/>
      </c>
      <c r="AA36" s="1" t="str">
        <f t="shared" si="28"/>
        <v/>
      </c>
      <c r="AB36" s="1" t="str">
        <f t="shared" si="32"/>
        <v/>
      </c>
      <c r="AC36" s="50" t="str">
        <f t="shared" si="9"/>
        <v/>
      </c>
      <c r="AD36" s="50" t="str">
        <f t="shared" si="25"/>
        <v/>
      </c>
      <c r="AE36" s="50" t="str">
        <f t="shared" si="26"/>
        <v/>
      </c>
      <c r="AF36" s="50" t="str">
        <f t="shared" si="27"/>
        <v/>
      </c>
      <c r="AG36" s="17"/>
    </row>
    <row r="37" spans="2:33" x14ac:dyDescent="0.25">
      <c r="B37" s="1">
        <v>36</v>
      </c>
      <c r="I37" s="1" t="str">
        <f t="shared" si="2"/>
        <v/>
      </c>
      <c r="J37" s="1" t="str">
        <f t="shared" si="10"/>
        <v/>
      </c>
      <c r="K37" s="1" t="str">
        <f t="shared" si="29"/>
        <v/>
      </c>
      <c r="L37" s="1" t="str">
        <f t="shared" si="11"/>
        <v/>
      </c>
      <c r="M37" s="1" t="str">
        <f t="shared" si="30"/>
        <v/>
      </c>
      <c r="N37" s="1" t="str">
        <f t="shared" si="31"/>
        <v/>
      </c>
      <c r="O37" s="1" t="str">
        <f t="shared" si="6"/>
        <v/>
      </c>
      <c r="P37" s="1" t="str">
        <f t="shared" si="12"/>
        <v/>
      </c>
      <c r="Q37" s="1" t="str">
        <f t="shared" si="13"/>
        <v/>
      </c>
      <c r="R37" s="1" t="str">
        <f t="shared" si="7"/>
        <v/>
      </c>
      <c r="S37" s="1" t="str">
        <f t="shared" si="14"/>
        <v/>
      </c>
      <c r="T37" s="1" t="str">
        <f t="shared" si="15"/>
        <v/>
      </c>
      <c r="U37" s="50" t="str">
        <f t="shared" si="16"/>
        <v/>
      </c>
      <c r="V37" s="50" t="str">
        <f t="shared" si="17"/>
        <v/>
      </c>
      <c r="W37" s="51" t="str">
        <f t="shared" si="18"/>
        <v/>
      </c>
      <c r="X37" s="50" t="str">
        <f t="shared" si="19"/>
        <v/>
      </c>
      <c r="Y37" s="1" t="str">
        <f t="shared" si="20"/>
        <v/>
      </c>
      <c r="Z37" s="51" t="str">
        <f t="shared" si="21"/>
        <v/>
      </c>
      <c r="AA37" s="1" t="str">
        <f t="shared" si="28"/>
        <v/>
      </c>
      <c r="AB37" s="1" t="str">
        <f t="shared" si="32"/>
        <v/>
      </c>
      <c r="AC37" s="50" t="str">
        <f t="shared" si="9"/>
        <v/>
      </c>
      <c r="AD37" s="50" t="str">
        <f t="shared" si="25"/>
        <v/>
      </c>
      <c r="AE37" s="50" t="str">
        <f t="shared" si="26"/>
        <v/>
      </c>
      <c r="AF37" s="50" t="str">
        <f t="shared" si="27"/>
        <v/>
      </c>
      <c r="AG37" s="17"/>
    </row>
    <row r="38" spans="2:33" x14ac:dyDescent="0.25">
      <c r="B38" s="1">
        <v>37</v>
      </c>
      <c r="I38" s="1" t="str">
        <f t="shared" si="2"/>
        <v/>
      </c>
      <c r="J38" s="1" t="str">
        <f t="shared" si="10"/>
        <v/>
      </c>
      <c r="K38" s="1" t="str">
        <f t="shared" si="29"/>
        <v/>
      </c>
      <c r="L38" s="1" t="str">
        <f t="shared" si="11"/>
        <v/>
      </c>
      <c r="M38" s="1" t="str">
        <f t="shared" si="30"/>
        <v/>
      </c>
      <c r="N38" s="1" t="str">
        <f t="shared" si="31"/>
        <v/>
      </c>
      <c r="O38" s="1" t="str">
        <f t="shared" si="6"/>
        <v/>
      </c>
      <c r="P38" s="1" t="str">
        <f t="shared" si="12"/>
        <v/>
      </c>
      <c r="Q38" s="1" t="str">
        <f t="shared" si="13"/>
        <v/>
      </c>
      <c r="R38" s="1" t="str">
        <f t="shared" si="7"/>
        <v/>
      </c>
      <c r="S38" s="1" t="str">
        <f t="shared" si="14"/>
        <v/>
      </c>
      <c r="T38" s="1" t="str">
        <f t="shared" si="15"/>
        <v/>
      </c>
      <c r="U38" s="50" t="str">
        <f t="shared" si="16"/>
        <v/>
      </c>
      <c r="V38" s="50" t="str">
        <f t="shared" si="17"/>
        <v/>
      </c>
      <c r="W38" s="51" t="str">
        <f t="shared" si="18"/>
        <v/>
      </c>
      <c r="X38" s="50" t="str">
        <f t="shared" si="19"/>
        <v/>
      </c>
      <c r="Y38" s="1" t="str">
        <f t="shared" si="20"/>
        <v/>
      </c>
      <c r="Z38" s="51" t="str">
        <f t="shared" si="21"/>
        <v/>
      </c>
      <c r="AA38" s="1" t="str">
        <f t="shared" si="28"/>
        <v/>
      </c>
      <c r="AB38" s="1" t="str">
        <f t="shared" si="32"/>
        <v/>
      </c>
      <c r="AC38" s="50" t="str">
        <f t="shared" si="9"/>
        <v/>
      </c>
      <c r="AD38" s="50" t="str">
        <f t="shared" si="25"/>
        <v/>
      </c>
      <c r="AE38" s="50" t="str">
        <f t="shared" si="26"/>
        <v/>
      </c>
      <c r="AF38" s="50" t="str">
        <f t="shared" si="27"/>
        <v/>
      </c>
      <c r="AG38" s="17"/>
    </row>
    <row r="39" spans="2:33" x14ac:dyDescent="0.25">
      <c r="B39" s="1">
        <v>38</v>
      </c>
      <c r="I39" s="1" t="str">
        <f t="shared" si="2"/>
        <v/>
      </c>
      <c r="J39" s="1" t="str">
        <f t="shared" si="10"/>
        <v/>
      </c>
      <c r="K39" s="1" t="str">
        <f t="shared" si="29"/>
        <v/>
      </c>
      <c r="L39" s="1" t="str">
        <f t="shared" si="11"/>
        <v/>
      </c>
      <c r="M39" s="1" t="str">
        <f t="shared" si="30"/>
        <v/>
      </c>
      <c r="N39" s="1" t="str">
        <f t="shared" si="31"/>
        <v/>
      </c>
      <c r="O39" s="1" t="str">
        <f t="shared" si="6"/>
        <v/>
      </c>
      <c r="P39" s="1" t="str">
        <f t="shared" si="12"/>
        <v/>
      </c>
      <c r="Q39" s="1" t="str">
        <f t="shared" si="13"/>
        <v/>
      </c>
      <c r="R39" s="1" t="str">
        <f t="shared" si="7"/>
        <v/>
      </c>
      <c r="S39" s="1" t="str">
        <f t="shared" si="14"/>
        <v/>
      </c>
      <c r="T39" s="1" t="str">
        <f t="shared" si="15"/>
        <v/>
      </c>
      <c r="U39" s="50" t="str">
        <f t="shared" si="16"/>
        <v/>
      </c>
      <c r="V39" s="50" t="str">
        <f t="shared" si="17"/>
        <v/>
      </c>
      <c r="W39" s="51" t="str">
        <f t="shared" si="18"/>
        <v/>
      </c>
      <c r="X39" s="50" t="str">
        <f t="shared" si="19"/>
        <v/>
      </c>
      <c r="Y39" s="1" t="str">
        <f t="shared" si="20"/>
        <v/>
      </c>
      <c r="Z39" s="51" t="str">
        <f t="shared" si="21"/>
        <v/>
      </c>
      <c r="AA39" s="1" t="str">
        <f t="shared" si="28"/>
        <v/>
      </c>
      <c r="AB39" s="1" t="str">
        <f t="shared" si="32"/>
        <v/>
      </c>
      <c r="AC39" s="50" t="str">
        <f t="shared" si="9"/>
        <v/>
      </c>
      <c r="AD39" s="50" t="str">
        <f t="shared" si="25"/>
        <v/>
      </c>
      <c r="AE39" s="50" t="str">
        <f t="shared" si="26"/>
        <v/>
      </c>
      <c r="AF39" s="50" t="str">
        <f t="shared" si="27"/>
        <v/>
      </c>
      <c r="AG39" s="17"/>
    </row>
    <row r="40" spans="2:33" x14ac:dyDescent="0.25">
      <c r="B40" s="1">
        <v>39</v>
      </c>
      <c r="I40" s="1" t="str">
        <f t="shared" si="2"/>
        <v/>
      </c>
      <c r="J40" s="1" t="str">
        <f t="shared" si="10"/>
        <v/>
      </c>
      <c r="K40" s="1" t="str">
        <f t="shared" si="29"/>
        <v/>
      </c>
      <c r="L40" s="1" t="str">
        <f t="shared" si="11"/>
        <v/>
      </c>
      <c r="M40" s="1" t="str">
        <f t="shared" si="30"/>
        <v/>
      </c>
      <c r="N40" s="1" t="str">
        <f t="shared" si="31"/>
        <v/>
      </c>
      <c r="O40" s="1" t="str">
        <f t="shared" si="6"/>
        <v/>
      </c>
      <c r="P40" s="1" t="str">
        <f t="shared" si="12"/>
        <v/>
      </c>
      <c r="Q40" s="1" t="str">
        <f t="shared" si="13"/>
        <v/>
      </c>
      <c r="R40" s="1" t="str">
        <f t="shared" si="7"/>
        <v/>
      </c>
      <c r="S40" s="1" t="str">
        <f t="shared" si="14"/>
        <v/>
      </c>
      <c r="T40" s="1" t="str">
        <f t="shared" si="15"/>
        <v/>
      </c>
      <c r="U40" s="50" t="str">
        <f t="shared" si="16"/>
        <v/>
      </c>
      <c r="V40" s="50" t="str">
        <f t="shared" si="17"/>
        <v/>
      </c>
      <c r="W40" s="51" t="str">
        <f t="shared" si="18"/>
        <v/>
      </c>
      <c r="X40" s="50" t="str">
        <f t="shared" si="19"/>
        <v/>
      </c>
      <c r="Y40" s="1" t="str">
        <f t="shared" si="20"/>
        <v/>
      </c>
      <c r="Z40" s="51" t="str">
        <f t="shared" si="21"/>
        <v/>
      </c>
      <c r="AA40" s="1" t="str">
        <f t="shared" si="28"/>
        <v/>
      </c>
      <c r="AB40" s="1" t="str">
        <f t="shared" si="32"/>
        <v/>
      </c>
      <c r="AC40" s="50" t="str">
        <f t="shared" si="9"/>
        <v/>
      </c>
      <c r="AD40" s="50" t="str">
        <f t="shared" si="25"/>
        <v/>
      </c>
      <c r="AE40" s="50" t="str">
        <f t="shared" si="26"/>
        <v/>
      </c>
      <c r="AF40" s="50" t="str">
        <f t="shared" si="27"/>
        <v/>
      </c>
      <c r="AG40" s="17"/>
    </row>
    <row r="41" spans="2:33" x14ac:dyDescent="0.25">
      <c r="B41" s="1">
        <v>40</v>
      </c>
      <c r="I41" s="1" t="str">
        <f t="shared" si="2"/>
        <v/>
      </c>
      <c r="J41" s="1" t="str">
        <f t="shared" si="10"/>
        <v/>
      </c>
      <c r="K41" s="1" t="str">
        <f t="shared" si="29"/>
        <v/>
      </c>
      <c r="L41" s="1" t="str">
        <f t="shared" si="11"/>
        <v/>
      </c>
      <c r="M41" s="1" t="str">
        <f t="shared" si="30"/>
        <v/>
      </c>
      <c r="N41" s="1" t="str">
        <f t="shared" si="31"/>
        <v/>
      </c>
      <c r="O41" s="1" t="str">
        <f t="shared" si="6"/>
        <v/>
      </c>
      <c r="P41" s="1" t="str">
        <f t="shared" si="12"/>
        <v/>
      </c>
      <c r="Q41" s="1" t="str">
        <f t="shared" si="13"/>
        <v/>
      </c>
      <c r="R41" s="1" t="str">
        <f t="shared" si="7"/>
        <v/>
      </c>
      <c r="S41" s="1" t="str">
        <f t="shared" si="14"/>
        <v/>
      </c>
      <c r="T41" s="1" t="str">
        <f t="shared" si="15"/>
        <v/>
      </c>
      <c r="U41" s="50" t="str">
        <f t="shared" si="16"/>
        <v/>
      </c>
      <c r="V41" s="50" t="str">
        <f t="shared" si="17"/>
        <v/>
      </c>
      <c r="W41" s="51" t="str">
        <f t="shared" si="18"/>
        <v/>
      </c>
      <c r="X41" s="50" t="str">
        <f t="shared" si="19"/>
        <v/>
      </c>
      <c r="Y41" s="1" t="str">
        <f t="shared" si="20"/>
        <v/>
      </c>
      <c r="Z41" s="51" t="str">
        <f t="shared" si="21"/>
        <v/>
      </c>
      <c r="AA41" s="1" t="str">
        <f t="shared" si="28"/>
        <v/>
      </c>
      <c r="AB41" s="1" t="str">
        <f t="shared" si="32"/>
        <v/>
      </c>
      <c r="AC41" s="50" t="str">
        <f t="shared" si="9"/>
        <v/>
      </c>
      <c r="AD41" s="50" t="str">
        <f t="shared" si="25"/>
        <v/>
      </c>
      <c r="AE41" s="50" t="str">
        <f t="shared" si="26"/>
        <v/>
      </c>
      <c r="AF41" s="50" t="str">
        <f t="shared" si="27"/>
        <v/>
      </c>
      <c r="AG41" s="17"/>
    </row>
    <row r="42" spans="2:33" x14ac:dyDescent="0.25">
      <c r="B42" s="1">
        <v>41</v>
      </c>
      <c r="I42" s="1" t="str">
        <f t="shared" si="2"/>
        <v/>
      </c>
      <c r="J42" s="1" t="str">
        <f t="shared" si="10"/>
        <v/>
      </c>
      <c r="K42" s="1" t="str">
        <f t="shared" si="29"/>
        <v/>
      </c>
      <c r="L42" s="1" t="str">
        <f t="shared" si="11"/>
        <v/>
      </c>
      <c r="M42" s="1" t="str">
        <f t="shared" si="30"/>
        <v/>
      </c>
      <c r="N42" s="1" t="str">
        <f t="shared" si="31"/>
        <v/>
      </c>
      <c r="O42" s="1" t="str">
        <f t="shared" si="6"/>
        <v/>
      </c>
      <c r="P42" s="1" t="str">
        <f t="shared" si="12"/>
        <v/>
      </c>
      <c r="Q42" s="1" t="str">
        <f t="shared" si="13"/>
        <v/>
      </c>
      <c r="R42" s="1" t="str">
        <f t="shared" si="7"/>
        <v/>
      </c>
      <c r="S42" s="1" t="str">
        <f t="shared" si="14"/>
        <v/>
      </c>
      <c r="T42" s="1" t="str">
        <f t="shared" si="15"/>
        <v/>
      </c>
      <c r="U42" s="50" t="str">
        <f t="shared" si="16"/>
        <v/>
      </c>
      <c r="V42" s="50" t="str">
        <f t="shared" si="17"/>
        <v/>
      </c>
      <c r="W42" s="51" t="str">
        <f t="shared" si="18"/>
        <v/>
      </c>
      <c r="X42" s="50" t="str">
        <f t="shared" si="19"/>
        <v/>
      </c>
      <c r="Y42" s="1" t="str">
        <f t="shared" si="20"/>
        <v/>
      </c>
      <c r="Z42" s="51" t="str">
        <f t="shared" si="21"/>
        <v/>
      </c>
      <c r="AA42" s="1" t="str">
        <f t="shared" si="28"/>
        <v/>
      </c>
      <c r="AB42" s="1" t="str">
        <f t="shared" si="32"/>
        <v/>
      </c>
      <c r="AC42" s="50" t="str">
        <f t="shared" si="9"/>
        <v/>
      </c>
      <c r="AD42" s="50" t="str">
        <f t="shared" si="25"/>
        <v/>
      </c>
      <c r="AE42" s="50" t="str">
        <f t="shared" si="26"/>
        <v/>
      </c>
      <c r="AF42" s="50" t="str">
        <f t="shared" si="27"/>
        <v/>
      </c>
      <c r="AG42" s="17"/>
    </row>
    <row r="43" spans="2:33" x14ac:dyDescent="0.25">
      <c r="B43" s="1">
        <v>42</v>
      </c>
      <c r="I43" s="1" t="str">
        <f t="shared" si="2"/>
        <v/>
      </c>
      <c r="J43" s="1" t="str">
        <f t="shared" si="10"/>
        <v/>
      </c>
      <c r="K43" s="1" t="str">
        <f t="shared" si="29"/>
        <v/>
      </c>
      <c r="L43" s="1" t="str">
        <f t="shared" si="11"/>
        <v/>
      </c>
      <c r="M43" s="1" t="str">
        <f t="shared" si="30"/>
        <v/>
      </c>
      <c r="N43" s="1" t="str">
        <f t="shared" si="31"/>
        <v/>
      </c>
      <c r="O43" s="1" t="str">
        <f t="shared" si="6"/>
        <v/>
      </c>
      <c r="P43" s="1" t="str">
        <f t="shared" si="12"/>
        <v/>
      </c>
      <c r="Q43" s="1" t="str">
        <f t="shared" si="13"/>
        <v/>
      </c>
      <c r="R43" s="1" t="str">
        <f t="shared" si="7"/>
        <v/>
      </c>
      <c r="S43" s="1" t="str">
        <f t="shared" si="14"/>
        <v/>
      </c>
      <c r="T43" s="1" t="str">
        <f t="shared" si="15"/>
        <v/>
      </c>
      <c r="U43" s="50" t="str">
        <f t="shared" si="16"/>
        <v/>
      </c>
      <c r="V43" s="50" t="str">
        <f t="shared" si="17"/>
        <v/>
      </c>
      <c r="W43" s="51" t="str">
        <f t="shared" si="18"/>
        <v/>
      </c>
      <c r="X43" s="50" t="str">
        <f t="shared" si="19"/>
        <v/>
      </c>
      <c r="Y43" s="1" t="str">
        <f t="shared" si="20"/>
        <v/>
      </c>
      <c r="Z43" s="51" t="str">
        <f t="shared" si="21"/>
        <v/>
      </c>
      <c r="AA43" s="1" t="str">
        <f t="shared" si="28"/>
        <v/>
      </c>
      <c r="AB43" s="1" t="str">
        <f t="shared" si="32"/>
        <v/>
      </c>
      <c r="AC43" s="50" t="str">
        <f t="shared" si="9"/>
        <v/>
      </c>
      <c r="AD43" s="50" t="str">
        <f t="shared" si="25"/>
        <v/>
      </c>
      <c r="AE43" s="50" t="str">
        <f t="shared" si="26"/>
        <v/>
      </c>
      <c r="AF43" s="50" t="str">
        <f t="shared" si="27"/>
        <v/>
      </c>
      <c r="AG43" s="17"/>
    </row>
    <row r="44" spans="2:33" x14ac:dyDescent="0.25">
      <c r="B44" s="1">
        <v>43</v>
      </c>
      <c r="I44" s="1" t="str">
        <f t="shared" si="2"/>
        <v/>
      </c>
      <c r="J44" s="1" t="str">
        <f t="shared" si="10"/>
        <v/>
      </c>
      <c r="K44" s="1" t="str">
        <f t="shared" si="29"/>
        <v/>
      </c>
      <c r="L44" s="1" t="str">
        <f t="shared" si="11"/>
        <v/>
      </c>
      <c r="M44" s="1" t="str">
        <f t="shared" si="30"/>
        <v/>
      </c>
      <c r="N44" s="1" t="str">
        <f t="shared" si="31"/>
        <v/>
      </c>
      <c r="O44" s="1" t="str">
        <f t="shared" si="6"/>
        <v/>
      </c>
      <c r="P44" s="1" t="str">
        <f t="shared" si="12"/>
        <v/>
      </c>
      <c r="Q44" s="1" t="str">
        <f t="shared" si="13"/>
        <v/>
      </c>
      <c r="R44" s="1" t="str">
        <f t="shared" si="7"/>
        <v/>
      </c>
      <c r="S44" s="1" t="str">
        <f t="shared" si="14"/>
        <v/>
      </c>
      <c r="T44" s="1" t="str">
        <f t="shared" si="15"/>
        <v/>
      </c>
      <c r="U44" s="50" t="str">
        <f t="shared" si="16"/>
        <v/>
      </c>
      <c r="V44" s="50" t="str">
        <f t="shared" si="17"/>
        <v/>
      </c>
      <c r="W44" s="51" t="str">
        <f t="shared" si="18"/>
        <v/>
      </c>
      <c r="X44" s="50" t="str">
        <f t="shared" si="19"/>
        <v/>
      </c>
      <c r="Y44" s="1" t="str">
        <f t="shared" si="20"/>
        <v/>
      </c>
      <c r="Z44" s="51" t="str">
        <f t="shared" si="21"/>
        <v/>
      </c>
      <c r="AA44" s="1" t="str">
        <f t="shared" si="28"/>
        <v/>
      </c>
      <c r="AB44" s="1" t="str">
        <f t="shared" si="32"/>
        <v/>
      </c>
      <c r="AC44" s="50" t="str">
        <f t="shared" si="9"/>
        <v/>
      </c>
      <c r="AD44" s="50" t="str">
        <f t="shared" si="25"/>
        <v/>
      </c>
      <c r="AE44" s="50" t="str">
        <f t="shared" si="26"/>
        <v/>
      </c>
      <c r="AF44" s="50" t="str">
        <f t="shared" si="27"/>
        <v/>
      </c>
      <c r="AG44" s="17"/>
    </row>
    <row r="45" spans="2:33" x14ac:dyDescent="0.25">
      <c r="B45" s="1">
        <v>44</v>
      </c>
      <c r="I45" s="1" t="str">
        <f t="shared" si="2"/>
        <v/>
      </c>
      <c r="J45" s="1" t="str">
        <f t="shared" si="10"/>
        <v/>
      </c>
      <c r="K45" s="1" t="str">
        <f t="shared" si="29"/>
        <v/>
      </c>
      <c r="L45" s="1" t="str">
        <f t="shared" si="11"/>
        <v/>
      </c>
      <c r="M45" s="1" t="str">
        <f t="shared" si="30"/>
        <v/>
      </c>
      <c r="N45" s="1" t="str">
        <f t="shared" si="31"/>
        <v/>
      </c>
      <c r="O45" s="1" t="str">
        <f t="shared" si="6"/>
        <v/>
      </c>
      <c r="P45" s="1" t="str">
        <f t="shared" si="12"/>
        <v/>
      </c>
      <c r="Q45" s="1" t="str">
        <f t="shared" si="13"/>
        <v/>
      </c>
      <c r="R45" s="1" t="str">
        <f t="shared" si="7"/>
        <v/>
      </c>
      <c r="S45" s="1" t="str">
        <f t="shared" si="14"/>
        <v/>
      </c>
      <c r="T45" s="1" t="str">
        <f t="shared" si="15"/>
        <v/>
      </c>
      <c r="U45" s="50" t="str">
        <f t="shared" si="16"/>
        <v/>
      </c>
      <c r="V45" s="50" t="str">
        <f t="shared" si="17"/>
        <v/>
      </c>
      <c r="W45" s="51" t="str">
        <f t="shared" si="18"/>
        <v/>
      </c>
      <c r="X45" s="50" t="str">
        <f t="shared" si="19"/>
        <v/>
      </c>
      <c r="Y45" s="1" t="str">
        <f t="shared" si="20"/>
        <v/>
      </c>
      <c r="Z45" s="51" t="str">
        <f t="shared" si="21"/>
        <v/>
      </c>
      <c r="AA45" s="1" t="str">
        <f t="shared" si="28"/>
        <v/>
      </c>
      <c r="AB45" s="1" t="str">
        <f t="shared" si="32"/>
        <v/>
      </c>
      <c r="AC45" s="50" t="str">
        <f t="shared" si="9"/>
        <v/>
      </c>
      <c r="AD45" s="50" t="str">
        <f t="shared" si="25"/>
        <v/>
      </c>
      <c r="AE45" s="50" t="str">
        <f t="shared" si="26"/>
        <v/>
      </c>
      <c r="AF45" s="50" t="str">
        <f t="shared" si="27"/>
        <v/>
      </c>
      <c r="AG45" s="17"/>
    </row>
    <row r="46" spans="2:33" x14ac:dyDescent="0.25">
      <c r="B46" s="1">
        <v>45</v>
      </c>
      <c r="I46" s="1" t="str">
        <f t="shared" si="2"/>
        <v/>
      </c>
      <c r="J46" s="1" t="str">
        <f t="shared" si="10"/>
        <v/>
      </c>
      <c r="K46" s="1" t="str">
        <f t="shared" si="29"/>
        <v/>
      </c>
      <c r="L46" s="1" t="str">
        <f t="shared" si="11"/>
        <v/>
      </c>
      <c r="M46" s="1" t="str">
        <f t="shared" si="30"/>
        <v/>
      </c>
      <c r="N46" s="1" t="str">
        <f t="shared" si="31"/>
        <v/>
      </c>
      <c r="O46" s="1" t="str">
        <f t="shared" si="6"/>
        <v/>
      </c>
      <c r="P46" s="1" t="str">
        <f t="shared" si="12"/>
        <v/>
      </c>
      <c r="Q46" s="1" t="str">
        <f t="shared" si="13"/>
        <v/>
      </c>
      <c r="R46" s="1" t="str">
        <f t="shared" si="7"/>
        <v/>
      </c>
      <c r="S46" s="1" t="str">
        <f t="shared" si="14"/>
        <v/>
      </c>
      <c r="T46" s="1" t="str">
        <f t="shared" si="15"/>
        <v/>
      </c>
      <c r="U46" s="50" t="str">
        <f t="shared" si="16"/>
        <v/>
      </c>
      <c r="V46" s="50" t="str">
        <f t="shared" si="17"/>
        <v/>
      </c>
      <c r="W46" s="51" t="str">
        <f t="shared" si="18"/>
        <v/>
      </c>
      <c r="X46" s="50" t="str">
        <f t="shared" si="19"/>
        <v/>
      </c>
      <c r="Y46" s="1" t="str">
        <f t="shared" si="20"/>
        <v/>
      </c>
      <c r="Z46" s="51" t="str">
        <f t="shared" si="21"/>
        <v/>
      </c>
      <c r="AA46" s="1" t="str">
        <f t="shared" si="28"/>
        <v/>
      </c>
      <c r="AB46" s="1" t="str">
        <f t="shared" si="32"/>
        <v/>
      </c>
      <c r="AC46" s="50" t="str">
        <f t="shared" si="9"/>
        <v/>
      </c>
      <c r="AD46" s="50" t="str">
        <f t="shared" si="25"/>
        <v/>
      </c>
      <c r="AE46" s="50" t="str">
        <f t="shared" si="26"/>
        <v/>
      </c>
      <c r="AF46" s="50" t="str">
        <f t="shared" si="27"/>
        <v/>
      </c>
      <c r="AG46" s="17"/>
    </row>
    <row r="47" spans="2:33" x14ac:dyDescent="0.25">
      <c r="B47" s="1">
        <v>46</v>
      </c>
      <c r="I47" s="1" t="str">
        <f t="shared" si="2"/>
        <v/>
      </c>
      <c r="J47" s="1" t="str">
        <f t="shared" si="10"/>
        <v/>
      </c>
      <c r="K47" s="1" t="str">
        <f t="shared" si="29"/>
        <v/>
      </c>
      <c r="L47" s="1" t="str">
        <f t="shared" si="11"/>
        <v/>
      </c>
      <c r="M47" s="1" t="str">
        <f t="shared" si="30"/>
        <v/>
      </c>
      <c r="N47" s="1" t="str">
        <f t="shared" si="31"/>
        <v/>
      </c>
      <c r="O47" s="1" t="str">
        <f t="shared" si="6"/>
        <v/>
      </c>
      <c r="P47" s="1" t="str">
        <f t="shared" si="12"/>
        <v/>
      </c>
      <c r="Q47" s="1" t="str">
        <f t="shared" si="13"/>
        <v/>
      </c>
      <c r="R47" s="1" t="str">
        <f t="shared" si="7"/>
        <v/>
      </c>
      <c r="S47" s="1" t="str">
        <f t="shared" si="14"/>
        <v/>
      </c>
      <c r="T47" s="1" t="str">
        <f t="shared" si="15"/>
        <v/>
      </c>
      <c r="U47" s="50" t="str">
        <f t="shared" si="16"/>
        <v/>
      </c>
      <c r="V47" s="50" t="str">
        <f t="shared" si="17"/>
        <v/>
      </c>
      <c r="W47" s="51" t="str">
        <f t="shared" si="18"/>
        <v/>
      </c>
      <c r="X47" s="50" t="str">
        <f t="shared" si="19"/>
        <v/>
      </c>
      <c r="Y47" s="1" t="str">
        <f t="shared" si="20"/>
        <v/>
      </c>
      <c r="Z47" s="51" t="str">
        <f t="shared" si="21"/>
        <v/>
      </c>
      <c r="AA47" s="1" t="str">
        <f t="shared" si="28"/>
        <v/>
      </c>
      <c r="AB47" s="1" t="str">
        <f t="shared" si="32"/>
        <v/>
      </c>
      <c r="AC47" s="50" t="str">
        <f t="shared" si="9"/>
        <v/>
      </c>
      <c r="AD47" s="50" t="str">
        <f t="shared" si="25"/>
        <v/>
      </c>
      <c r="AE47" s="50" t="str">
        <f t="shared" si="26"/>
        <v/>
      </c>
      <c r="AF47" s="50" t="str">
        <f t="shared" si="27"/>
        <v/>
      </c>
      <c r="AG47" s="17"/>
    </row>
    <row r="48" spans="2:33" x14ac:dyDescent="0.25">
      <c r="B48" s="1">
        <v>47</v>
      </c>
      <c r="I48" s="1" t="str">
        <f t="shared" si="2"/>
        <v/>
      </c>
      <c r="J48" s="1" t="str">
        <f t="shared" si="10"/>
        <v/>
      </c>
      <c r="K48" s="1" t="str">
        <f t="shared" si="29"/>
        <v/>
      </c>
      <c r="L48" s="1" t="str">
        <f t="shared" si="11"/>
        <v/>
      </c>
      <c r="M48" s="1" t="str">
        <f t="shared" si="30"/>
        <v/>
      </c>
      <c r="N48" s="1" t="str">
        <f t="shared" si="31"/>
        <v/>
      </c>
      <c r="O48" s="1" t="str">
        <f t="shared" si="6"/>
        <v/>
      </c>
      <c r="P48" s="1" t="str">
        <f t="shared" si="12"/>
        <v/>
      </c>
      <c r="Q48" s="1" t="str">
        <f t="shared" si="13"/>
        <v/>
      </c>
      <c r="R48" s="1" t="str">
        <f t="shared" si="7"/>
        <v/>
      </c>
      <c r="S48" s="1" t="str">
        <f t="shared" si="14"/>
        <v/>
      </c>
      <c r="T48" s="1" t="str">
        <f t="shared" si="15"/>
        <v/>
      </c>
      <c r="U48" s="50" t="str">
        <f t="shared" si="16"/>
        <v/>
      </c>
      <c r="V48" s="50" t="str">
        <f t="shared" si="17"/>
        <v/>
      </c>
      <c r="W48" s="51" t="str">
        <f t="shared" si="18"/>
        <v/>
      </c>
      <c r="X48" s="50" t="str">
        <f t="shared" si="19"/>
        <v/>
      </c>
      <c r="Y48" s="1" t="str">
        <f t="shared" si="20"/>
        <v/>
      </c>
      <c r="Z48" s="51" t="str">
        <f t="shared" si="21"/>
        <v/>
      </c>
      <c r="AA48" s="1" t="str">
        <f t="shared" si="28"/>
        <v/>
      </c>
      <c r="AB48" s="1" t="str">
        <f t="shared" si="32"/>
        <v/>
      </c>
      <c r="AC48" s="50" t="str">
        <f t="shared" si="9"/>
        <v/>
      </c>
      <c r="AD48" s="50" t="str">
        <f t="shared" si="25"/>
        <v/>
      </c>
      <c r="AE48" s="50" t="str">
        <f t="shared" si="26"/>
        <v/>
      </c>
      <c r="AF48" s="50" t="str">
        <f t="shared" si="27"/>
        <v/>
      </c>
      <c r="AG48" s="17"/>
    </row>
    <row r="49" spans="2:33" x14ac:dyDescent="0.25">
      <c r="B49" s="1">
        <v>48</v>
      </c>
      <c r="I49" s="1" t="str">
        <f t="shared" si="2"/>
        <v/>
      </c>
      <c r="J49" s="1" t="str">
        <f t="shared" si="10"/>
        <v/>
      </c>
      <c r="K49" s="1" t="str">
        <f t="shared" si="29"/>
        <v/>
      </c>
      <c r="L49" s="1" t="str">
        <f t="shared" si="11"/>
        <v/>
      </c>
      <c r="M49" s="1" t="str">
        <f t="shared" si="30"/>
        <v/>
      </c>
      <c r="N49" s="1" t="str">
        <f t="shared" si="31"/>
        <v/>
      </c>
      <c r="O49" s="1" t="str">
        <f t="shared" si="6"/>
        <v/>
      </c>
      <c r="P49" s="1" t="str">
        <f t="shared" si="12"/>
        <v/>
      </c>
      <c r="Q49" s="1" t="str">
        <f t="shared" si="13"/>
        <v/>
      </c>
      <c r="R49" s="1" t="str">
        <f t="shared" si="7"/>
        <v/>
      </c>
      <c r="S49" s="1" t="str">
        <f t="shared" si="14"/>
        <v/>
      </c>
      <c r="T49" s="1" t="str">
        <f t="shared" si="15"/>
        <v/>
      </c>
      <c r="U49" s="50" t="str">
        <f t="shared" si="16"/>
        <v/>
      </c>
      <c r="V49" s="50" t="str">
        <f t="shared" si="17"/>
        <v/>
      </c>
      <c r="W49" s="51" t="str">
        <f t="shared" si="18"/>
        <v/>
      </c>
      <c r="X49" s="50" t="str">
        <f t="shared" si="19"/>
        <v/>
      </c>
      <c r="Y49" s="1" t="str">
        <f t="shared" si="20"/>
        <v/>
      </c>
      <c r="Z49" s="51" t="str">
        <f t="shared" si="21"/>
        <v/>
      </c>
      <c r="AA49" s="1" t="str">
        <f t="shared" si="28"/>
        <v/>
      </c>
      <c r="AB49" s="1" t="str">
        <f t="shared" si="32"/>
        <v/>
      </c>
      <c r="AC49" s="50" t="str">
        <f t="shared" si="9"/>
        <v/>
      </c>
      <c r="AD49" s="50" t="str">
        <f t="shared" si="25"/>
        <v/>
      </c>
      <c r="AE49" s="50" t="str">
        <f t="shared" si="26"/>
        <v/>
      </c>
      <c r="AF49" s="50" t="str">
        <f t="shared" si="27"/>
        <v/>
      </c>
      <c r="AG49" s="17"/>
    </row>
    <row r="50" spans="2:33" x14ac:dyDescent="0.25">
      <c r="B50" s="1">
        <v>49</v>
      </c>
      <c r="I50" s="1" t="str">
        <f t="shared" si="2"/>
        <v/>
      </c>
      <c r="J50" s="1" t="str">
        <f t="shared" si="10"/>
        <v/>
      </c>
      <c r="K50" s="1" t="str">
        <f t="shared" si="29"/>
        <v/>
      </c>
      <c r="L50" s="1" t="str">
        <f t="shared" si="11"/>
        <v/>
      </c>
      <c r="M50" s="1" t="str">
        <f t="shared" si="30"/>
        <v/>
      </c>
      <c r="N50" s="1" t="str">
        <f t="shared" si="31"/>
        <v/>
      </c>
      <c r="O50" s="1" t="str">
        <f t="shared" si="6"/>
        <v/>
      </c>
      <c r="P50" s="1" t="str">
        <f t="shared" si="12"/>
        <v/>
      </c>
      <c r="Q50" s="1" t="str">
        <f t="shared" si="13"/>
        <v/>
      </c>
      <c r="R50" s="1" t="str">
        <f t="shared" si="7"/>
        <v/>
      </c>
      <c r="S50" s="1" t="str">
        <f t="shared" si="14"/>
        <v/>
      </c>
      <c r="T50" s="1" t="str">
        <f t="shared" si="15"/>
        <v/>
      </c>
      <c r="U50" s="50" t="str">
        <f t="shared" si="16"/>
        <v/>
      </c>
      <c r="V50" s="50" t="str">
        <f t="shared" si="17"/>
        <v/>
      </c>
      <c r="W50" s="51" t="str">
        <f t="shared" si="18"/>
        <v/>
      </c>
      <c r="X50" s="50" t="str">
        <f t="shared" si="19"/>
        <v/>
      </c>
      <c r="Y50" s="1" t="str">
        <f t="shared" si="20"/>
        <v/>
      </c>
      <c r="Z50" s="51" t="str">
        <f t="shared" si="21"/>
        <v/>
      </c>
      <c r="AA50" s="1" t="str">
        <f t="shared" si="28"/>
        <v/>
      </c>
      <c r="AB50" s="1" t="str">
        <f t="shared" si="32"/>
        <v/>
      </c>
      <c r="AC50" s="50" t="str">
        <f t="shared" si="9"/>
        <v/>
      </c>
      <c r="AD50" s="50" t="str">
        <f t="shared" si="25"/>
        <v/>
      </c>
      <c r="AE50" s="50" t="str">
        <f t="shared" si="26"/>
        <v/>
      </c>
      <c r="AF50" s="50" t="str">
        <f t="shared" si="27"/>
        <v/>
      </c>
      <c r="AG50" s="17"/>
    </row>
    <row r="51" spans="2:33" x14ac:dyDescent="0.25">
      <c r="B51" s="1">
        <v>50</v>
      </c>
      <c r="I51" s="1" t="str">
        <f t="shared" si="2"/>
        <v/>
      </c>
      <c r="J51" s="1" t="str">
        <f t="shared" si="10"/>
        <v/>
      </c>
      <c r="K51" s="1" t="str">
        <f t="shared" si="29"/>
        <v/>
      </c>
      <c r="L51" s="1" t="str">
        <f t="shared" si="11"/>
        <v/>
      </c>
      <c r="M51" s="1" t="str">
        <f t="shared" si="30"/>
        <v/>
      </c>
      <c r="N51" s="1" t="str">
        <f t="shared" si="31"/>
        <v/>
      </c>
      <c r="O51" s="1" t="str">
        <f t="shared" si="6"/>
        <v/>
      </c>
      <c r="P51" s="1" t="str">
        <f t="shared" si="12"/>
        <v/>
      </c>
      <c r="Q51" s="1" t="str">
        <f t="shared" si="13"/>
        <v/>
      </c>
      <c r="R51" s="1" t="str">
        <f t="shared" si="7"/>
        <v/>
      </c>
      <c r="S51" s="1" t="str">
        <f t="shared" si="14"/>
        <v/>
      </c>
      <c r="T51" s="1" t="str">
        <f t="shared" si="15"/>
        <v/>
      </c>
      <c r="U51" s="50" t="str">
        <f t="shared" si="16"/>
        <v/>
      </c>
      <c r="V51" s="50" t="str">
        <f t="shared" si="17"/>
        <v/>
      </c>
      <c r="W51" s="51" t="str">
        <f t="shared" si="18"/>
        <v/>
      </c>
      <c r="X51" s="50" t="str">
        <f t="shared" si="19"/>
        <v/>
      </c>
      <c r="Y51" s="1" t="str">
        <f t="shared" si="20"/>
        <v/>
      </c>
      <c r="Z51" s="51" t="str">
        <f t="shared" si="21"/>
        <v/>
      </c>
      <c r="AA51" s="1" t="str">
        <f t="shared" si="28"/>
        <v/>
      </c>
      <c r="AB51" s="1" t="str">
        <f t="shared" si="32"/>
        <v/>
      </c>
      <c r="AC51" s="50" t="str">
        <f t="shared" si="9"/>
        <v/>
      </c>
      <c r="AD51" s="50" t="str">
        <f t="shared" si="25"/>
        <v/>
      </c>
      <c r="AE51" s="50" t="str">
        <f t="shared" si="26"/>
        <v/>
      </c>
      <c r="AF51" s="50" t="str">
        <f t="shared" si="27"/>
        <v/>
      </c>
      <c r="AG51" s="17"/>
    </row>
    <row r="52" spans="2:33" x14ac:dyDescent="0.25">
      <c r="B52" s="1">
        <v>51</v>
      </c>
      <c r="I52" s="1" t="str">
        <f t="shared" si="2"/>
        <v/>
      </c>
      <c r="J52" s="1" t="str">
        <f t="shared" si="10"/>
        <v/>
      </c>
      <c r="K52" s="1" t="str">
        <f t="shared" si="29"/>
        <v/>
      </c>
      <c r="L52" s="1" t="str">
        <f t="shared" si="11"/>
        <v/>
      </c>
      <c r="M52" s="1" t="str">
        <f t="shared" si="30"/>
        <v/>
      </c>
      <c r="N52" s="1" t="str">
        <f t="shared" si="31"/>
        <v/>
      </c>
      <c r="O52" s="1" t="str">
        <f t="shared" si="6"/>
        <v/>
      </c>
      <c r="P52" s="1" t="str">
        <f t="shared" si="12"/>
        <v/>
      </c>
      <c r="Q52" s="1" t="str">
        <f t="shared" si="13"/>
        <v/>
      </c>
      <c r="R52" s="1" t="str">
        <f t="shared" si="7"/>
        <v/>
      </c>
      <c r="S52" s="1" t="str">
        <f t="shared" si="14"/>
        <v/>
      </c>
      <c r="T52" s="1" t="str">
        <f t="shared" si="15"/>
        <v/>
      </c>
      <c r="U52" s="50" t="str">
        <f t="shared" si="16"/>
        <v/>
      </c>
      <c r="V52" s="50" t="str">
        <f t="shared" si="17"/>
        <v/>
      </c>
      <c r="W52" s="51" t="str">
        <f t="shared" si="18"/>
        <v/>
      </c>
      <c r="X52" s="50" t="str">
        <f t="shared" si="19"/>
        <v/>
      </c>
      <c r="Y52" s="1" t="str">
        <f t="shared" si="20"/>
        <v/>
      </c>
      <c r="Z52" s="51" t="str">
        <f t="shared" si="21"/>
        <v/>
      </c>
      <c r="AA52" s="1" t="str">
        <f t="shared" si="28"/>
        <v/>
      </c>
      <c r="AB52" s="1" t="str">
        <f t="shared" si="32"/>
        <v/>
      </c>
      <c r="AC52" s="50" t="str">
        <f t="shared" si="9"/>
        <v/>
      </c>
      <c r="AD52" s="50" t="str">
        <f t="shared" si="25"/>
        <v/>
      </c>
      <c r="AE52" s="50" t="str">
        <f t="shared" si="26"/>
        <v/>
      </c>
      <c r="AF52" s="50" t="str">
        <f t="shared" si="27"/>
        <v/>
      </c>
      <c r="AG52" s="17"/>
    </row>
    <row r="53" spans="2:33" x14ac:dyDescent="0.25">
      <c r="B53" s="1">
        <v>52</v>
      </c>
      <c r="I53" s="1" t="str">
        <f t="shared" si="2"/>
        <v/>
      </c>
      <c r="J53" s="1" t="str">
        <f t="shared" si="10"/>
        <v/>
      </c>
      <c r="K53" s="1" t="str">
        <f t="shared" si="29"/>
        <v/>
      </c>
      <c r="L53" s="1" t="str">
        <f t="shared" si="11"/>
        <v/>
      </c>
      <c r="M53" s="1" t="str">
        <f t="shared" si="30"/>
        <v/>
      </c>
      <c r="N53" s="1" t="str">
        <f t="shared" si="31"/>
        <v/>
      </c>
      <c r="O53" s="1" t="str">
        <f t="shared" si="6"/>
        <v/>
      </c>
      <c r="P53" s="1" t="str">
        <f t="shared" si="12"/>
        <v/>
      </c>
      <c r="Q53" s="1" t="str">
        <f t="shared" si="13"/>
        <v/>
      </c>
      <c r="R53" s="1" t="str">
        <f t="shared" si="7"/>
        <v/>
      </c>
      <c r="S53" s="1" t="str">
        <f t="shared" si="14"/>
        <v/>
      </c>
      <c r="T53" s="1" t="str">
        <f t="shared" si="15"/>
        <v/>
      </c>
      <c r="U53" s="50" t="str">
        <f t="shared" si="16"/>
        <v/>
      </c>
      <c r="V53" s="50" t="str">
        <f t="shared" si="17"/>
        <v/>
      </c>
      <c r="W53" s="51" t="str">
        <f t="shared" si="18"/>
        <v/>
      </c>
      <c r="X53" s="50" t="str">
        <f t="shared" si="19"/>
        <v/>
      </c>
      <c r="Y53" s="1" t="str">
        <f t="shared" si="20"/>
        <v/>
      </c>
      <c r="Z53" s="51" t="str">
        <f t="shared" si="21"/>
        <v/>
      </c>
      <c r="AA53" s="1" t="str">
        <f t="shared" si="28"/>
        <v/>
      </c>
      <c r="AB53" s="1" t="str">
        <f t="shared" si="32"/>
        <v/>
      </c>
      <c r="AC53" s="50" t="str">
        <f t="shared" si="9"/>
        <v/>
      </c>
      <c r="AD53" s="50" t="str">
        <f t="shared" si="25"/>
        <v/>
      </c>
      <c r="AE53" s="50" t="str">
        <f t="shared" si="26"/>
        <v/>
      </c>
      <c r="AF53" s="50" t="str">
        <f t="shared" si="27"/>
        <v/>
      </c>
      <c r="AG53" s="17"/>
    </row>
    <row r="54" spans="2:33" x14ac:dyDescent="0.25">
      <c r="B54" s="1">
        <v>53</v>
      </c>
      <c r="I54" s="1" t="str">
        <f t="shared" si="2"/>
        <v/>
      </c>
      <c r="J54" s="1" t="str">
        <f t="shared" si="10"/>
        <v/>
      </c>
      <c r="K54" s="1" t="str">
        <f t="shared" si="29"/>
        <v/>
      </c>
      <c r="L54" s="1" t="str">
        <f t="shared" si="11"/>
        <v/>
      </c>
      <c r="M54" s="1" t="str">
        <f t="shared" si="30"/>
        <v/>
      </c>
      <c r="N54" s="1" t="str">
        <f t="shared" si="31"/>
        <v/>
      </c>
      <c r="O54" s="1" t="str">
        <f t="shared" si="6"/>
        <v/>
      </c>
      <c r="P54" s="1" t="str">
        <f t="shared" si="12"/>
        <v/>
      </c>
      <c r="Q54" s="1" t="str">
        <f t="shared" si="13"/>
        <v/>
      </c>
      <c r="R54" s="1" t="str">
        <f t="shared" si="7"/>
        <v/>
      </c>
      <c r="S54" s="1" t="str">
        <f t="shared" si="14"/>
        <v/>
      </c>
      <c r="T54" s="1" t="str">
        <f t="shared" si="15"/>
        <v/>
      </c>
      <c r="U54" s="50" t="str">
        <f t="shared" si="16"/>
        <v/>
      </c>
      <c r="V54" s="50" t="str">
        <f t="shared" si="17"/>
        <v/>
      </c>
      <c r="W54" s="51" t="str">
        <f t="shared" si="18"/>
        <v/>
      </c>
      <c r="X54" s="50" t="str">
        <f t="shared" si="19"/>
        <v/>
      </c>
      <c r="Y54" s="1" t="str">
        <f t="shared" si="20"/>
        <v/>
      </c>
      <c r="Z54" s="51" t="str">
        <f t="shared" si="21"/>
        <v/>
      </c>
      <c r="AA54" s="1" t="str">
        <f t="shared" si="28"/>
        <v/>
      </c>
      <c r="AB54" s="1" t="str">
        <f t="shared" si="32"/>
        <v/>
      </c>
      <c r="AC54" s="50" t="str">
        <f t="shared" si="9"/>
        <v/>
      </c>
      <c r="AD54" s="50" t="str">
        <f t="shared" si="25"/>
        <v/>
      </c>
      <c r="AE54" s="50" t="str">
        <f t="shared" si="26"/>
        <v/>
      </c>
      <c r="AF54" s="50" t="str">
        <f t="shared" si="27"/>
        <v/>
      </c>
      <c r="AG54" s="17"/>
    </row>
    <row r="55" spans="2:33" x14ac:dyDescent="0.25">
      <c r="B55" s="1">
        <v>54</v>
      </c>
      <c r="I55" s="1" t="str">
        <f t="shared" si="2"/>
        <v/>
      </c>
      <c r="J55" s="1" t="str">
        <f t="shared" si="10"/>
        <v/>
      </c>
      <c r="K55" s="1" t="str">
        <f t="shared" si="29"/>
        <v/>
      </c>
      <c r="L55" s="1" t="str">
        <f t="shared" si="11"/>
        <v/>
      </c>
      <c r="M55" s="1" t="str">
        <f t="shared" si="30"/>
        <v/>
      </c>
      <c r="N55" s="1" t="str">
        <f t="shared" si="31"/>
        <v/>
      </c>
      <c r="O55" s="1" t="str">
        <f t="shared" si="6"/>
        <v/>
      </c>
      <c r="P55" s="1" t="str">
        <f t="shared" si="12"/>
        <v/>
      </c>
      <c r="Q55" s="1" t="str">
        <f t="shared" si="13"/>
        <v/>
      </c>
      <c r="R55" s="1" t="str">
        <f t="shared" si="7"/>
        <v/>
      </c>
      <c r="S55" s="1" t="str">
        <f t="shared" si="14"/>
        <v/>
      </c>
      <c r="T55" s="1" t="str">
        <f t="shared" si="15"/>
        <v/>
      </c>
      <c r="U55" s="50" t="str">
        <f t="shared" si="16"/>
        <v/>
      </c>
      <c r="V55" s="50" t="str">
        <f t="shared" si="17"/>
        <v/>
      </c>
      <c r="W55" s="51" t="str">
        <f t="shared" si="18"/>
        <v/>
      </c>
      <c r="X55" s="50" t="str">
        <f t="shared" si="19"/>
        <v/>
      </c>
      <c r="Y55" s="1" t="str">
        <f t="shared" si="20"/>
        <v/>
      </c>
      <c r="Z55" s="51" t="str">
        <f t="shared" si="21"/>
        <v/>
      </c>
      <c r="AA55" s="1" t="str">
        <f t="shared" si="28"/>
        <v/>
      </c>
      <c r="AB55" s="1" t="str">
        <f t="shared" si="32"/>
        <v/>
      </c>
      <c r="AC55" s="50" t="str">
        <f t="shared" si="9"/>
        <v/>
      </c>
      <c r="AD55" s="50" t="str">
        <f t="shared" si="25"/>
        <v/>
      </c>
      <c r="AE55" s="50" t="str">
        <f t="shared" si="26"/>
        <v/>
      </c>
      <c r="AF55" s="50" t="str">
        <f t="shared" si="27"/>
        <v/>
      </c>
      <c r="AG55" s="17"/>
    </row>
    <row r="56" spans="2:33" x14ac:dyDescent="0.25">
      <c r="B56" s="1">
        <v>55</v>
      </c>
      <c r="I56" s="1" t="str">
        <f t="shared" si="2"/>
        <v/>
      </c>
      <c r="J56" s="1" t="str">
        <f t="shared" si="10"/>
        <v/>
      </c>
      <c r="K56" s="1" t="str">
        <f t="shared" si="29"/>
        <v/>
      </c>
      <c r="L56" s="1" t="str">
        <f t="shared" si="11"/>
        <v/>
      </c>
      <c r="M56" s="1" t="str">
        <f t="shared" si="30"/>
        <v/>
      </c>
      <c r="N56" s="1" t="str">
        <f t="shared" si="31"/>
        <v/>
      </c>
      <c r="O56" s="1" t="str">
        <f t="shared" si="6"/>
        <v/>
      </c>
      <c r="P56" s="1" t="str">
        <f t="shared" si="12"/>
        <v/>
      </c>
      <c r="Q56" s="1" t="str">
        <f t="shared" si="13"/>
        <v/>
      </c>
      <c r="R56" s="1" t="str">
        <f t="shared" si="7"/>
        <v/>
      </c>
      <c r="S56" s="1" t="str">
        <f t="shared" si="14"/>
        <v/>
      </c>
      <c r="T56" s="1" t="str">
        <f t="shared" si="15"/>
        <v/>
      </c>
      <c r="U56" s="50" t="str">
        <f t="shared" si="16"/>
        <v/>
      </c>
      <c r="V56" s="50" t="str">
        <f t="shared" si="17"/>
        <v/>
      </c>
      <c r="W56" s="51" t="str">
        <f t="shared" si="18"/>
        <v/>
      </c>
      <c r="X56" s="50" t="str">
        <f t="shared" si="19"/>
        <v/>
      </c>
      <c r="Y56" s="1" t="str">
        <f t="shared" si="20"/>
        <v/>
      </c>
      <c r="Z56" s="51" t="str">
        <f t="shared" si="21"/>
        <v/>
      </c>
      <c r="AA56" s="1" t="str">
        <f t="shared" si="28"/>
        <v/>
      </c>
      <c r="AB56" s="1" t="str">
        <f t="shared" si="32"/>
        <v/>
      </c>
      <c r="AC56" s="50" t="str">
        <f t="shared" si="9"/>
        <v/>
      </c>
      <c r="AD56" s="50" t="str">
        <f t="shared" si="25"/>
        <v/>
      </c>
      <c r="AE56" s="50" t="str">
        <f t="shared" si="26"/>
        <v/>
      </c>
      <c r="AF56" s="50" t="str">
        <f t="shared" si="27"/>
        <v/>
      </c>
      <c r="AG56" s="17"/>
    </row>
    <row r="57" spans="2:33" x14ac:dyDescent="0.25">
      <c r="B57" s="1">
        <v>56</v>
      </c>
      <c r="I57" s="1" t="str">
        <f t="shared" si="2"/>
        <v/>
      </c>
      <c r="J57" s="1" t="str">
        <f t="shared" si="10"/>
        <v/>
      </c>
      <c r="K57" s="1" t="str">
        <f t="shared" si="29"/>
        <v/>
      </c>
      <c r="L57" s="1" t="str">
        <f t="shared" si="11"/>
        <v/>
      </c>
      <c r="M57" s="1" t="str">
        <f t="shared" si="30"/>
        <v/>
      </c>
      <c r="N57" s="1" t="str">
        <f t="shared" si="31"/>
        <v/>
      </c>
      <c r="O57" s="1" t="str">
        <f t="shared" si="6"/>
        <v/>
      </c>
      <c r="P57" s="1" t="str">
        <f t="shared" si="12"/>
        <v/>
      </c>
      <c r="Q57" s="1" t="str">
        <f t="shared" si="13"/>
        <v/>
      </c>
      <c r="R57" s="1" t="str">
        <f t="shared" si="7"/>
        <v/>
      </c>
      <c r="S57" s="1" t="str">
        <f t="shared" si="14"/>
        <v/>
      </c>
      <c r="T57" s="1" t="str">
        <f t="shared" si="15"/>
        <v/>
      </c>
      <c r="U57" s="50" t="str">
        <f t="shared" si="16"/>
        <v/>
      </c>
      <c r="V57" s="50" t="str">
        <f t="shared" si="17"/>
        <v/>
      </c>
      <c r="W57" s="51" t="str">
        <f t="shared" si="18"/>
        <v/>
      </c>
      <c r="X57" s="50" t="str">
        <f t="shared" si="19"/>
        <v/>
      </c>
      <c r="Y57" s="1" t="str">
        <f t="shared" si="20"/>
        <v/>
      </c>
      <c r="Z57" s="51" t="str">
        <f t="shared" si="21"/>
        <v/>
      </c>
      <c r="AA57" s="1" t="str">
        <f t="shared" si="28"/>
        <v/>
      </c>
      <c r="AB57" s="1" t="str">
        <f t="shared" si="32"/>
        <v/>
      </c>
      <c r="AC57" s="50" t="str">
        <f t="shared" si="9"/>
        <v/>
      </c>
      <c r="AD57" s="50" t="str">
        <f t="shared" si="25"/>
        <v/>
      </c>
      <c r="AE57" s="50" t="str">
        <f t="shared" si="26"/>
        <v/>
      </c>
      <c r="AF57" s="50" t="str">
        <f t="shared" si="27"/>
        <v/>
      </c>
      <c r="AG57" s="17"/>
    </row>
    <row r="58" spans="2:33" x14ac:dyDescent="0.25">
      <c r="B58" s="1">
        <v>57</v>
      </c>
      <c r="I58" s="1" t="str">
        <f t="shared" si="2"/>
        <v/>
      </c>
      <c r="J58" s="1" t="str">
        <f t="shared" si="10"/>
        <v/>
      </c>
      <c r="K58" s="1" t="str">
        <f t="shared" si="29"/>
        <v/>
      </c>
      <c r="L58" s="1" t="str">
        <f t="shared" si="11"/>
        <v/>
      </c>
      <c r="M58" s="1" t="str">
        <f t="shared" si="30"/>
        <v/>
      </c>
      <c r="N58" s="1" t="str">
        <f t="shared" si="31"/>
        <v/>
      </c>
      <c r="O58" s="1" t="str">
        <f t="shared" si="6"/>
        <v/>
      </c>
      <c r="P58" s="1" t="str">
        <f t="shared" si="12"/>
        <v/>
      </c>
      <c r="Q58" s="1" t="str">
        <f t="shared" si="13"/>
        <v/>
      </c>
      <c r="R58" s="1" t="str">
        <f t="shared" si="7"/>
        <v/>
      </c>
      <c r="S58" s="1" t="str">
        <f t="shared" si="14"/>
        <v/>
      </c>
      <c r="T58" s="1" t="str">
        <f t="shared" si="15"/>
        <v/>
      </c>
      <c r="U58" s="50" t="str">
        <f t="shared" si="16"/>
        <v/>
      </c>
      <c r="V58" s="50" t="str">
        <f t="shared" si="17"/>
        <v/>
      </c>
      <c r="W58" s="51" t="str">
        <f t="shared" si="18"/>
        <v/>
      </c>
      <c r="X58" s="50" t="str">
        <f t="shared" si="19"/>
        <v/>
      </c>
      <c r="Y58" s="1" t="str">
        <f t="shared" si="20"/>
        <v/>
      </c>
      <c r="Z58" s="51" t="str">
        <f t="shared" si="21"/>
        <v/>
      </c>
      <c r="AA58" s="1" t="str">
        <f t="shared" si="28"/>
        <v/>
      </c>
      <c r="AB58" s="1" t="str">
        <f t="shared" si="32"/>
        <v/>
      </c>
      <c r="AC58" s="50" t="str">
        <f t="shared" si="9"/>
        <v/>
      </c>
      <c r="AD58" s="50" t="str">
        <f t="shared" si="25"/>
        <v/>
      </c>
      <c r="AE58" s="50" t="str">
        <f t="shared" si="26"/>
        <v/>
      </c>
      <c r="AF58" s="50" t="str">
        <f t="shared" si="27"/>
        <v/>
      </c>
      <c r="AG58" s="17"/>
    </row>
    <row r="59" spans="2:33" x14ac:dyDescent="0.25">
      <c r="B59" s="1">
        <v>58</v>
      </c>
      <c r="I59" s="1" t="str">
        <f t="shared" si="2"/>
        <v/>
      </c>
      <c r="J59" s="1" t="str">
        <f t="shared" si="10"/>
        <v/>
      </c>
      <c r="K59" s="1" t="str">
        <f t="shared" si="29"/>
        <v/>
      </c>
      <c r="L59" s="1" t="str">
        <f t="shared" si="11"/>
        <v/>
      </c>
      <c r="M59" s="1" t="str">
        <f t="shared" si="30"/>
        <v/>
      </c>
      <c r="N59" s="1" t="str">
        <f t="shared" si="31"/>
        <v/>
      </c>
      <c r="O59" s="1" t="str">
        <f t="shared" si="6"/>
        <v/>
      </c>
      <c r="P59" s="1" t="str">
        <f t="shared" si="12"/>
        <v/>
      </c>
      <c r="Q59" s="1" t="str">
        <f t="shared" si="13"/>
        <v/>
      </c>
      <c r="R59" s="1" t="str">
        <f t="shared" si="7"/>
        <v/>
      </c>
      <c r="S59" s="1" t="str">
        <f t="shared" si="14"/>
        <v/>
      </c>
      <c r="T59" s="1" t="str">
        <f t="shared" si="15"/>
        <v/>
      </c>
      <c r="U59" s="50" t="str">
        <f t="shared" si="16"/>
        <v/>
      </c>
      <c r="V59" s="50" t="str">
        <f t="shared" si="17"/>
        <v/>
      </c>
      <c r="W59" s="51" t="str">
        <f t="shared" si="18"/>
        <v/>
      </c>
      <c r="X59" s="50" t="str">
        <f t="shared" si="19"/>
        <v/>
      </c>
      <c r="Y59" s="1" t="str">
        <f t="shared" si="20"/>
        <v/>
      </c>
      <c r="Z59" s="51" t="str">
        <f t="shared" si="21"/>
        <v/>
      </c>
      <c r="AA59" s="1" t="str">
        <f t="shared" si="28"/>
        <v/>
      </c>
      <c r="AB59" s="1" t="str">
        <f t="shared" si="32"/>
        <v/>
      </c>
      <c r="AC59" s="50" t="str">
        <f t="shared" si="9"/>
        <v/>
      </c>
      <c r="AD59" s="50" t="str">
        <f t="shared" si="25"/>
        <v/>
      </c>
      <c r="AE59" s="50" t="str">
        <f t="shared" si="26"/>
        <v/>
      </c>
      <c r="AF59" s="50" t="str">
        <f t="shared" si="27"/>
        <v/>
      </c>
      <c r="AG59" s="17"/>
    </row>
    <row r="60" spans="2:33" x14ac:dyDescent="0.25">
      <c r="B60" s="1">
        <v>59</v>
      </c>
      <c r="I60" s="1" t="str">
        <f t="shared" si="2"/>
        <v/>
      </c>
      <c r="J60" s="1" t="str">
        <f t="shared" si="10"/>
        <v/>
      </c>
      <c r="K60" s="1" t="str">
        <f t="shared" si="29"/>
        <v/>
      </c>
      <c r="L60" s="1" t="str">
        <f t="shared" si="11"/>
        <v/>
      </c>
      <c r="M60" s="1" t="str">
        <f t="shared" si="30"/>
        <v/>
      </c>
      <c r="N60" s="1" t="str">
        <f t="shared" si="31"/>
        <v/>
      </c>
      <c r="O60" s="1" t="str">
        <f t="shared" si="6"/>
        <v/>
      </c>
      <c r="P60" s="1" t="str">
        <f t="shared" si="12"/>
        <v/>
      </c>
      <c r="Q60" s="1" t="str">
        <f t="shared" si="13"/>
        <v/>
      </c>
      <c r="R60" s="1" t="str">
        <f t="shared" si="7"/>
        <v/>
      </c>
      <c r="S60" s="1" t="str">
        <f t="shared" si="14"/>
        <v/>
      </c>
      <c r="T60" s="1" t="str">
        <f t="shared" si="15"/>
        <v/>
      </c>
      <c r="U60" s="50" t="str">
        <f t="shared" si="16"/>
        <v/>
      </c>
      <c r="V60" s="50" t="str">
        <f t="shared" si="17"/>
        <v/>
      </c>
      <c r="W60" s="51" t="str">
        <f t="shared" si="18"/>
        <v/>
      </c>
      <c r="X60" s="50" t="str">
        <f t="shared" si="19"/>
        <v/>
      </c>
      <c r="Y60" s="1" t="str">
        <f t="shared" si="20"/>
        <v/>
      </c>
      <c r="Z60" s="51" t="str">
        <f t="shared" si="21"/>
        <v/>
      </c>
      <c r="AA60" s="1" t="str">
        <f t="shared" si="28"/>
        <v/>
      </c>
      <c r="AB60" s="1" t="str">
        <f t="shared" si="32"/>
        <v/>
      </c>
      <c r="AC60" s="50" t="str">
        <f t="shared" si="9"/>
        <v/>
      </c>
      <c r="AD60" s="50" t="str">
        <f t="shared" si="25"/>
        <v/>
      </c>
      <c r="AE60" s="50" t="str">
        <f t="shared" si="26"/>
        <v/>
      </c>
      <c r="AF60" s="50" t="str">
        <f t="shared" si="27"/>
        <v/>
      </c>
      <c r="AG60" s="17"/>
    </row>
    <row r="61" spans="2:33" x14ac:dyDescent="0.25">
      <c r="B61" s="1">
        <v>60</v>
      </c>
      <c r="I61" s="1" t="str">
        <f t="shared" si="2"/>
        <v/>
      </c>
      <c r="J61" s="1" t="str">
        <f t="shared" si="10"/>
        <v/>
      </c>
      <c r="K61" s="1" t="str">
        <f t="shared" si="29"/>
        <v/>
      </c>
      <c r="L61" s="1" t="str">
        <f t="shared" si="11"/>
        <v/>
      </c>
      <c r="M61" s="1" t="str">
        <f t="shared" si="30"/>
        <v/>
      </c>
      <c r="N61" s="1" t="str">
        <f t="shared" si="31"/>
        <v/>
      </c>
      <c r="O61" s="1" t="str">
        <f t="shared" si="6"/>
        <v/>
      </c>
      <c r="P61" s="1" t="str">
        <f t="shared" si="12"/>
        <v/>
      </c>
      <c r="Q61" s="1" t="str">
        <f t="shared" si="13"/>
        <v/>
      </c>
      <c r="R61" s="1" t="str">
        <f t="shared" si="7"/>
        <v/>
      </c>
      <c r="S61" s="1" t="str">
        <f t="shared" si="14"/>
        <v/>
      </c>
      <c r="T61" s="1" t="str">
        <f t="shared" si="15"/>
        <v/>
      </c>
      <c r="U61" s="50" t="str">
        <f t="shared" si="16"/>
        <v/>
      </c>
      <c r="V61" s="50" t="str">
        <f t="shared" si="17"/>
        <v/>
      </c>
      <c r="W61" s="51" t="str">
        <f t="shared" si="18"/>
        <v/>
      </c>
      <c r="X61" s="50" t="str">
        <f t="shared" si="19"/>
        <v/>
      </c>
      <c r="Y61" s="1" t="str">
        <f t="shared" si="20"/>
        <v/>
      </c>
      <c r="Z61" s="51" t="str">
        <f t="shared" si="21"/>
        <v/>
      </c>
      <c r="AA61" s="1" t="str">
        <f t="shared" si="28"/>
        <v/>
      </c>
      <c r="AB61" s="1" t="str">
        <f t="shared" si="32"/>
        <v/>
      </c>
      <c r="AC61" s="50" t="str">
        <f t="shared" si="9"/>
        <v/>
      </c>
      <c r="AD61" s="50" t="str">
        <f t="shared" si="25"/>
        <v/>
      </c>
      <c r="AE61" s="50" t="str">
        <f t="shared" si="26"/>
        <v/>
      </c>
      <c r="AF61" s="50" t="str">
        <f t="shared" si="27"/>
        <v/>
      </c>
      <c r="AG61" s="17"/>
    </row>
    <row r="62" spans="2:33" x14ac:dyDescent="0.25">
      <c r="B62" s="1">
        <v>61</v>
      </c>
      <c r="I62" s="1" t="str">
        <f t="shared" si="2"/>
        <v/>
      </c>
      <c r="J62" s="1" t="str">
        <f t="shared" si="10"/>
        <v/>
      </c>
      <c r="K62" s="1" t="str">
        <f t="shared" si="29"/>
        <v/>
      </c>
      <c r="L62" s="1" t="str">
        <f t="shared" si="11"/>
        <v/>
      </c>
      <c r="M62" s="1" t="str">
        <f t="shared" si="30"/>
        <v/>
      </c>
      <c r="N62" s="1" t="str">
        <f t="shared" si="31"/>
        <v/>
      </c>
      <c r="O62" s="1" t="str">
        <f t="shared" si="6"/>
        <v/>
      </c>
      <c r="P62" s="1" t="str">
        <f t="shared" si="12"/>
        <v/>
      </c>
      <c r="Q62" s="1" t="str">
        <f t="shared" si="13"/>
        <v/>
      </c>
      <c r="R62" s="1" t="str">
        <f t="shared" si="7"/>
        <v/>
      </c>
      <c r="S62" s="1" t="str">
        <f t="shared" si="14"/>
        <v/>
      </c>
      <c r="T62" s="1" t="str">
        <f t="shared" si="15"/>
        <v/>
      </c>
      <c r="U62" s="50" t="str">
        <f t="shared" si="16"/>
        <v/>
      </c>
      <c r="V62" s="50" t="str">
        <f t="shared" si="17"/>
        <v/>
      </c>
      <c r="W62" s="51" t="str">
        <f t="shared" si="18"/>
        <v/>
      </c>
      <c r="X62" s="50" t="str">
        <f t="shared" si="19"/>
        <v/>
      </c>
      <c r="Y62" s="1" t="str">
        <f t="shared" si="20"/>
        <v/>
      </c>
      <c r="Z62" s="51" t="str">
        <f t="shared" si="21"/>
        <v/>
      </c>
      <c r="AA62" s="1" t="str">
        <f t="shared" si="28"/>
        <v/>
      </c>
      <c r="AB62" s="1" t="str">
        <f t="shared" si="32"/>
        <v/>
      </c>
      <c r="AC62" s="50" t="str">
        <f t="shared" si="9"/>
        <v/>
      </c>
      <c r="AD62" s="50" t="str">
        <f t="shared" si="25"/>
        <v/>
      </c>
      <c r="AE62" s="50" t="str">
        <f t="shared" si="26"/>
        <v/>
      </c>
      <c r="AF62" s="50" t="str">
        <f t="shared" si="27"/>
        <v/>
      </c>
      <c r="AG62" s="17"/>
    </row>
    <row r="63" spans="2:33" x14ac:dyDescent="0.25">
      <c r="B63" s="1">
        <v>62</v>
      </c>
      <c r="I63" s="1" t="str">
        <f t="shared" si="2"/>
        <v/>
      </c>
      <c r="J63" s="1" t="str">
        <f t="shared" si="10"/>
        <v/>
      </c>
      <c r="K63" s="1" t="str">
        <f t="shared" si="29"/>
        <v/>
      </c>
      <c r="L63" s="1" t="str">
        <f t="shared" si="11"/>
        <v/>
      </c>
      <c r="M63" s="1" t="str">
        <f t="shared" si="30"/>
        <v/>
      </c>
      <c r="N63" s="1" t="str">
        <f t="shared" si="31"/>
        <v/>
      </c>
      <c r="O63" s="1" t="str">
        <f t="shared" si="6"/>
        <v/>
      </c>
      <c r="P63" s="1" t="str">
        <f t="shared" si="12"/>
        <v/>
      </c>
      <c r="Q63" s="1" t="str">
        <f t="shared" si="13"/>
        <v/>
      </c>
      <c r="R63" s="1" t="str">
        <f t="shared" si="7"/>
        <v/>
      </c>
      <c r="S63" s="1" t="str">
        <f t="shared" si="14"/>
        <v/>
      </c>
      <c r="T63" s="1" t="str">
        <f t="shared" si="15"/>
        <v/>
      </c>
      <c r="U63" s="50" t="str">
        <f t="shared" si="16"/>
        <v/>
      </c>
      <c r="V63" s="50" t="str">
        <f t="shared" si="17"/>
        <v/>
      </c>
      <c r="W63" s="51" t="str">
        <f t="shared" si="18"/>
        <v/>
      </c>
      <c r="X63" s="50" t="str">
        <f t="shared" si="19"/>
        <v/>
      </c>
      <c r="Y63" s="1" t="str">
        <f t="shared" si="20"/>
        <v/>
      </c>
      <c r="Z63" s="51" t="str">
        <f t="shared" si="21"/>
        <v/>
      </c>
      <c r="AA63" s="1" t="str">
        <f t="shared" si="28"/>
        <v/>
      </c>
      <c r="AB63" s="1" t="str">
        <f t="shared" si="32"/>
        <v/>
      </c>
      <c r="AC63" s="50" t="str">
        <f t="shared" si="9"/>
        <v/>
      </c>
      <c r="AD63" s="50" t="str">
        <f t="shared" si="25"/>
        <v/>
      </c>
      <c r="AE63" s="50" t="str">
        <f t="shared" si="26"/>
        <v/>
      </c>
      <c r="AF63" s="50" t="str">
        <f t="shared" si="27"/>
        <v/>
      </c>
      <c r="AG63" s="17"/>
    </row>
    <row r="64" spans="2:33" x14ac:dyDescent="0.25">
      <c r="B64" s="1">
        <v>63</v>
      </c>
      <c r="I64" s="1" t="str">
        <f t="shared" si="2"/>
        <v/>
      </c>
      <c r="J64" s="1" t="str">
        <f t="shared" si="10"/>
        <v/>
      </c>
      <c r="K64" s="1" t="str">
        <f t="shared" si="29"/>
        <v/>
      </c>
      <c r="L64" s="1" t="str">
        <f t="shared" si="11"/>
        <v/>
      </c>
      <c r="M64" s="1" t="str">
        <f t="shared" si="30"/>
        <v/>
      </c>
      <c r="N64" s="1" t="str">
        <f t="shared" si="31"/>
        <v/>
      </c>
      <c r="O64" s="1" t="str">
        <f t="shared" si="6"/>
        <v/>
      </c>
      <c r="P64" s="1" t="str">
        <f t="shared" si="12"/>
        <v/>
      </c>
      <c r="Q64" s="1" t="str">
        <f t="shared" si="13"/>
        <v/>
      </c>
      <c r="R64" s="1" t="str">
        <f t="shared" si="7"/>
        <v/>
      </c>
      <c r="S64" s="1" t="str">
        <f t="shared" si="14"/>
        <v/>
      </c>
      <c r="T64" s="1" t="str">
        <f t="shared" si="15"/>
        <v/>
      </c>
      <c r="U64" s="50" t="str">
        <f t="shared" si="16"/>
        <v/>
      </c>
      <c r="V64" s="50" t="str">
        <f t="shared" si="17"/>
        <v/>
      </c>
      <c r="W64" s="51" t="str">
        <f t="shared" si="18"/>
        <v/>
      </c>
      <c r="X64" s="50" t="str">
        <f t="shared" si="19"/>
        <v/>
      </c>
      <c r="Y64" s="1" t="str">
        <f t="shared" si="20"/>
        <v/>
      </c>
      <c r="Z64" s="51" t="str">
        <f t="shared" si="21"/>
        <v/>
      </c>
      <c r="AA64" s="1" t="str">
        <f t="shared" si="28"/>
        <v/>
      </c>
      <c r="AB64" s="1" t="str">
        <f t="shared" si="32"/>
        <v/>
      </c>
      <c r="AC64" s="50" t="str">
        <f t="shared" si="9"/>
        <v/>
      </c>
      <c r="AD64" s="50" t="str">
        <f t="shared" si="25"/>
        <v/>
      </c>
      <c r="AE64" s="50" t="str">
        <f t="shared" si="26"/>
        <v/>
      </c>
      <c r="AF64" s="50" t="str">
        <f t="shared" si="27"/>
        <v/>
      </c>
      <c r="AG64" s="17"/>
    </row>
    <row r="65" spans="2:33" x14ac:dyDescent="0.25">
      <c r="B65" s="1">
        <v>64</v>
      </c>
      <c r="I65" s="1" t="str">
        <f t="shared" si="2"/>
        <v/>
      </c>
      <c r="J65" s="1" t="str">
        <f t="shared" si="10"/>
        <v/>
      </c>
      <c r="K65" s="1" t="str">
        <f t="shared" si="29"/>
        <v/>
      </c>
      <c r="L65" s="1" t="str">
        <f t="shared" si="11"/>
        <v/>
      </c>
      <c r="M65" s="1" t="str">
        <f t="shared" si="30"/>
        <v/>
      </c>
      <c r="N65" s="1" t="str">
        <f t="shared" si="31"/>
        <v/>
      </c>
      <c r="O65" s="1" t="str">
        <f t="shared" si="6"/>
        <v/>
      </c>
      <c r="P65" s="1" t="str">
        <f t="shared" si="12"/>
        <v/>
      </c>
      <c r="Q65" s="1" t="str">
        <f t="shared" si="13"/>
        <v/>
      </c>
      <c r="R65" s="1" t="str">
        <f t="shared" si="7"/>
        <v/>
      </c>
      <c r="S65" s="1" t="str">
        <f t="shared" si="14"/>
        <v/>
      </c>
      <c r="T65" s="1" t="str">
        <f t="shared" si="15"/>
        <v/>
      </c>
      <c r="U65" s="50" t="str">
        <f t="shared" si="16"/>
        <v/>
      </c>
      <c r="V65" s="50" t="str">
        <f t="shared" si="17"/>
        <v/>
      </c>
      <c r="W65" s="51" t="str">
        <f t="shared" si="18"/>
        <v/>
      </c>
      <c r="X65" s="50" t="str">
        <f t="shared" si="19"/>
        <v/>
      </c>
      <c r="Y65" s="1" t="str">
        <f t="shared" si="20"/>
        <v/>
      </c>
      <c r="Z65" s="51" t="str">
        <f t="shared" si="21"/>
        <v/>
      </c>
      <c r="AA65" s="1" t="str">
        <f t="shared" si="28"/>
        <v/>
      </c>
      <c r="AB65" s="1" t="str">
        <f t="shared" si="32"/>
        <v/>
      </c>
      <c r="AC65" s="50" t="str">
        <f t="shared" si="9"/>
        <v/>
      </c>
      <c r="AD65" s="50" t="str">
        <f t="shared" si="25"/>
        <v/>
      </c>
      <c r="AE65" s="50" t="str">
        <f t="shared" si="26"/>
        <v/>
      </c>
      <c r="AF65" s="50" t="str">
        <f t="shared" si="27"/>
        <v/>
      </c>
      <c r="AG65" s="17"/>
    </row>
    <row r="66" spans="2:33" x14ac:dyDescent="0.25">
      <c r="B66" s="1">
        <v>65</v>
      </c>
      <c r="I66" s="1" t="str">
        <f t="shared" si="2"/>
        <v/>
      </c>
      <c r="J66" s="1" t="str">
        <f t="shared" si="10"/>
        <v/>
      </c>
      <c r="K66" s="1" t="str">
        <f t="shared" si="29"/>
        <v/>
      </c>
      <c r="L66" s="1" t="str">
        <f t="shared" si="11"/>
        <v/>
      </c>
      <c r="M66" s="1" t="str">
        <f t="shared" si="30"/>
        <v/>
      </c>
      <c r="N66" s="1" t="str">
        <f t="shared" si="31"/>
        <v/>
      </c>
      <c r="O66" s="1" t="str">
        <f t="shared" si="6"/>
        <v/>
      </c>
      <c r="P66" s="1" t="str">
        <f t="shared" si="12"/>
        <v/>
      </c>
      <c r="Q66" s="1" t="str">
        <f t="shared" si="13"/>
        <v/>
      </c>
      <c r="R66" s="1" t="str">
        <f t="shared" si="7"/>
        <v/>
      </c>
      <c r="S66" s="1" t="str">
        <f t="shared" si="14"/>
        <v/>
      </c>
      <c r="T66" s="1" t="str">
        <f t="shared" si="15"/>
        <v/>
      </c>
      <c r="U66" s="50" t="str">
        <f t="shared" si="16"/>
        <v/>
      </c>
      <c r="V66" s="50" t="str">
        <f t="shared" si="17"/>
        <v/>
      </c>
      <c r="W66" s="51" t="str">
        <f t="shared" si="18"/>
        <v/>
      </c>
      <c r="X66" s="50" t="str">
        <f t="shared" si="19"/>
        <v/>
      </c>
      <c r="Y66" s="1" t="str">
        <f t="shared" si="20"/>
        <v/>
      </c>
      <c r="Z66" s="51" t="str">
        <f t="shared" si="21"/>
        <v/>
      </c>
      <c r="AA66" s="1" t="str">
        <f t="shared" ref="AA66:AA83" si="33">IF(E66="","",IF(E66&gt;F66,"W","L"))</f>
        <v/>
      </c>
      <c r="AB66" s="1" t="str">
        <f t="shared" si="32"/>
        <v/>
      </c>
      <c r="AC66" s="50" t="str">
        <f t="shared" si="9"/>
        <v/>
      </c>
      <c r="AD66" s="50" t="str">
        <f t="shared" si="25"/>
        <v/>
      </c>
      <c r="AE66" s="50" t="str">
        <f t="shared" si="26"/>
        <v/>
      </c>
      <c r="AF66" s="50" t="str">
        <f t="shared" si="27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0"/>
        <v/>
      </c>
      <c r="K67" s="1" t="str">
        <f t="shared" ref="K67:K83" si="35">IF(E67="","",IF(AND(G67=$AK$1,E67&gt;F67),K66+1,K66))</f>
        <v/>
      </c>
      <c r="L67" s="1" t="str">
        <f t="shared" si="11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2"/>
        <v/>
      </c>
      <c r="Q67" s="1" t="str">
        <f t="shared" si="13"/>
        <v/>
      </c>
      <c r="R67" s="1" t="str">
        <f t="shared" ref="R67:R83" si="39">IF(E67="","",IF(AND(C67=$AL$2,E67&gt;F67),R66+1,R66))</f>
        <v/>
      </c>
      <c r="S67" s="1" t="str">
        <f t="shared" si="14"/>
        <v/>
      </c>
      <c r="T67" s="1" t="str">
        <f t="shared" si="15"/>
        <v/>
      </c>
      <c r="U67" s="50" t="str">
        <f t="shared" si="16"/>
        <v/>
      </c>
      <c r="V67" s="50" t="str">
        <f t="shared" si="17"/>
        <v/>
      </c>
      <c r="W67" s="51" t="str">
        <f t="shared" si="18"/>
        <v/>
      </c>
      <c r="X67" s="50" t="str">
        <f t="shared" si="19"/>
        <v/>
      </c>
      <c r="Y67" s="1" t="str">
        <f t="shared" si="20"/>
        <v/>
      </c>
      <c r="Z67" s="51" t="str">
        <f t="shared" si="21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5"/>
        <v/>
      </c>
      <c r="AE67" s="50" t="str">
        <f t="shared" si="26"/>
        <v/>
      </c>
      <c r="AF67" s="50" t="str">
        <f t="shared" si="27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0" t="str">
        <f t="shared" ref="X68:X83" si="51">IF(E68="","",IF(AND(E68&gt;F68,COUNTIF($AN$1:$AN$15,D68)=1),X67+1,X67))</f>
        <v/>
      </c>
      <c r="Y68" s="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5"/>
        <v/>
      </c>
      <c r="AE68" s="50" t="str">
        <f t="shared" si="26"/>
        <v/>
      </c>
      <c r="AF68" s="50" t="str">
        <f t="shared" si="27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0" t="str">
        <f t="shared" si="51"/>
        <v/>
      </c>
      <c r="Y69" s="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5"/>
        <v/>
      </c>
      <c r="AE69" s="50" t="str">
        <f t="shared" si="26"/>
        <v/>
      </c>
      <c r="AF69" s="50" t="str">
        <f t="shared" si="27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0" t="str">
        <f t="shared" si="51"/>
        <v/>
      </c>
      <c r="Y70" s="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5"/>
        <v/>
      </c>
      <c r="AE70" s="50" t="str">
        <f t="shared" si="26"/>
        <v/>
      </c>
      <c r="AF70" s="50" t="str">
        <f t="shared" si="27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0" t="str">
        <f t="shared" si="51"/>
        <v/>
      </c>
      <c r="Y71" s="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5"/>
        <v/>
      </c>
      <c r="AE71" s="50" t="str">
        <f t="shared" si="26"/>
        <v/>
      </c>
      <c r="AF71" s="50" t="str">
        <f t="shared" si="27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0" t="str">
        <f t="shared" si="51"/>
        <v/>
      </c>
      <c r="Y72" s="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5"/>
        <v/>
      </c>
      <c r="AE72" s="50" t="str">
        <f t="shared" si="26"/>
        <v/>
      </c>
      <c r="AF72" s="50" t="str">
        <f t="shared" si="27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0" t="str">
        <f t="shared" si="51"/>
        <v/>
      </c>
      <c r="Y73" s="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5"/>
        <v/>
      </c>
      <c r="AE73" s="50" t="str">
        <f t="shared" si="26"/>
        <v/>
      </c>
      <c r="AF73" s="50" t="str">
        <f t="shared" si="27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0" t="str">
        <f t="shared" si="51"/>
        <v/>
      </c>
      <c r="Y74" s="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5"/>
        <v/>
      </c>
      <c r="AE74" s="50" t="str">
        <f t="shared" si="26"/>
        <v/>
      </c>
      <c r="AF74" s="50" t="str">
        <f t="shared" si="27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0" t="str">
        <f t="shared" si="51"/>
        <v/>
      </c>
      <c r="Y75" s="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5"/>
        <v/>
      </c>
      <c r="AE75" s="50" t="str">
        <f t="shared" si="26"/>
        <v/>
      </c>
      <c r="AF75" s="50" t="str">
        <f t="shared" si="27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0" t="str">
        <f t="shared" si="51"/>
        <v/>
      </c>
      <c r="Y76" s="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5"/>
        <v/>
      </c>
      <c r="AE76" s="50" t="str">
        <f t="shared" si="26"/>
        <v/>
      </c>
      <c r="AF76" s="50" t="str">
        <f t="shared" si="27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0" t="str">
        <f t="shared" si="51"/>
        <v/>
      </c>
      <c r="Y77" s="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5"/>
        <v/>
      </c>
      <c r="AE77" s="50" t="str">
        <f t="shared" si="26"/>
        <v/>
      </c>
      <c r="AF77" s="50" t="str">
        <f t="shared" si="27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0" t="str">
        <f t="shared" si="51"/>
        <v/>
      </c>
      <c r="Y78" s="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0" t="str">
        <f t="shared" si="51"/>
        <v/>
      </c>
      <c r="Y79" s="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0" t="str">
        <f t="shared" si="51"/>
        <v/>
      </c>
      <c r="Y80" s="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0" t="str">
        <f t="shared" si="51"/>
        <v/>
      </c>
      <c r="Y81" s="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0" t="str">
        <f t="shared" si="51"/>
        <v/>
      </c>
      <c r="Y82" s="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0" t="str">
        <f t="shared" si="51"/>
        <v/>
      </c>
      <c r="Y83" s="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7</v>
      </c>
      <c r="J84" s="1">
        <f t="shared" si="57"/>
        <v>5</v>
      </c>
      <c r="K84" s="1">
        <f t="shared" si="57"/>
        <v>3</v>
      </c>
      <c r="L84" s="1">
        <f t="shared" si="57"/>
        <v>0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3</v>
      </c>
      <c r="Q84" s="1">
        <f t="shared" si="58"/>
        <v>0</v>
      </c>
      <c r="R84" s="1">
        <f t="shared" si="58"/>
        <v>4</v>
      </c>
      <c r="S84" s="1">
        <f t="shared" si="58"/>
        <v>2</v>
      </c>
      <c r="T84" s="1">
        <f t="shared" si="58"/>
        <v>0</v>
      </c>
      <c r="U84" s="1">
        <f t="shared" si="58"/>
        <v>1</v>
      </c>
      <c r="V84" s="1">
        <f t="shared" si="58"/>
        <v>1</v>
      </c>
      <c r="W84" s="1">
        <f t="shared" si="58"/>
        <v>0</v>
      </c>
      <c r="X84" s="1">
        <f t="shared" si="58"/>
        <v>2</v>
      </c>
      <c r="Y84" s="1">
        <f t="shared" si="58"/>
        <v>3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6</v>
      </c>
      <c r="E85" s="1">
        <f>SUM(E2:E83)</f>
        <v>37</v>
      </c>
      <c r="F85" s="1">
        <f>SUM(F2:F83)</f>
        <v>34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3-3-0</v>
      </c>
      <c r="R85" s="1" t="str">
        <f>IF(R84="","0-0-0",CONCATENATE(R84,"-",S84,"-",T84))</f>
        <v>4-2-0</v>
      </c>
      <c r="U85" s="1" t="str">
        <f>IF(U84="","0-0-0",CONCATENATE(U84,"-",V84,"-",W84))</f>
        <v>1-1-0</v>
      </c>
      <c r="X85" s="1" t="str">
        <f>IF(X84="","0-0-0",CONCATENATE(X84,"-",Y84,"-",Z84))</f>
        <v>2-3-0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75</v>
      </c>
    </row>
    <row r="2" spans="1:41" x14ac:dyDescent="0.25">
      <c r="A2" s="14">
        <v>45212</v>
      </c>
      <c r="B2" s="1">
        <v>1</v>
      </c>
      <c r="C2" s="1" t="s">
        <v>4</v>
      </c>
      <c r="D2" s="1" t="s">
        <v>63</v>
      </c>
      <c r="E2" s="1">
        <v>4</v>
      </c>
      <c r="F2" s="1">
        <v>3</v>
      </c>
      <c r="G2" s="1" t="s">
        <v>112</v>
      </c>
      <c r="H2" s="1" t="s">
        <v>111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53</v>
      </c>
      <c r="AN2" s="1" t="s">
        <v>81</v>
      </c>
      <c r="AO2" s="1" t="s">
        <v>69</v>
      </c>
    </row>
    <row r="3" spans="1:41" x14ac:dyDescent="0.25">
      <c r="A3" s="14">
        <v>45215</v>
      </c>
      <c r="B3" s="1">
        <v>2</v>
      </c>
      <c r="C3" s="1" t="s">
        <v>4</v>
      </c>
      <c r="D3" s="1" t="s">
        <v>60</v>
      </c>
      <c r="E3" s="1">
        <v>1</v>
      </c>
      <c r="F3" s="1">
        <v>2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57</v>
      </c>
      <c r="AN3" s="1" t="s">
        <v>75</v>
      </c>
      <c r="AO3" s="1" t="s">
        <v>68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64</v>
      </c>
      <c r="E4" s="1">
        <v>0</v>
      </c>
      <c r="F4" s="1">
        <v>1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1</v>
      </c>
      <c r="N4" s="1">
        <f t="shared" si="6"/>
        <v>0</v>
      </c>
      <c r="O4" s="1">
        <f t="shared" si="7"/>
        <v>0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2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81</v>
      </c>
      <c r="AN4" s="1" t="s">
        <v>69</v>
      </c>
      <c r="AO4" s="1" t="s">
        <v>73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71</v>
      </c>
      <c r="E5" s="1">
        <v>6</v>
      </c>
      <c r="F5" s="1">
        <v>2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1</v>
      </c>
      <c r="N5" s="1">
        <f t="shared" si="6"/>
        <v>0</v>
      </c>
      <c r="O5" s="1">
        <f t="shared" si="7"/>
        <v>0</v>
      </c>
      <c r="P5" s="1">
        <f t="shared" si="13"/>
        <v>0</v>
      </c>
      <c r="Q5" s="1">
        <f t="shared" si="14"/>
        <v>0</v>
      </c>
      <c r="R5" s="1">
        <f t="shared" si="8"/>
        <v>2</v>
      </c>
      <c r="S5" s="1">
        <f t="shared" si="15"/>
        <v>2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61</v>
      </c>
      <c r="AN5" s="1" t="s">
        <v>68</v>
      </c>
      <c r="AO5" s="1" t="s">
        <v>72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82</v>
      </c>
      <c r="E6" s="1">
        <v>2</v>
      </c>
      <c r="F6" s="1">
        <v>1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0</v>
      </c>
      <c r="L6" s="1">
        <f t="shared" si="12"/>
        <v>0</v>
      </c>
      <c r="M6" s="1">
        <f t="shared" si="5"/>
        <v>1</v>
      </c>
      <c r="N6" s="1">
        <f t="shared" si="6"/>
        <v>0</v>
      </c>
      <c r="O6" s="1">
        <f t="shared" si="7"/>
        <v>1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2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0</v>
      </c>
      <c r="Z6" s="51">
        <f t="shared" si="22"/>
        <v>0</v>
      </c>
      <c r="AA6" s="1" t="str">
        <f t="shared" si="1"/>
        <v>W</v>
      </c>
      <c r="AB6" s="1">
        <f t="shared" si="9"/>
        <v>2</v>
      </c>
      <c r="AC6" s="50" t="str">
        <f t="shared" si="10"/>
        <v>W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75</v>
      </c>
      <c r="AN6" s="1" t="s">
        <v>78</v>
      </c>
      <c r="AO6" s="1" t="s">
        <v>71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79</v>
      </c>
      <c r="E7" s="1">
        <v>3</v>
      </c>
      <c r="F7" s="1">
        <v>6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0</v>
      </c>
      <c r="L7" s="1">
        <f t="shared" si="12"/>
        <v>0</v>
      </c>
      <c r="M7" s="1">
        <f t="shared" si="5"/>
        <v>1</v>
      </c>
      <c r="N7" s="1">
        <f t="shared" si="6"/>
        <v>0</v>
      </c>
      <c r="O7" s="1">
        <f t="shared" si="7"/>
        <v>1</v>
      </c>
      <c r="P7" s="1">
        <f t="shared" si="13"/>
        <v>0</v>
      </c>
      <c r="Q7" s="1">
        <f t="shared" si="14"/>
        <v>0</v>
      </c>
      <c r="R7" s="1">
        <f t="shared" si="8"/>
        <v>2</v>
      </c>
      <c r="S7" s="1">
        <f t="shared" si="15"/>
        <v>3</v>
      </c>
      <c r="T7" s="1">
        <f t="shared" si="16"/>
        <v>0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2</v>
      </c>
      <c r="Y7" s="51">
        <f t="shared" si="21"/>
        <v>1</v>
      </c>
      <c r="Z7" s="51">
        <f t="shared" si="22"/>
        <v>0</v>
      </c>
      <c r="AA7" s="1" t="str">
        <f t="shared" si="1"/>
        <v>L</v>
      </c>
      <c r="AB7" s="1">
        <f t="shared" si="9"/>
        <v>1</v>
      </c>
      <c r="AC7" s="50" t="str">
        <f t="shared" si="10"/>
        <v>L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69</v>
      </c>
      <c r="AN7" s="1" t="s">
        <v>79</v>
      </c>
      <c r="AO7" s="1" t="s">
        <v>70</v>
      </c>
    </row>
    <row r="8" spans="1:41" x14ac:dyDescent="0.25">
      <c r="A8" s="14">
        <v>45226</v>
      </c>
      <c r="B8" s="1">
        <v>7</v>
      </c>
      <c r="C8" s="1" t="s">
        <v>3</v>
      </c>
      <c r="D8" s="1" t="s">
        <v>79</v>
      </c>
      <c r="E8" s="1">
        <v>4</v>
      </c>
      <c r="F8" s="1">
        <v>5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0</v>
      </c>
      <c r="L8" s="1">
        <f t="shared" si="12"/>
        <v>0</v>
      </c>
      <c r="M8" s="1">
        <f t="shared" si="5"/>
        <v>1</v>
      </c>
      <c r="N8" s="1">
        <f t="shared" si="6"/>
        <v>0</v>
      </c>
      <c r="O8" s="1">
        <f t="shared" si="7"/>
        <v>1</v>
      </c>
      <c r="P8" s="1">
        <f t="shared" si="13"/>
        <v>1</v>
      </c>
      <c r="Q8" s="1">
        <f t="shared" si="14"/>
        <v>0</v>
      </c>
      <c r="R8" s="1">
        <f t="shared" si="8"/>
        <v>2</v>
      </c>
      <c r="S8" s="1">
        <f t="shared" si="15"/>
        <v>3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2</v>
      </c>
      <c r="Y8" s="51">
        <f t="shared" si="21"/>
        <v>2</v>
      </c>
      <c r="Z8" s="51">
        <f t="shared" si="22"/>
        <v>0</v>
      </c>
      <c r="AA8" s="1" t="str">
        <f t="shared" si="1"/>
        <v>L</v>
      </c>
      <c r="AB8" s="1">
        <f t="shared" si="9"/>
        <v>2</v>
      </c>
      <c r="AC8" s="50" t="str">
        <f t="shared" si="10"/>
        <v>L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67</v>
      </c>
      <c r="AN8" s="1" t="s">
        <v>73</v>
      </c>
    </row>
    <row r="9" spans="1:41" x14ac:dyDescent="0.25">
      <c r="A9" s="14">
        <v>45229</v>
      </c>
      <c r="B9" s="1">
        <v>8</v>
      </c>
      <c r="C9" s="1" t="s">
        <v>3</v>
      </c>
      <c r="D9" s="1" t="s">
        <v>75</v>
      </c>
      <c r="E9" s="1">
        <v>8</v>
      </c>
      <c r="F9" s="1">
        <v>1</v>
      </c>
      <c r="G9" s="1" t="s">
        <v>112</v>
      </c>
      <c r="H9" s="1" t="s">
        <v>112</v>
      </c>
      <c r="I9" s="1">
        <f t="shared" si="3"/>
        <v>4</v>
      </c>
      <c r="J9" s="1">
        <f t="shared" si="11"/>
        <v>4</v>
      </c>
      <c r="K9" s="1">
        <f t="shared" si="4"/>
        <v>0</v>
      </c>
      <c r="L9" s="1">
        <f t="shared" si="12"/>
        <v>0</v>
      </c>
      <c r="M9" s="1">
        <f t="shared" si="5"/>
        <v>1</v>
      </c>
      <c r="N9" s="1">
        <f t="shared" si="6"/>
        <v>0</v>
      </c>
      <c r="O9" s="1">
        <f t="shared" si="7"/>
        <v>2</v>
      </c>
      <c r="P9" s="1">
        <f t="shared" si="13"/>
        <v>1</v>
      </c>
      <c r="Q9" s="1">
        <f t="shared" si="14"/>
        <v>0</v>
      </c>
      <c r="R9" s="1">
        <f t="shared" si="8"/>
        <v>2</v>
      </c>
      <c r="S9" s="1">
        <f t="shared" si="15"/>
        <v>3</v>
      </c>
      <c r="T9" s="1">
        <f t="shared" si="16"/>
        <v>0</v>
      </c>
      <c r="U9" s="50">
        <f t="shared" si="17"/>
        <v>2</v>
      </c>
      <c r="V9" s="50">
        <f t="shared" si="18"/>
        <v>0</v>
      </c>
      <c r="W9" s="51">
        <f t="shared" si="19"/>
        <v>0</v>
      </c>
      <c r="X9" s="51">
        <f t="shared" si="20"/>
        <v>3</v>
      </c>
      <c r="Y9" s="51">
        <f t="shared" si="21"/>
        <v>2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4</v>
      </c>
      <c r="AE9" s="50">
        <f t="shared" si="24"/>
        <v>4</v>
      </c>
      <c r="AF9" s="50">
        <f t="shared" si="25"/>
        <v>0</v>
      </c>
      <c r="AG9" s="17"/>
      <c r="AM9" s="1" t="s">
        <v>68</v>
      </c>
      <c r="AN9" s="1" t="s">
        <v>72</v>
      </c>
    </row>
    <row r="10" spans="1:41" x14ac:dyDescent="0.25">
      <c r="A10" s="14">
        <v>45231</v>
      </c>
      <c r="B10" s="1">
        <v>9</v>
      </c>
      <c r="C10" s="1" t="s">
        <v>4</v>
      </c>
      <c r="D10" s="1" t="s">
        <v>82</v>
      </c>
      <c r="E10" s="1">
        <v>3</v>
      </c>
      <c r="F10" s="1">
        <v>4</v>
      </c>
      <c r="G10" s="1" t="s">
        <v>111</v>
      </c>
      <c r="H10" s="1" t="s">
        <v>112</v>
      </c>
      <c r="I10" s="1">
        <f t="shared" si="3"/>
        <v>4</v>
      </c>
      <c r="J10" s="1">
        <f t="shared" si="11"/>
        <v>4</v>
      </c>
      <c r="K10" s="1">
        <f t="shared" si="4"/>
        <v>0</v>
      </c>
      <c r="L10" s="1">
        <f t="shared" si="12"/>
        <v>1</v>
      </c>
      <c r="M10" s="1">
        <f t="shared" si="5"/>
        <v>1</v>
      </c>
      <c r="N10" s="1">
        <f t="shared" si="6"/>
        <v>0</v>
      </c>
      <c r="O10" s="1">
        <f t="shared" si="7"/>
        <v>2</v>
      </c>
      <c r="P10" s="1">
        <f t="shared" si="13"/>
        <v>1</v>
      </c>
      <c r="Q10" s="1">
        <f t="shared" si="14"/>
        <v>0</v>
      </c>
      <c r="R10" s="1">
        <f t="shared" si="8"/>
        <v>2</v>
      </c>
      <c r="S10" s="1">
        <f t="shared" si="15"/>
        <v>3</v>
      </c>
      <c r="T10" s="1">
        <f t="shared" si="16"/>
        <v>1</v>
      </c>
      <c r="U10" s="50">
        <f t="shared" si="17"/>
        <v>2</v>
      </c>
      <c r="V10" s="50">
        <f t="shared" si="18"/>
        <v>0</v>
      </c>
      <c r="W10" s="51">
        <f t="shared" si="19"/>
        <v>0</v>
      </c>
      <c r="X10" s="51">
        <f t="shared" si="20"/>
        <v>3</v>
      </c>
      <c r="Y10" s="51">
        <f t="shared" si="21"/>
        <v>2</v>
      </c>
      <c r="Z10" s="51">
        <f t="shared" si="22"/>
        <v>1</v>
      </c>
      <c r="AA10" s="1" t="str">
        <f t="shared" si="1"/>
        <v>L</v>
      </c>
      <c r="AB10" s="1">
        <f t="shared" si="9"/>
        <v>1</v>
      </c>
      <c r="AC10" s="50" t="str">
        <f t="shared" si="10"/>
        <v>OTL</v>
      </c>
      <c r="AD10" s="50">
        <f t="shared" si="23"/>
        <v>4</v>
      </c>
      <c r="AE10" s="50">
        <f t="shared" si="24"/>
        <v>4</v>
      </c>
      <c r="AF10" s="50">
        <f t="shared" si="25"/>
        <v>1</v>
      </c>
      <c r="AG10" s="17"/>
      <c r="AM10" s="1" t="s">
        <v>56</v>
      </c>
      <c r="AN10" s="1" t="s">
        <v>83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58</v>
      </c>
      <c r="E11" s="1">
        <v>3</v>
      </c>
      <c r="F11" s="1">
        <v>2</v>
      </c>
      <c r="G11" s="1" t="s">
        <v>112</v>
      </c>
      <c r="H11" s="1" t="s">
        <v>112</v>
      </c>
      <c r="I11" s="1">
        <f t="shared" si="3"/>
        <v>5</v>
      </c>
      <c r="J11" s="1">
        <f t="shared" si="11"/>
        <v>4</v>
      </c>
      <c r="K11" s="1">
        <f t="shared" si="4"/>
        <v>0</v>
      </c>
      <c r="L11" s="1">
        <f t="shared" si="12"/>
        <v>1</v>
      </c>
      <c r="M11" s="1">
        <f t="shared" si="5"/>
        <v>1</v>
      </c>
      <c r="N11" s="1">
        <f t="shared" si="6"/>
        <v>0</v>
      </c>
      <c r="O11" s="1">
        <f t="shared" si="7"/>
        <v>3</v>
      </c>
      <c r="P11" s="1">
        <f t="shared" si="13"/>
        <v>1</v>
      </c>
      <c r="Q11" s="1">
        <f t="shared" si="14"/>
        <v>0</v>
      </c>
      <c r="R11" s="1">
        <f t="shared" si="8"/>
        <v>2</v>
      </c>
      <c r="S11" s="1">
        <f t="shared" si="15"/>
        <v>3</v>
      </c>
      <c r="T11" s="1">
        <f t="shared" si="16"/>
        <v>1</v>
      </c>
      <c r="U11" s="50">
        <f t="shared" si="17"/>
        <v>2</v>
      </c>
      <c r="V11" s="50">
        <f t="shared" si="18"/>
        <v>0</v>
      </c>
      <c r="W11" s="51">
        <f t="shared" si="19"/>
        <v>0</v>
      </c>
      <c r="X11" s="51">
        <f t="shared" si="20"/>
        <v>3</v>
      </c>
      <c r="Y11" s="51">
        <f t="shared" si="21"/>
        <v>2</v>
      </c>
      <c r="Z11" s="51">
        <f t="shared" si="22"/>
        <v>1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5</v>
      </c>
      <c r="AE11" s="50">
        <f t="shared" si="24"/>
        <v>4</v>
      </c>
      <c r="AF11" s="50">
        <f t="shared" si="25"/>
        <v>1</v>
      </c>
      <c r="AG11" s="17"/>
      <c r="AM11" s="1" t="s">
        <v>78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3</v>
      </c>
      <c r="D12" s="1" t="s">
        <v>70</v>
      </c>
      <c r="E12" s="1">
        <v>3</v>
      </c>
      <c r="F12" s="1">
        <v>5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5</v>
      </c>
      <c r="K12" s="1">
        <f t="shared" si="4"/>
        <v>0</v>
      </c>
      <c r="L12" s="1">
        <f t="shared" si="12"/>
        <v>1</v>
      </c>
      <c r="M12" s="1">
        <f t="shared" si="5"/>
        <v>1</v>
      </c>
      <c r="N12" s="1">
        <f t="shared" si="6"/>
        <v>0</v>
      </c>
      <c r="O12" s="1">
        <f t="shared" si="7"/>
        <v>3</v>
      </c>
      <c r="P12" s="1">
        <f t="shared" si="13"/>
        <v>2</v>
      </c>
      <c r="Q12" s="1">
        <f t="shared" si="14"/>
        <v>0</v>
      </c>
      <c r="R12" s="1">
        <f t="shared" si="8"/>
        <v>2</v>
      </c>
      <c r="S12" s="1">
        <f t="shared" si="15"/>
        <v>3</v>
      </c>
      <c r="T12" s="1">
        <f t="shared" si="16"/>
        <v>1</v>
      </c>
      <c r="U12" s="50">
        <f t="shared" si="17"/>
        <v>2</v>
      </c>
      <c r="V12" s="50">
        <f t="shared" si="18"/>
        <v>1</v>
      </c>
      <c r="W12" s="51">
        <f t="shared" si="19"/>
        <v>0</v>
      </c>
      <c r="X12" s="51">
        <f t="shared" si="20"/>
        <v>3</v>
      </c>
      <c r="Y12" s="51">
        <f t="shared" si="21"/>
        <v>3</v>
      </c>
      <c r="Z12" s="51">
        <f t="shared" si="22"/>
        <v>1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4</v>
      </c>
      <c r="AE12" s="50">
        <f>IF(AC12="","",COUNTIFS(AC3:AC12,"L"))</f>
        <v>5</v>
      </c>
      <c r="AF12" s="50">
        <f>IF(AC12="","",COUNTIFS(AC3:AC12,"OTL"))</f>
        <v>1</v>
      </c>
      <c r="AG12" s="17"/>
      <c r="AM12" s="1" t="s">
        <v>52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80</v>
      </c>
      <c r="E13" s="1">
        <v>4</v>
      </c>
      <c r="F13" s="1">
        <v>3</v>
      </c>
      <c r="G13" s="1" t="s">
        <v>112</v>
      </c>
      <c r="H13" s="1" t="s">
        <v>111</v>
      </c>
      <c r="I13" s="1">
        <f t="shared" si="3"/>
        <v>6</v>
      </c>
      <c r="J13" s="1">
        <f t="shared" si="11"/>
        <v>5</v>
      </c>
      <c r="K13" s="1">
        <f t="shared" si="4"/>
        <v>0</v>
      </c>
      <c r="L13" s="1">
        <f t="shared" si="12"/>
        <v>1</v>
      </c>
      <c r="M13" s="1">
        <f t="shared" si="5"/>
        <v>2</v>
      </c>
      <c r="N13" s="1">
        <f t="shared" si="6"/>
        <v>0</v>
      </c>
      <c r="O13" s="1">
        <f t="shared" si="7"/>
        <v>4</v>
      </c>
      <c r="P13" s="1">
        <f t="shared" si="13"/>
        <v>2</v>
      </c>
      <c r="Q13" s="1">
        <f t="shared" si="14"/>
        <v>0</v>
      </c>
      <c r="R13" s="1">
        <f t="shared" si="8"/>
        <v>2</v>
      </c>
      <c r="S13" s="1">
        <f t="shared" si="15"/>
        <v>3</v>
      </c>
      <c r="T13" s="1">
        <f t="shared" si="16"/>
        <v>1</v>
      </c>
      <c r="U13" s="50">
        <f t="shared" si="17"/>
        <v>2</v>
      </c>
      <c r="V13" s="50">
        <f t="shared" si="18"/>
        <v>1</v>
      </c>
      <c r="W13" s="51">
        <f t="shared" si="19"/>
        <v>0</v>
      </c>
      <c r="X13" s="51">
        <f t="shared" si="20"/>
        <v>4</v>
      </c>
      <c r="Y13" s="51">
        <f t="shared" si="21"/>
        <v>3</v>
      </c>
      <c r="Z13" s="51">
        <f t="shared" si="22"/>
        <v>1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5</v>
      </c>
      <c r="AE13" s="50">
        <f>IF(AC13="","",COUNTIFS(AC4:AC13,"L"))</f>
        <v>4</v>
      </c>
      <c r="AF13" s="50">
        <f>IF(AC13="","",COUNTIFS(AC4:AC13,"OTL"))</f>
        <v>1</v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6</v>
      </c>
      <c r="J84" s="1">
        <f t="shared" si="57"/>
        <v>5</v>
      </c>
      <c r="K84" s="1">
        <f t="shared" si="57"/>
        <v>0</v>
      </c>
      <c r="L84" s="1">
        <f t="shared" si="57"/>
        <v>1</v>
      </c>
      <c r="M84" s="1">
        <f t="shared" si="57"/>
        <v>2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2</v>
      </c>
      <c r="Q84" s="1">
        <f t="shared" si="58"/>
        <v>0</v>
      </c>
      <c r="R84" s="1">
        <f t="shared" si="58"/>
        <v>2</v>
      </c>
      <c r="S84" s="1">
        <f t="shared" si="58"/>
        <v>3</v>
      </c>
      <c r="T84" s="1">
        <f t="shared" si="58"/>
        <v>1</v>
      </c>
      <c r="U84" s="1">
        <f t="shared" si="58"/>
        <v>2</v>
      </c>
      <c r="V84" s="1">
        <f t="shared" si="58"/>
        <v>1</v>
      </c>
      <c r="W84" s="1">
        <f t="shared" si="58"/>
        <v>0</v>
      </c>
      <c r="X84" s="1">
        <f t="shared" si="58"/>
        <v>4</v>
      </c>
      <c r="Y84" s="1">
        <f t="shared" si="58"/>
        <v>3</v>
      </c>
      <c r="Z84" s="1">
        <f t="shared" si="58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41</v>
      </c>
      <c r="F85" s="1">
        <f>SUM(F2:F83)</f>
        <v>35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4-2-0</v>
      </c>
      <c r="R85" s="1" t="str">
        <f>IF(R84="","0-0-0",CONCATENATE(R84,"-",S84,"-",T84))</f>
        <v>2-3-1</v>
      </c>
      <c r="U85" s="1" t="str">
        <f>IF(U84="","0-0-0",CONCATENATE(U84,"-",V84,"-",W84))</f>
        <v>2-1-0</v>
      </c>
      <c r="X85" s="1" t="str">
        <f>IF(X84="","0-0-0",CONCATENATE(X84,"-",Y84,"-",Z84))</f>
        <v>4-3-1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57</v>
      </c>
      <c r="AO1" s="1" t="s">
        <v>57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75</v>
      </c>
      <c r="E2" s="1">
        <v>3</v>
      </c>
      <c r="F2" s="1">
        <v>1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61</v>
      </c>
      <c r="AO2" s="1" t="s">
        <v>56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72</v>
      </c>
      <c r="E3" s="1">
        <v>3</v>
      </c>
      <c r="F3" s="1">
        <v>2</v>
      </c>
      <c r="G3" s="1" t="s">
        <v>112</v>
      </c>
      <c r="H3" s="1" t="s">
        <v>112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2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57</v>
      </c>
      <c r="AN3" s="1" t="s">
        <v>67</v>
      </c>
      <c r="AO3" s="1" t="s">
        <v>52</v>
      </c>
    </row>
    <row r="4" spans="1:41" x14ac:dyDescent="0.25">
      <c r="A4" s="14">
        <v>45218</v>
      </c>
      <c r="B4" s="1">
        <v>3</v>
      </c>
      <c r="C4" s="1" t="s">
        <v>4</v>
      </c>
      <c r="D4" s="1" t="s">
        <v>83</v>
      </c>
      <c r="E4" s="1">
        <v>3</v>
      </c>
      <c r="F4" s="1">
        <v>1</v>
      </c>
      <c r="G4" s="1" t="s">
        <v>112</v>
      </c>
      <c r="H4" s="1" t="s">
        <v>112</v>
      </c>
      <c r="I4" s="1">
        <f t="shared" si="3"/>
        <v>3</v>
      </c>
      <c r="J4" s="1">
        <f t="shared" ref="J4:J67" si="11">IF(E4="","",IF(AND(F4&gt;E4,G4=$AK$2,H4=$AK$2),J3+1,J3))</f>
        <v>0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2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3</v>
      </c>
      <c r="AC4" s="50" t="str">
        <f t="shared" si="10"/>
        <v>W</v>
      </c>
      <c r="AD4" s="50">
        <f t="shared" ref="AD4:AD11" si="23">IF(AC4="","",IF(AC4=$AJ$1,AD3+1,AD3))</f>
        <v>3</v>
      </c>
      <c r="AE4" s="50">
        <f t="shared" ref="AE4:AE11" si="24">IF(AC4="","",IF(AC4=$AJ$2,AE3+1,AE3))</f>
        <v>0</v>
      </c>
      <c r="AF4" s="50">
        <f t="shared" ref="AF4:AF11" si="25">IF(AC4="","",IF(AC4=$AJ$3,AF3+1,AF3))</f>
        <v>0</v>
      </c>
      <c r="AG4" s="17"/>
      <c r="AM4" s="1" t="s">
        <v>81</v>
      </c>
      <c r="AN4" s="1" t="s">
        <v>56</v>
      </c>
      <c r="AO4" s="1" t="s">
        <v>58</v>
      </c>
    </row>
    <row r="5" spans="1:41" x14ac:dyDescent="0.25">
      <c r="A5" s="14">
        <v>45220</v>
      </c>
      <c r="B5" s="1">
        <v>4</v>
      </c>
      <c r="C5" s="1" t="s">
        <v>4</v>
      </c>
      <c r="D5" s="1" t="s">
        <v>79</v>
      </c>
      <c r="E5" s="1">
        <v>4</v>
      </c>
      <c r="F5" s="1">
        <v>2</v>
      </c>
      <c r="G5" s="1" t="s">
        <v>112</v>
      </c>
      <c r="H5" s="1" t="s">
        <v>112</v>
      </c>
      <c r="I5" s="1">
        <f t="shared" si="3"/>
        <v>4</v>
      </c>
      <c r="J5" s="1">
        <f t="shared" si="11"/>
        <v>0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2</v>
      </c>
      <c r="P5" s="1">
        <f t="shared" si="13"/>
        <v>0</v>
      </c>
      <c r="Q5" s="1">
        <f t="shared" si="14"/>
        <v>0</v>
      </c>
      <c r="R5" s="1">
        <f t="shared" si="8"/>
        <v>2</v>
      </c>
      <c r="S5" s="1">
        <f t="shared" si="15"/>
        <v>0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0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4</v>
      </c>
      <c r="AC5" s="50" t="str">
        <f t="shared" si="10"/>
        <v>W</v>
      </c>
      <c r="AD5" s="50">
        <f t="shared" si="23"/>
        <v>4</v>
      </c>
      <c r="AE5" s="50">
        <f t="shared" si="24"/>
        <v>0</v>
      </c>
      <c r="AF5" s="50">
        <f t="shared" si="25"/>
        <v>0</v>
      </c>
      <c r="AG5" s="17"/>
      <c r="AM5" s="1" t="s">
        <v>61</v>
      </c>
      <c r="AN5" s="1" t="s">
        <v>52</v>
      </c>
      <c r="AO5" s="1" t="s">
        <v>59</v>
      </c>
    </row>
    <row r="6" spans="1:41" x14ac:dyDescent="0.25">
      <c r="A6" s="14">
        <v>45221</v>
      </c>
      <c r="B6" s="1">
        <v>5</v>
      </c>
      <c r="C6" s="1" t="s">
        <v>4</v>
      </c>
      <c r="D6" s="1" t="s">
        <v>82</v>
      </c>
      <c r="E6" s="1">
        <v>3</v>
      </c>
      <c r="F6" s="1">
        <v>1</v>
      </c>
      <c r="G6" s="1" t="s">
        <v>112</v>
      </c>
      <c r="H6" s="1" t="s">
        <v>112</v>
      </c>
      <c r="I6" s="1">
        <f t="shared" si="3"/>
        <v>5</v>
      </c>
      <c r="J6" s="1">
        <f t="shared" si="11"/>
        <v>0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3</v>
      </c>
      <c r="S6" s="1">
        <f t="shared" si="15"/>
        <v>0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0</v>
      </c>
      <c r="Y6" s="51">
        <f t="shared" si="21"/>
        <v>0</v>
      </c>
      <c r="Z6" s="51">
        <f t="shared" si="22"/>
        <v>0</v>
      </c>
      <c r="AA6" s="1" t="str">
        <f t="shared" si="1"/>
        <v>W</v>
      </c>
      <c r="AB6" s="1">
        <f t="shared" si="9"/>
        <v>5</v>
      </c>
      <c r="AC6" s="50" t="str">
        <f t="shared" si="10"/>
        <v>W</v>
      </c>
      <c r="AD6" s="50">
        <f t="shared" si="23"/>
        <v>5</v>
      </c>
      <c r="AE6" s="50">
        <f t="shared" si="24"/>
        <v>0</v>
      </c>
      <c r="AF6" s="50">
        <f t="shared" si="25"/>
        <v>0</v>
      </c>
      <c r="AG6" s="17"/>
      <c r="AM6" s="1" t="s">
        <v>75</v>
      </c>
      <c r="AN6" s="1" t="s">
        <v>58</v>
      </c>
      <c r="AO6" s="1" t="s">
        <v>55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75</v>
      </c>
      <c r="E7" s="1">
        <v>3</v>
      </c>
      <c r="F7" s="1">
        <v>0</v>
      </c>
      <c r="G7" s="1" t="s">
        <v>112</v>
      </c>
      <c r="H7" s="1" t="s">
        <v>112</v>
      </c>
      <c r="I7" s="1">
        <f t="shared" si="3"/>
        <v>6</v>
      </c>
      <c r="J7" s="1">
        <f t="shared" si="11"/>
        <v>0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0</v>
      </c>
      <c r="Q7" s="1">
        <f t="shared" si="14"/>
        <v>0</v>
      </c>
      <c r="R7" s="1">
        <f t="shared" si="8"/>
        <v>4</v>
      </c>
      <c r="S7" s="1">
        <f t="shared" si="15"/>
        <v>0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0</v>
      </c>
      <c r="Y7" s="51">
        <f t="shared" si="21"/>
        <v>0</v>
      </c>
      <c r="Z7" s="51">
        <f t="shared" si="22"/>
        <v>0</v>
      </c>
      <c r="AA7" s="1" t="str">
        <f t="shared" si="1"/>
        <v>W</v>
      </c>
      <c r="AB7" s="1">
        <f t="shared" si="9"/>
        <v>6</v>
      </c>
      <c r="AC7" s="50" t="str">
        <f t="shared" si="10"/>
        <v>W</v>
      </c>
      <c r="AD7" s="50">
        <f t="shared" si="23"/>
        <v>6</v>
      </c>
      <c r="AE7" s="50">
        <f t="shared" si="24"/>
        <v>0</v>
      </c>
      <c r="AF7" s="50">
        <f t="shared" si="25"/>
        <v>0</v>
      </c>
      <c r="AG7" s="17"/>
      <c r="AM7" s="1" t="s">
        <v>69</v>
      </c>
      <c r="AN7" s="1" t="s">
        <v>63</v>
      </c>
      <c r="AO7" s="1" t="s">
        <v>54</v>
      </c>
    </row>
    <row r="8" spans="1:41" x14ac:dyDescent="0.25">
      <c r="A8" s="14">
        <v>45225</v>
      </c>
      <c r="B8" s="1">
        <v>7</v>
      </c>
      <c r="C8" s="1" t="s">
        <v>3</v>
      </c>
      <c r="D8" s="1" t="s">
        <v>82</v>
      </c>
      <c r="E8" s="1">
        <v>3</v>
      </c>
      <c r="F8" s="1">
        <v>4</v>
      </c>
      <c r="G8" s="1" t="s">
        <v>111</v>
      </c>
      <c r="H8" s="1" t="s">
        <v>112</v>
      </c>
      <c r="I8" s="1">
        <f t="shared" si="3"/>
        <v>6</v>
      </c>
      <c r="J8" s="1">
        <f t="shared" si="11"/>
        <v>0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0</v>
      </c>
      <c r="Q8" s="1">
        <f t="shared" si="14"/>
        <v>1</v>
      </c>
      <c r="R8" s="1">
        <f t="shared" si="8"/>
        <v>4</v>
      </c>
      <c r="S8" s="1">
        <f t="shared" si="15"/>
        <v>0</v>
      </c>
      <c r="T8" s="1">
        <f t="shared" si="16"/>
        <v>0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0</v>
      </c>
      <c r="Y8" s="51">
        <f t="shared" si="21"/>
        <v>0</v>
      </c>
      <c r="Z8" s="51">
        <f t="shared" si="22"/>
        <v>0</v>
      </c>
      <c r="AA8" s="1" t="str">
        <f t="shared" si="1"/>
        <v>L</v>
      </c>
      <c r="AB8" s="1">
        <f t="shared" si="9"/>
        <v>1</v>
      </c>
      <c r="AC8" s="50" t="str">
        <f t="shared" si="10"/>
        <v>OTL</v>
      </c>
      <c r="AD8" s="50">
        <f t="shared" si="23"/>
        <v>6</v>
      </c>
      <c r="AE8" s="50">
        <f t="shared" si="24"/>
        <v>0</v>
      </c>
      <c r="AF8" s="50">
        <f t="shared" si="25"/>
        <v>1</v>
      </c>
      <c r="AG8" s="17"/>
      <c r="AM8" s="1" t="s">
        <v>67</v>
      </c>
      <c r="AN8" s="1" t="s">
        <v>64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56</v>
      </c>
      <c r="E9" s="1">
        <v>4</v>
      </c>
      <c r="F9" s="1">
        <v>1</v>
      </c>
      <c r="G9" s="1" t="s">
        <v>112</v>
      </c>
      <c r="H9" s="1" t="s">
        <v>112</v>
      </c>
      <c r="I9" s="1">
        <f t="shared" si="3"/>
        <v>7</v>
      </c>
      <c r="J9" s="1">
        <f t="shared" si="11"/>
        <v>0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0</v>
      </c>
      <c r="Q9" s="1">
        <f t="shared" si="14"/>
        <v>1</v>
      </c>
      <c r="R9" s="1">
        <f t="shared" si="8"/>
        <v>4</v>
      </c>
      <c r="S9" s="1">
        <f t="shared" si="15"/>
        <v>0</v>
      </c>
      <c r="T9" s="1">
        <f t="shared" si="16"/>
        <v>0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0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7</v>
      </c>
      <c r="AE9" s="50">
        <f t="shared" si="24"/>
        <v>0</v>
      </c>
      <c r="AF9" s="50">
        <f t="shared" si="25"/>
        <v>1</v>
      </c>
      <c r="AG9" s="17"/>
      <c r="AM9" s="1" t="s">
        <v>68</v>
      </c>
      <c r="AN9" s="1" t="s">
        <v>60</v>
      </c>
    </row>
    <row r="10" spans="1:41" x14ac:dyDescent="0.25">
      <c r="A10" s="14">
        <v>45229</v>
      </c>
      <c r="B10" s="1">
        <v>9</v>
      </c>
      <c r="C10" s="1" t="s">
        <v>3</v>
      </c>
      <c r="D10" s="1" t="s">
        <v>52</v>
      </c>
      <c r="E10" s="1">
        <v>3</v>
      </c>
      <c r="F10" s="1">
        <v>2</v>
      </c>
      <c r="G10" s="1" t="s">
        <v>111</v>
      </c>
      <c r="H10" s="1" t="s">
        <v>112</v>
      </c>
      <c r="I10" s="1">
        <f t="shared" si="3"/>
        <v>8</v>
      </c>
      <c r="J10" s="1">
        <f t="shared" si="11"/>
        <v>0</v>
      </c>
      <c r="K10" s="1">
        <f t="shared" si="4"/>
        <v>1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4</v>
      </c>
      <c r="P10" s="1">
        <f t="shared" si="13"/>
        <v>0</v>
      </c>
      <c r="Q10" s="1">
        <f t="shared" si="14"/>
        <v>1</v>
      </c>
      <c r="R10" s="1">
        <f t="shared" si="8"/>
        <v>4</v>
      </c>
      <c r="S10" s="1">
        <f t="shared" si="15"/>
        <v>0</v>
      </c>
      <c r="T10" s="1">
        <f t="shared" si="16"/>
        <v>0</v>
      </c>
      <c r="U10" s="50">
        <f t="shared" si="17"/>
        <v>2</v>
      </c>
      <c r="V10" s="50">
        <f t="shared" si="18"/>
        <v>0</v>
      </c>
      <c r="W10" s="51">
        <f t="shared" si="19"/>
        <v>0</v>
      </c>
      <c r="X10" s="51">
        <f t="shared" si="20"/>
        <v>2</v>
      </c>
      <c r="Y10" s="51">
        <f t="shared" si="21"/>
        <v>0</v>
      </c>
      <c r="Z10" s="51">
        <f t="shared" si="22"/>
        <v>0</v>
      </c>
      <c r="AA10" s="1" t="str">
        <f t="shared" si="1"/>
        <v>W</v>
      </c>
      <c r="AB10" s="1">
        <f t="shared" si="9"/>
        <v>2</v>
      </c>
      <c r="AC10" s="50" t="str">
        <f t="shared" si="10"/>
        <v>W</v>
      </c>
      <c r="AD10" s="50">
        <f t="shared" si="23"/>
        <v>8</v>
      </c>
      <c r="AE10" s="50">
        <f t="shared" si="24"/>
        <v>0</v>
      </c>
      <c r="AF10" s="50">
        <f t="shared" si="25"/>
        <v>1</v>
      </c>
      <c r="AG10" s="17"/>
      <c r="AM10" s="1" t="s">
        <v>56</v>
      </c>
      <c r="AN10" s="1" t="s">
        <v>59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54</v>
      </c>
      <c r="E11" s="1">
        <v>3</v>
      </c>
      <c r="F11" s="1">
        <v>2</v>
      </c>
      <c r="G11" s="1" t="s">
        <v>112</v>
      </c>
      <c r="H11" s="1" t="s">
        <v>111</v>
      </c>
      <c r="I11" s="1">
        <f t="shared" si="3"/>
        <v>9</v>
      </c>
      <c r="J11" s="1">
        <f t="shared" si="11"/>
        <v>0</v>
      </c>
      <c r="K11" s="1">
        <f t="shared" si="4"/>
        <v>1</v>
      </c>
      <c r="L11" s="1">
        <f t="shared" si="12"/>
        <v>1</v>
      </c>
      <c r="M11" s="1">
        <f t="shared" si="5"/>
        <v>1</v>
      </c>
      <c r="N11" s="1">
        <f t="shared" si="6"/>
        <v>0</v>
      </c>
      <c r="O11" s="1">
        <f t="shared" si="7"/>
        <v>5</v>
      </c>
      <c r="P11" s="1">
        <f t="shared" si="13"/>
        <v>0</v>
      </c>
      <c r="Q11" s="1">
        <f t="shared" si="14"/>
        <v>1</v>
      </c>
      <c r="R11" s="1">
        <f t="shared" si="8"/>
        <v>4</v>
      </c>
      <c r="S11" s="1">
        <f t="shared" si="15"/>
        <v>0</v>
      </c>
      <c r="T11" s="1">
        <f t="shared" si="16"/>
        <v>0</v>
      </c>
      <c r="U11" s="50">
        <f t="shared" si="17"/>
        <v>3</v>
      </c>
      <c r="V11" s="50">
        <f t="shared" si="18"/>
        <v>0</v>
      </c>
      <c r="W11" s="51">
        <f t="shared" si="19"/>
        <v>0</v>
      </c>
      <c r="X11" s="51">
        <f t="shared" si="20"/>
        <v>3</v>
      </c>
      <c r="Y11" s="51">
        <f t="shared" si="21"/>
        <v>0</v>
      </c>
      <c r="Z11" s="51">
        <f t="shared" si="22"/>
        <v>0</v>
      </c>
      <c r="AA11" s="1" t="str">
        <f t="shared" si="1"/>
        <v>W</v>
      </c>
      <c r="AB11" s="1">
        <f t="shared" si="9"/>
        <v>3</v>
      </c>
      <c r="AC11" s="50" t="str">
        <f t="shared" si="10"/>
        <v>W</v>
      </c>
      <c r="AD11" s="50">
        <f t="shared" si="23"/>
        <v>9</v>
      </c>
      <c r="AE11" s="50">
        <f t="shared" si="24"/>
        <v>0</v>
      </c>
      <c r="AF11" s="50">
        <f t="shared" si="25"/>
        <v>1</v>
      </c>
      <c r="AG11" s="17"/>
      <c r="AM11" s="1" t="s">
        <v>78</v>
      </c>
      <c r="AN11" s="1" t="s">
        <v>62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56</v>
      </c>
      <c r="E12" s="1">
        <v>4</v>
      </c>
      <c r="F12" s="1">
        <v>5</v>
      </c>
      <c r="G12" s="1" t="s">
        <v>112</v>
      </c>
      <c r="H12" s="1" t="s">
        <v>112</v>
      </c>
      <c r="I12" s="1">
        <f t="shared" si="3"/>
        <v>9</v>
      </c>
      <c r="J12" s="1">
        <f t="shared" si="11"/>
        <v>1</v>
      </c>
      <c r="K12" s="1">
        <f t="shared" si="4"/>
        <v>1</v>
      </c>
      <c r="L12" s="1">
        <f t="shared" si="12"/>
        <v>1</v>
      </c>
      <c r="M12" s="1">
        <f t="shared" si="5"/>
        <v>1</v>
      </c>
      <c r="N12" s="1">
        <f t="shared" si="6"/>
        <v>0</v>
      </c>
      <c r="O12" s="1">
        <f t="shared" si="7"/>
        <v>5</v>
      </c>
      <c r="P12" s="1">
        <f t="shared" si="13"/>
        <v>0</v>
      </c>
      <c r="Q12" s="1">
        <f t="shared" si="14"/>
        <v>1</v>
      </c>
      <c r="R12" s="1">
        <f t="shared" si="8"/>
        <v>4</v>
      </c>
      <c r="S12" s="1">
        <f t="shared" si="15"/>
        <v>1</v>
      </c>
      <c r="T12" s="1">
        <f t="shared" si="16"/>
        <v>0</v>
      </c>
      <c r="U12" s="50">
        <f t="shared" si="17"/>
        <v>3</v>
      </c>
      <c r="V12" s="50">
        <f t="shared" si="18"/>
        <v>1</v>
      </c>
      <c r="W12" s="51">
        <f t="shared" si="19"/>
        <v>0</v>
      </c>
      <c r="X12" s="51">
        <f t="shared" si="20"/>
        <v>3</v>
      </c>
      <c r="Y12" s="51">
        <f t="shared" si="21"/>
        <v>1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8</v>
      </c>
      <c r="AE12" s="50">
        <f>IF(AC12="","",COUNTIFS(AC3:AC12,"L"))</f>
        <v>1</v>
      </c>
      <c r="AF12" s="50">
        <f>IF(AC12="","",COUNTIFS(AC3:AC12,"OTL"))</f>
        <v>1</v>
      </c>
      <c r="AG12" s="17"/>
      <c r="AM12" s="1" t="s">
        <v>52</v>
      </c>
      <c r="AN12" s="1" t="s">
        <v>66</v>
      </c>
    </row>
    <row r="13" spans="1:41" x14ac:dyDescent="0.25">
      <c r="A13" s="14">
        <v>45236</v>
      </c>
      <c r="B13" s="1">
        <v>12</v>
      </c>
      <c r="C13" s="1" t="s">
        <v>4</v>
      </c>
      <c r="D13" s="1" t="s">
        <v>68</v>
      </c>
      <c r="E13" s="1">
        <v>3</v>
      </c>
      <c r="F13" s="1">
        <v>2</v>
      </c>
      <c r="G13" s="1" t="s">
        <v>112</v>
      </c>
      <c r="H13" s="1" t="s">
        <v>112</v>
      </c>
      <c r="I13" s="1">
        <f t="shared" si="3"/>
        <v>10</v>
      </c>
      <c r="J13" s="1">
        <f t="shared" si="11"/>
        <v>1</v>
      </c>
      <c r="K13" s="1">
        <f t="shared" si="4"/>
        <v>1</v>
      </c>
      <c r="L13" s="1">
        <f t="shared" si="12"/>
        <v>1</v>
      </c>
      <c r="M13" s="1">
        <f t="shared" si="5"/>
        <v>1</v>
      </c>
      <c r="N13" s="1">
        <f t="shared" si="6"/>
        <v>0</v>
      </c>
      <c r="O13" s="1">
        <f t="shared" si="7"/>
        <v>5</v>
      </c>
      <c r="P13" s="1">
        <f t="shared" si="13"/>
        <v>0</v>
      </c>
      <c r="Q13" s="1">
        <f t="shared" si="14"/>
        <v>1</v>
      </c>
      <c r="R13" s="1">
        <f t="shared" si="8"/>
        <v>5</v>
      </c>
      <c r="S13" s="1">
        <f t="shared" si="15"/>
        <v>1</v>
      </c>
      <c r="T13" s="1">
        <f t="shared" si="16"/>
        <v>0</v>
      </c>
      <c r="U13" s="50">
        <f t="shared" si="17"/>
        <v>3</v>
      </c>
      <c r="V13" s="50">
        <f t="shared" si="18"/>
        <v>1</v>
      </c>
      <c r="W13" s="51">
        <f t="shared" si="19"/>
        <v>0</v>
      </c>
      <c r="X13" s="51">
        <f t="shared" si="20"/>
        <v>3</v>
      </c>
      <c r="Y13" s="51">
        <f t="shared" si="21"/>
        <v>1</v>
      </c>
      <c r="Z13" s="51">
        <f t="shared" si="22"/>
        <v>0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8</v>
      </c>
      <c r="AE13" s="50">
        <f>IF(AC13="","",COUNTIFS(AC4:AC13,"L"))</f>
        <v>1</v>
      </c>
      <c r="AF13" s="50">
        <f>IF(AC13="","",COUNTIFS(AC4:AC13,"OTL"))</f>
        <v>1</v>
      </c>
      <c r="AG13" s="17"/>
      <c r="AM13" s="1" t="s">
        <v>79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10</v>
      </c>
      <c r="J84" s="1">
        <f t="shared" si="57"/>
        <v>1</v>
      </c>
      <c r="K84" s="1">
        <f t="shared" si="57"/>
        <v>1</v>
      </c>
      <c r="L84" s="1">
        <f t="shared" si="57"/>
        <v>1</v>
      </c>
      <c r="M84" s="1">
        <f t="shared" si="57"/>
        <v>1</v>
      </c>
      <c r="N84" s="1">
        <f t="shared" si="57"/>
        <v>0</v>
      </c>
      <c r="O84" s="1">
        <f t="shared" ref="O84:Z84" si="58">IF(O2="","",MAX(O2:O83))</f>
        <v>5</v>
      </c>
      <c r="P84" s="1">
        <f t="shared" si="58"/>
        <v>0</v>
      </c>
      <c r="Q84" s="1">
        <f t="shared" si="58"/>
        <v>1</v>
      </c>
      <c r="R84" s="1">
        <f t="shared" si="58"/>
        <v>5</v>
      </c>
      <c r="S84" s="1">
        <f t="shared" si="58"/>
        <v>1</v>
      </c>
      <c r="T84" s="1">
        <f t="shared" si="58"/>
        <v>0</v>
      </c>
      <c r="U84" s="1">
        <f t="shared" si="58"/>
        <v>3</v>
      </c>
      <c r="V84" s="1">
        <f t="shared" si="58"/>
        <v>1</v>
      </c>
      <c r="W84" s="1">
        <f t="shared" si="58"/>
        <v>0</v>
      </c>
      <c r="X84" s="1">
        <f t="shared" si="58"/>
        <v>3</v>
      </c>
      <c r="Y84" s="1">
        <f t="shared" si="58"/>
        <v>1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39</v>
      </c>
      <c r="F85" s="1">
        <f>SUM(F2:F83)</f>
        <v>23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5-0-1</v>
      </c>
      <c r="R85" s="1" t="str">
        <f>IF(R84="","0-0-0",CONCATENATE(R84,"-",S84,"-",T84))</f>
        <v>5-1-0</v>
      </c>
      <c r="U85" s="1" t="str">
        <f>IF(U84="","0-0-0",CONCATENATE(U84,"-",V84,"-",W84))</f>
        <v>3-1-0</v>
      </c>
      <c r="X85" s="1" t="str">
        <f>IF(X84="","0-0-0",CONCATENATE(X84,"-",Y84,"-",Z84))</f>
        <v>3-1-0</v>
      </c>
      <c r="AA85" s="1" t="str">
        <f>IF(AA84="","0-0",CONCATENATE(AA84,AB84))</f>
        <v>W1</v>
      </c>
      <c r="AD85" s="1" t="str">
        <f>IF(AD84="","0-0-0",CONCATENATE(AD84,"-",AE84,"-",AF84))</f>
        <v>8-1-1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60</v>
      </c>
      <c r="E2" s="1">
        <v>1</v>
      </c>
      <c r="F2" s="1">
        <v>5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61</v>
      </c>
      <c r="AO2" s="1" t="s">
        <v>56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64</v>
      </c>
      <c r="E3" s="1">
        <v>2</v>
      </c>
      <c r="F3" s="1">
        <v>3</v>
      </c>
      <c r="G3" s="1" t="s">
        <v>112</v>
      </c>
      <c r="H3" s="1" t="s">
        <v>112</v>
      </c>
      <c r="I3" s="1">
        <f t="shared" ref="I3:I66" si="3">IF(E3="","",IF(E3&gt;F3,I2+1,I2))</f>
        <v>0</v>
      </c>
      <c r="J3" s="1">
        <f>IF(E3="","",IF(AND(F3&gt;E3,G3=$AK$2,H3=$AK$2),J2+1,J2))</f>
        <v>2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1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2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0</v>
      </c>
      <c r="AE3" s="50">
        <f>IF(AC3="","",IF(AC3=$AJ$2,AE2+1,AE2))</f>
        <v>2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67</v>
      </c>
      <c r="AO3" s="1" t="s">
        <v>52</v>
      </c>
    </row>
    <row r="4" spans="1:41" x14ac:dyDescent="0.25">
      <c r="A4" s="14">
        <v>45216</v>
      </c>
      <c r="B4" s="1">
        <v>3</v>
      </c>
      <c r="C4" s="1" t="s">
        <v>3</v>
      </c>
      <c r="D4" s="1" t="s">
        <v>55</v>
      </c>
      <c r="E4" s="1">
        <v>3</v>
      </c>
      <c r="F4" s="1">
        <v>2</v>
      </c>
      <c r="G4" s="1" t="s">
        <v>111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1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81</v>
      </c>
      <c r="AN4" s="1" t="s">
        <v>56</v>
      </c>
      <c r="AO4" s="1" t="s">
        <v>58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81</v>
      </c>
      <c r="E5" s="1">
        <v>3</v>
      </c>
      <c r="F5" s="1">
        <v>4</v>
      </c>
      <c r="G5" s="1" t="s">
        <v>112</v>
      </c>
      <c r="H5" s="1" t="s">
        <v>112</v>
      </c>
      <c r="I5" s="1">
        <f t="shared" si="3"/>
        <v>1</v>
      </c>
      <c r="J5" s="1">
        <f t="shared" si="11"/>
        <v>3</v>
      </c>
      <c r="K5" s="1">
        <f t="shared" si="4"/>
        <v>1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2</v>
      </c>
      <c r="Q5" s="1">
        <f t="shared" si="14"/>
        <v>0</v>
      </c>
      <c r="R5" s="1">
        <f t="shared" si="8"/>
        <v>0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2</v>
      </c>
      <c r="Z5" s="51">
        <f t="shared" si="22"/>
        <v>0</v>
      </c>
      <c r="AA5" s="1" t="str">
        <f t="shared" si="1"/>
        <v>L</v>
      </c>
      <c r="AB5" s="1">
        <f t="shared" si="9"/>
        <v>1</v>
      </c>
      <c r="AC5" s="50" t="str">
        <f t="shared" si="10"/>
        <v>L</v>
      </c>
      <c r="AD5" s="50">
        <f t="shared" si="23"/>
        <v>1</v>
      </c>
      <c r="AE5" s="50">
        <f t="shared" si="24"/>
        <v>3</v>
      </c>
      <c r="AF5" s="50">
        <f t="shared" si="25"/>
        <v>0</v>
      </c>
      <c r="AG5" s="17"/>
      <c r="AM5" s="1" t="s">
        <v>61</v>
      </c>
      <c r="AN5" s="1" t="s">
        <v>52</v>
      </c>
      <c r="AO5" s="1" t="s">
        <v>59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64</v>
      </c>
      <c r="E6" s="1">
        <v>3</v>
      </c>
      <c r="F6" s="1">
        <v>1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1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2</v>
      </c>
      <c r="Q6" s="1">
        <f t="shared" si="14"/>
        <v>0</v>
      </c>
      <c r="R6" s="1">
        <f t="shared" si="8"/>
        <v>0</v>
      </c>
      <c r="S6" s="1">
        <f t="shared" si="15"/>
        <v>1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2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75</v>
      </c>
      <c r="AN6" s="1" t="s">
        <v>58</v>
      </c>
      <c r="AO6" s="1" t="s">
        <v>55</v>
      </c>
    </row>
    <row r="7" spans="1:41" x14ac:dyDescent="0.25">
      <c r="A7" s="14">
        <v>45222</v>
      </c>
      <c r="B7" s="1">
        <v>6</v>
      </c>
      <c r="C7" s="1" t="s">
        <v>3</v>
      </c>
      <c r="D7" s="1" t="s">
        <v>58</v>
      </c>
      <c r="E7" s="1">
        <v>1</v>
      </c>
      <c r="F7" s="1">
        <v>3</v>
      </c>
      <c r="G7" s="1" t="s">
        <v>112</v>
      </c>
      <c r="H7" s="1" t="s">
        <v>112</v>
      </c>
      <c r="I7" s="1">
        <f t="shared" si="3"/>
        <v>2</v>
      </c>
      <c r="J7" s="1">
        <f t="shared" si="11"/>
        <v>4</v>
      </c>
      <c r="K7" s="1">
        <f t="shared" si="4"/>
        <v>1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3</v>
      </c>
      <c r="Q7" s="1">
        <f t="shared" si="14"/>
        <v>0</v>
      </c>
      <c r="R7" s="1">
        <f t="shared" si="8"/>
        <v>0</v>
      </c>
      <c r="S7" s="1">
        <f t="shared" si="15"/>
        <v>1</v>
      </c>
      <c r="T7" s="1">
        <f t="shared" si="16"/>
        <v>0</v>
      </c>
      <c r="U7" s="50">
        <f t="shared" si="17"/>
        <v>1</v>
      </c>
      <c r="V7" s="50">
        <f t="shared" si="18"/>
        <v>1</v>
      </c>
      <c r="W7" s="51">
        <f t="shared" si="19"/>
        <v>0</v>
      </c>
      <c r="X7" s="51">
        <f t="shared" si="20"/>
        <v>2</v>
      </c>
      <c r="Y7" s="51">
        <f t="shared" si="21"/>
        <v>3</v>
      </c>
      <c r="Z7" s="51">
        <f t="shared" si="22"/>
        <v>0</v>
      </c>
      <c r="AA7" s="1" t="str">
        <f t="shared" si="1"/>
        <v>L</v>
      </c>
      <c r="AB7" s="1">
        <f t="shared" si="9"/>
        <v>1</v>
      </c>
      <c r="AC7" s="50" t="str">
        <f t="shared" si="10"/>
        <v>L</v>
      </c>
      <c r="AD7" s="50">
        <f t="shared" si="23"/>
        <v>2</v>
      </c>
      <c r="AE7" s="50">
        <f t="shared" si="24"/>
        <v>4</v>
      </c>
      <c r="AF7" s="50">
        <f t="shared" si="25"/>
        <v>0</v>
      </c>
      <c r="AG7" s="17"/>
      <c r="AM7" s="1" t="s">
        <v>69</v>
      </c>
      <c r="AN7" s="1" t="s">
        <v>63</v>
      </c>
      <c r="AO7" s="1" t="s">
        <v>54</v>
      </c>
    </row>
    <row r="8" spans="1:41" x14ac:dyDescent="0.25">
      <c r="A8" s="14">
        <v>45223</v>
      </c>
      <c r="B8" s="1">
        <v>7</v>
      </c>
      <c r="C8" s="1" t="s">
        <v>4</v>
      </c>
      <c r="D8" s="1" t="s">
        <v>59</v>
      </c>
      <c r="E8" s="1">
        <v>6</v>
      </c>
      <c r="F8" s="1">
        <v>4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1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3</v>
      </c>
      <c r="Q8" s="1">
        <f t="shared" si="14"/>
        <v>0</v>
      </c>
      <c r="R8" s="1">
        <f t="shared" si="8"/>
        <v>1</v>
      </c>
      <c r="S8" s="1">
        <f t="shared" si="15"/>
        <v>1</v>
      </c>
      <c r="T8" s="1">
        <f t="shared" si="16"/>
        <v>0</v>
      </c>
      <c r="U8" s="50">
        <f t="shared" si="17"/>
        <v>2</v>
      </c>
      <c r="V8" s="50">
        <f t="shared" si="18"/>
        <v>1</v>
      </c>
      <c r="W8" s="51">
        <f t="shared" si="19"/>
        <v>0</v>
      </c>
      <c r="X8" s="51">
        <f t="shared" si="20"/>
        <v>3</v>
      </c>
      <c r="Y8" s="51">
        <f t="shared" si="21"/>
        <v>3</v>
      </c>
      <c r="Z8" s="51">
        <f t="shared" si="22"/>
        <v>0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67</v>
      </c>
      <c r="AN8" s="1" t="s">
        <v>64</v>
      </c>
    </row>
    <row r="9" spans="1:41" x14ac:dyDescent="0.25">
      <c r="A9" s="14">
        <v>45226</v>
      </c>
      <c r="B9" s="1">
        <v>8</v>
      </c>
      <c r="C9" s="1" t="s">
        <v>4</v>
      </c>
      <c r="D9" s="1" t="s">
        <v>63</v>
      </c>
      <c r="E9" s="1">
        <v>4</v>
      </c>
      <c r="F9" s="1">
        <v>5</v>
      </c>
      <c r="G9" s="1" t="s">
        <v>112</v>
      </c>
      <c r="H9" s="1" t="s">
        <v>112</v>
      </c>
      <c r="I9" s="1">
        <f t="shared" si="3"/>
        <v>3</v>
      </c>
      <c r="J9" s="1">
        <f t="shared" si="11"/>
        <v>5</v>
      </c>
      <c r="K9" s="1">
        <f t="shared" si="4"/>
        <v>1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2</v>
      </c>
      <c r="P9" s="1">
        <f t="shared" si="13"/>
        <v>3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0</v>
      </c>
      <c r="U9" s="50">
        <f t="shared" si="17"/>
        <v>2</v>
      </c>
      <c r="V9" s="50">
        <f t="shared" si="18"/>
        <v>1</v>
      </c>
      <c r="W9" s="51">
        <f t="shared" si="19"/>
        <v>0</v>
      </c>
      <c r="X9" s="51">
        <f t="shared" si="20"/>
        <v>3</v>
      </c>
      <c r="Y9" s="51">
        <f t="shared" si="21"/>
        <v>4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L</v>
      </c>
      <c r="AD9" s="50">
        <f t="shared" si="23"/>
        <v>3</v>
      </c>
      <c r="AE9" s="50">
        <f t="shared" si="24"/>
        <v>5</v>
      </c>
      <c r="AF9" s="50">
        <f t="shared" si="25"/>
        <v>0</v>
      </c>
      <c r="AG9" s="17"/>
      <c r="AM9" s="1" t="s">
        <v>68</v>
      </c>
      <c r="AN9" s="1" t="s">
        <v>60</v>
      </c>
    </row>
    <row r="10" spans="1:41" x14ac:dyDescent="0.25">
      <c r="A10" s="14">
        <v>45228</v>
      </c>
      <c r="B10" s="1">
        <v>9</v>
      </c>
      <c r="C10" s="1" t="s">
        <v>3</v>
      </c>
      <c r="D10" s="1" t="s">
        <v>69</v>
      </c>
      <c r="E10" s="1">
        <v>4</v>
      </c>
      <c r="F10" s="1">
        <v>0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5</v>
      </c>
      <c r="K10" s="1">
        <f t="shared" si="4"/>
        <v>1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3</v>
      </c>
      <c r="Q10" s="1">
        <f t="shared" si="14"/>
        <v>0</v>
      </c>
      <c r="R10" s="1">
        <f t="shared" si="8"/>
        <v>1</v>
      </c>
      <c r="S10" s="1">
        <f t="shared" si="15"/>
        <v>2</v>
      </c>
      <c r="T10" s="1">
        <f t="shared" si="16"/>
        <v>0</v>
      </c>
      <c r="U10" s="50">
        <f t="shared" si="17"/>
        <v>2</v>
      </c>
      <c r="V10" s="50">
        <f t="shared" si="18"/>
        <v>1</v>
      </c>
      <c r="W10" s="51">
        <f t="shared" si="19"/>
        <v>0</v>
      </c>
      <c r="X10" s="51">
        <f t="shared" si="20"/>
        <v>3</v>
      </c>
      <c r="Y10" s="51">
        <f t="shared" si="21"/>
        <v>4</v>
      </c>
      <c r="Z10" s="51">
        <f t="shared" si="22"/>
        <v>0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4</v>
      </c>
      <c r="AE10" s="50">
        <f t="shared" si="24"/>
        <v>5</v>
      </c>
      <c r="AF10" s="50">
        <f t="shared" si="25"/>
        <v>0</v>
      </c>
      <c r="AG10" s="17"/>
      <c r="AM10" s="1" t="s">
        <v>56</v>
      </c>
      <c r="AN10" s="1" t="s">
        <v>59</v>
      </c>
    </row>
    <row r="11" spans="1:41" x14ac:dyDescent="0.25">
      <c r="A11" s="14">
        <v>45231</v>
      </c>
      <c r="B11" s="1">
        <v>10</v>
      </c>
      <c r="C11" s="1" t="s">
        <v>4</v>
      </c>
      <c r="D11" s="1" t="s">
        <v>62</v>
      </c>
      <c r="E11" s="1">
        <v>5</v>
      </c>
      <c r="F11" s="1">
        <v>2</v>
      </c>
      <c r="G11" s="1" t="s">
        <v>112</v>
      </c>
      <c r="H11" s="1" t="s">
        <v>112</v>
      </c>
      <c r="I11" s="1">
        <f t="shared" si="3"/>
        <v>5</v>
      </c>
      <c r="J11" s="1">
        <f t="shared" si="11"/>
        <v>5</v>
      </c>
      <c r="K11" s="1">
        <f t="shared" si="4"/>
        <v>1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3</v>
      </c>
      <c r="Q11" s="1">
        <f t="shared" si="14"/>
        <v>0</v>
      </c>
      <c r="R11" s="1">
        <f t="shared" si="8"/>
        <v>2</v>
      </c>
      <c r="S11" s="1">
        <f t="shared" si="15"/>
        <v>2</v>
      </c>
      <c r="T11" s="1">
        <f t="shared" si="16"/>
        <v>0</v>
      </c>
      <c r="U11" s="50">
        <f t="shared" si="17"/>
        <v>2</v>
      </c>
      <c r="V11" s="50">
        <f t="shared" si="18"/>
        <v>1</v>
      </c>
      <c r="W11" s="51">
        <f t="shared" si="19"/>
        <v>0</v>
      </c>
      <c r="X11" s="51">
        <f t="shared" si="20"/>
        <v>4</v>
      </c>
      <c r="Y11" s="51">
        <f t="shared" si="21"/>
        <v>4</v>
      </c>
      <c r="Z11" s="51">
        <f t="shared" si="22"/>
        <v>0</v>
      </c>
      <c r="AA11" s="1" t="str">
        <f t="shared" si="1"/>
        <v>W</v>
      </c>
      <c r="AB11" s="1">
        <f t="shared" si="9"/>
        <v>2</v>
      </c>
      <c r="AC11" s="50" t="str">
        <f t="shared" si="10"/>
        <v>W</v>
      </c>
      <c r="AD11" s="50">
        <f t="shared" si="23"/>
        <v>5</v>
      </c>
      <c r="AE11" s="50">
        <f t="shared" si="24"/>
        <v>5</v>
      </c>
      <c r="AF11" s="50">
        <f t="shared" si="25"/>
        <v>0</v>
      </c>
      <c r="AG11" s="17"/>
      <c r="AM11" s="1" t="s">
        <v>78</v>
      </c>
      <c r="AN11" s="1" t="s">
        <v>62</v>
      </c>
    </row>
    <row r="12" spans="1:41" x14ac:dyDescent="0.25">
      <c r="A12" s="14">
        <v>45233</v>
      </c>
      <c r="B12" s="1">
        <v>11</v>
      </c>
      <c r="C12" s="1" t="s">
        <v>3</v>
      </c>
      <c r="D12" s="1" t="s">
        <v>62</v>
      </c>
      <c r="E12" s="1">
        <v>1</v>
      </c>
      <c r="F12" s="1">
        <v>5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6</v>
      </c>
      <c r="K12" s="1">
        <f t="shared" si="4"/>
        <v>1</v>
      </c>
      <c r="L12" s="1">
        <f t="shared" si="12"/>
        <v>0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4</v>
      </c>
      <c r="Q12" s="1">
        <f t="shared" si="14"/>
        <v>0</v>
      </c>
      <c r="R12" s="1">
        <f t="shared" si="8"/>
        <v>2</v>
      </c>
      <c r="S12" s="1">
        <f t="shared" si="15"/>
        <v>2</v>
      </c>
      <c r="T12" s="1">
        <f t="shared" si="16"/>
        <v>0</v>
      </c>
      <c r="U12" s="50">
        <f t="shared" si="17"/>
        <v>2</v>
      </c>
      <c r="V12" s="50">
        <f t="shared" si="18"/>
        <v>1</v>
      </c>
      <c r="W12" s="51">
        <f t="shared" si="19"/>
        <v>0</v>
      </c>
      <c r="X12" s="51">
        <f t="shared" si="20"/>
        <v>4</v>
      </c>
      <c r="Y12" s="51">
        <f t="shared" si="21"/>
        <v>5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52</v>
      </c>
      <c r="AN12" s="1" t="s">
        <v>66</v>
      </c>
    </row>
    <row r="13" spans="1:41" x14ac:dyDescent="0.25">
      <c r="A13" s="14">
        <v>45234</v>
      </c>
      <c r="B13" s="1">
        <v>12</v>
      </c>
      <c r="C13" s="1" t="s">
        <v>4</v>
      </c>
      <c r="D13" s="1" t="s">
        <v>54</v>
      </c>
      <c r="E13" s="1">
        <v>6</v>
      </c>
      <c r="F13" s="1">
        <v>4</v>
      </c>
      <c r="G13" s="1" t="s">
        <v>112</v>
      </c>
      <c r="H13" s="1" t="s">
        <v>112</v>
      </c>
      <c r="I13" s="1">
        <f t="shared" si="3"/>
        <v>6</v>
      </c>
      <c r="J13" s="1">
        <f t="shared" si="11"/>
        <v>6</v>
      </c>
      <c r="K13" s="1">
        <f t="shared" si="4"/>
        <v>1</v>
      </c>
      <c r="L13" s="1">
        <f t="shared" si="12"/>
        <v>0</v>
      </c>
      <c r="M13" s="1">
        <f t="shared" si="5"/>
        <v>0</v>
      </c>
      <c r="N13" s="1">
        <f t="shared" si="6"/>
        <v>0</v>
      </c>
      <c r="O13" s="1">
        <f t="shared" si="7"/>
        <v>3</v>
      </c>
      <c r="P13" s="1">
        <f t="shared" si="13"/>
        <v>4</v>
      </c>
      <c r="Q13" s="1">
        <f t="shared" si="14"/>
        <v>0</v>
      </c>
      <c r="R13" s="1">
        <f t="shared" si="8"/>
        <v>3</v>
      </c>
      <c r="S13" s="1">
        <f t="shared" si="15"/>
        <v>2</v>
      </c>
      <c r="T13" s="1">
        <f t="shared" si="16"/>
        <v>0</v>
      </c>
      <c r="U13" s="50">
        <f t="shared" si="17"/>
        <v>3</v>
      </c>
      <c r="V13" s="50">
        <f t="shared" si="18"/>
        <v>1</v>
      </c>
      <c r="W13" s="51">
        <f t="shared" si="19"/>
        <v>0</v>
      </c>
      <c r="X13" s="51">
        <f t="shared" si="20"/>
        <v>5</v>
      </c>
      <c r="Y13" s="51">
        <f t="shared" si="21"/>
        <v>5</v>
      </c>
      <c r="Z13" s="51">
        <f t="shared" si="22"/>
        <v>0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6</v>
      </c>
      <c r="AE13" s="50">
        <f>IF(AC13="","",COUNTIFS(AC4:AC13,"L"))</f>
        <v>4</v>
      </c>
      <c r="AF13" s="50">
        <f>IF(AC13="","",COUNTIFS(AC4:AC13,"OTL"))</f>
        <v>0</v>
      </c>
      <c r="AG13" s="17"/>
      <c r="AM13" s="1" t="s">
        <v>79</v>
      </c>
      <c r="AN13" s="1" t="s">
        <v>55</v>
      </c>
    </row>
    <row r="14" spans="1:41" x14ac:dyDescent="0.25">
      <c r="A14" s="14">
        <v>45237</v>
      </c>
      <c r="B14" s="1">
        <v>13</v>
      </c>
      <c r="C14" s="1" t="s">
        <v>4</v>
      </c>
      <c r="D14" s="1" t="s">
        <v>61</v>
      </c>
      <c r="E14" s="1">
        <v>2</v>
      </c>
      <c r="F14" s="1">
        <v>3</v>
      </c>
      <c r="G14" s="1" t="s">
        <v>111</v>
      </c>
      <c r="H14" s="1" t="s">
        <v>112</v>
      </c>
      <c r="I14" s="1">
        <f t="shared" si="3"/>
        <v>6</v>
      </c>
      <c r="J14" s="1">
        <f t="shared" si="11"/>
        <v>6</v>
      </c>
      <c r="K14" s="1">
        <f t="shared" si="4"/>
        <v>1</v>
      </c>
      <c r="L14" s="1">
        <f t="shared" si="12"/>
        <v>1</v>
      </c>
      <c r="M14" s="1">
        <f t="shared" si="5"/>
        <v>0</v>
      </c>
      <c r="N14" s="1">
        <f t="shared" si="6"/>
        <v>0</v>
      </c>
      <c r="O14" s="1">
        <f t="shared" si="7"/>
        <v>3</v>
      </c>
      <c r="P14" s="1">
        <f t="shared" si="13"/>
        <v>4</v>
      </c>
      <c r="Q14" s="1">
        <f t="shared" si="14"/>
        <v>0</v>
      </c>
      <c r="R14" s="1">
        <f t="shared" si="8"/>
        <v>3</v>
      </c>
      <c r="S14" s="1">
        <f t="shared" si="15"/>
        <v>2</v>
      </c>
      <c r="T14" s="1">
        <f t="shared" si="16"/>
        <v>1</v>
      </c>
      <c r="U14" s="50">
        <f t="shared" si="17"/>
        <v>3</v>
      </c>
      <c r="V14" s="50">
        <f t="shared" si="18"/>
        <v>1</v>
      </c>
      <c r="W14" s="51">
        <f t="shared" si="19"/>
        <v>0</v>
      </c>
      <c r="X14" s="51">
        <f t="shared" si="20"/>
        <v>5</v>
      </c>
      <c r="Y14" s="51">
        <f t="shared" si="21"/>
        <v>5</v>
      </c>
      <c r="Z14" s="51">
        <f t="shared" si="22"/>
        <v>1</v>
      </c>
      <c r="AA14" s="1" t="str">
        <f t="shared" si="1"/>
        <v>L</v>
      </c>
      <c r="AB14" s="1">
        <f t="shared" si="9"/>
        <v>1</v>
      </c>
      <c r="AC14" s="50" t="str">
        <f t="shared" si="10"/>
        <v>OTL</v>
      </c>
      <c r="AD14" s="50">
        <f t="shared" ref="AD14:AD77" si="26">IF(AC14="","",COUNTIFS(AC5:AC14,"W"))</f>
        <v>5</v>
      </c>
      <c r="AE14" s="50">
        <f t="shared" ref="AE14:AE77" si="27">IF(AC14="","",COUNTIFS(AC5:AC14,"L"))</f>
        <v>4</v>
      </c>
      <c r="AF14" s="50">
        <f t="shared" ref="AF14:AF77" si="28">IF(AC14="","",COUNTIFS(AC5:AC14,"OTL"))</f>
        <v>1</v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6</v>
      </c>
      <c r="J84" s="1">
        <f t="shared" si="57"/>
        <v>6</v>
      </c>
      <c r="K84" s="1">
        <f t="shared" si="57"/>
        <v>1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4</v>
      </c>
      <c r="Q84" s="1">
        <f t="shared" si="58"/>
        <v>0</v>
      </c>
      <c r="R84" s="1">
        <f t="shared" si="58"/>
        <v>3</v>
      </c>
      <c r="S84" s="1">
        <f t="shared" si="58"/>
        <v>2</v>
      </c>
      <c r="T84" s="1">
        <f t="shared" si="58"/>
        <v>1</v>
      </c>
      <c r="U84" s="1">
        <f t="shared" si="58"/>
        <v>3</v>
      </c>
      <c r="V84" s="1">
        <f t="shared" si="58"/>
        <v>1</v>
      </c>
      <c r="W84" s="1">
        <f t="shared" si="58"/>
        <v>0</v>
      </c>
      <c r="X84" s="1">
        <f t="shared" si="58"/>
        <v>5</v>
      </c>
      <c r="Y84" s="1">
        <f t="shared" si="58"/>
        <v>5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41</v>
      </c>
      <c r="F85" s="1">
        <f>SUM(F2:F83)</f>
        <v>41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3-4-0</v>
      </c>
      <c r="R85" s="1" t="str">
        <f>IF(R84="","0-0-0",CONCATENATE(R84,"-",S84,"-",T84))</f>
        <v>3-2-1</v>
      </c>
      <c r="U85" s="1" t="str">
        <f>IF(U84="","0-0-0",CONCATENATE(U84,"-",V84,"-",W84))</f>
        <v>3-1-0</v>
      </c>
      <c r="X85" s="1" t="str">
        <f>IF(X84="","0-0-0",CONCATENATE(X84,"-",Y84,"-",Z84))</f>
        <v>5-5-1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55</v>
      </c>
      <c r="B4" s="4">
        <v>1</v>
      </c>
      <c r="C4" s="4">
        <v>1</v>
      </c>
      <c r="D4" s="4">
        <v>0</v>
      </c>
      <c r="E4" s="33">
        <v>0</v>
      </c>
      <c r="F4" s="34">
        <v>2</v>
      </c>
      <c r="G4" s="32">
        <v>1</v>
      </c>
      <c r="H4" s="33">
        <v>1</v>
      </c>
      <c r="I4" s="33">
        <v>0</v>
      </c>
      <c r="J4" s="34">
        <v>0</v>
      </c>
      <c r="K4" s="42" t="s">
        <v>119</v>
      </c>
      <c r="L4" s="4" t="s">
        <v>116</v>
      </c>
      <c r="M4" s="4" t="s">
        <v>116</v>
      </c>
      <c r="N4" s="4" t="s">
        <v>116</v>
      </c>
      <c r="O4" s="32">
        <v>5</v>
      </c>
      <c r="P4" s="33">
        <v>3</v>
      </c>
      <c r="Q4" s="34">
        <v>2</v>
      </c>
      <c r="R4" s="3" t="s">
        <v>26</v>
      </c>
      <c r="S4" s="5" t="s">
        <v>119</v>
      </c>
    </row>
    <row r="5" spans="1:20" x14ac:dyDescent="0.25">
      <c r="A5" s="12" t="s">
        <v>53</v>
      </c>
      <c r="B5" s="1">
        <v>0</v>
      </c>
      <c r="C5" s="1">
        <v>0</v>
      </c>
      <c r="D5" s="1">
        <v>0</v>
      </c>
      <c r="E5" s="36">
        <v>0</v>
      </c>
      <c r="F5" s="37">
        <v>0</v>
      </c>
      <c r="G5" s="35">
        <v>0</v>
      </c>
      <c r="H5" s="36">
        <v>0</v>
      </c>
      <c r="I5" s="36">
        <v>0</v>
      </c>
      <c r="J5" s="37">
        <v>0</v>
      </c>
      <c r="K5" s="6" t="s">
        <v>116</v>
      </c>
      <c r="L5" s="1" t="s">
        <v>116</v>
      </c>
      <c r="M5" s="1" t="s">
        <v>116</v>
      </c>
      <c r="N5" s="1" t="s">
        <v>116</v>
      </c>
      <c r="O5" s="35">
        <v>0</v>
      </c>
      <c r="P5" s="36">
        <v>0</v>
      </c>
      <c r="Q5" s="37">
        <v>0</v>
      </c>
      <c r="R5" s="6" t="s">
        <v>116</v>
      </c>
      <c r="S5" s="7" t="s">
        <v>116</v>
      </c>
    </row>
    <row r="6" spans="1:20" x14ac:dyDescent="0.25">
      <c r="A6" s="12" t="s">
        <v>57</v>
      </c>
      <c r="B6" s="1">
        <v>0</v>
      </c>
      <c r="C6" s="1">
        <v>0</v>
      </c>
      <c r="D6" s="1">
        <v>0</v>
      </c>
      <c r="E6" s="36">
        <v>0</v>
      </c>
      <c r="F6" s="37">
        <v>0</v>
      </c>
      <c r="G6" s="35">
        <v>0</v>
      </c>
      <c r="H6" s="36">
        <v>0</v>
      </c>
      <c r="I6" s="36">
        <v>0</v>
      </c>
      <c r="J6" s="37">
        <v>0</v>
      </c>
      <c r="K6" s="6" t="s">
        <v>116</v>
      </c>
      <c r="L6" s="1" t="s">
        <v>116</v>
      </c>
      <c r="M6" s="1" t="s">
        <v>116</v>
      </c>
      <c r="N6" s="1" t="s">
        <v>116</v>
      </c>
      <c r="O6" s="35">
        <v>0</v>
      </c>
      <c r="P6" s="36">
        <v>0</v>
      </c>
      <c r="Q6" s="37">
        <v>0</v>
      </c>
      <c r="R6" s="6" t="s">
        <v>116</v>
      </c>
      <c r="S6" s="7" t="s">
        <v>116</v>
      </c>
    </row>
    <row r="7" spans="1:20" x14ac:dyDescent="0.25">
      <c r="A7" s="12" t="s">
        <v>56</v>
      </c>
      <c r="B7" s="1">
        <v>0</v>
      </c>
      <c r="C7" s="1">
        <v>0</v>
      </c>
      <c r="D7" s="1">
        <v>0</v>
      </c>
      <c r="E7" s="36">
        <v>0</v>
      </c>
      <c r="F7" s="37">
        <v>0</v>
      </c>
      <c r="G7" s="35">
        <v>0</v>
      </c>
      <c r="H7" s="36">
        <v>0</v>
      </c>
      <c r="I7" s="36">
        <v>0</v>
      </c>
      <c r="J7" s="37">
        <v>0</v>
      </c>
      <c r="K7" s="6" t="s">
        <v>116</v>
      </c>
      <c r="L7" s="1" t="s">
        <v>116</v>
      </c>
      <c r="M7" s="1" t="s">
        <v>116</v>
      </c>
      <c r="N7" s="1" t="s">
        <v>116</v>
      </c>
      <c r="O7" s="35">
        <v>0</v>
      </c>
      <c r="P7" s="36">
        <v>0</v>
      </c>
      <c r="Q7" s="37">
        <v>0</v>
      </c>
      <c r="R7" s="6" t="s">
        <v>116</v>
      </c>
      <c r="S7" s="7" t="s">
        <v>116</v>
      </c>
    </row>
    <row r="8" spans="1:20" x14ac:dyDescent="0.25">
      <c r="A8" s="12" t="s">
        <v>52</v>
      </c>
      <c r="B8" s="1">
        <v>0</v>
      </c>
      <c r="C8" s="1">
        <v>0</v>
      </c>
      <c r="D8" s="1">
        <v>0</v>
      </c>
      <c r="E8" s="36">
        <v>0</v>
      </c>
      <c r="F8" s="37">
        <v>0</v>
      </c>
      <c r="G8" s="35">
        <v>0</v>
      </c>
      <c r="H8" s="36">
        <v>0</v>
      </c>
      <c r="I8" s="36">
        <v>0</v>
      </c>
      <c r="J8" s="37">
        <v>0</v>
      </c>
      <c r="K8" s="6" t="s">
        <v>116</v>
      </c>
      <c r="L8" s="1" t="s">
        <v>116</v>
      </c>
      <c r="M8" s="1" t="s">
        <v>116</v>
      </c>
      <c r="N8" s="1" t="s">
        <v>116</v>
      </c>
      <c r="O8" s="35">
        <v>0</v>
      </c>
      <c r="P8" s="36">
        <v>0</v>
      </c>
      <c r="Q8" s="37">
        <v>0</v>
      </c>
      <c r="R8" s="6" t="s">
        <v>116</v>
      </c>
      <c r="S8" s="7" t="s">
        <v>116</v>
      </c>
    </row>
    <row r="9" spans="1:20" x14ac:dyDescent="0.25">
      <c r="A9" s="12" t="s">
        <v>58</v>
      </c>
      <c r="B9" s="1">
        <v>0</v>
      </c>
      <c r="C9" s="1">
        <v>0</v>
      </c>
      <c r="D9" s="1">
        <v>0</v>
      </c>
      <c r="E9" s="36">
        <v>0</v>
      </c>
      <c r="F9" s="37">
        <v>0</v>
      </c>
      <c r="G9" s="35">
        <v>0</v>
      </c>
      <c r="H9" s="36">
        <v>0</v>
      </c>
      <c r="I9" s="36">
        <v>0</v>
      </c>
      <c r="J9" s="37">
        <v>0</v>
      </c>
      <c r="K9" s="6" t="s">
        <v>116</v>
      </c>
      <c r="L9" s="1" t="s">
        <v>116</v>
      </c>
      <c r="M9" s="1" t="s">
        <v>116</v>
      </c>
      <c r="N9" s="1" t="s">
        <v>116</v>
      </c>
      <c r="O9" s="35">
        <v>0</v>
      </c>
      <c r="P9" s="36">
        <v>0</v>
      </c>
      <c r="Q9" s="37">
        <v>0</v>
      </c>
      <c r="R9" s="6" t="s">
        <v>116</v>
      </c>
      <c r="S9" s="7" t="s">
        <v>116</v>
      </c>
    </row>
    <row r="10" spans="1:20" x14ac:dyDescent="0.25">
      <c r="A10" s="12" t="s">
        <v>59</v>
      </c>
      <c r="B10" s="1">
        <v>0</v>
      </c>
      <c r="C10" s="1">
        <v>0</v>
      </c>
      <c r="D10" s="1">
        <v>0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116</v>
      </c>
      <c r="M10" s="1" t="s">
        <v>116</v>
      </c>
      <c r="N10" s="1" t="s">
        <v>116</v>
      </c>
      <c r="O10" s="35">
        <v>0</v>
      </c>
      <c r="P10" s="36">
        <v>0</v>
      </c>
      <c r="Q10" s="37">
        <v>0</v>
      </c>
      <c r="R10" s="6" t="s">
        <v>116</v>
      </c>
      <c r="S10" s="7" t="s">
        <v>116</v>
      </c>
    </row>
    <row r="11" spans="1:20" ht="15.75" thickBot="1" x14ac:dyDescent="0.3">
      <c r="A11" s="12" t="s">
        <v>54</v>
      </c>
      <c r="B11" s="1">
        <v>0</v>
      </c>
      <c r="C11" s="1">
        <v>0</v>
      </c>
      <c r="D11" s="1">
        <v>0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116</v>
      </c>
      <c r="L11" s="1" t="s">
        <v>116</v>
      </c>
      <c r="M11" s="1" t="s">
        <v>116</v>
      </c>
      <c r="N11" s="1" t="s">
        <v>116</v>
      </c>
      <c r="O11" s="35">
        <v>0</v>
      </c>
      <c r="P11" s="36">
        <v>0</v>
      </c>
      <c r="Q11" s="37">
        <v>0</v>
      </c>
      <c r="R11" s="6" t="s">
        <v>116</v>
      </c>
      <c r="S11" s="7" t="s">
        <v>116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1">
        <v>0</v>
      </c>
      <c r="C14" s="1">
        <v>0</v>
      </c>
      <c r="D14" s="1">
        <v>0</v>
      </c>
      <c r="E14" s="36">
        <v>0</v>
      </c>
      <c r="F14" s="34">
        <v>0</v>
      </c>
      <c r="G14" s="36">
        <v>0</v>
      </c>
      <c r="H14" s="36">
        <v>0</v>
      </c>
      <c r="I14" s="36">
        <v>0</v>
      </c>
      <c r="J14" s="36">
        <v>0</v>
      </c>
      <c r="K14" s="6" t="s">
        <v>116</v>
      </c>
      <c r="L14" s="1" t="s">
        <v>116</v>
      </c>
      <c r="M14" s="1" t="s">
        <v>116</v>
      </c>
      <c r="N14" s="1" t="s">
        <v>116</v>
      </c>
      <c r="O14" s="35">
        <v>0</v>
      </c>
      <c r="P14" s="36">
        <v>0</v>
      </c>
      <c r="Q14" s="37">
        <v>0</v>
      </c>
      <c r="R14" s="6" t="s">
        <v>116</v>
      </c>
      <c r="S14" s="7" t="s">
        <v>116</v>
      </c>
    </row>
    <row r="15" spans="1:20" x14ac:dyDescent="0.25">
      <c r="A15" s="12" t="s">
        <v>67</v>
      </c>
      <c r="B15" s="1">
        <v>0</v>
      </c>
      <c r="C15" s="1">
        <v>0</v>
      </c>
      <c r="D15" s="1">
        <v>0</v>
      </c>
      <c r="E15" s="36">
        <v>0</v>
      </c>
      <c r="F15" s="37">
        <v>0</v>
      </c>
      <c r="G15" s="36">
        <v>0</v>
      </c>
      <c r="H15" s="36">
        <v>0</v>
      </c>
      <c r="I15" s="36">
        <v>0</v>
      </c>
      <c r="J15" s="36">
        <v>0</v>
      </c>
      <c r="K15" s="6" t="s">
        <v>116</v>
      </c>
      <c r="L15" s="1" t="s">
        <v>116</v>
      </c>
      <c r="M15" s="1" t="s">
        <v>116</v>
      </c>
      <c r="N15" s="1" t="s">
        <v>116</v>
      </c>
      <c r="O15" s="35">
        <v>0</v>
      </c>
      <c r="P15" s="36">
        <v>0</v>
      </c>
      <c r="Q15" s="37">
        <v>0</v>
      </c>
      <c r="R15" s="6" t="s">
        <v>116</v>
      </c>
      <c r="S15" s="7" t="s">
        <v>116</v>
      </c>
    </row>
    <row r="16" spans="1:20" x14ac:dyDescent="0.25">
      <c r="A16" s="12" t="s">
        <v>63</v>
      </c>
      <c r="B16" s="1">
        <v>0</v>
      </c>
      <c r="C16" s="1">
        <v>0</v>
      </c>
      <c r="D16" s="1">
        <v>0</v>
      </c>
      <c r="E16" s="36">
        <v>0</v>
      </c>
      <c r="F16" s="37">
        <v>0</v>
      </c>
      <c r="G16" s="36">
        <v>0</v>
      </c>
      <c r="H16" s="36">
        <v>0</v>
      </c>
      <c r="I16" s="36">
        <v>0</v>
      </c>
      <c r="J16" s="36">
        <v>0</v>
      </c>
      <c r="K16" s="6" t="s">
        <v>116</v>
      </c>
      <c r="L16" s="1" t="s">
        <v>116</v>
      </c>
      <c r="M16" s="1" t="s">
        <v>116</v>
      </c>
      <c r="N16" s="1" t="s">
        <v>116</v>
      </c>
      <c r="O16" s="35">
        <v>0</v>
      </c>
      <c r="P16" s="36">
        <v>0</v>
      </c>
      <c r="Q16" s="37">
        <v>0</v>
      </c>
      <c r="R16" s="6" t="s">
        <v>116</v>
      </c>
      <c r="S16" s="7" t="s">
        <v>116</v>
      </c>
    </row>
    <row r="17" spans="1:19" x14ac:dyDescent="0.25">
      <c r="A17" s="12" t="s">
        <v>64</v>
      </c>
      <c r="B17" s="1">
        <v>0</v>
      </c>
      <c r="C17" s="1">
        <v>0</v>
      </c>
      <c r="D17" s="1">
        <v>0</v>
      </c>
      <c r="E17" s="36">
        <v>0</v>
      </c>
      <c r="F17" s="37">
        <v>0</v>
      </c>
      <c r="G17" s="36">
        <v>0</v>
      </c>
      <c r="H17" s="36">
        <v>0</v>
      </c>
      <c r="I17" s="36">
        <v>0</v>
      </c>
      <c r="J17" s="36">
        <v>0</v>
      </c>
      <c r="K17" s="6" t="s">
        <v>116</v>
      </c>
      <c r="L17" s="1" t="s">
        <v>116</v>
      </c>
      <c r="M17" s="1" t="s">
        <v>116</v>
      </c>
      <c r="N17" s="1" t="s">
        <v>116</v>
      </c>
      <c r="O17" s="35">
        <v>0</v>
      </c>
      <c r="P17" s="36">
        <v>0</v>
      </c>
      <c r="Q17" s="37">
        <v>0</v>
      </c>
      <c r="R17" s="6" t="s">
        <v>116</v>
      </c>
      <c r="S17" s="7" t="s">
        <v>116</v>
      </c>
    </row>
    <row r="18" spans="1:19" x14ac:dyDescent="0.25">
      <c r="A18" s="12" t="s">
        <v>60</v>
      </c>
      <c r="B18" s="1">
        <v>0</v>
      </c>
      <c r="C18" s="1">
        <v>0</v>
      </c>
      <c r="D18" s="1">
        <v>0</v>
      </c>
      <c r="E18" s="36">
        <v>0</v>
      </c>
      <c r="F18" s="37">
        <v>0</v>
      </c>
      <c r="G18" s="36">
        <v>0</v>
      </c>
      <c r="H18" s="36">
        <v>0</v>
      </c>
      <c r="I18" s="36">
        <v>0</v>
      </c>
      <c r="J18" s="36">
        <v>0</v>
      </c>
      <c r="K18" s="6" t="s">
        <v>116</v>
      </c>
      <c r="L18" s="1" t="s">
        <v>116</v>
      </c>
      <c r="M18" s="1" t="s">
        <v>116</v>
      </c>
      <c r="N18" s="1" t="s">
        <v>116</v>
      </c>
      <c r="O18" s="35">
        <v>0</v>
      </c>
      <c r="P18" s="36">
        <v>0</v>
      </c>
      <c r="Q18" s="37">
        <v>0</v>
      </c>
      <c r="R18" s="6" t="s">
        <v>116</v>
      </c>
      <c r="S18" s="7" t="s">
        <v>116</v>
      </c>
    </row>
    <row r="19" spans="1:19" x14ac:dyDescent="0.25">
      <c r="A19" s="12" t="s">
        <v>62</v>
      </c>
      <c r="B19" s="1">
        <v>0</v>
      </c>
      <c r="C19" s="1">
        <v>0</v>
      </c>
      <c r="D19" s="1">
        <v>0</v>
      </c>
      <c r="E19" s="36">
        <v>0</v>
      </c>
      <c r="F19" s="37">
        <v>0</v>
      </c>
      <c r="G19" s="36">
        <v>0</v>
      </c>
      <c r="H19" s="36">
        <v>0</v>
      </c>
      <c r="I19" s="36">
        <v>0</v>
      </c>
      <c r="J19" s="36">
        <v>0</v>
      </c>
      <c r="K19" s="6" t="s">
        <v>116</v>
      </c>
      <c r="L19" s="1" t="s">
        <v>116</v>
      </c>
      <c r="M19" s="1" t="s">
        <v>116</v>
      </c>
      <c r="N19" s="1" t="s">
        <v>116</v>
      </c>
      <c r="O19" s="35">
        <v>0</v>
      </c>
      <c r="P19" s="36">
        <v>0</v>
      </c>
      <c r="Q19" s="37">
        <v>0</v>
      </c>
      <c r="R19" s="6" t="s">
        <v>116</v>
      </c>
      <c r="S19" s="7" t="s">
        <v>116</v>
      </c>
    </row>
    <row r="20" spans="1:19" x14ac:dyDescent="0.25">
      <c r="A20" s="12" t="s">
        <v>66</v>
      </c>
      <c r="B20" s="1">
        <v>1</v>
      </c>
      <c r="C20" s="1">
        <v>0</v>
      </c>
      <c r="D20" s="1">
        <v>1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6">
        <v>0</v>
      </c>
      <c r="K20" s="6" t="s">
        <v>117</v>
      </c>
      <c r="L20" s="1" t="s">
        <v>116</v>
      </c>
      <c r="M20" s="1" t="s">
        <v>116</v>
      </c>
      <c r="N20" s="1" t="s">
        <v>116</v>
      </c>
      <c r="O20" s="35">
        <v>2</v>
      </c>
      <c r="P20" s="36">
        <v>4</v>
      </c>
      <c r="Q20" s="37">
        <v>-2</v>
      </c>
      <c r="R20" s="6" t="s">
        <v>27</v>
      </c>
      <c r="S20" s="7" t="s">
        <v>117</v>
      </c>
    </row>
    <row r="21" spans="1:19" ht="15.75" thickBot="1" x14ac:dyDescent="0.3">
      <c r="A21" s="13" t="s">
        <v>65</v>
      </c>
      <c r="B21" s="9">
        <v>0</v>
      </c>
      <c r="C21" s="9">
        <v>0</v>
      </c>
      <c r="D21" s="9">
        <v>0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116</v>
      </c>
      <c r="L21" s="9" t="s">
        <v>116</v>
      </c>
      <c r="M21" s="9" t="s">
        <v>116</v>
      </c>
      <c r="N21" s="9" t="s">
        <v>116</v>
      </c>
      <c r="O21" s="38">
        <v>0</v>
      </c>
      <c r="P21" s="39">
        <v>0</v>
      </c>
      <c r="Q21" s="40">
        <v>0</v>
      </c>
      <c r="R21" s="8" t="s">
        <v>116</v>
      </c>
      <c r="S21" s="10" t="s">
        <v>116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75</v>
      </c>
      <c r="B25" s="4">
        <v>1</v>
      </c>
      <c r="C25" s="4">
        <v>1</v>
      </c>
      <c r="D25" s="4">
        <v>0</v>
      </c>
      <c r="E25" s="33">
        <v>0</v>
      </c>
      <c r="F25" s="34">
        <v>2</v>
      </c>
      <c r="G25" s="33">
        <v>1</v>
      </c>
      <c r="H25" s="33">
        <v>1</v>
      </c>
      <c r="I25" s="33">
        <v>0</v>
      </c>
      <c r="J25" s="33">
        <v>0</v>
      </c>
      <c r="K25" s="3" t="s">
        <v>116</v>
      </c>
      <c r="L25" s="4" t="s">
        <v>119</v>
      </c>
      <c r="M25" s="4" t="s">
        <v>116</v>
      </c>
      <c r="N25" s="4" t="s">
        <v>116</v>
      </c>
      <c r="O25" s="32">
        <v>4</v>
      </c>
      <c r="P25" s="33">
        <v>2</v>
      </c>
      <c r="Q25" s="34">
        <v>2</v>
      </c>
      <c r="R25" s="3" t="s">
        <v>26</v>
      </c>
      <c r="S25" s="5" t="s">
        <v>119</v>
      </c>
    </row>
    <row r="26" spans="1:19" x14ac:dyDescent="0.25">
      <c r="A26" s="12" t="s">
        <v>74</v>
      </c>
      <c r="B26" s="1">
        <v>0</v>
      </c>
      <c r="C26" s="1">
        <v>0</v>
      </c>
      <c r="D26" s="1">
        <v>0</v>
      </c>
      <c r="E26" s="36">
        <v>0</v>
      </c>
      <c r="F26" s="37">
        <v>0</v>
      </c>
      <c r="G26" s="36">
        <v>0</v>
      </c>
      <c r="H26" s="36">
        <v>0</v>
      </c>
      <c r="I26" s="36">
        <v>0</v>
      </c>
      <c r="J26" s="36">
        <v>0</v>
      </c>
      <c r="K26" s="6" t="s">
        <v>116</v>
      </c>
      <c r="L26" s="1" t="s">
        <v>116</v>
      </c>
      <c r="M26" s="1" t="s">
        <v>116</v>
      </c>
      <c r="N26" s="1" t="s">
        <v>116</v>
      </c>
      <c r="O26" s="35">
        <v>0</v>
      </c>
      <c r="P26" s="36">
        <v>0</v>
      </c>
      <c r="Q26" s="37">
        <v>0</v>
      </c>
      <c r="R26" s="6" t="s">
        <v>116</v>
      </c>
      <c r="S26" s="7" t="s">
        <v>116</v>
      </c>
    </row>
    <row r="27" spans="1:19" x14ac:dyDescent="0.25">
      <c r="A27" s="12" t="s">
        <v>69</v>
      </c>
      <c r="B27" s="1">
        <v>0</v>
      </c>
      <c r="C27" s="1">
        <v>0</v>
      </c>
      <c r="D27" s="1">
        <v>0</v>
      </c>
      <c r="E27" s="36">
        <v>0</v>
      </c>
      <c r="F27" s="37">
        <v>0</v>
      </c>
      <c r="G27" s="36">
        <v>0</v>
      </c>
      <c r="H27" s="36">
        <v>0</v>
      </c>
      <c r="I27" s="36">
        <v>0</v>
      </c>
      <c r="J27" s="36">
        <v>0</v>
      </c>
      <c r="K27" s="6" t="s">
        <v>116</v>
      </c>
      <c r="L27" s="1" t="s">
        <v>116</v>
      </c>
      <c r="M27" s="1" t="s">
        <v>116</v>
      </c>
      <c r="N27" s="1" t="s">
        <v>116</v>
      </c>
      <c r="O27" s="35">
        <v>0</v>
      </c>
      <c r="P27" s="36">
        <v>0</v>
      </c>
      <c r="Q27" s="37">
        <v>0</v>
      </c>
      <c r="R27" s="6" t="s">
        <v>116</v>
      </c>
      <c r="S27" s="7" t="s">
        <v>116</v>
      </c>
    </row>
    <row r="28" spans="1:19" x14ac:dyDescent="0.25">
      <c r="A28" s="12" t="s">
        <v>68</v>
      </c>
      <c r="B28" s="1">
        <v>0</v>
      </c>
      <c r="C28" s="1">
        <v>0</v>
      </c>
      <c r="D28" s="1">
        <v>0</v>
      </c>
      <c r="E28" s="36">
        <v>0</v>
      </c>
      <c r="F28" s="37">
        <v>0</v>
      </c>
      <c r="G28" s="36">
        <v>0</v>
      </c>
      <c r="H28" s="36">
        <v>0</v>
      </c>
      <c r="I28" s="36">
        <v>0</v>
      </c>
      <c r="J28" s="36">
        <v>0</v>
      </c>
      <c r="K28" s="6" t="s">
        <v>116</v>
      </c>
      <c r="L28" s="1" t="s">
        <v>116</v>
      </c>
      <c r="M28" s="1" t="s">
        <v>116</v>
      </c>
      <c r="N28" s="1" t="s">
        <v>116</v>
      </c>
      <c r="O28" s="35">
        <v>0</v>
      </c>
      <c r="P28" s="36">
        <v>0</v>
      </c>
      <c r="Q28" s="37">
        <v>0</v>
      </c>
      <c r="R28" s="6" t="s">
        <v>116</v>
      </c>
      <c r="S28" s="7" t="s">
        <v>116</v>
      </c>
    </row>
    <row r="29" spans="1:19" x14ac:dyDescent="0.25">
      <c r="A29" s="12" t="s">
        <v>73</v>
      </c>
      <c r="B29" s="1">
        <v>0</v>
      </c>
      <c r="C29" s="1">
        <v>0</v>
      </c>
      <c r="D29" s="1">
        <v>0</v>
      </c>
      <c r="E29" s="36">
        <v>0</v>
      </c>
      <c r="F29" s="37">
        <v>0</v>
      </c>
      <c r="G29" s="36">
        <v>0</v>
      </c>
      <c r="H29" s="36">
        <v>0</v>
      </c>
      <c r="I29" s="36">
        <v>0</v>
      </c>
      <c r="J29" s="36">
        <v>0</v>
      </c>
      <c r="K29" s="6" t="s">
        <v>116</v>
      </c>
      <c r="L29" s="1" t="s">
        <v>116</v>
      </c>
      <c r="M29" s="1" t="s">
        <v>116</v>
      </c>
      <c r="N29" s="1" t="s">
        <v>116</v>
      </c>
      <c r="O29" s="35">
        <v>0</v>
      </c>
      <c r="P29" s="36">
        <v>0</v>
      </c>
      <c r="Q29" s="37">
        <v>0</v>
      </c>
      <c r="R29" s="6" t="s">
        <v>116</v>
      </c>
      <c r="S29" s="7" t="s">
        <v>116</v>
      </c>
    </row>
    <row r="30" spans="1:19" x14ac:dyDescent="0.25">
      <c r="A30" s="12" t="s">
        <v>72</v>
      </c>
      <c r="B30" s="1">
        <v>1</v>
      </c>
      <c r="C30" s="1">
        <v>0</v>
      </c>
      <c r="D30" s="1">
        <v>1</v>
      </c>
      <c r="E30" s="36">
        <v>0</v>
      </c>
      <c r="F30" s="37">
        <v>0</v>
      </c>
      <c r="G30" s="36">
        <v>0</v>
      </c>
      <c r="H30" s="36">
        <v>0</v>
      </c>
      <c r="I30" s="36">
        <v>0</v>
      </c>
      <c r="J30" s="36">
        <v>0</v>
      </c>
      <c r="K30" s="6" t="s">
        <v>116</v>
      </c>
      <c r="L30" s="1" t="s">
        <v>117</v>
      </c>
      <c r="M30" s="1" t="s">
        <v>116</v>
      </c>
      <c r="N30" s="1" t="s">
        <v>116</v>
      </c>
      <c r="O30" s="35">
        <v>3</v>
      </c>
      <c r="P30" s="36">
        <v>5</v>
      </c>
      <c r="Q30" s="37">
        <v>-2</v>
      </c>
      <c r="R30" s="6" t="s">
        <v>27</v>
      </c>
      <c r="S30" s="7" t="s">
        <v>117</v>
      </c>
    </row>
    <row r="31" spans="1:19" x14ac:dyDescent="0.25">
      <c r="A31" s="12" t="s">
        <v>71</v>
      </c>
      <c r="B31" s="1">
        <v>0</v>
      </c>
      <c r="C31" s="1">
        <v>0</v>
      </c>
      <c r="D31" s="1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6">
        <v>0</v>
      </c>
      <c r="K31" s="6" t="s">
        <v>116</v>
      </c>
      <c r="L31" s="1" t="s">
        <v>116</v>
      </c>
      <c r="M31" s="1" t="s">
        <v>116</v>
      </c>
      <c r="N31" s="1" t="s">
        <v>116</v>
      </c>
      <c r="O31" s="35">
        <v>0</v>
      </c>
      <c r="P31" s="36">
        <v>0</v>
      </c>
      <c r="Q31" s="37">
        <v>0</v>
      </c>
      <c r="R31" s="6" t="s">
        <v>116</v>
      </c>
      <c r="S31" s="7" t="s">
        <v>116</v>
      </c>
    </row>
    <row r="32" spans="1:19" ht="15.75" thickBot="1" x14ac:dyDescent="0.3">
      <c r="A32" s="12" t="s">
        <v>70</v>
      </c>
      <c r="B32" s="1">
        <v>0</v>
      </c>
      <c r="C32" s="1">
        <v>0</v>
      </c>
      <c r="D32" s="1">
        <v>0</v>
      </c>
      <c r="E32" s="36">
        <v>0</v>
      </c>
      <c r="F32" s="40">
        <v>0</v>
      </c>
      <c r="G32" s="36">
        <v>0</v>
      </c>
      <c r="H32" s="36">
        <v>0</v>
      </c>
      <c r="I32" s="36">
        <v>0</v>
      </c>
      <c r="J32" s="36">
        <v>0</v>
      </c>
      <c r="K32" s="6" t="s">
        <v>116</v>
      </c>
      <c r="L32" s="1" t="s">
        <v>116</v>
      </c>
      <c r="M32" s="1" t="s">
        <v>116</v>
      </c>
      <c r="N32" s="1" t="s">
        <v>116</v>
      </c>
      <c r="O32" s="35">
        <v>0</v>
      </c>
      <c r="P32" s="36">
        <v>0</v>
      </c>
      <c r="Q32" s="37">
        <v>0</v>
      </c>
      <c r="R32" s="6" t="s">
        <v>116</v>
      </c>
      <c r="S32" s="7" t="s">
        <v>116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1</v>
      </c>
      <c r="C35" s="1">
        <v>1</v>
      </c>
      <c r="D35" s="1">
        <v>0</v>
      </c>
      <c r="E35" s="36">
        <v>0</v>
      </c>
      <c r="F35" s="34">
        <v>2</v>
      </c>
      <c r="G35" s="36">
        <v>1</v>
      </c>
      <c r="H35" s="36">
        <v>1</v>
      </c>
      <c r="I35" s="36">
        <v>0</v>
      </c>
      <c r="J35" s="36">
        <v>0</v>
      </c>
      <c r="K35" s="6" t="s">
        <v>119</v>
      </c>
      <c r="L35" s="1" t="s">
        <v>116</v>
      </c>
      <c r="M35" s="1" t="s">
        <v>119</v>
      </c>
      <c r="N35" s="1" t="s">
        <v>119</v>
      </c>
      <c r="O35" s="35">
        <v>4</v>
      </c>
      <c r="P35" s="36">
        <v>1</v>
      </c>
      <c r="Q35" s="37">
        <v>3</v>
      </c>
      <c r="R35" s="6" t="s">
        <v>26</v>
      </c>
      <c r="S35" s="7" t="s">
        <v>119</v>
      </c>
    </row>
    <row r="36" spans="1:19" x14ac:dyDescent="0.25">
      <c r="A36" s="12" t="s">
        <v>82</v>
      </c>
      <c r="B36" s="1">
        <v>0</v>
      </c>
      <c r="C36" s="1">
        <v>0</v>
      </c>
      <c r="D36" s="1">
        <v>0</v>
      </c>
      <c r="E36" s="36">
        <v>0</v>
      </c>
      <c r="F36" s="37">
        <v>0</v>
      </c>
      <c r="G36" s="36">
        <v>0</v>
      </c>
      <c r="H36" s="36">
        <v>0</v>
      </c>
      <c r="I36" s="36">
        <v>0</v>
      </c>
      <c r="J36" s="36">
        <v>0</v>
      </c>
      <c r="K36" s="6" t="s">
        <v>116</v>
      </c>
      <c r="L36" s="1" t="s">
        <v>116</v>
      </c>
      <c r="M36" s="1" t="s">
        <v>116</v>
      </c>
      <c r="N36" s="1" t="s">
        <v>116</v>
      </c>
      <c r="O36" s="35">
        <v>0</v>
      </c>
      <c r="P36" s="36">
        <v>0</v>
      </c>
      <c r="Q36" s="37">
        <v>0</v>
      </c>
      <c r="R36" s="6" t="s">
        <v>116</v>
      </c>
      <c r="S36" s="7" t="s">
        <v>116</v>
      </c>
    </row>
    <row r="37" spans="1:19" x14ac:dyDescent="0.25">
      <c r="A37" s="12" t="s">
        <v>81</v>
      </c>
      <c r="B37" s="1">
        <v>0</v>
      </c>
      <c r="C37" s="1">
        <v>0</v>
      </c>
      <c r="D37" s="1">
        <v>0</v>
      </c>
      <c r="E37" s="36">
        <v>0</v>
      </c>
      <c r="F37" s="37">
        <v>0</v>
      </c>
      <c r="G37" s="36">
        <v>0</v>
      </c>
      <c r="H37" s="36">
        <v>0</v>
      </c>
      <c r="I37" s="36">
        <v>0</v>
      </c>
      <c r="J37" s="36">
        <v>0</v>
      </c>
      <c r="K37" s="6" t="s">
        <v>116</v>
      </c>
      <c r="L37" s="1" t="s">
        <v>116</v>
      </c>
      <c r="M37" s="1" t="s">
        <v>116</v>
      </c>
      <c r="N37" s="1" t="s">
        <v>116</v>
      </c>
      <c r="O37" s="35">
        <v>0</v>
      </c>
      <c r="P37" s="36">
        <v>0</v>
      </c>
      <c r="Q37" s="37">
        <v>0</v>
      </c>
      <c r="R37" s="6" t="s">
        <v>116</v>
      </c>
      <c r="S37" s="7" t="s">
        <v>116</v>
      </c>
    </row>
    <row r="38" spans="1:19" x14ac:dyDescent="0.25">
      <c r="A38" s="12" t="s">
        <v>78</v>
      </c>
      <c r="B38" s="1">
        <v>0</v>
      </c>
      <c r="C38" s="1">
        <v>0</v>
      </c>
      <c r="D38" s="1">
        <v>0</v>
      </c>
      <c r="E38" s="36">
        <v>0</v>
      </c>
      <c r="F38" s="37">
        <v>0</v>
      </c>
      <c r="G38" s="36">
        <v>0</v>
      </c>
      <c r="H38" s="36">
        <v>0</v>
      </c>
      <c r="I38" s="36">
        <v>0</v>
      </c>
      <c r="J38" s="36">
        <v>0</v>
      </c>
      <c r="K38" s="6" t="s">
        <v>116</v>
      </c>
      <c r="L38" s="1" t="s">
        <v>116</v>
      </c>
      <c r="M38" s="1" t="s">
        <v>116</v>
      </c>
      <c r="N38" s="1" t="s">
        <v>116</v>
      </c>
      <c r="O38" s="35">
        <v>0</v>
      </c>
      <c r="P38" s="36">
        <v>0</v>
      </c>
      <c r="Q38" s="37">
        <v>0</v>
      </c>
      <c r="R38" s="6" t="s">
        <v>116</v>
      </c>
      <c r="S38" s="7" t="s">
        <v>116</v>
      </c>
    </row>
    <row r="39" spans="1:19" x14ac:dyDescent="0.25">
      <c r="A39" s="12" t="s">
        <v>79</v>
      </c>
      <c r="B39" s="1">
        <v>0</v>
      </c>
      <c r="C39" s="1">
        <v>0</v>
      </c>
      <c r="D39" s="1">
        <v>0</v>
      </c>
      <c r="E39" s="36">
        <v>0</v>
      </c>
      <c r="F39" s="37">
        <v>0</v>
      </c>
      <c r="G39" s="36">
        <v>0</v>
      </c>
      <c r="H39" s="36">
        <v>0</v>
      </c>
      <c r="I39" s="36">
        <v>0</v>
      </c>
      <c r="J39" s="36">
        <v>0</v>
      </c>
      <c r="K39" s="6" t="s">
        <v>116</v>
      </c>
      <c r="L39" s="1" t="s">
        <v>116</v>
      </c>
      <c r="M39" s="1" t="s">
        <v>116</v>
      </c>
      <c r="N39" s="1" t="s">
        <v>116</v>
      </c>
      <c r="O39" s="35">
        <v>0</v>
      </c>
      <c r="P39" s="36">
        <v>0</v>
      </c>
      <c r="Q39" s="37">
        <v>0</v>
      </c>
      <c r="R39" s="6" t="s">
        <v>116</v>
      </c>
      <c r="S39" s="7" t="s">
        <v>116</v>
      </c>
    </row>
    <row r="40" spans="1:19" x14ac:dyDescent="0.25">
      <c r="A40" s="12" t="s">
        <v>83</v>
      </c>
      <c r="B40" s="1">
        <v>0</v>
      </c>
      <c r="C40" s="1">
        <v>0</v>
      </c>
      <c r="D40" s="1">
        <v>0</v>
      </c>
      <c r="E40" s="36">
        <v>0</v>
      </c>
      <c r="F40" s="37">
        <v>0</v>
      </c>
      <c r="G40" s="36">
        <v>0</v>
      </c>
      <c r="H40" s="36">
        <v>0</v>
      </c>
      <c r="I40" s="36">
        <v>0</v>
      </c>
      <c r="J40" s="36">
        <v>0</v>
      </c>
      <c r="K40" s="6" t="s">
        <v>116</v>
      </c>
      <c r="L40" s="1" t="s">
        <v>116</v>
      </c>
      <c r="M40" s="1" t="s">
        <v>116</v>
      </c>
      <c r="N40" s="1" t="s">
        <v>116</v>
      </c>
      <c r="O40" s="35">
        <v>0</v>
      </c>
      <c r="P40" s="36">
        <v>0</v>
      </c>
      <c r="Q40" s="37">
        <v>0</v>
      </c>
      <c r="R40" s="6" t="s">
        <v>116</v>
      </c>
      <c r="S40" s="7" t="s">
        <v>116</v>
      </c>
    </row>
    <row r="41" spans="1:19" x14ac:dyDescent="0.25">
      <c r="A41" s="12" t="s">
        <v>80</v>
      </c>
      <c r="B41" s="1">
        <v>1</v>
      </c>
      <c r="C41" s="1">
        <v>0</v>
      </c>
      <c r="D41" s="1">
        <v>1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6">
        <v>0</v>
      </c>
      <c r="K41" s="6" t="s">
        <v>116</v>
      </c>
      <c r="L41" s="1" t="s">
        <v>117</v>
      </c>
      <c r="M41" s="1" t="s">
        <v>117</v>
      </c>
      <c r="N41" s="1" t="s">
        <v>117</v>
      </c>
      <c r="O41" s="35">
        <v>1</v>
      </c>
      <c r="P41" s="36">
        <v>4</v>
      </c>
      <c r="Q41" s="37">
        <v>-3</v>
      </c>
      <c r="R41" s="6" t="s">
        <v>27</v>
      </c>
      <c r="S41" s="7" t="s">
        <v>117</v>
      </c>
    </row>
    <row r="42" spans="1:19" ht="15.75" thickBot="1" x14ac:dyDescent="0.3">
      <c r="A42" s="13" t="s">
        <v>76</v>
      </c>
      <c r="B42" s="9">
        <v>0</v>
      </c>
      <c r="C42" s="9">
        <v>0</v>
      </c>
      <c r="D42" s="9">
        <v>0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116</v>
      </c>
      <c r="L42" s="9" t="s">
        <v>116</v>
      </c>
      <c r="M42" s="9" t="s">
        <v>116</v>
      </c>
      <c r="N42" s="9" t="s">
        <v>116</v>
      </c>
      <c r="O42" s="38">
        <v>0</v>
      </c>
      <c r="P42" s="39">
        <v>0</v>
      </c>
      <c r="Q42" s="40">
        <v>0</v>
      </c>
      <c r="R42" s="8" t="s">
        <v>116</v>
      </c>
      <c r="S42" s="10" t="s">
        <v>116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35:S42">
    <sortCondition descending="1" ref="F35:F42"/>
  </sortState>
  <mergeCells count="10">
    <mergeCell ref="A33:S33"/>
    <mergeCell ref="B44:D44"/>
    <mergeCell ref="B45:D45"/>
    <mergeCell ref="B46:D46"/>
    <mergeCell ref="B47:D47"/>
    <mergeCell ref="A1:S1"/>
    <mergeCell ref="A2:S2"/>
    <mergeCell ref="A12:S12"/>
    <mergeCell ref="A22:S22"/>
    <mergeCell ref="A23:S2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70</v>
      </c>
      <c r="E2" s="1">
        <v>5</v>
      </c>
      <c r="F2" s="1">
        <v>3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78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66</v>
      </c>
      <c r="E3" s="1">
        <v>2</v>
      </c>
      <c r="F3" s="1">
        <v>5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75</v>
      </c>
      <c r="AO3" s="1" t="s">
        <v>79</v>
      </c>
    </row>
    <row r="4" spans="1:41" x14ac:dyDescent="0.25">
      <c r="A4" s="14">
        <v>45215</v>
      </c>
      <c r="B4" s="1">
        <v>3</v>
      </c>
      <c r="C4" s="1" t="s">
        <v>4</v>
      </c>
      <c r="D4" s="1" t="s">
        <v>65</v>
      </c>
      <c r="E4" s="1">
        <v>2</v>
      </c>
      <c r="F4" s="1">
        <v>3</v>
      </c>
      <c r="G4" s="1" t="s">
        <v>112</v>
      </c>
      <c r="H4" s="1" t="s">
        <v>111</v>
      </c>
      <c r="I4" s="1">
        <f t="shared" si="3"/>
        <v>1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1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1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2</v>
      </c>
      <c r="AC4" s="50" t="str">
        <f t="shared" si="10"/>
        <v>OTL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1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69</v>
      </c>
      <c r="AO4" s="1" t="s">
        <v>83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57</v>
      </c>
      <c r="E5" s="1">
        <v>4</v>
      </c>
      <c r="F5" s="1">
        <v>3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1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1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1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61</v>
      </c>
      <c r="AN5" s="1" t="s">
        <v>68</v>
      </c>
      <c r="AO5" s="1" t="s">
        <v>80</v>
      </c>
    </row>
    <row r="6" spans="1:41" x14ac:dyDescent="0.25">
      <c r="A6" s="14">
        <v>45219</v>
      </c>
      <c r="B6" s="1">
        <v>5</v>
      </c>
      <c r="C6" s="1" t="s">
        <v>4</v>
      </c>
      <c r="D6" s="1" t="s">
        <v>67</v>
      </c>
      <c r="E6" s="1">
        <v>1</v>
      </c>
      <c r="F6" s="1">
        <v>3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1</v>
      </c>
      <c r="O6" s="1">
        <f t="shared" si="7"/>
        <v>1</v>
      </c>
      <c r="P6" s="1">
        <f t="shared" si="13"/>
        <v>0</v>
      </c>
      <c r="Q6" s="1">
        <f t="shared" si="14"/>
        <v>0</v>
      </c>
      <c r="R6" s="1">
        <f t="shared" si="8"/>
        <v>1</v>
      </c>
      <c r="S6" s="1">
        <f t="shared" si="15"/>
        <v>2</v>
      </c>
      <c r="T6" s="1">
        <f t="shared" si="16"/>
        <v>1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0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75</v>
      </c>
      <c r="AN6" s="1" t="s">
        <v>78</v>
      </c>
      <c r="AO6" s="1" t="s">
        <v>76</v>
      </c>
    </row>
    <row r="7" spans="1:41" x14ac:dyDescent="0.25">
      <c r="A7" s="14">
        <v>45221</v>
      </c>
      <c r="B7" s="1">
        <v>6</v>
      </c>
      <c r="C7" s="1" t="s">
        <v>4</v>
      </c>
      <c r="D7" s="1" t="s">
        <v>56</v>
      </c>
      <c r="E7" s="1">
        <v>2</v>
      </c>
      <c r="F7" s="1">
        <v>6</v>
      </c>
      <c r="G7" s="1" t="s">
        <v>112</v>
      </c>
      <c r="H7" s="1" t="s">
        <v>112</v>
      </c>
      <c r="I7" s="1">
        <f t="shared" si="3"/>
        <v>2</v>
      </c>
      <c r="J7" s="1">
        <f t="shared" si="11"/>
        <v>3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1</v>
      </c>
      <c r="O7" s="1">
        <f t="shared" si="7"/>
        <v>1</v>
      </c>
      <c r="P7" s="1">
        <f t="shared" si="13"/>
        <v>0</v>
      </c>
      <c r="Q7" s="1">
        <f t="shared" si="14"/>
        <v>0</v>
      </c>
      <c r="R7" s="1">
        <f t="shared" si="8"/>
        <v>1</v>
      </c>
      <c r="S7" s="1">
        <f t="shared" si="15"/>
        <v>3</v>
      </c>
      <c r="T7" s="1">
        <f t="shared" si="16"/>
        <v>1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1</v>
      </c>
      <c r="Y7" s="51">
        <f t="shared" si="21"/>
        <v>0</v>
      </c>
      <c r="Z7" s="51">
        <f t="shared" si="22"/>
        <v>0</v>
      </c>
      <c r="AA7" s="1" t="str">
        <f t="shared" si="1"/>
        <v>L</v>
      </c>
      <c r="AB7" s="1">
        <f t="shared" si="9"/>
        <v>2</v>
      </c>
      <c r="AC7" s="50" t="str">
        <f t="shared" si="10"/>
        <v>L</v>
      </c>
      <c r="AD7" s="50">
        <f t="shared" si="23"/>
        <v>2</v>
      </c>
      <c r="AE7" s="50">
        <f t="shared" si="24"/>
        <v>3</v>
      </c>
      <c r="AF7" s="50">
        <f t="shared" si="25"/>
        <v>1</v>
      </c>
      <c r="AG7" s="17"/>
      <c r="AM7" s="1" t="s">
        <v>69</v>
      </c>
      <c r="AN7" s="1" t="s">
        <v>79</v>
      </c>
      <c r="AO7" s="1" t="s">
        <v>77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60</v>
      </c>
      <c r="E8" s="1">
        <v>1</v>
      </c>
      <c r="F8" s="1">
        <v>3</v>
      </c>
      <c r="G8" s="1" t="s">
        <v>112</v>
      </c>
      <c r="H8" s="1" t="s">
        <v>112</v>
      </c>
      <c r="I8" s="1">
        <f t="shared" si="3"/>
        <v>2</v>
      </c>
      <c r="J8" s="1">
        <f t="shared" si="11"/>
        <v>4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1</v>
      </c>
      <c r="O8" s="1">
        <f t="shared" si="7"/>
        <v>1</v>
      </c>
      <c r="P8" s="1">
        <f t="shared" si="13"/>
        <v>1</v>
      </c>
      <c r="Q8" s="1">
        <f t="shared" si="14"/>
        <v>0</v>
      </c>
      <c r="R8" s="1">
        <f t="shared" si="8"/>
        <v>1</v>
      </c>
      <c r="S8" s="1">
        <f t="shared" si="15"/>
        <v>3</v>
      </c>
      <c r="T8" s="1">
        <f t="shared" si="16"/>
        <v>1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1</v>
      </c>
      <c r="Y8" s="51">
        <f t="shared" si="21"/>
        <v>0</v>
      </c>
      <c r="Z8" s="51">
        <f t="shared" si="22"/>
        <v>0</v>
      </c>
      <c r="AA8" s="1" t="str">
        <f t="shared" si="1"/>
        <v>L</v>
      </c>
      <c r="AB8" s="1">
        <f t="shared" si="9"/>
        <v>3</v>
      </c>
      <c r="AC8" s="50" t="str">
        <f t="shared" si="10"/>
        <v>L</v>
      </c>
      <c r="AD8" s="50">
        <f t="shared" si="23"/>
        <v>2</v>
      </c>
      <c r="AE8" s="50">
        <f t="shared" si="24"/>
        <v>4</v>
      </c>
      <c r="AF8" s="50">
        <f t="shared" si="25"/>
        <v>1</v>
      </c>
      <c r="AG8" s="17"/>
      <c r="AM8" s="1" t="s">
        <v>67</v>
      </c>
      <c r="AN8" s="1" t="s">
        <v>73</v>
      </c>
    </row>
    <row r="9" spans="1:41" x14ac:dyDescent="0.25">
      <c r="A9" s="14">
        <v>45225</v>
      </c>
      <c r="B9" s="1">
        <v>8</v>
      </c>
      <c r="C9" s="1" t="s">
        <v>3</v>
      </c>
      <c r="D9" s="1" t="s">
        <v>71</v>
      </c>
      <c r="E9" s="1">
        <v>0</v>
      </c>
      <c r="F9" s="1">
        <v>3</v>
      </c>
      <c r="G9" s="1" t="s">
        <v>112</v>
      </c>
      <c r="H9" s="1" t="s">
        <v>112</v>
      </c>
      <c r="I9" s="1">
        <f t="shared" si="3"/>
        <v>2</v>
      </c>
      <c r="J9" s="1">
        <f t="shared" si="11"/>
        <v>5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1</v>
      </c>
      <c r="O9" s="1">
        <f t="shared" si="7"/>
        <v>1</v>
      </c>
      <c r="P9" s="1">
        <f t="shared" si="13"/>
        <v>2</v>
      </c>
      <c r="Q9" s="1">
        <f t="shared" si="14"/>
        <v>0</v>
      </c>
      <c r="R9" s="1">
        <f t="shared" si="8"/>
        <v>1</v>
      </c>
      <c r="S9" s="1">
        <f t="shared" si="15"/>
        <v>3</v>
      </c>
      <c r="T9" s="1">
        <f t="shared" si="16"/>
        <v>1</v>
      </c>
      <c r="U9" s="50">
        <f t="shared" si="17"/>
        <v>0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1</v>
      </c>
      <c r="Z9" s="51">
        <f t="shared" si="22"/>
        <v>0</v>
      </c>
      <c r="AA9" s="1" t="str">
        <f t="shared" si="1"/>
        <v>L</v>
      </c>
      <c r="AB9" s="1">
        <f t="shared" si="9"/>
        <v>4</v>
      </c>
      <c r="AC9" s="50" t="str">
        <f t="shared" si="10"/>
        <v>L</v>
      </c>
      <c r="AD9" s="50">
        <f t="shared" si="23"/>
        <v>2</v>
      </c>
      <c r="AE9" s="50">
        <f t="shared" si="24"/>
        <v>5</v>
      </c>
      <c r="AF9" s="50">
        <f t="shared" si="25"/>
        <v>1</v>
      </c>
      <c r="AG9" s="17"/>
      <c r="AM9" s="1" t="s">
        <v>68</v>
      </c>
      <c r="AN9" s="1" t="s">
        <v>72</v>
      </c>
    </row>
    <row r="10" spans="1:41" x14ac:dyDescent="0.25">
      <c r="A10" s="14">
        <v>45228</v>
      </c>
      <c r="B10" s="1">
        <v>9</v>
      </c>
      <c r="C10" s="1" t="s">
        <v>4</v>
      </c>
      <c r="D10" s="1" t="s">
        <v>78</v>
      </c>
      <c r="E10" s="1">
        <v>2</v>
      </c>
      <c r="F10" s="1">
        <v>5</v>
      </c>
      <c r="G10" s="1" t="s">
        <v>112</v>
      </c>
      <c r="H10" s="1" t="s">
        <v>112</v>
      </c>
      <c r="I10" s="1">
        <f t="shared" si="3"/>
        <v>2</v>
      </c>
      <c r="J10" s="1">
        <f t="shared" si="11"/>
        <v>6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1</v>
      </c>
      <c r="O10" s="1">
        <f t="shared" si="7"/>
        <v>1</v>
      </c>
      <c r="P10" s="1">
        <f t="shared" si="13"/>
        <v>2</v>
      </c>
      <c r="Q10" s="1">
        <f t="shared" si="14"/>
        <v>0</v>
      </c>
      <c r="R10" s="1">
        <f t="shared" si="8"/>
        <v>1</v>
      </c>
      <c r="S10" s="1">
        <f t="shared" si="15"/>
        <v>4</v>
      </c>
      <c r="T10" s="1">
        <f t="shared" si="16"/>
        <v>1</v>
      </c>
      <c r="U10" s="50">
        <f t="shared" si="17"/>
        <v>0</v>
      </c>
      <c r="V10" s="50">
        <f t="shared" si="18"/>
        <v>1</v>
      </c>
      <c r="W10" s="51">
        <f t="shared" si="19"/>
        <v>0</v>
      </c>
      <c r="X10" s="51">
        <f t="shared" si="20"/>
        <v>1</v>
      </c>
      <c r="Y10" s="51">
        <f t="shared" si="21"/>
        <v>2</v>
      </c>
      <c r="Z10" s="51">
        <f t="shared" si="22"/>
        <v>0</v>
      </c>
      <c r="AA10" s="1" t="str">
        <f t="shared" si="1"/>
        <v>L</v>
      </c>
      <c r="AB10" s="1">
        <f t="shared" si="9"/>
        <v>5</v>
      </c>
      <c r="AC10" s="50" t="str">
        <f t="shared" si="10"/>
        <v>L</v>
      </c>
      <c r="AD10" s="50">
        <f t="shared" si="23"/>
        <v>2</v>
      </c>
      <c r="AE10" s="50">
        <f t="shared" si="24"/>
        <v>6</v>
      </c>
      <c r="AF10" s="50">
        <f t="shared" si="25"/>
        <v>1</v>
      </c>
      <c r="AG10" s="17"/>
      <c r="AM10" s="1" t="s">
        <v>56</v>
      </c>
      <c r="AN10" s="1" t="s">
        <v>83</v>
      </c>
    </row>
    <row r="11" spans="1:41" x14ac:dyDescent="0.25">
      <c r="A11" s="14">
        <v>45231</v>
      </c>
      <c r="B11" s="1">
        <v>10</v>
      </c>
      <c r="C11" s="1" t="s">
        <v>3</v>
      </c>
      <c r="D11" s="1" t="s">
        <v>68</v>
      </c>
      <c r="E11" s="1">
        <v>3</v>
      </c>
      <c r="F11" s="1">
        <v>4</v>
      </c>
      <c r="G11" s="1" t="s">
        <v>112</v>
      </c>
      <c r="H11" s="1" t="s">
        <v>112</v>
      </c>
      <c r="I11" s="1">
        <f t="shared" si="3"/>
        <v>2</v>
      </c>
      <c r="J11" s="1">
        <f t="shared" si="11"/>
        <v>7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1</v>
      </c>
      <c r="O11" s="1">
        <f t="shared" si="7"/>
        <v>1</v>
      </c>
      <c r="P11" s="1">
        <f t="shared" si="13"/>
        <v>3</v>
      </c>
      <c r="Q11" s="1">
        <f t="shared" si="14"/>
        <v>0</v>
      </c>
      <c r="R11" s="1">
        <f t="shared" si="8"/>
        <v>1</v>
      </c>
      <c r="S11" s="1">
        <f t="shared" si="15"/>
        <v>4</v>
      </c>
      <c r="T11" s="1">
        <f t="shared" si="16"/>
        <v>1</v>
      </c>
      <c r="U11" s="50">
        <f t="shared" si="17"/>
        <v>0</v>
      </c>
      <c r="V11" s="50">
        <f t="shared" si="18"/>
        <v>1</v>
      </c>
      <c r="W11" s="51">
        <f t="shared" si="19"/>
        <v>0</v>
      </c>
      <c r="X11" s="51">
        <f t="shared" si="20"/>
        <v>1</v>
      </c>
      <c r="Y11" s="51">
        <f t="shared" si="21"/>
        <v>3</v>
      </c>
      <c r="Z11" s="51">
        <f t="shared" si="22"/>
        <v>0</v>
      </c>
      <c r="AA11" s="1" t="str">
        <f t="shared" si="1"/>
        <v>L</v>
      </c>
      <c r="AB11" s="1">
        <f t="shared" si="9"/>
        <v>6</v>
      </c>
      <c r="AC11" s="50" t="str">
        <f t="shared" si="10"/>
        <v>L</v>
      </c>
      <c r="AD11" s="50">
        <f t="shared" si="23"/>
        <v>2</v>
      </c>
      <c r="AE11" s="50">
        <f t="shared" si="24"/>
        <v>7</v>
      </c>
      <c r="AF11" s="50">
        <f t="shared" si="25"/>
        <v>1</v>
      </c>
      <c r="AG11" s="17"/>
      <c r="AM11" s="1" t="s">
        <v>78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80</v>
      </c>
      <c r="E12" s="1">
        <v>6</v>
      </c>
      <c r="F12" s="1">
        <v>3</v>
      </c>
      <c r="G12" s="1" t="s">
        <v>112</v>
      </c>
      <c r="H12" s="1" t="s">
        <v>112</v>
      </c>
      <c r="I12" s="1">
        <f t="shared" si="3"/>
        <v>3</v>
      </c>
      <c r="J12" s="1">
        <f t="shared" si="11"/>
        <v>7</v>
      </c>
      <c r="K12" s="1">
        <f t="shared" si="4"/>
        <v>0</v>
      </c>
      <c r="L12" s="1">
        <f t="shared" si="12"/>
        <v>1</v>
      </c>
      <c r="M12" s="1">
        <f t="shared" si="5"/>
        <v>0</v>
      </c>
      <c r="N12" s="1">
        <f t="shared" si="6"/>
        <v>1</v>
      </c>
      <c r="O12" s="1">
        <f t="shared" si="7"/>
        <v>1</v>
      </c>
      <c r="P12" s="1">
        <f t="shared" si="13"/>
        <v>3</v>
      </c>
      <c r="Q12" s="1">
        <f t="shared" si="14"/>
        <v>0</v>
      </c>
      <c r="R12" s="1">
        <f t="shared" si="8"/>
        <v>2</v>
      </c>
      <c r="S12" s="1">
        <f t="shared" si="15"/>
        <v>4</v>
      </c>
      <c r="T12" s="1">
        <f t="shared" si="16"/>
        <v>1</v>
      </c>
      <c r="U12" s="50">
        <f t="shared" si="17"/>
        <v>1</v>
      </c>
      <c r="V12" s="50">
        <f t="shared" si="18"/>
        <v>1</v>
      </c>
      <c r="W12" s="51">
        <f t="shared" si="19"/>
        <v>0</v>
      </c>
      <c r="X12" s="51">
        <f t="shared" si="20"/>
        <v>2</v>
      </c>
      <c r="Y12" s="51">
        <f t="shared" si="21"/>
        <v>3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2</v>
      </c>
      <c r="AE12" s="50">
        <f>IF(AC12="","",COUNTIFS(AC3:AC12,"L"))</f>
        <v>7</v>
      </c>
      <c r="AF12" s="50">
        <f>IF(AC12="","",COUNTIFS(AC3:AC12,"OTL"))</f>
        <v>1</v>
      </c>
      <c r="AG12" s="17"/>
      <c r="AM12" s="1" t="s">
        <v>52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72</v>
      </c>
      <c r="E13" s="1">
        <v>4</v>
      </c>
      <c r="F13" s="1">
        <v>2</v>
      </c>
      <c r="G13" s="1" t="s">
        <v>112</v>
      </c>
      <c r="H13" s="1" t="s">
        <v>112</v>
      </c>
      <c r="I13" s="1">
        <f t="shared" si="3"/>
        <v>4</v>
      </c>
      <c r="J13" s="1">
        <f t="shared" si="11"/>
        <v>7</v>
      </c>
      <c r="K13" s="1">
        <f t="shared" si="4"/>
        <v>0</v>
      </c>
      <c r="L13" s="1">
        <f t="shared" si="12"/>
        <v>1</v>
      </c>
      <c r="M13" s="1">
        <f t="shared" si="5"/>
        <v>0</v>
      </c>
      <c r="N13" s="1">
        <f t="shared" si="6"/>
        <v>1</v>
      </c>
      <c r="O13" s="1">
        <f t="shared" si="7"/>
        <v>2</v>
      </c>
      <c r="P13" s="1">
        <f t="shared" si="13"/>
        <v>3</v>
      </c>
      <c r="Q13" s="1">
        <f t="shared" si="14"/>
        <v>0</v>
      </c>
      <c r="R13" s="1">
        <f t="shared" si="8"/>
        <v>2</v>
      </c>
      <c r="S13" s="1">
        <f t="shared" si="15"/>
        <v>4</v>
      </c>
      <c r="T13" s="1">
        <f t="shared" si="16"/>
        <v>1</v>
      </c>
      <c r="U13" s="50">
        <f t="shared" si="17"/>
        <v>1</v>
      </c>
      <c r="V13" s="50">
        <f t="shared" si="18"/>
        <v>1</v>
      </c>
      <c r="W13" s="51">
        <f t="shared" si="19"/>
        <v>0</v>
      </c>
      <c r="X13" s="51">
        <f t="shared" si="20"/>
        <v>3</v>
      </c>
      <c r="Y13" s="51">
        <f t="shared" si="21"/>
        <v>3</v>
      </c>
      <c r="Z13" s="51">
        <f t="shared" si="22"/>
        <v>0</v>
      </c>
      <c r="AA13" s="1" t="str">
        <f t="shared" si="1"/>
        <v>W</v>
      </c>
      <c r="AB13" s="1">
        <f t="shared" si="9"/>
        <v>2</v>
      </c>
      <c r="AC13" s="50" t="str">
        <f t="shared" si="10"/>
        <v>W</v>
      </c>
      <c r="AD13" s="50">
        <f>IF(AC13="","",COUNTIFS(AC4:AC13,"W"))</f>
        <v>3</v>
      </c>
      <c r="AE13" s="50">
        <f>IF(AC13="","",COUNTIFS(AC4:AC13,"L"))</f>
        <v>6</v>
      </c>
      <c r="AF13" s="50">
        <f>IF(AC13="","",COUNTIFS(AC4:AC13,"OTL"))</f>
        <v>1</v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4</v>
      </c>
      <c r="J84" s="1">
        <f t="shared" si="57"/>
        <v>7</v>
      </c>
      <c r="K84" s="1">
        <f t="shared" si="57"/>
        <v>0</v>
      </c>
      <c r="L84" s="1">
        <f t="shared" si="57"/>
        <v>1</v>
      </c>
      <c r="M84" s="1">
        <f t="shared" si="57"/>
        <v>0</v>
      </c>
      <c r="N84" s="1">
        <f t="shared" si="57"/>
        <v>1</v>
      </c>
      <c r="O84" s="1">
        <f t="shared" ref="O84:Z84" si="58">IF(O2="","",MAX(O2:O83))</f>
        <v>2</v>
      </c>
      <c r="P84" s="1">
        <f t="shared" si="58"/>
        <v>3</v>
      </c>
      <c r="Q84" s="1">
        <f t="shared" si="58"/>
        <v>0</v>
      </c>
      <c r="R84" s="1">
        <f t="shared" si="58"/>
        <v>2</v>
      </c>
      <c r="S84" s="1">
        <f t="shared" si="58"/>
        <v>4</v>
      </c>
      <c r="T84" s="1">
        <f t="shared" si="58"/>
        <v>1</v>
      </c>
      <c r="U84" s="1">
        <f t="shared" si="58"/>
        <v>1</v>
      </c>
      <c r="V84" s="1">
        <f t="shared" si="58"/>
        <v>1</v>
      </c>
      <c r="W84" s="1">
        <f t="shared" si="58"/>
        <v>0</v>
      </c>
      <c r="X84" s="1">
        <f t="shared" si="58"/>
        <v>3</v>
      </c>
      <c r="Y84" s="1">
        <f t="shared" si="58"/>
        <v>3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7</v>
      </c>
      <c r="E85" s="1">
        <f>SUM(E2:E83)</f>
        <v>32</v>
      </c>
      <c r="F85" s="1">
        <f>SUM(F2:F83)</f>
        <v>43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2-3-0</v>
      </c>
      <c r="R85" s="1" t="str">
        <f>IF(R84="","0-0-0",CONCATENATE(R84,"-",S84,"-",T84))</f>
        <v>2-4-1</v>
      </c>
      <c r="U85" s="1" t="str">
        <f>IF(U84="","0-0-0",CONCATENATE(U84,"-",V84,"-",W84))</f>
        <v>1-1-0</v>
      </c>
      <c r="X85" s="1" t="str">
        <f>IF(X84="","0-0-0",CONCATENATE(X84,"-",Y84,"-",Z84))</f>
        <v>3-3-0</v>
      </c>
      <c r="AA85" s="1" t="str">
        <f>IF(AA84="","0-0",CONCATENATE(AA84,AB84))</f>
        <v>W2</v>
      </c>
      <c r="AD85" s="1" t="str">
        <f>IF(AD84="","0-0-0",CONCATENATE(AD84,"-",AE84,"-",AF84))</f>
        <v>3-6-1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67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59</v>
      </c>
      <c r="E2" s="1">
        <v>5</v>
      </c>
      <c r="F2" s="1">
        <v>3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63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79</v>
      </c>
      <c r="E3" s="1">
        <v>6</v>
      </c>
      <c r="F3" s="1">
        <v>5</v>
      </c>
      <c r="G3" s="1" t="s">
        <v>112</v>
      </c>
      <c r="H3" s="1" t="s">
        <v>111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67</v>
      </c>
      <c r="AO3" s="1" t="s">
        <v>64</v>
      </c>
    </row>
    <row r="4" spans="1:41" x14ac:dyDescent="0.25">
      <c r="A4" s="14">
        <v>45214</v>
      </c>
      <c r="B4" s="1">
        <v>3</v>
      </c>
      <c r="C4" s="1" t="s">
        <v>4</v>
      </c>
      <c r="D4" s="1" t="s">
        <v>82</v>
      </c>
      <c r="E4" s="1">
        <v>3</v>
      </c>
      <c r="F4" s="1">
        <v>6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1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56</v>
      </c>
      <c r="AO4" s="1" t="s">
        <v>60</v>
      </c>
    </row>
    <row r="5" spans="1:41" x14ac:dyDescent="0.25">
      <c r="A5" s="14">
        <v>45216</v>
      </c>
      <c r="B5" s="1">
        <v>4</v>
      </c>
      <c r="C5" s="1" t="s">
        <v>4</v>
      </c>
      <c r="D5" s="1" t="s">
        <v>83</v>
      </c>
      <c r="E5" s="1">
        <v>6</v>
      </c>
      <c r="F5" s="1">
        <v>3</v>
      </c>
      <c r="G5" s="1" t="s">
        <v>112</v>
      </c>
      <c r="H5" s="1" t="s">
        <v>112</v>
      </c>
      <c r="I5" s="1">
        <f t="shared" si="3"/>
        <v>3</v>
      </c>
      <c r="J5" s="1">
        <f t="shared" si="11"/>
        <v>1</v>
      </c>
      <c r="K5" s="1">
        <f t="shared" si="4"/>
        <v>0</v>
      </c>
      <c r="L5" s="1">
        <f t="shared" si="12"/>
        <v>0</v>
      </c>
      <c r="M5" s="1">
        <f t="shared" si="5"/>
        <v>1</v>
      </c>
      <c r="N5" s="1">
        <f t="shared" si="6"/>
        <v>0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2</v>
      </c>
      <c r="S5" s="1">
        <f t="shared" si="15"/>
        <v>1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3</v>
      </c>
      <c r="AE5" s="50">
        <f t="shared" si="24"/>
        <v>1</v>
      </c>
      <c r="AF5" s="50">
        <f t="shared" si="25"/>
        <v>0</v>
      </c>
      <c r="AG5" s="17"/>
      <c r="AM5" s="1" t="s">
        <v>81</v>
      </c>
      <c r="AN5" s="1" t="s">
        <v>52</v>
      </c>
      <c r="AO5" s="1" t="s">
        <v>62</v>
      </c>
    </row>
    <row r="6" spans="1:41" x14ac:dyDescent="0.25">
      <c r="A6" s="14">
        <v>45218</v>
      </c>
      <c r="B6" s="1">
        <v>5</v>
      </c>
      <c r="C6" s="1" t="s">
        <v>4</v>
      </c>
      <c r="D6" s="1" t="s">
        <v>80</v>
      </c>
      <c r="E6" s="1">
        <v>4</v>
      </c>
      <c r="F6" s="1">
        <v>7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0</v>
      </c>
      <c r="L6" s="1">
        <f t="shared" si="12"/>
        <v>0</v>
      </c>
      <c r="M6" s="1">
        <f t="shared" si="5"/>
        <v>1</v>
      </c>
      <c r="N6" s="1">
        <f t="shared" si="6"/>
        <v>0</v>
      </c>
      <c r="O6" s="1">
        <f t="shared" si="7"/>
        <v>1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2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0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75</v>
      </c>
      <c r="AN6" s="1" t="s">
        <v>58</v>
      </c>
      <c r="AO6" s="1" t="s">
        <v>66</v>
      </c>
    </row>
    <row r="7" spans="1:41" x14ac:dyDescent="0.25">
      <c r="A7" s="14">
        <v>45220</v>
      </c>
      <c r="B7" s="1">
        <v>6</v>
      </c>
      <c r="C7" s="1" t="s">
        <v>4</v>
      </c>
      <c r="D7" s="1" t="s">
        <v>69</v>
      </c>
      <c r="E7" s="1">
        <v>4</v>
      </c>
      <c r="F7" s="1">
        <v>6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0</v>
      </c>
      <c r="L7" s="1">
        <f t="shared" si="12"/>
        <v>0</v>
      </c>
      <c r="M7" s="1">
        <f t="shared" si="5"/>
        <v>1</v>
      </c>
      <c r="N7" s="1">
        <f t="shared" si="6"/>
        <v>0</v>
      </c>
      <c r="O7" s="1">
        <f t="shared" si="7"/>
        <v>1</v>
      </c>
      <c r="P7" s="1">
        <f t="shared" si="13"/>
        <v>0</v>
      </c>
      <c r="Q7" s="1">
        <f t="shared" si="14"/>
        <v>0</v>
      </c>
      <c r="R7" s="1">
        <f t="shared" si="8"/>
        <v>2</v>
      </c>
      <c r="S7" s="1">
        <f t="shared" si="15"/>
        <v>3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1</v>
      </c>
      <c r="Y7" s="51">
        <f t="shared" si="21"/>
        <v>0</v>
      </c>
      <c r="Z7" s="51">
        <f t="shared" si="22"/>
        <v>0</v>
      </c>
      <c r="AA7" s="1" t="str">
        <f t="shared" si="1"/>
        <v>L</v>
      </c>
      <c r="AB7" s="1">
        <f t="shared" si="9"/>
        <v>2</v>
      </c>
      <c r="AC7" s="50" t="str">
        <f t="shared" si="10"/>
        <v>L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69</v>
      </c>
      <c r="AN7" s="1" t="s">
        <v>63</v>
      </c>
      <c r="AO7" s="1" t="s">
        <v>65</v>
      </c>
    </row>
    <row r="8" spans="1:41" x14ac:dyDescent="0.25">
      <c r="A8" s="14">
        <v>45223</v>
      </c>
      <c r="B8" s="1">
        <v>7</v>
      </c>
      <c r="C8" s="1" t="s">
        <v>4</v>
      </c>
      <c r="D8" s="1" t="s">
        <v>55</v>
      </c>
      <c r="E8" s="1">
        <v>0</v>
      </c>
      <c r="F8" s="1">
        <v>3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0</v>
      </c>
      <c r="L8" s="1">
        <f t="shared" si="12"/>
        <v>0</v>
      </c>
      <c r="M8" s="1">
        <f t="shared" si="5"/>
        <v>1</v>
      </c>
      <c r="N8" s="1">
        <f t="shared" si="6"/>
        <v>0</v>
      </c>
      <c r="O8" s="1">
        <f t="shared" si="7"/>
        <v>1</v>
      </c>
      <c r="P8" s="1">
        <f t="shared" si="13"/>
        <v>0</v>
      </c>
      <c r="Q8" s="1">
        <f t="shared" si="14"/>
        <v>0</v>
      </c>
      <c r="R8" s="1">
        <f t="shared" si="8"/>
        <v>2</v>
      </c>
      <c r="S8" s="1">
        <f t="shared" si="15"/>
        <v>4</v>
      </c>
      <c r="T8" s="1">
        <f t="shared" si="16"/>
        <v>0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1</v>
      </c>
      <c r="Y8" s="51">
        <f t="shared" si="21"/>
        <v>1</v>
      </c>
      <c r="Z8" s="51">
        <f t="shared" si="22"/>
        <v>0</v>
      </c>
      <c r="AA8" s="1" t="str">
        <f t="shared" si="1"/>
        <v>L</v>
      </c>
      <c r="AB8" s="1">
        <f t="shared" si="9"/>
        <v>3</v>
      </c>
      <c r="AC8" s="50" t="str">
        <f t="shared" si="10"/>
        <v>L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67</v>
      </c>
      <c r="AN8" s="1" t="s">
        <v>64</v>
      </c>
    </row>
    <row r="9" spans="1:41" x14ac:dyDescent="0.25">
      <c r="A9" s="14">
        <v>45225</v>
      </c>
      <c r="B9" s="1">
        <v>8</v>
      </c>
      <c r="C9" s="1" t="s">
        <v>3</v>
      </c>
      <c r="D9" s="1" t="s">
        <v>80</v>
      </c>
      <c r="E9" s="1">
        <v>3</v>
      </c>
      <c r="F9" s="1">
        <v>2</v>
      </c>
      <c r="G9" s="1" t="s">
        <v>111</v>
      </c>
      <c r="H9" s="1" t="s">
        <v>112</v>
      </c>
      <c r="I9" s="1">
        <f t="shared" si="3"/>
        <v>4</v>
      </c>
      <c r="J9" s="1">
        <f t="shared" si="11"/>
        <v>4</v>
      </c>
      <c r="K9" s="1">
        <f t="shared" si="4"/>
        <v>1</v>
      </c>
      <c r="L9" s="1">
        <f t="shared" si="12"/>
        <v>0</v>
      </c>
      <c r="M9" s="1">
        <f t="shared" si="5"/>
        <v>1</v>
      </c>
      <c r="N9" s="1">
        <f t="shared" si="6"/>
        <v>0</v>
      </c>
      <c r="O9" s="1">
        <f t="shared" si="7"/>
        <v>2</v>
      </c>
      <c r="P9" s="1">
        <f t="shared" si="13"/>
        <v>0</v>
      </c>
      <c r="Q9" s="1">
        <f t="shared" si="14"/>
        <v>0</v>
      </c>
      <c r="R9" s="1">
        <f t="shared" si="8"/>
        <v>2</v>
      </c>
      <c r="S9" s="1">
        <f t="shared" si="15"/>
        <v>4</v>
      </c>
      <c r="T9" s="1">
        <f t="shared" si="16"/>
        <v>0</v>
      </c>
      <c r="U9" s="50">
        <f t="shared" si="17"/>
        <v>0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1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4</v>
      </c>
      <c r="AE9" s="50">
        <f t="shared" si="24"/>
        <v>4</v>
      </c>
      <c r="AF9" s="50">
        <f t="shared" si="25"/>
        <v>0</v>
      </c>
      <c r="AG9" s="17"/>
      <c r="AM9" s="1" t="s">
        <v>68</v>
      </c>
      <c r="AN9" s="1" t="s">
        <v>60</v>
      </c>
    </row>
    <row r="10" spans="1:41" x14ac:dyDescent="0.25">
      <c r="A10" s="14">
        <v>45226</v>
      </c>
      <c r="B10" s="1">
        <v>9</v>
      </c>
      <c r="C10" s="1" t="s">
        <v>3</v>
      </c>
      <c r="D10" s="1" t="s">
        <v>83</v>
      </c>
      <c r="E10" s="1">
        <v>3</v>
      </c>
      <c r="F10" s="1">
        <v>0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4</v>
      </c>
      <c r="K10" s="1">
        <f t="shared" si="4"/>
        <v>1</v>
      </c>
      <c r="L10" s="1">
        <f t="shared" si="12"/>
        <v>0</v>
      </c>
      <c r="M10" s="1">
        <f t="shared" si="5"/>
        <v>1</v>
      </c>
      <c r="N10" s="1">
        <f t="shared" si="6"/>
        <v>0</v>
      </c>
      <c r="O10" s="1">
        <f t="shared" si="7"/>
        <v>3</v>
      </c>
      <c r="P10" s="1">
        <f t="shared" si="13"/>
        <v>0</v>
      </c>
      <c r="Q10" s="1">
        <f t="shared" si="14"/>
        <v>0</v>
      </c>
      <c r="R10" s="1">
        <f t="shared" si="8"/>
        <v>2</v>
      </c>
      <c r="S10" s="1">
        <f t="shared" si="15"/>
        <v>4</v>
      </c>
      <c r="T10" s="1">
        <f t="shared" si="16"/>
        <v>0</v>
      </c>
      <c r="U10" s="50">
        <f t="shared" si="17"/>
        <v>0</v>
      </c>
      <c r="V10" s="50">
        <f t="shared" si="18"/>
        <v>0</v>
      </c>
      <c r="W10" s="51">
        <f t="shared" si="19"/>
        <v>0</v>
      </c>
      <c r="X10" s="51">
        <f t="shared" si="20"/>
        <v>1</v>
      </c>
      <c r="Y10" s="51">
        <f t="shared" si="21"/>
        <v>1</v>
      </c>
      <c r="Z10" s="51">
        <f t="shared" si="22"/>
        <v>0</v>
      </c>
      <c r="AA10" s="1" t="str">
        <f t="shared" si="1"/>
        <v>W</v>
      </c>
      <c r="AB10" s="1">
        <f t="shared" si="9"/>
        <v>2</v>
      </c>
      <c r="AC10" s="50" t="str">
        <f t="shared" si="10"/>
        <v>W</v>
      </c>
      <c r="AD10" s="50">
        <f t="shared" si="23"/>
        <v>5</v>
      </c>
      <c r="AE10" s="50">
        <f t="shared" si="24"/>
        <v>4</v>
      </c>
      <c r="AF10" s="50">
        <f t="shared" si="25"/>
        <v>0</v>
      </c>
      <c r="AG10" s="17"/>
      <c r="AM10" s="1" t="s">
        <v>56</v>
      </c>
      <c r="AN10" s="1" t="s">
        <v>59</v>
      </c>
    </row>
    <row r="11" spans="1:41" x14ac:dyDescent="0.25">
      <c r="A11" s="14">
        <v>45229</v>
      </c>
      <c r="B11" s="1">
        <v>10</v>
      </c>
      <c r="C11" s="1" t="s">
        <v>4</v>
      </c>
      <c r="D11" s="1" t="s">
        <v>62</v>
      </c>
      <c r="E11" s="1">
        <v>3</v>
      </c>
      <c r="F11" s="1">
        <v>2</v>
      </c>
      <c r="G11" s="1" t="s">
        <v>112</v>
      </c>
      <c r="H11" s="1" t="s">
        <v>112</v>
      </c>
      <c r="I11" s="1">
        <f t="shared" si="3"/>
        <v>6</v>
      </c>
      <c r="J11" s="1">
        <f t="shared" si="11"/>
        <v>4</v>
      </c>
      <c r="K11" s="1">
        <f t="shared" si="4"/>
        <v>1</v>
      </c>
      <c r="L11" s="1">
        <f t="shared" si="12"/>
        <v>0</v>
      </c>
      <c r="M11" s="1">
        <f t="shared" si="5"/>
        <v>1</v>
      </c>
      <c r="N11" s="1">
        <f t="shared" si="6"/>
        <v>0</v>
      </c>
      <c r="O11" s="1">
        <f t="shared" si="7"/>
        <v>3</v>
      </c>
      <c r="P11" s="1">
        <f t="shared" si="13"/>
        <v>0</v>
      </c>
      <c r="Q11" s="1">
        <f t="shared" si="14"/>
        <v>0</v>
      </c>
      <c r="R11" s="1">
        <f t="shared" si="8"/>
        <v>3</v>
      </c>
      <c r="S11" s="1">
        <f t="shared" si="15"/>
        <v>4</v>
      </c>
      <c r="T11" s="1">
        <f t="shared" si="16"/>
        <v>0</v>
      </c>
      <c r="U11" s="50">
        <f t="shared" si="17"/>
        <v>1</v>
      </c>
      <c r="V11" s="50">
        <f t="shared" si="18"/>
        <v>0</v>
      </c>
      <c r="W11" s="51">
        <f t="shared" si="19"/>
        <v>0</v>
      </c>
      <c r="X11" s="51">
        <f t="shared" si="20"/>
        <v>2</v>
      </c>
      <c r="Y11" s="51">
        <f t="shared" si="21"/>
        <v>1</v>
      </c>
      <c r="Z11" s="51">
        <f t="shared" si="22"/>
        <v>0</v>
      </c>
      <c r="AA11" s="1" t="str">
        <f t="shared" si="1"/>
        <v>W</v>
      </c>
      <c r="AB11" s="1">
        <f t="shared" si="9"/>
        <v>3</v>
      </c>
      <c r="AC11" s="50" t="str">
        <f t="shared" si="10"/>
        <v>W</v>
      </c>
      <c r="AD11" s="50">
        <f t="shared" si="23"/>
        <v>6</v>
      </c>
      <c r="AE11" s="50">
        <f t="shared" si="24"/>
        <v>4</v>
      </c>
      <c r="AF11" s="50">
        <f t="shared" si="25"/>
        <v>0</v>
      </c>
      <c r="AG11" s="17"/>
      <c r="AM11" s="1" t="s">
        <v>78</v>
      </c>
      <c r="AN11" s="1" t="s">
        <v>62</v>
      </c>
    </row>
    <row r="12" spans="1:41" x14ac:dyDescent="0.25">
      <c r="A12" s="14">
        <v>45232</v>
      </c>
      <c r="B12" s="1">
        <v>11</v>
      </c>
      <c r="C12" s="1" t="s">
        <v>4</v>
      </c>
      <c r="D12" s="1" t="s">
        <v>60</v>
      </c>
      <c r="E12" s="1">
        <v>1</v>
      </c>
      <c r="F12" s="1">
        <v>2</v>
      </c>
      <c r="G12" s="1" t="s">
        <v>112</v>
      </c>
      <c r="H12" s="1" t="s">
        <v>112</v>
      </c>
      <c r="I12" s="1">
        <f t="shared" si="3"/>
        <v>6</v>
      </c>
      <c r="J12" s="1">
        <f t="shared" si="11"/>
        <v>5</v>
      </c>
      <c r="K12" s="1">
        <f t="shared" si="4"/>
        <v>1</v>
      </c>
      <c r="L12" s="1">
        <f t="shared" si="12"/>
        <v>0</v>
      </c>
      <c r="M12" s="1">
        <f t="shared" si="5"/>
        <v>1</v>
      </c>
      <c r="N12" s="1">
        <f t="shared" si="6"/>
        <v>0</v>
      </c>
      <c r="O12" s="1">
        <f t="shared" si="7"/>
        <v>3</v>
      </c>
      <c r="P12" s="1">
        <f t="shared" si="13"/>
        <v>0</v>
      </c>
      <c r="Q12" s="1">
        <f t="shared" si="14"/>
        <v>0</v>
      </c>
      <c r="R12" s="1">
        <f t="shared" si="8"/>
        <v>3</v>
      </c>
      <c r="S12" s="1">
        <f t="shared" si="15"/>
        <v>5</v>
      </c>
      <c r="T12" s="1">
        <f t="shared" si="16"/>
        <v>0</v>
      </c>
      <c r="U12" s="50">
        <f t="shared" si="17"/>
        <v>1</v>
      </c>
      <c r="V12" s="50">
        <f t="shared" si="18"/>
        <v>1</v>
      </c>
      <c r="W12" s="51">
        <f t="shared" si="19"/>
        <v>0</v>
      </c>
      <c r="X12" s="51">
        <f t="shared" si="20"/>
        <v>2</v>
      </c>
      <c r="Y12" s="51">
        <f t="shared" si="21"/>
        <v>2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52</v>
      </c>
      <c r="AN12" s="1" t="s">
        <v>66</v>
      </c>
    </row>
    <row r="13" spans="1:41" x14ac:dyDescent="0.25">
      <c r="A13" s="14">
        <v>45234</v>
      </c>
      <c r="B13" s="1">
        <v>12</v>
      </c>
      <c r="C13" s="1" t="s">
        <v>4</v>
      </c>
      <c r="D13" s="1" t="s">
        <v>64</v>
      </c>
      <c r="E13" s="1">
        <v>4</v>
      </c>
      <c r="F13" s="1">
        <v>3</v>
      </c>
      <c r="G13" s="1" t="s">
        <v>111</v>
      </c>
      <c r="H13" s="1" t="s">
        <v>112</v>
      </c>
      <c r="I13" s="1">
        <f t="shared" si="3"/>
        <v>7</v>
      </c>
      <c r="J13" s="1">
        <f t="shared" si="11"/>
        <v>5</v>
      </c>
      <c r="K13" s="1">
        <f t="shared" si="4"/>
        <v>2</v>
      </c>
      <c r="L13" s="1">
        <f t="shared" si="12"/>
        <v>0</v>
      </c>
      <c r="M13" s="1">
        <f t="shared" si="5"/>
        <v>1</v>
      </c>
      <c r="N13" s="1">
        <f t="shared" si="6"/>
        <v>0</v>
      </c>
      <c r="O13" s="1">
        <f t="shared" si="7"/>
        <v>3</v>
      </c>
      <c r="P13" s="1">
        <f t="shared" si="13"/>
        <v>0</v>
      </c>
      <c r="Q13" s="1">
        <f t="shared" si="14"/>
        <v>0</v>
      </c>
      <c r="R13" s="1">
        <f t="shared" si="8"/>
        <v>4</v>
      </c>
      <c r="S13" s="1">
        <f t="shared" si="15"/>
        <v>5</v>
      </c>
      <c r="T13" s="1">
        <f t="shared" si="16"/>
        <v>0</v>
      </c>
      <c r="U13" s="50">
        <f t="shared" si="17"/>
        <v>2</v>
      </c>
      <c r="V13" s="50">
        <f t="shared" si="18"/>
        <v>1</v>
      </c>
      <c r="W13" s="51">
        <f t="shared" si="19"/>
        <v>0</v>
      </c>
      <c r="X13" s="51">
        <f t="shared" si="20"/>
        <v>3</v>
      </c>
      <c r="Y13" s="51">
        <f t="shared" si="21"/>
        <v>2</v>
      </c>
      <c r="Z13" s="51">
        <f t="shared" si="22"/>
        <v>0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5</v>
      </c>
      <c r="AE13" s="50">
        <f>IF(AC13="","",COUNTIFS(AC4:AC13,"L"))</f>
        <v>5</v>
      </c>
      <c r="AF13" s="50">
        <f>IF(AC13="","",COUNTIFS(AC4:AC13,"OTL"))</f>
        <v>0</v>
      </c>
      <c r="AG13" s="17"/>
      <c r="AM13" s="1" t="s">
        <v>79</v>
      </c>
      <c r="AN13" s="1" t="s">
        <v>55</v>
      </c>
    </row>
    <row r="14" spans="1:41" x14ac:dyDescent="0.25">
      <c r="A14" s="14">
        <v>45237</v>
      </c>
      <c r="B14" s="1">
        <v>13</v>
      </c>
      <c r="C14" s="1" t="s">
        <v>3</v>
      </c>
      <c r="D14" s="1" t="s">
        <v>57</v>
      </c>
      <c r="E14" s="1">
        <v>3</v>
      </c>
      <c r="F14" s="1">
        <v>2</v>
      </c>
      <c r="G14" s="1" t="s">
        <v>111</v>
      </c>
      <c r="H14" s="1" t="s">
        <v>112</v>
      </c>
      <c r="I14" s="1">
        <f t="shared" si="3"/>
        <v>8</v>
      </c>
      <c r="J14" s="1">
        <f t="shared" si="11"/>
        <v>5</v>
      </c>
      <c r="K14" s="1">
        <f t="shared" si="4"/>
        <v>3</v>
      </c>
      <c r="L14" s="1">
        <f t="shared" si="12"/>
        <v>0</v>
      </c>
      <c r="M14" s="1">
        <f t="shared" si="5"/>
        <v>1</v>
      </c>
      <c r="N14" s="1">
        <f t="shared" si="6"/>
        <v>0</v>
      </c>
      <c r="O14" s="1">
        <f t="shared" si="7"/>
        <v>4</v>
      </c>
      <c r="P14" s="1">
        <f t="shared" si="13"/>
        <v>0</v>
      </c>
      <c r="Q14" s="1">
        <f t="shared" si="14"/>
        <v>0</v>
      </c>
      <c r="R14" s="1">
        <f t="shared" si="8"/>
        <v>4</v>
      </c>
      <c r="S14" s="1">
        <f t="shared" si="15"/>
        <v>5</v>
      </c>
      <c r="T14" s="1">
        <f t="shared" si="16"/>
        <v>0</v>
      </c>
      <c r="U14" s="50">
        <f t="shared" si="17"/>
        <v>2</v>
      </c>
      <c r="V14" s="50">
        <f t="shared" si="18"/>
        <v>1</v>
      </c>
      <c r="W14" s="51">
        <f t="shared" si="19"/>
        <v>0</v>
      </c>
      <c r="X14" s="51">
        <f t="shared" si="20"/>
        <v>4</v>
      </c>
      <c r="Y14" s="51">
        <f t="shared" si="21"/>
        <v>2</v>
      </c>
      <c r="Z14" s="51">
        <f t="shared" si="22"/>
        <v>0</v>
      </c>
      <c r="AA14" s="1" t="str">
        <f t="shared" si="1"/>
        <v>W</v>
      </c>
      <c r="AB14" s="1">
        <f t="shared" si="9"/>
        <v>2</v>
      </c>
      <c r="AC14" s="50" t="str">
        <f t="shared" si="10"/>
        <v>W</v>
      </c>
      <c r="AD14" s="50">
        <f t="shared" ref="AD14:AD77" si="26">IF(AC14="","",COUNTIFS(AC5:AC14,"W"))</f>
        <v>6</v>
      </c>
      <c r="AE14" s="50">
        <f t="shared" ref="AE14:AE77" si="27">IF(AC14="","",COUNTIFS(AC5:AC14,"L"))</f>
        <v>4</v>
      </c>
      <c r="AF14" s="50">
        <f t="shared" ref="AF14:AF77" si="28">IF(AC14="","",COUNTIFS(AC5:AC14,"OTL"))</f>
        <v>0</v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4</v>
      </c>
      <c r="E84" s="62" t="s">
        <v>13</v>
      </c>
      <c r="F84" s="62"/>
      <c r="I84" s="1">
        <f t="shared" ref="I84:N84" si="57">IF(I1="",0,MAX(I1:I83))</f>
        <v>8</v>
      </c>
      <c r="J84" s="1">
        <f t="shared" si="57"/>
        <v>5</v>
      </c>
      <c r="K84" s="1">
        <f t="shared" si="57"/>
        <v>3</v>
      </c>
      <c r="L84" s="1">
        <f t="shared" si="57"/>
        <v>0</v>
      </c>
      <c r="M84" s="1">
        <f t="shared" si="57"/>
        <v>1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0</v>
      </c>
      <c r="Q84" s="1">
        <f t="shared" si="58"/>
        <v>0</v>
      </c>
      <c r="R84" s="1">
        <f t="shared" si="58"/>
        <v>4</v>
      </c>
      <c r="S84" s="1">
        <f t="shared" si="58"/>
        <v>5</v>
      </c>
      <c r="T84" s="1">
        <f t="shared" si="58"/>
        <v>0</v>
      </c>
      <c r="U84" s="1">
        <f t="shared" si="58"/>
        <v>2</v>
      </c>
      <c r="V84" s="1">
        <f t="shared" si="58"/>
        <v>1</v>
      </c>
      <c r="W84" s="1">
        <f t="shared" si="58"/>
        <v>0</v>
      </c>
      <c r="X84" s="1">
        <f t="shared" si="58"/>
        <v>4</v>
      </c>
      <c r="Y84" s="1">
        <f t="shared" si="58"/>
        <v>2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9</v>
      </c>
      <c r="E85" s="1">
        <f>SUM(E2:E83)</f>
        <v>45</v>
      </c>
      <c r="F85" s="1">
        <f>SUM(F2:F83)</f>
        <v>44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4-0-0</v>
      </c>
      <c r="R85" s="1" t="str">
        <f>IF(R84="","0-0-0",CONCATENATE(R84,"-",S84,"-",T84))</f>
        <v>4-5-0</v>
      </c>
      <c r="U85" s="1" t="str">
        <f>IF(U84="","0-0-0",CONCATENATE(U84,"-",V84,"-",W84))</f>
        <v>2-1-0</v>
      </c>
      <c r="X85" s="1" t="str">
        <f>IF(X84="","0-0-0",CONCATENATE(X84,"-",Y84,"-",Z84))</f>
        <v>4-2-0</v>
      </c>
      <c r="AA85" s="1" t="str">
        <f>IF(AA84="","0-0",CONCATENATE(AA84,AB84))</f>
        <v>W2</v>
      </c>
      <c r="AD85" s="1" t="str">
        <f>IF(AD84="","0-0-0",CONCATENATE(AD84,"-",AE84,"-",AF84))</f>
        <v>6-4-0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R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45209</v>
      </c>
      <c r="B2" s="1">
        <v>1</v>
      </c>
      <c r="C2" s="1" t="s">
        <v>4</v>
      </c>
      <c r="D2" s="1" t="s">
        <v>66</v>
      </c>
      <c r="E2" s="1">
        <v>4</v>
      </c>
      <c r="F2" s="1">
        <v>2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69</v>
      </c>
    </row>
    <row r="3" spans="1:41" x14ac:dyDescent="0.25">
      <c r="A3" s="14">
        <v>45210</v>
      </c>
      <c r="B3" s="1">
        <v>2</v>
      </c>
      <c r="C3" s="1" t="s">
        <v>4</v>
      </c>
      <c r="D3" s="1" t="s">
        <v>53</v>
      </c>
      <c r="E3" s="1">
        <v>1</v>
      </c>
      <c r="F3" s="1">
        <v>3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68</v>
      </c>
    </row>
    <row r="4" spans="1:41" x14ac:dyDescent="0.25">
      <c r="A4" s="14">
        <v>45213</v>
      </c>
      <c r="B4" s="1">
        <v>3</v>
      </c>
      <c r="C4" s="1" t="s">
        <v>4</v>
      </c>
      <c r="D4" s="1" t="s">
        <v>58</v>
      </c>
      <c r="E4" s="1">
        <v>2</v>
      </c>
      <c r="F4" s="1">
        <v>3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0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2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69</v>
      </c>
      <c r="AO4" s="1" t="s">
        <v>73</v>
      </c>
    </row>
    <row r="5" spans="1:41" x14ac:dyDescent="0.25">
      <c r="A5" s="14">
        <v>45215</v>
      </c>
      <c r="B5" s="1">
        <v>4</v>
      </c>
      <c r="C5" s="1" t="s">
        <v>4</v>
      </c>
      <c r="D5" s="1" t="s">
        <v>54</v>
      </c>
      <c r="E5" s="1">
        <v>4</v>
      </c>
      <c r="F5" s="1">
        <v>1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0</v>
      </c>
      <c r="P5" s="1">
        <f t="shared" si="13"/>
        <v>0</v>
      </c>
      <c r="Q5" s="1">
        <f t="shared" si="14"/>
        <v>0</v>
      </c>
      <c r="R5" s="1">
        <f t="shared" si="8"/>
        <v>2</v>
      </c>
      <c r="S5" s="1">
        <f t="shared" si="15"/>
        <v>2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0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68</v>
      </c>
      <c r="AO5" s="1" t="s">
        <v>72</v>
      </c>
    </row>
    <row r="6" spans="1:41" x14ac:dyDescent="0.25">
      <c r="A6" s="14">
        <v>45218</v>
      </c>
      <c r="B6" s="1">
        <v>5</v>
      </c>
      <c r="C6" s="1" t="s">
        <v>4</v>
      </c>
      <c r="D6" s="1" t="s">
        <v>69</v>
      </c>
      <c r="E6" s="1">
        <v>0</v>
      </c>
      <c r="F6" s="1">
        <v>4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3</v>
      </c>
      <c r="T6" s="1">
        <f t="shared" si="16"/>
        <v>0</v>
      </c>
      <c r="U6" s="50">
        <f t="shared" si="17"/>
        <v>0</v>
      </c>
      <c r="V6" s="50">
        <f t="shared" si="18"/>
        <v>1</v>
      </c>
      <c r="W6" s="51">
        <f t="shared" si="19"/>
        <v>0</v>
      </c>
      <c r="X6" s="51">
        <f t="shared" si="20"/>
        <v>0</v>
      </c>
      <c r="Y6" s="51">
        <f t="shared" si="21"/>
        <v>1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61</v>
      </c>
      <c r="AN6" s="1" t="s">
        <v>78</v>
      </c>
      <c r="AO6" s="1" t="s">
        <v>71</v>
      </c>
    </row>
    <row r="7" spans="1:41" x14ac:dyDescent="0.25">
      <c r="A7" s="14">
        <v>45220</v>
      </c>
      <c r="B7" s="1">
        <v>6</v>
      </c>
      <c r="C7" s="1" t="s">
        <v>3</v>
      </c>
      <c r="D7" s="1" t="s">
        <v>77</v>
      </c>
      <c r="E7" s="1">
        <v>3</v>
      </c>
      <c r="F7" s="1">
        <v>5</v>
      </c>
      <c r="G7" s="1" t="s">
        <v>112</v>
      </c>
      <c r="H7" s="1" t="s">
        <v>112</v>
      </c>
      <c r="I7" s="1">
        <f t="shared" si="3"/>
        <v>2</v>
      </c>
      <c r="J7" s="1">
        <f t="shared" si="11"/>
        <v>4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0</v>
      </c>
      <c r="P7" s="1">
        <f t="shared" si="13"/>
        <v>1</v>
      </c>
      <c r="Q7" s="1">
        <f t="shared" si="14"/>
        <v>0</v>
      </c>
      <c r="R7" s="1">
        <f t="shared" si="8"/>
        <v>2</v>
      </c>
      <c r="S7" s="1">
        <f t="shared" si="15"/>
        <v>3</v>
      </c>
      <c r="T7" s="1">
        <f t="shared" si="16"/>
        <v>0</v>
      </c>
      <c r="U7" s="50">
        <f t="shared" si="17"/>
        <v>0</v>
      </c>
      <c r="V7" s="50">
        <f t="shared" si="18"/>
        <v>1</v>
      </c>
      <c r="W7" s="51">
        <f t="shared" si="19"/>
        <v>0</v>
      </c>
      <c r="X7" s="51">
        <f t="shared" si="20"/>
        <v>0</v>
      </c>
      <c r="Y7" s="51">
        <f t="shared" si="21"/>
        <v>2</v>
      </c>
      <c r="Z7" s="51">
        <f t="shared" si="22"/>
        <v>0</v>
      </c>
      <c r="AA7" s="1" t="str">
        <f t="shared" si="1"/>
        <v>L</v>
      </c>
      <c r="AB7" s="1">
        <f t="shared" si="9"/>
        <v>2</v>
      </c>
      <c r="AC7" s="50" t="str">
        <f t="shared" si="10"/>
        <v>L</v>
      </c>
      <c r="AD7" s="50">
        <f t="shared" si="23"/>
        <v>2</v>
      </c>
      <c r="AE7" s="50">
        <f t="shared" si="24"/>
        <v>4</v>
      </c>
      <c r="AF7" s="50">
        <f t="shared" si="25"/>
        <v>0</v>
      </c>
      <c r="AG7" s="17"/>
      <c r="AM7" s="1" t="s">
        <v>69</v>
      </c>
      <c r="AN7" s="1" t="s">
        <v>79</v>
      </c>
      <c r="AO7" s="1" t="s">
        <v>70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53</v>
      </c>
      <c r="E8" s="1">
        <v>0</v>
      </c>
      <c r="F8" s="1">
        <v>3</v>
      </c>
      <c r="G8" s="1" t="s">
        <v>112</v>
      </c>
      <c r="H8" s="1" t="s">
        <v>112</v>
      </c>
      <c r="I8" s="1">
        <f t="shared" si="3"/>
        <v>2</v>
      </c>
      <c r="J8" s="1">
        <f t="shared" si="11"/>
        <v>5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0</v>
      </c>
      <c r="P8" s="1">
        <f t="shared" si="13"/>
        <v>2</v>
      </c>
      <c r="Q8" s="1">
        <f t="shared" si="14"/>
        <v>0</v>
      </c>
      <c r="R8" s="1">
        <f t="shared" si="8"/>
        <v>2</v>
      </c>
      <c r="S8" s="1">
        <f t="shared" si="15"/>
        <v>3</v>
      </c>
      <c r="T8" s="1">
        <f t="shared" si="16"/>
        <v>0</v>
      </c>
      <c r="U8" s="50">
        <f t="shared" si="17"/>
        <v>0</v>
      </c>
      <c r="V8" s="50">
        <f t="shared" si="18"/>
        <v>1</v>
      </c>
      <c r="W8" s="51">
        <f t="shared" si="19"/>
        <v>0</v>
      </c>
      <c r="X8" s="51">
        <f t="shared" si="20"/>
        <v>0</v>
      </c>
      <c r="Y8" s="51">
        <f t="shared" si="21"/>
        <v>2</v>
      </c>
      <c r="Z8" s="51">
        <f t="shared" si="22"/>
        <v>0</v>
      </c>
      <c r="AA8" s="1" t="str">
        <f t="shared" si="1"/>
        <v>L</v>
      </c>
      <c r="AB8" s="1">
        <f t="shared" si="9"/>
        <v>3</v>
      </c>
      <c r="AC8" s="50" t="str">
        <f t="shared" si="10"/>
        <v>L</v>
      </c>
      <c r="AD8" s="50">
        <f t="shared" si="23"/>
        <v>2</v>
      </c>
      <c r="AE8" s="50">
        <f t="shared" si="24"/>
        <v>5</v>
      </c>
      <c r="AF8" s="50">
        <f t="shared" si="25"/>
        <v>0</v>
      </c>
      <c r="AG8" s="17"/>
      <c r="AM8" s="1" t="s">
        <v>67</v>
      </c>
      <c r="AN8" s="1" t="s">
        <v>73</v>
      </c>
    </row>
    <row r="9" spans="1:41" x14ac:dyDescent="0.25">
      <c r="A9" s="14">
        <v>45226</v>
      </c>
      <c r="B9" s="1">
        <v>8</v>
      </c>
      <c r="C9" s="1" t="s">
        <v>4</v>
      </c>
      <c r="D9" s="1" t="s">
        <v>77</v>
      </c>
      <c r="E9" s="1">
        <v>4</v>
      </c>
      <c r="F9" s="1">
        <v>3</v>
      </c>
      <c r="G9" s="1" t="s">
        <v>111</v>
      </c>
      <c r="H9" s="1" t="s">
        <v>112</v>
      </c>
      <c r="I9" s="1">
        <f t="shared" si="3"/>
        <v>3</v>
      </c>
      <c r="J9" s="1">
        <f t="shared" si="11"/>
        <v>5</v>
      </c>
      <c r="K9" s="1">
        <f t="shared" si="4"/>
        <v>1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0</v>
      </c>
      <c r="P9" s="1">
        <f t="shared" si="13"/>
        <v>2</v>
      </c>
      <c r="Q9" s="1">
        <f t="shared" si="14"/>
        <v>0</v>
      </c>
      <c r="R9" s="1">
        <f t="shared" si="8"/>
        <v>3</v>
      </c>
      <c r="S9" s="1">
        <f t="shared" si="15"/>
        <v>3</v>
      </c>
      <c r="T9" s="1">
        <f t="shared" si="16"/>
        <v>0</v>
      </c>
      <c r="U9" s="50">
        <f t="shared" si="17"/>
        <v>0</v>
      </c>
      <c r="V9" s="50">
        <f t="shared" si="18"/>
        <v>1</v>
      </c>
      <c r="W9" s="51">
        <f t="shared" si="19"/>
        <v>0</v>
      </c>
      <c r="X9" s="51">
        <f t="shared" si="20"/>
        <v>1</v>
      </c>
      <c r="Y9" s="51">
        <f t="shared" si="21"/>
        <v>2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3</v>
      </c>
      <c r="AE9" s="50">
        <f t="shared" si="24"/>
        <v>5</v>
      </c>
      <c r="AF9" s="50">
        <f t="shared" si="25"/>
        <v>0</v>
      </c>
      <c r="AG9" s="17"/>
      <c r="AM9" s="1" t="s">
        <v>68</v>
      </c>
      <c r="AN9" s="1" t="s">
        <v>72</v>
      </c>
    </row>
    <row r="10" spans="1:41" x14ac:dyDescent="0.25">
      <c r="A10" s="14">
        <v>45229</v>
      </c>
      <c r="B10" s="1">
        <v>9</v>
      </c>
      <c r="C10" s="1" t="s">
        <v>4</v>
      </c>
      <c r="D10" s="1" t="s">
        <v>74</v>
      </c>
      <c r="E10" s="1">
        <v>1</v>
      </c>
      <c r="F10" s="1">
        <v>8</v>
      </c>
      <c r="G10" s="1" t="s">
        <v>112</v>
      </c>
      <c r="H10" s="1" t="s">
        <v>112</v>
      </c>
      <c r="I10" s="1">
        <f t="shared" si="3"/>
        <v>3</v>
      </c>
      <c r="J10" s="1">
        <f t="shared" si="11"/>
        <v>6</v>
      </c>
      <c r="K10" s="1">
        <f t="shared" si="4"/>
        <v>1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0</v>
      </c>
      <c r="P10" s="1">
        <f t="shared" si="13"/>
        <v>2</v>
      </c>
      <c r="Q10" s="1">
        <f t="shared" si="14"/>
        <v>0</v>
      </c>
      <c r="R10" s="1">
        <f t="shared" si="8"/>
        <v>3</v>
      </c>
      <c r="S10" s="1">
        <f t="shared" si="15"/>
        <v>4</v>
      </c>
      <c r="T10" s="1">
        <f t="shared" si="16"/>
        <v>0</v>
      </c>
      <c r="U10" s="50">
        <f t="shared" si="17"/>
        <v>0</v>
      </c>
      <c r="V10" s="50">
        <f t="shared" si="18"/>
        <v>2</v>
      </c>
      <c r="W10" s="51">
        <f t="shared" si="19"/>
        <v>0</v>
      </c>
      <c r="X10" s="51">
        <f t="shared" si="20"/>
        <v>1</v>
      </c>
      <c r="Y10" s="51">
        <f t="shared" si="21"/>
        <v>3</v>
      </c>
      <c r="Z10" s="51">
        <f t="shared" si="22"/>
        <v>0</v>
      </c>
      <c r="AA10" s="1" t="str">
        <f t="shared" si="1"/>
        <v>L</v>
      </c>
      <c r="AB10" s="1">
        <f t="shared" si="9"/>
        <v>1</v>
      </c>
      <c r="AC10" s="50" t="str">
        <f t="shared" si="10"/>
        <v>L</v>
      </c>
      <c r="AD10" s="50">
        <f t="shared" si="23"/>
        <v>3</v>
      </c>
      <c r="AE10" s="50">
        <f t="shared" si="24"/>
        <v>6</v>
      </c>
      <c r="AF10" s="50">
        <f t="shared" si="25"/>
        <v>0</v>
      </c>
      <c r="AG10" s="17"/>
      <c r="AM10" s="1" t="s">
        <v>56</v>
      </c>
      <c r="AN10" s="1" t="s">
        <v>83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52</v>
      </c>
      <c r="E11" s="1">
        <v>5</v>
      </c>
      <c r="F11" s="1">
        <v>2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6</v>
      </c>
      <c r="K11" s="1">
        <f t="shared" si="4"/>
        <v>1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1</v>
      </c>
      <c r="P11" s="1">
        <f t="shared" si="13"/>
        <v>2</v>
      </c>
      <c r="Q11" s="1">
        <f t="shared" si="14"/>
        <v>0</v>
      </c>
      <c r="R11" s="1">
        <f t="shared" si="8"/>
        <v>3</v>
      </c>
      <c r="S11" s="1">
        <f t="shared" si="15"/>
        <v>4</v>
      </c>
      <c r="T11" s="1">
        <f t="shared" si="16"/>
        <v>0</v>
      </c>
      <c r="U11" s="50">
        <f t="shared" si="17"/>
        <v>0</v>
      </c>
      <c r="V11" s="50">
        <f t="shared" si="18"/>
        <v>2</v>
      </c>
      <c r="W11" s="51">
        <f t="shared" si="19"/>
        <v>0</v>
      </c>
      <c r="X11" s="51">
        <f t="shared" si="20"/>
        <v>1</v>
      </c>
      <c r="Y11" s="51">
        <f t="shared" si="21"/>
        <v>3</v>
      </c>
      <c r="Z11" s="51">
        <f t="shared" si="22"/>
        <v>0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4</v>
      </c>
      <c r="AE11" s="50">
        <f t="shared" si="24"/>
        <v>6</v>
      </c>
      <c r="AF11" s="50">
        <f t="shared" si="25"/>
        <v>0</v>
      </c>
      <c r="AG11" s="17"/>
      <c r="AM11" s="1" t="s">
        <v>78</v>
      </c>
      <c r="AN11" s="1" t="s">
        <v>80</v>
      </c>
    </row>
    <row r="12" spans="1:41" x14ac:dyDescent="0.25">
      <c r="A12" s="14">
        <v>45235</v>
      </c>
      <c r="B12" s="1">
        <v>11</v>
      </c>
      <c r="C12" s="1" t="s">
        <v>3</v>
      </c>
      <c r="D12" s="1" t="s">
        <v>63</v>
      </c>
      <c r="E12" s="1">
        <v>2</v>
      </c>
      <c r="F12" s="1">
        <v>4</v>
      </c>
      <c r="G12" s="1" t="s">
        <v>112</v>
      </c>
      <c r="H12" s="1" t="s">
        <v>112</v>
      </c>
      <c r="I12" s="1">
        <f t="shared" si="3"/>
        <v>4</v>
      </c>
      <c r="J12" s="1">
        <f t="shared" si="11"/>
        <v>7</v>
      </c>
      <c r="K12" s="1">
        <f t="shared" si="4"/>
        <v>1</v>
      </c>
      <c r="L12" s="1">
        <f t="shared" si="12"/>
        <v>0</v>
      </c>
      <c r="M12" s="1">
        <f t="shared" si="5"/>
        <v>0</v>
      </c>
      <c r="N12" s="1">
        <f t="shared" si="6"/>
        <v>0</v>
      </c>
      <c r="O12" s="1">
        <f t="shared" si="7"/>
        <v>1</v>
      </c>
      <c r="P12" s="1">
        <f t="shared" si="13"/>
        <v>3</v>
      </c>
      <c r="Q12" s="1">
        <f t="shared" si="14"/>
        <v>0</v>
      </c>
      <c r="R12" s="1">
        <f t="shared" si="8"/>
        <v>3</v>
      </c>
      <c r="S12" s="1">
        <f t="shared" si="15"/>
        <v>4</v>
      </c>
      <c r="T12" s="1">
        <f t="shared" si="16"/>
        <v>0</v>
      </c>
      <c r="U12" s="50">
        <f t="shared" si="17"/>
        <v>0</v>
      </c>
      <c r="V12" s="50">
        <f t="shared" si="18"/>
        <v>2</v>
      </c>
      <c r="W12" s="51">
        <f t="shared" si="19"/>
        <v>0</v>
      </c>
      <c r="X12" s="51">
        <f t="shared" si="20"/>
        <v>1</v>
      </c>
      <c r="Y12" s="51">
        <f t="shared" si="21"/>
        <v>3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3</v>
      </c>
      <c r="AE12" s="50">
        <f>IF(AC12="","",COUNTIFS(AC3:AC12,"L"))</f>
        <v>7</v>
      </c>
      <c r="AF12" s="50">
        <f>IF(AC12="","",COUNTIFS(AC3:AC12,"OTL"))</f>
        <v>0</v>
      </c>
      <c r="AG12" s="17"/>
      <c r="AM12" s="1" t="s">
        <v>52</v>
      </c>
      <c r="AN12" s="1" t="s">
        <v>71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4</v>
      </c>
      <c r="E84" s="62" t="s">
        <v>13</v>
      </c>
      <c r="F84" s="62"/>
      <c r="I84" s="1">
        <f t="shared" ref="I84:N84" si="57">IF(I1="",0,MAX(I1:I83))</f>
        <v>4</v>
      </c>
      <c r="J84" s="1">
        <f t="shared" si="57"/>
        <v>7</v>
      </c>
      <c r="K84" s="1">
        <f t="shared" si="57"/>
        <v>1</v>
      </c>
      <c r="L84" s="1">
        <f t="shared" si="57"/>
        <v>0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1</v>
      </c>
      <c r="P84" s="1">
        <f t="shared" si="58"/>
        <v>3</v>
      </c>
      <c r="Q84" s="1">
        <f t="shared" si="58"/>
        <v>0</v>
      </c>
      <c r="R84" s="1">
        <f t="shared" si="58"/>
        <v>3</v>
      </c>
      <c r="S84" s="1">
        <f t="shared" si="58"/>
        <v>4</v>
      </c>
      <c r="T84" s="1">
        <f t="shared" si="58"/>
        <v>0</v>
      </c>
      <c r="U84" s="1">
        <f t="shared" si="58"/>
        <v>0</v>
      </c>
      <c r="V84" s="1">
        <f t="shared" si="58"/>
        <v>2</v>
      </c>
      <c r="W84" s="1">
        <f t="shared" si="58"/>
        <v>0</v>
      </c>
      <c r="X84" s="1">
        <f t="shared" si="58"/>
        <v>1</v>
      </c>
      <c r="Y84" s="1">
        <f t="shared" si="58"/>
        <v>3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7</v>
      </c>
      <c r="E85" s="1">
        <f>SUM(E2:E83)</f>
        <v>26</v>
      </c>
      <c r="F85" s="1">
        <f>SUM(F2:F83)</f>
        <v>38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1-3-0</v>
      </c>
      <c r="R85" s="1" t="str">
        <f>IF(R84="","0-0-0",CONCATENATE(R84,"-",S84,"-",T84))</f>
        <v>3-4-0</v>
      </c>
      <c r="U85" s="1" t="str">
        <f>IF(U84="","0-0-0",CONCATENATE(U84,"-",V84,"-",W84))</f>
        <v>0-2-0</v>
      </c>
      <c r="X85" s="1" t="str">
        <f>IF(X84="","0-0-0",CONCATENATE(X84,"-",Y84,"-",Z84))</f>
        <v>1-3-0</v>
      </c>
      <c r="AA85" s="1" t="str">
        <f>IF(AA84="","0-0",CONCATENATE(AA84,AB84))</f>
        <v>L1</v>
      </c>
      <c r="AD85" s="1" t="str">
        <f>IF(AD84="","0-0-0",CONCATENATE(AD84,"-",AE84,"-",AF84))</f>
        <v>3-7-0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45210</v>
      </c>
      <c r="B2" s="1">
        <v>1</v>
      </c>
      <c r="C2" s="1" t="s">
        <v>4</v>
      </c>
      <c r="D2" s="1" t="s">
        <v>79</v>
      </c>
      <c r="E2" s="1">
        <v>5</v>
      </c>
      <c r="F2" s="1">
        <v>2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83</v>
      </c>
      <c r="E3" s="1">
        <v>2</v>
      </c>
      <c r="F3" s="1">
        <v>1</v>
      </c>
      <c r="G3" s="1" t="s">
        <v>112</v>
      </c>
      <c r="H3" s="1" t="s">
        <v>111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2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2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68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80</v>
      </c>
      <c r="E4" s="1">
        <v>4</v>
      </c>
      <c r="F4" s="1">
        <v>1</v>
      </c>
      <c r="G4" s="1" t="s">
        <v>112</v>
      </c>
      <c r="H4" s="1" t="s">
        <v>112</v>
      </c>
      <c r="I4" s="1">
        <f t="shared" si="3"/>
        <v>3</v>
      </c>
      <c r="J4" s="1">
        <f t="shared" ref="J4:J67" si="11">IF(E4="","",IF(AND(F4&gt;E4,G4=$AK$2,H4=$AK$2),J3+1,J3))</f>
        <v>0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1</v>
      </c>
      <c r="N4" s="1">
        <f t="shared" si="6"/>
        <v>0</v>
      </c>
      <c r="O4" s="1">
        <f t="shared" si="7"/>
        <v>0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3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3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3</v>
      </c>
      <c r="AC4" s="50" t="str">
        <f t="shared" si="10"/>
        <v>W</v>
      </c>
      <c r="AD4" s="50">
        <f t="shared" ref="AD4:AD11" si="23">IF(AC4="","",IF(AC4=$AJ$1,AD3+1,AD3))</f>
        <v>3</v>
      </c>
      <c r="AE4" s="50">
        <f t="shared" ref="AE4:AE11" si="24">IF(AC4="","",IF(AC4=$AJ$2,AE3+1,AE3))</f>
        <v>0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73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75</v>
      </c>
      <c r="E5" s="1">
        <v>4</v>
      </c>
      <c r="F5" s="1">
        <v>0</v>
      </c>
      <c r="G5" s="1" t="s">
        <v>112</v>
      </c>
      <c r="H5" s="1" t="s">
        <v>112</v>
      </c>
      <c r="I5" s="1">
        <f t="shared" si="3"/>
        <v>4</v>
      </c>
      <c r="J5" s="1">
        <f t="shared" si="11"/>
        <v>0</v>
      </c>
      <c r="K5" s="1">
        <f t="shared" si="4"/>
        <v>0</v>
      </c>
      <c r="L5" s="1">
        <f t="shared" si="12"/>
        <v>0</v>
      </c>
      <c r="M5" s="1">
        <f t="shared" si="5"/>
        <v>1</v>
      </c>
      <c r="N5" s="1">
        <f t="shared" si="6"/>
        <v>0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3</v>
      </c>
      <c r="S5" s="1">
        <f t="shared" si="15"/>
        <v>0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4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4</v>
      </c>
      <c r="AC5" s="50" t="str">
        <f t="shared" si="10"/>
        <v>W</v>
      </c>
      <c r="AD5" s="50">
        <f t="shared" si="23"/>
        <v>4</v>
      </c>
      <c r="AE5" s="50">
        <f t="shared" si="24"/>
        <v>0</v>
      </c>
      <c r="AF5" s="50">
        <f t="shared" si="25"/>
        <v>0</v>
      </c>
      <c r="AG5" s="17"/>
      <c r="AM5" s="1" t="s">
        <v>81</v>
      </c>
      <c r="AN5" s="1" t="s">
        <v>68</v>
      </c>
      <c r="AO5" s="1" t="s">
        <v>72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61</v>
      </c>
      <c r="E6" s="1">
        <v>6</v>
      </c>
      <c r="F6" s="1">
        <v>4</v>
      </c>
      <c r="G6" s="1" t="s">
        <v>112</v>
      </c>
      <c r="H6" s="1" t="s">
        <v>112</v>
      </c>
      <c r="I6" s="1">
        <f t="shared" si="3"/>
        <v>5</v>
      </c>
      <c r="J6" s="1">
        <f t="shared" si="11"/>
        <v>0</v>
      </c>
      <c r="K6" s="1">
        <f t="shared" si="4"/>
        <v>0</v>
      </c>
      <c r="L6" s="1">
        <f t="shared" si="12"/>
        <v>0</v>
      </c>
      <c r="M6" s="1">
        <f t="shared" si="5"/>
        <v>1</v>
      </c>
      <c r="N6" s="1">
        <f t="shared" si="6"/>
        <v>0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3</v>
      </c>
      <c r="S6" s="1">
        <f t="shared" si="15"/>
        <v>0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4</v>
      </c>
      <c r="Y6" s="51">
        <f t="shared" si="21"/>
        <v>0</v>
      </c>
      <c r="Z6" s="51">
        <f t="shared" si="22"/>
        <v>0</v>
      </c>
      <c r="AA6" s="1" t="str">
        <f t="shared" si="1"/>
        <v>W</v>
      </c>
      <c r="AB6" s="1">
        <f t="shared" si="9"/>
        <v>5</v>
      </c>
      <c r="AC6" s="50" t="str">
        <f t="shared" si="10"/>
        <v>W</v>
      </c>
      <c r="AD6" s="50">
        <f t="shared" si="23"/>
        <v>5</v>
      </c>
      <c r="AE6" s="50">
        <f t="shared" si="24"/>
        <v>0</v>
      </c>
      <c r="AF6" s="50">
        <f t="shared" si="25"/>
        <v>0</v>
      </c>
      <c r="AG6" s="17"/>
      <c r="AM6" s="1" t="s">
        <v>61</v>
      </c>
      <c r="AN6" s="1" t="s">
        <v>78</v>
      </c>
      <c r="AO6" s="1" t="s">
        <v>71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64</v>
      </c>
      <c r="E7" s="1">
        <v>7</v>
      </c>
      <c r="F7" s="1">
        <v>4</v>
      </c>
      <c r="G7" s="1" t="s">
        <v>112</v>
      </c>
      <c r="H7" s="1" t="s">
        <v>112</v>
      </c>
      <c r="I7" s="1">
        <f t="shared" si="3"/>
        <v>6</v>
      </c>
      <c r="J7" s="1">
        <f t="shared" si="11"/>
        <v>0</v>
      </c>
      <c r="K7" s="1">
        <f t="shared" si="4"/>
        <v>0</v>
      </c>
      <c r="L7" s="1">
        <f t="shared" si="12"/>
        <v>0</v>
      </c>
      <c r="M7" s="1">
        <f t="shared" si="5"/>
        <v>1</v>
      </c>
      <c r="N7" s="1">
        <f t="shared" si="6"/>
        <v>0</v>
      </c>
      <c r="O7" s="1">
        <f t="shared" si="7"/>
        <v>2</v>
      </c>
      <c r="P7" s="1">
        <f t="shared" si="13"/>
        <v>0</v>
      </c>
      <c r="Q7" s="1">
        <f t="shared" si="14"/>
        <v>0</v>
      </c>
      <c r="R7" s="1">
        <f t="shared" si="8"/>
        <v>4</v>
      </c>
      <c r="S7" s="1">
        <f t="shared" si="15"/>
        <v>0</v>
      </c>
      <c r="T7" s="1">
        <f t="shared" si="16"/>
        <v>0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4</v>
      </c>
      <c r="Y7" s="51">
        <f t="shared" si="21"/>
        <v>0</v>
      </c>
      <c r="Z7" s="51">
        <f t="shared" si="22"/>
        <v>0</v>
      </c>
      <c r="AA7" s="1" t="str">
        <f t="shared" si="1"/>
        <v>W</v>
      </c>
      <c r="AB7" s="1">
        <f t="shared" si="9"/>
        <v>6</v>
      </c>
      <c r="AC7" s="50" t="str">
        <f t="shared" si="10"/>
        <v>W</v>
      </c>
      <c r="AD7" s="50">
        <f t="shared" si="23"/>
        <v>6</v>
      </c>
      <c r="AE7" s="50">
        <f t="shared" si="24"/>
        <v>0</v>
      </c>
      <c r="AF7" s="50">
        <f t="shared" si="25"/>
        <v>0</v>
      </c>
      <c r="AG7" s="17"/>
      <c r="AM7" s="1" t="s">
        <v>75</v>
      </c>
      <c r="AN7" s="1" t="s">
        <v>79</v>
      </c>
      <c r="AO7" s="1" t="s">
        <v>70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66</v>
      </c>
      <c r="E8" s="1">
        <v>0</v>
      </c>
      <c r="F8" s="1">
        <v>4</v>
      </c>
      <c r="G8" s="1" t="s">
        <v>112</v>
      </c>
      <c r="H8" s="1" t="s">
        <v>112</v>
      </c>
      <c r="I8" s="1">
        <f t="shared" si="3"/>
        <v>6</v>
      </c>
      <c r="J8" s="1">
        <f t="shared" si="11"/>
        <v>1</v>
      </c>
      <c r="K8" s="1">
        <f t="shared" si="4"/>
        <v>0</v>
      </c>
      <c r="L8" s="1">
        <f t="shared" si="12"/>
        <v>0</v>
      </c>
      <c r="M8" s="1">
        <f t="shared" si="5"/>
        <v>1</v>
      </c>
      <c r="N8" s="1">
        <f t="shared" si="6"/>
        <v>0</v>
      </c>
      <c r="O8" s="1">
        <f t="shared" si="7"/>
        <v>2</v>
      </c>
      <c r="P8" s="1">
        <f t="shared" si="13"/>
        <v>0</v>
      </c>
      <c r="Q8" s="1">
        <f t="shared" si="14"/>
        <v>0</v>
      </c>
      <c r="R8" s="1">
        <f t="shared" si="8"/>
        <v>4</v>
      </c>
      <c r="S8" s="1">
        <f t="shared" si="15"/>
        <v>1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4</v>
      </c>
      <c r="Y8" s="51">
        <f t="shared" si="21"/>
        <v>0</v>
      </c>
      <c r="Z8" s="51">
        <f t="shared" si="22"/>
        <v>0</v>
      </c>
      <c r="AA8" s="1" t="str">
        <f t="shared" si="1"/>
        <v>L</v>
      </c>
      <c r="AB8" s="1">
        <f t="shared" si="9"/>
        <v>1</v>
      </c>
      <c r="AC8" s="50" t="str">
        <f t="shared" si="10"/>
        <v>L</v>
      </c>
      <c r="AD8" s="50">
        <f t="shared" si="23"/>
        <v>6</v>
      </c>
      <c r="AE8" s="50">
        <f t="shared" si="24"/>
        <v>1</v>
      </c>
      <c r="AF8" s="50">
        <f t="shared" si="25"/>
        <v>0</v>
      </c>
      <c r="AG8" s="17"/>
      <c r="AM8" s="1" t="s">
        <v>67</v>
      </c>
      <c r="AN8" s="1" t="s">
        <v>73</v>
      </c>
    </row>
    <row r="9" spans="1:41" x14ac:dyDescent="0.25">
      <c r="A9" s="14">
        <v>45228</v>
      </c>
      <c r="B9" s="1">
        <v>8</v>
      </c>
      <c r="C9" s="1" t="s">
        <v>4</v>
      </c>
      <c r="D9" s="1" t="s">
        <v>57</v>
      </c>
      <c r="E9" s="1">
        <v>0</v>
      </c>
      <c r="F9" s="1">
        <v>4</v>
      </c>
      <c r="G9" s="1" t="s">
        <v>112</v>
      </c>
      <c r="H9" s="1" t="s">
        <v>112</v>
      </c>
      <c r="I9" s="1">
        <f t="shared" si="3"/>
        <v>6</v>
      </c>
      <c r="J9" s="1">
        <f t="shared" si="11"/>
        <v>2</v>
      </c>
      <c r="K9" s="1">
        <f t="shared" si="4"/>
        <v>0</v>
      </c>
      <c r="L9" s="1">
        <f t="shared" si="12"/>
        <v>0</v>
      </c>
      <c r="M9" s="1">
        <f t="shared" si="5"/>
        <v>1</v>
      </c>
      <c r="N9" s="1">
        <f t="shared" si="6"/>
        <v>0</v>
      </c>
      <c r="O9" s="1">
        <f t="shared" si="7"/>
        <v>2</v>
      </c>
      <c r="P9" s="1">
        <f t="shared" si="13"/>
        <v>0</v>
      </c>
      <c r="Q9" s="1">
        <f t="shared" si="14"/>
        <v>0</v>
      </c>
      <c r="R9" s="1">
        <f t="shared" si="8"/>
        <v>4</v>
      </c>
      <c r="S9" s="1">
        <f t="shared" si="15"/>
        <v>2</v>
      </c>
      <c r="T9" s="1">
        <f t="shared" si="16"/>
        <v>0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4</v>
      </c>
      <c r="Y9" s="51">
        <f t="shared" si="21"/>
        <v>0</v>
      </c>
      <c r="Z9" s="51">
        <f t="shared" si="22"/>
        <v>0</v>
      </c>
      <c r="AA9" s="1" t="str">
        <f t="shared" si="1"/>
        <v>L</v>
      </c>
      <c r="AB9" s="1">
        <f t="shared" si="9"/>
        <v>2</v>
      </c>
      <c r="AC9" s="50" t="str">
        <f t="shared" si="10"/>
        <v>L</v>
      </c>
      <c r="AD9" s="50">
        <f t="shared" si="23"/>
        <v>6</v>
      </c>
      <c r="AE9" s="50">
        <f t="shared" si="24"/>
        <v>2</v>
      </c>
      <c r="AF9" s="50">
        <f t="shared" si="25"/>
        <v>0</v>
      </c>
      <c r="AG9" s="17"/>
      <c r="AM9" s="1" t="s">
        <v>68</v>
      </c>
      <c r="AN9" s="1" t="s">
        <v>72</v>
      </c>
    </row>
    <row r="10" spans="1:41" x14ac:dyDescent="0.25">
      <c r="A10" s="14">
        <v>45231</v>
      </c>
      <c r="B10" s="1">
        <v>9</v>
      </c>
      <c r="C10" s="1" t="s">
        <v>3</v>
      </c>
      <c r="D10" s="1" t="s">
        <v>71</v>
      </c>
      <c r="E10" s="1">
        <v>4</v>
      </c>
      <c r="F10" s="1">
        <v>1</v>
      </c>
      <c r="G10" s="1" t="s">
        <v>112</v>
      </c>
      <c r="H10" s="1" t="s">
        <v>112</v>
      </c>
      <c r="I10" s="1">
        <f t="shared" si="3"/>
        <v>7</v>
      </c>
      <c r="J10" s="1">
        <f t="shared" si="11"/>
        <v>2</v>
      </c>
      <c r="K10" s="1">
        <f t="shared" si="4"/>
        <v>0</v>
      </c>
      <c r="L10" s="1">
        <f t="shared" si="12"/>
        <v>0</v>
      </c>
      <c r="M10" s="1">
        <f t="shared" si="5"/>
        <v>1</v>
      </c>
      <c r="N10" s="1">
        <f t="shared" si="6"/>
        <v>0</v>
      </c>
      <c r="O10" s="1">
        <f t="shared" si="7"/>
        <v>3</v>
      </c>
      <c r="P10" s="1">
        <f t="shared" si="13"/>
        <v>0</v>
      </c>
      <c r="Q10" s="1">
        <f t="shared" si="14"/>
        <v>0</v>
      </c>
      <c r="R10" s="1">
        <f t="shared" si="8"/>
        <v>4</v>
      </c>
      <c r="S10" s="1">
        <f t="shared" si="15"/>
        <v>2</v>
      </c>
      <c r="T10" s="1">
        <f t="shared" si="16"/>
        <v>0</v>
      </c>
      <c r="U10" s="50">
        <f t="shared" si="17"/>
        <v>2</v>
      </c>
      <c r="V10" s="50">
        <f t="shared" si="18"/>
        <v>0</v>
      </c>
      <c r="W10" s="51">
        <f t="shared" si="19"/>
        <v>0</v>
      </c>
      <c r="X10" s="51">
        <f t="shared" si="20"/>
        <v>5</v>
      </c>
      <c r="Y10" s="51">
        <f t="shared" si="21"/>
        <v>0</v>
      </c>
      <c r="Z10" s="51">
        <f t="shared" si="22"/>
        <v>0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7</v>
      </c>
      <c r="AE10" s="50">
        <f t="shared" si="24"/>
        <v>2</v>
      </c>
      <c r="AF10" s="50">
        <f t="shared" si="25"/>
        <v>0</v>
      </c>
      <c r="AG10" s="17"/>
      <c r="AM10" s="1" t="s">
        <v>56</v>
      </c>
      <c r="AN10" s="1" t="s">
        <v>83</v>
      </c>
    </row>
    <row r="11" spans="1:41" x14ac:dyDescent="0.25">
      <c r="A11" s="14">
        <v>45234</v>
      </c>
      <c r="B11" s="1">
        <v>10</v>
      </c>
      <c r="C11" s="1" t="s">
        <v>4</v>
      </c>
      <c r="D11" s="1" t="s">
        <v>77</v>
      </c>
      <c r="E11" s="1">
        <v>0</v>
      </c>
      <c r="F11" s="1">
        <v>7</v>
      </c>
      <c r="G11" s="1" t="s">
        <v>112</v>
      </c>
      <c r="H11" s="1" t="s">
        <v>112</v>
      </c>
      <c r="I11" s="1">
        <f t="shared" si="3"/>
        <v>7</v>
      </c>
      <c r="J11" s="1">
        <f t="shared" si="11"/>
        <v>3</v>
      </c>
      <c r="K11" s="1">
        <f t="shared" si="4"/>
        <v>0</v>
      </c>
      <c r="L11" s="1">
        <f t="shared" si="12"/>
        <v>0</v>
      </c>
      <c r="M11" s="1">
        <f t="shared" si="5"/>
        <v>1</v>
      </c>
      <c r="N11" s="1">
        <f t="shared" si="6"/>
        <v>0</v>
      </c>
      <c r="O11" s="1">
        <f t="shared" si="7"/>
        <v>3</v>
      </c>
      <c r="P11" s="1">
        <f t="shared" si="13"/>
        <v>0</v>
      </c>
      <c r="Q11" s="1">
        <f t="shared" si="14"/>
        <v>0</v>
      </c>
      <c r="R11" s="1">
        <f t="shared" si="8"/>
        <v>4</v>
      </c>
      <c r="S11" s="1">
        <f t="shared" si="15"/>
        <v>3</v>
      </c>
      <c r="T11" s="1">
        <f t="shared" si="16"/>
        <v>0</v>
      </c>
      <c r="U11" s="50">
        <f t="shared" si="17"/>
        <v>2</v>
      </c>
      <c r="V11" s="50">
        <f t="shared" si="18"/>
        <v>0</v>
      </c>
      <c r="W11" s="51">
        <f t="shared" si="19"/>
        <v>0</v>
      </c>
      <c r="X11" s="51">
        <f t="shared" si="20"/>
        <v>5</v>
      </c>
      <c r="Y11" s="51">
        <f t="shared" si="21"/>
        <v>1</v>
      </c>
      <c r="Z11" s="51">
        <f t="shared" si="22"/>
        <v>0</v>
      </c>
      <c r="AA11" s="1" t="str">
        <f t="shared" si="1"/>
        <v>L</v>
      </c>
      <c r="AB11" s="1">
        <f t="shared" si="9"/>
        <v>1</v>
      </c>
      <c r="AC11" s="50" t="str">
        <f t="shared" si="10"/>
        <v>L</v>
      </c>
      <c r="AD11" s="50">
        <f t="shared" si="23"/>
        <v>7</v>
      </c>
      <c r="AE11" s="50">
        <f t="shared" si="24"/>
        <v>3</v>
      </c>
      <c r="AF11" s="50">
        <f t="shared" si="25"/>
        <v>0</v>
      </c>
      <c r="AG11" s="17"/>
      <c r="AM11" s="1" t="s">
        <v>78</v>
      </c>
      <c r="AN11" s="1" t="s">
        <v>80</v>
      </c>
    </row>
    <row r="12" spans="1:41" x14ac:dyDescent="0.25">
      <c r="A12" s="14">
        <v>45237</v>
      </c>
      <c r="B12" s="1">
        <v>11</v>
      </c>
      <c r="C12" s="1" t="s">
        <v>3</v>
      </c>
      <c r="D12" s="1" t="s">
        <v>63</v>
      </c>
      <c r="E12" s="1">
        <v>6</v>
      </c>
      <c r="F12" s="1">
        <v>3</v>
      </c>
      <c r="G12" s="1" t="s">
        <v>112</v>
      </c>
      <c r="H12" s="1" t="s">
        <v>112</v>
      </c>
      <c r="I12" s="1">
        <f t="shared" si="3"/>
        <v>8</v>
      </c>
      <c r="J12" s="1">
        <f t="shared" si="11"/>
        <v>3</v>
      </c>
      <c r="K12" s="1">
        <f t="shared" si="4"/>
        <v>0</v>
      </c>
      <c r="L12" s="1">
        <f t="shared" si="12"/>
        <v>0</v>
      </c>
      <c r="M12" s="1">
        <f t="shared" si="5"/>
        <v>1</v>
      </c>
      <c r="N12" s="1">
        <f t="shared" si="6"/>
        <v>0</v>
      </c>
      <c r="O12" s="1">
        <f t="shared" si="7"/>
        <v>4</v>
      </c>
      <c r="P12" s="1">
        <f t="shared" si="13"/>
        <v>0</v>
      </c>
      <c r="Q12" s="1">
        <f t="shared" si="14"/>
        <v>0</v>
      </c>
      <c r="R12" s="1">
        <f t="shared" si="8"/>
        <v>4</v>
      </c>
      <c r="S12" s="1">
        <f t="shared" si="15"/>
        <v>3</v>
      </c>
      <c r="T12" s="1">
        <f t="shared" si="16"/>
        <v>0</v>
      </c>
      <c r="U12" s="50">
        <f t="shared" si="17"/>
        <v>2</v>
      </c>
      <c r="V12" s="50">
        <f t="shared" si="18"/>
        <v>0</v>
      </c>
      <c r="W12" s="51">
        <f t="shared" si="19"/>
        <v>0</v>
      </c>
      <c r="X12" s="51">
        <f t="shared" si="20"/>
        <v>5</v>
      </c>
      <c r="Y12" s="51">
        <f t="shared" si="21"/>
        <v>1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7</v>
      </c>
      <c r="AE12" s="50">
        <f>IF(AC12="","",COUNTIFS(AC3:AC12,"L"))</f>
        <v>3</v>
      </c>
      <c r="AF12" s="50">
        <f>IF(AC12="","",COUNTIFS(AC3:AC12,"OTL"))</f>
        <v>0</v>
      </c>
      <c r="AG12" s="17"/>
      <c r="AM12" s="1" t="s">
        <v>52</v>
      </c>
      <c r="AN12" s="1" t="s">
        <v>71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4</v>
      </c>
      <c r="E84" s="62" t="s">
        <v>13</v>
      </c>
      <c r="F84" s="62"/>
      <c r="I84" s="1">
        <f t="shared" ref="I84:N84" si="57">IF(I1="",0,MAX(I1:I83))</f>
        <v>8</v>
      </c>
      <c r="J84" s="1">
        <f t="shared" si="57"/>
        <v>3</v>
      </c>
      <c r="K84" s="1">
        <f t="shared" si="57"/>
        <v>0</v>
      </c>
      <c r="L84" s="1">
        <f t="shared" si="57"/>
        <v>0</v>
      </c>
      <c r="M84" s="1">
        <f t="shared" si="57"/>
        <v>1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0</v>
      </c>
      <c r="Q84" s="1">
        <f t="shared" si="58"/>
        <v>0</v>
      </c>
      <c r="R84" s="1">
        <f t="shared" si="58"/>
        <v>4</v>
      </c>
      <c r="S84" s="1">
        <f t="shared" si="58"/>
        <v>3</v>
      </c>
      <c r="T84" s="1">
        <f t="shared" si="58"/>
        <v>0</v>
      </c>
      <c r="U84" s="1">
        <f t="shared" si="58"/>
        <v>2</v>
      </c>
      <c r="V84" s="1">
        <f t="shared" si="58"/>
        <v>0</v>
      </c>
      <c r="W84" s="1">
        <f t="shared" si="58"/>
        <v>0</v>
      </c>
      <c r="X84" s="1">
        <f t="shared" si="58"/>
        <v>5</v>
      </c>
      <c r="Y84" s="1">
        <f t="shared" si="58"/>
        <v>1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7</v>
      </c>
      <c r="E85" s="1">
        <f>SUM(E2:E83)</f>
        <v>38</v>
      </c>
      <c r="F85" s="1">
        <f>SUM(F2:F83)</f>
        <v>31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4-0-0</v>
      </c>
      <c r="R85" s="1" t="str">
        <f>IF(R84="","0-0-0",CONCATENATE(R84,"-",S84,"-",T84))</f>
        <v>4-3-0</v>
      </c>
      <c r="U85" s="1" t="str">
        <f>IF(U84="","0-0-0",CONCATENATE(U84,"-",V84,"-",W84))</f>
        <v>2-0-0</v>
      </c>
      <c r="X85" s="1" t="str">
        <f>IF(X84="","0-0-0",CONCATENATE(X84,"-",Y84,"-",Z84))</f>
        <v>5-1-0</v>
      </c>
      <c r="AA85" s="1" t="str">
        <f>IF(AA84="","0-0",CONCATENATE(AA84,AB84))</f>
        <v>W1</v>
      </c>
      <c r="AD85" s="1" t="str">
        <f>IF(AD84="","0-0-0",CONCATENATE(AD84,"-",AE84,"-",AF84))</f>
        <v>7-3-0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62</v>
      </c>
      <c r="E2" s="1">
        <v>2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63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60</v>
      </c>
      <c r="E3" s="1">
        <v>5</v>
      </c>
      <c r="F3" s="1">
        <v>3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1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1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64</v>
      </c>
    </row>
    <row r="4" spans="1:41" x14ac:dyDescent="0.25">
      <c r="A4" s="14">
        <v>45215</v>
      </c>
      <c r="B4" s="1">
        <v>3</v>
      </c>
      <c r="C4" s="1" t="s">
        <v>3</v>
      </c>
      <c r="D4" s="1" t="s">
        <v>56</v>
      </c>
      <c r="E4" s="1">
        <v>0</v>
      </c>
      <c r="F4" s="1">
        <v>4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2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56</v>
      </c>
      <c r="AO4" s="1" t="s">
        <v>60</v>
      </c>
    </row>
    <row r="5" spans="1:41" x14ac:dyDescent="0.25">
      <c r="A5" s="14">
        <v>45219</v>
      </c>
      <c r="B5" s="1">
        <v>4</v>
      </c>
      <c r="C5" s="1" t="s">
        <v>3</v>
      </c>
      <c r="D5" s="1" t="s">
        <v>81</v>
      </c>
      <c r="E5" s="1">
        <v>3</v>
      </c>
      <c r="F5" s="1">
        <v>1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2</v>
      </c>
      <c r="P5" s="1">
        <f t="shared" si="13"/>
        <v>2</v>
      </c>
      <c r="Q5" s="1">
        <f t="shared" si="14"/>
        <v>0</v>
      </c>
      <c r="R5" s="1">
        <f t="shared" si="8"/>
        <v>0</v>
      </c>
      <c r="S5" s="1">
        <f t="shared" si="15"/>
        <v>0</v>
      </c>
      <c r="T5" s="1">
        <f t="shared" si="16"/>
        <v>0</v>
      </c>
      <c r="U5" s="50">
        <f t="shared" si="17"/>
        <v>1</v>
      </c>
      <c r="V5" s="50">
        <f t="shared" si="18"/>
        <v>1</v>
      </c>
      <c r="W5" s="51">
        <f t="shared" si="19"/>
        <v>0</v>
      </c>
      <c r="X5" s="51">
        <f t="shared" si="20"/>
        <v>1</v>
      </c>
      <c r="Y5" s="51">
        <f t="shared" si="21"/>
        <v>2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52</v>
      </c>
      <c r="AO5" s="1" t="s">
        <v>62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73</v>
      </c>
      <c r="E6" s="1">
        <v>5</v>
      </c>
      <c r="F6" s="1">
        <v>4</v>
      </c>
      <c r="G6" s="1" t="s">
        <v>111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1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2</v>
      </c>
      <c r="Q6" s="1">
        <f t="shared" si="14"/>
        <v>0</v>
      </c>
      <c r="R6" s="1">
        <f t="shared" si="8"/>
        <v>1</v>
      </c>
      <c r="S6" s="1">
        <f t="shared" si="15"/>
        <v>0</v>
      </c>
      <c r="T6" s="1">
        <f t="shared" si="16"/>
        <v>0</v>
      </c>
      <c r="U6" s="50">
        <f t="shared" si="17"/>
        <v>1</v>
      </c>
      <c r="V6" s="50">
        <f t="shared" si="18"/>
        <v>1</v>
      </c>
      <c r="W6" s="51">
        <f t="shared" si="19"/>
        <v>0</v>
      </c>
      <c r="X6" s="51">
        <f t="shared" si="20"/>
        <v>1</v>
      </c>
      <c r="Y6" s="51">
        <f t="shared" si="21"/>
        <v>2</v>
      </c>
      <c r="Z6" s="51">
        <f t="shared" si="22"/>
        <v>0</v>
      </c>
      <c r="AA6" s="1" t="str">
        <f t="shared" si="1"/>
        <v>W</v>
      </c>
      <c r="AB6" s="1">
        <f t="shared" si="9"/>
        <v>2</v>
      </c>
      <c r="AC6" s="50" t="str">
        <f t="shared" si="10"/>
        <v>W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61</v>
      </c>
      <c r="AN6" s="1" t="s">
        <v>58</v>
      </c>
      <c r="AO6" s="1" t="s">
        <v>66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82</v>
      </c>
      <c r="E7" s="1">
        <v>2</v>
      </c>
      <c r="F7" s="1">
        <v>3</v>
      </c>
      <c r="G7" s="1" t="s">
        <v>111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1</v>
      </c>
      <c r="L7" s="1">
        <f t="shared" si="12"/>
        <v>1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2</v>
      </c>
      <c r="Q7" s="1">
        <f t="shared" si="14"/>
        <v>1</v>
      </c>
      <c r="R7" s="1">
        <f t="shared" si="8"/>
        <v>1</v>
      </c>
      <c r="S7" s="1">
        <f t="shared" si="15"/>
        <v>0</v>
      </c>
      <c r="T7" s="1">
        <f t="shared" si="16"/>
        <v>0</v>
      </c>
      <c r="U7" s="50">
        <f t="shared" si="17"/>
        <v>1</v>
      </c>
      <c r="V7" s="50">
        <f t="shared" si="18"/>
        <v>1</v>
      </c>
      <c r="W7" s="51">
        <f t="shared" si="19"/>
        <v>0</v>
      </c>
      <c r="X7" s="51">
        <f t="shared" si="20"/>
        <v>1</v>
      </c>
      <c r="Y7" s="51">
        <f t="shared" si="21"/>
        <v>2</v>
      </c>
      <c r="Z7" s="51">
        <f t="shared" si="22"/>
        <v>0</v>
      </c>
      <c r="AA7" s="1" t="str">
        <f t="shared" si="1"/>
        <v>L</v>
      </c>
      <c r="AB7" s="1">
        <f t="shared" si="9"/>
        <v>1</v>
      </c>
      <c r="AC7" s="50" t="str">
        <f t="shared" si="10"/>
        <v>OTL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63</v>
      </c>
      <c r="AO7" s="1" t="s">
        <v>65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58</v>
      </c>
      <c r="E8" s="1">
        <v>3</v>
      </c>
      <c r="F8" s="1">
        <v>4</v>
      </c>
      <c r="G8" s="1" t="s">
        <v>111</v>
      </c>
      <c r="H8" s="1" t="s">
        <v>112</v>
      </c>
      <c r="I8" s="1">
        <f t="shared" si="3"/>
        <v>3</v>
      </c>
      <c r="J8" s="1">
        <f t="shared" si="11"/>
        <v>2</v>
      </c>
      <c r="K8" s="1">
        <f t="shared" si="4"/>
        <v>1</v>
      </c>
      <c r="L8" s="1">
        <f t="shared" si="12"/>
        <v>2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2</v>
      </c>
      <c r="Q8" s="1">
        <f t="shared" si="14"/>
        <v>1</v>
      </c>
      <c r="R8" s="1">
        <f t="shared" si="8"/>
        <v>1</v>
      </c>
      <c r="S8" s="1">
        <f t="shared" si="15"/>
        <v>0</v>
      </c>
      <c r="T8" s="1">
        <f t="shared" si="16"/>
        <v>1</v>
      </c>
      <c r="U8" s="50">
        <f t="shared" si="17"/>
        <v>1</v>
      </c>
      <c r="V8" s="50">
        <f t="shared" si="18"/>
        <v>1</v>
      </c>
      <c r="W8" s="51">
        <f t="shared" si="19"/>
        <v>0</v>
      </c>
      <c r="X8" s="51">
        <f t="shared" si="20"/>
        <v>1</v>
      </c>
      <c r="Y8" s="51">
        <f t="shared" si="21"/>
        <v>2</v>
      </c>
      <c r="Z8" s="51">
        <f t="shared" si="22"/>
        <v>1</v>
      </c>
      <c r="AA8" s="1" t="str">
        <f t="shared" si="1"/>
        <v>L</v>
      </c>
      <c r="AB8" s="1">
        <f t="shared" si="9"/>
        <v>2</v>
      </c>
      <c r="AC8" s="50" t="str">
        <f t="shared" si="10"/>
        <v>OTL</v>
      </c>
      <c r="AD8" s="50">
        <f t="shared" si="23"/>
        <v>3</v>
      </c>
      <c r="AE8" s="50">
        <f t="shared" si="24"/>
        <v>2</v>
      </c>
      <c r="AF8" s="50">
        <f t="shared" si="25"/>
        <v>2</v>
      </c>
      <c r="AG8" s="17"/>
      <c r="AM8" s="1" t="s">
        <v>69</v>
      </c>
      <c r="AN8" s="1" t="s">
        <v>64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64</v>
      </c>
      <c r="E9" s="1">
        <v>0</v>
      </c>
      <c r="F9" s="1">
        <v>2</v>
      </c>
      <c r="G9" s="1" t="s">
        <v>112</v>
      </c>
      <c r="H9" s="1" t="s">
        <v>112</v>
      </c>
      <c r="I9" s="1">
        <f t="shared" si="3"/>
        <v>3</v>
      </c>
      <c r="J9" s="1">
        <f t="shared" si="11"/>
        <v>3</v>
      </c>
      <c r="K9" s="1">
        <f t="shared" si="4"/>
        <v>1</v>
      </c>
      <c r="L9" s="1">
        <f t="shared" si="12"/>
        <v>2</v>
      </c>
      <c r="M9" s="1">
        <f t="shared" si="5"/>
        <v>0</v>
      </c>
      <c r="N9" s="1">
        <f t="shared" si="6"/>
        <v>0</v>
      </c>
      <c r="O9" s="1">
        <f t="shared" si="7"/>
        <v>2</v>
      </c>
      <c r="P9" s="1">
        <f t="shared" si="13"/>
        <v>3</v>
      </c>
      <c r="Q9" s="1">
        <f t="shared" si="14"/>
        <v>1</v>
      </c>
      <c r="R9" s="1">
        <f t="shared" si="8"/>
        <v>1</v>
      </c>
      <c r="S9" s="1">
        <f t="shared" si="15"/>
        <v>0</v>
      </c>
      <c r="T9" s="1">
        <f t="shared" si="16"/>
        <v>1</v>
      </c>
      <c r="U9" s="50">
        <f t="shared" si="17"/>
        <v>1</v>
      </c>
      <c r="V9" s="50">
        <f t="shared" si="18"/>
        <v>2</v>
      </c>
      <c r="W9" s="51">
        <f t="shared" si="19"/>
        <v>0</v>
      </c>
      <c r="X9" s="51">
        <f t="shared" si="20"/>
        <v>1</v>
      </c>
      <c r="Y9" s="51">
        <f t="shared" si="21"/>
        <v>3</v>
      </c>
      <c r="Z9" s="51">
        <f t="shared" si="22"/>
        <v>1</v>
      </c>
      <c r="AA9" s="1" t="str">
        <f t="shared" si="1"/>
        <v>L</v>
      </c>
      <c r="AB9" s="1">
        <f t="shared" si="9"/>
        <v>3</v>
      </c>
      <c r="AC9" s="50" t="str">
        <f t="shared" si="10"/>
        <v>L</v>
      </c>
      <c r="AD9" s="50">
        <f t="shared" si="23"/>
        <v>3</v>
      </c>
      <c r="AE9" s="50">
        <f t="shared" si="24"/>
        <v>3</v>
      </c>
      <c r="AF9" s="50">
        <f t="shared" si="25"/>
        <v>2</v>
      </c>
      <c r="AG9" s="17"/>
      <c r="AM9" s="1" t="s">
        <v>68</v>
      </c>
      <c r="AN9" s="1" t="s">
        <v>60</v>
      </c>
    </row>
    <row r="10" spans="1:41" x14ac:dyDescent="0.25">
      <c r="A10" s="14">
        <v>45229</v>
      </c>
      <c r="B10" s="1">
        <v>9</v>
      </c>
      <c r="C10" s="1" t="s">
        <v>4</v>
      </c>
      <c r="D10" s="1" t="s">
        <v>68</v>
      </c>
      <c r="E10" s="1">
        <v>3</v>
      </c>
      <c r="F10" s="1">
        <v>5</v>
      </c>
      <c r="G10" s="1" t="s">
        <v>112</v>
      </c>
      <c r="H10" s="1" t="s">
        <v>112</v>
      </c>
      <c r="I10" s="1">
        <f t="shared" si="3"/>
        <v>3</v>
      </c>
      <c r="J10" s="1">
        <f t="shared" si="11"/>
        <v>4</v>
      </c>
      <c r="K10" s="1">
        <f t="shared" si="4"/>
        <v>1</v>
      </c>
      <c r="L10" s="1">
        <f t="shared" si="12"/>
        <v>2</v>
      </c>
      <c r="M10" s="1">
        <f t="shared" si="5"/>
        <v>0</v>
      </c>
      <c r="N10" s="1">
        <f t="shared" si="6"/>
        <v>0</v>
      </c>
      <c r="O10" s="1">
        <f t="shared" si="7"/>
        <v>2</v>
      </c>
      <c r="P10" s="1">
        <f t="shared" si="13"/>
        <v>3</v>
      </c>
      <c r="Q10" s="1">
        <f t="shared" si="14"/>
        <v>1</v>
      </c>
      <c r="R10" s="1">
        <f t="shared" si="8"/>
        <v>1</v>
      </c>
      <c r="S10" s="1">
        <f t="shared" si="15"/>
        <v>1</v>
      </c>
      <c r="T10" s="1">
        <f t="shared" si="16"/>
        <v>1</v>
      </c>
      <c r="U10" s="50">
        <f t="shared" si="17"/>
        <v>1</v>
      </c>
      <c r="V10" s="50">
        <f t="shared" si="18"/>
        <v>2</v>
      </c>
      <c r="W10" s="51">
        <f t="shared" si="19"/>
        <v>0</v>
      </c>
      <c r="X10" s="51">
        <f t="shared" si="20"/>
        <v>1</v>
      </c>
      <c r="Y10" s="51">
        <f t="shared" si="21"/>
        <v>3</v>
      </c>
      <c r="Z10" s="51">
        <f t="shared" si="22"/>
        <v>1</v>
      </c>
      <c r="AA10" s="1" t="str">
        <f t="shared" si="1"/>
        <v>L</v>
      </c>
      <c r="AB10" s="1">
        <f t="shared" si="9"/>
        <v>4</v>
      </c>
      <c r="AC10" s="50" t="str">
        <f t="shared" si="10"/>
        <v>L</v>
      </c>
      <c r="AD10" s="50">
        <f t="shared" si="23"/>
        <v>3</v>
      </c>
      <c r="AE10" s="50">
        <f t="shared" si="24"/>
        <v>4</v>
      </c>
      <c r="AF10" s="50">
        <f t="shared" si="25"/>
        <v>2</v>
      </c>
      <c r="AG10" s="17"/>
      <c r="AM10" s="1" t="s">
        <v>56</v>
      </c>
      <c r="AN10" s="1" t="s">
        <v>59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55</v>
      </c>
      <c r="E11" s="1">
        <v>4</v>
      </c>
      <c r="F11" s="1">
        <v>2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4</v>
      </c>
      <c r="K11" s="1">
        <f t="shared" si="4"/>
        <v>1</v>
      </c>
      <c r="L11" s="1">
        <f t="shared" si="12"/>
        <v>2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3</v>
      </c>
      <c r="Q11" s="1">
        <f t="shared" si="14"/>
        <v>1</v>
      </c>
      <c r="R11" s="1">
        <f t="shared" si="8"/>
        <v>1</v>
      </c>
      <c r="S11" s="1">
        <f t="shared" si="15"/>
        <v>1</v>
      </c>
      <c r="T11" s="1">
        <f t="shared" si="16"/>
        <v>1</v>
      </c>
      <c r="U11" s="50">
        <f t="shared" si="17"/>
        <v>1</v>
      </c>
      <c r="V11" s="50">
        <f t="shared" si="18"/>
        <v>2</v>
      </c>
      <c r="W11" s="51">
        <f t="shared" si="19"/>
        <v>0</v>
      </c>
      <c r="X11" s="51">
        <f t="shared" si="20"/>
        <v>2</v>
      </c>
      <c r="Y11" s="51">
        <f t="shared" si="21"/>
        <v>3</v>
      </c>
      <c r="Z11" s="51">
        <f t="shared" si="22"/>
        <v>1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4</v>
      </c>
      <c r="AE11" s="50">
        <f t="shared" si="24"/>
        <v>4</v>
      </c>
      <c r="AF11" s="50">
        <f t="shared" si="25"/>
        <v>2</v>
      </c>
      <c r="AG11" s="17"/>
      <c r="AM11" s="1" t="s">
        <v>78</v>
      </c>
      <c r="AN11" s="1" t="s">
        <v>62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65</v>
      </c>
      <c r="E12" s="1">
        <v>1</v>
      </c>
      <c r="F12" s="1">
        <v>2</v>
      </c>
      <c r="G12" s="1" t="s">
        <v>112</v>
      </c>
      <c r="H12" s="1" t="s">
        <v>112</v>
      </c>
      <c r="I12" s="1">
        <f t="shared" si="3"/>
        <v>4</v>
      </c>
      <c r="J12" s="1">
        <f t="shared" si="11"/>
        <v>5</v>
      </c>
      <c r="K12" s="1">
        <f t="shared" si="4"/>
        <v>1</v>
      </c>
      <c r="L12" s="1">
        <f t="shared" si="12"/>
        <v>2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3</v>
      </c>
      <c r="Q12" s="1">
        <f t="shared" si="14"/>
        <v>1</v>
      </c>
      <c r="R12" s="1">
        <f t="shared" si="8"/>
        <v>1</v>
      </c>
      <c r="S12" s="1">
        <f t="shared" si="15"/>
        <v>2</v>
      </c>
      <c r="T12" s="1">
        <f t="shared" si="16"/>
        <v>1</v>
      </c>
      <c r="U12" s="50">
        <f t="shared" si="17"/>
        <v>1</v>
      </c>
      <c r="V12" s="50">
        <f t="shared" si="18"/>
        <v>3</v>
      </c>
      <c r="W12" s="51">
        <f t="shared" si="19"/>
        <v>0</v>
      </c>
      <c r="X12" s="51">
        <f t="shared" si="20"/>
        <v>2</v>
      </c>
      <c r="Y12" s="51">
        <f t="shared" si="21"/>
        <v>4</v>
      </c>
      <c r="Z12" s="51">
        <f t="shared" si="22"/>
        <v>1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4</v>
      </c>
      <c r="AE12" s="50">
        <f>IF(AC12="","",COUNTIFS(AC3:AC12,"L"))</f>
        <v>4</v>
      </c>
      <c r="AF12" s="50">
        <f>IF(AC12="","",COUNTIFS(AC3:AC12,"OTL"))</f>
        <v>2</v>
      </c>
      <c r="AG12" s="17"/>
      <c r="AM12" s="1" t="s">
        <v>52</v>
      </c>
      <c r="AN12" s="1" t="s">
        <v>66</v>
      </c>
    </row>
    <row r="13" spans="1:41" x14ac:dyDescent="0.25">
      <c r="A13" s="14">
        <v>45236</v>
      </c>
      <c r="B13" s="1">
        <v>12</v>
      </c>
      <c r="C13" s="1" t="s">
        <v>4</v>
      </c>
      <c r="D13" s="1" t="s">
        <v>52</v>
      </c>
      <c r="E13" s="1">
        <v>4</v>
      </c>
      <c r="F13" s="1">
        <v>5</v>
      </c>
      <c r="G13" s="1" t="s">
        <v>111</v>
      </c>
      <c r="H13" s="1" t="s">
        <v>112</v>
      </c>
      <c r="I13" s="1">
        <f t="shared" si="3"/>
        <v>4</v>
      </c>
      <c r="J13" s="1">
        <f t="shared" si="11"/>
        <v>5</v>
      </c>
      <c r="K13" s="1">
        <f t="shared" si="4"/>
        <v>1</v>
      </c>
      <c r="L13" s="1">
        <f t="shared" si="12"/>
        <v>3</v>
      </c>
      <c r="M13" s="1">
        <f t="shared" si="5"/>
        <v>0</v>
      </c>
      <c r="N13" s="1">
        <f t="shared" si="6"/>
        <v>0</v>
      </c>
      <c r="O13" s="1">
        <f t="shared" si="7"/>
        <v>3</v>
      </c>
      <c r="P13" s="1">
        <f t="shared" si="13"/>
        <v>3</v>
      </c>
      <c r="Q13" s="1">
        <f t="shared" si="14"/>
        <v>1</v>
      </c>
      <c r="R13" s="1">
        <f t="shared" si="8"/>
        <v>1</v>
      </c>
      <c r="S13" s="1">
        <f t="shared" si="15"/>
        <v>2</v>
      </c>
      <c r="T13" s="1">
        <f t="shared" si="16"/>
        <v>2</v>
      </c>
      <c r="U13" s="50">
        <f t="shared" si="17"/>
        <v>1</v>
      </c>
      <c r="V13" s="50">
        <f t="shared" si="18"/>
        <v>3</v>
      </c>
      <c r="W13" s="51">
        <f t="shared" si="19"/>
        <v>0</v>
      </c>
      <c r="X13" s="51">
        <f t="shared" si="20"/>
        <v>2</v>
      </c>
      <c r="Y13" s="51">
        <f t="shared" si="21"/>
        <v>4</v>
      </c>
      <c r="Z13" s="51">
        <f t="shared" si="22"/>
        <v>2</v>
      </c>
      <c r="AA13" s="1" t="str">
        <f t="shared" si="1"/>
        <v>L</v>
      </c>
      <c r="AB13" s="1">
        <f t="shared" si="9"/>
        <v>2</v>
      </c>
      <c r="AC13" s="50" t="str">
        <f t="shared" si="10"/>
        <v>OTL</v>
      </c>
      <c r="AD13" s="50">
        <f>IF(AC13="","",COUNTIFS(AC4:AC13,"W"))</f>
        <v>3</v>
      </c>
      <c r="AE13" s="50">
        <f>IF(AC13="","",COUNTIFS(AC4:AC13,"L"))</f>
        <v>4</v>
      </c>
      <c r="AF13" s="50">
        <f>IF(AC13="","",COUNTIFS(AC4:AC13,"OTL"))</f>
        <v>3</v>
      </c>
      <c r="AG13" s="17"/>
      <c r="AM13" s="1" t="s">
        <v>79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4</v>
      </c>
      <c r="J84" s="1">
        <f t="shared" si="57"/>
        <v>5</v>
      </c>
      <c r="K84" s="1">
        <f t="shared" si="57"/>
        <v>1</v>
      </c>
      <c r="L84" s="1">
        <f t="shared" si="57"/>
        <v>3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3</v>
      </c>
      <c r="Q84" s="1">
        <f t="shared" si="58"/>
        <v>1</v>
      </c>
      <c r="R84" s="1">
        <f t="shared" si="58"/>
        <v>1</v>
      </c>
      <c r="S84" s="1">
        <f t="shared" si="58"/>
        <v>2</v>
      </c>
      <c r="T84" s="1">
        <f t="shared" si="58"/>
        <v>2</v>
      </c>
      <c r="U84" s="1">
        <f t="shared" si="58"/>
        <v>1</v>
      </c>
      <c r="V84" s="1">
        <f t="shared" si="58"/>
        <v>3</v>
      </c>
      <c r="W84" s="1">
        <f t="shared" si="58"/>
        <v>0</v>
      </c>
      <c r="X84" s="1">
        <f t="shared" si="58"/>
        <v>2</v>
      </c>
      <c r="Y84" s="1">
        <f t="shared" si="58"/>
        <v>4</v>
      </c>
      <c r="Z84" s="1">
        <f t="shared" si="58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2:33" x14ac:dyDescent="0.25">
      <c r="C85" s="1">
        <f>COUNTIF(C1:C83,"Away")</f>
        <v>5</v>
      </c>
      <c r="E85" s="1">
        <f>SUM(E2:E83)</f>
        <v>32</v>
      </c>
      <c r="F85" s="1">
        <f>SUM(F2:F83)</f>
        <v>39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3-3-1</v>
      </c>
      <c r="R85" s="1" t="str">
        <f>IF(R84="","0-0-0",CONCATENATE(R84,"-",S84,"-",T84))</f>
        <v>1-2-2</v>
      </c>
      <c r="U85" s="1" t="str">
        <f>IF(U84="","0-0-0",CONCATENATE(U84,"-",V84,"-",W84))</f>
        <v>1-3-0</v>
      </c>
      <c r="X85" s="1" t="str">
        <f>IF(X84="","0-0-0",CONCATENATE(X84,"-",Y84,"-",Z84))</f>
        <v>2-4-2</v>
      </c>
      <c r="AA85" s="1" t="str">
        <f>IF(AA84="","0-0",CONCATENATE(AA84,AB84))</f>
        <v>L2</v>
      </c>
      <c r="AD85" s="1" t="str">
        <f>IF(AD84="","0-0-0",CONCATENATE(AD84,"-",AE84,"-",AF84))</f>
        <v>3-4-3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71</v>
      </c>
      <c r="E2" s="1">
        <v>2</v>
      </c>
      <c r="F2" s="1">
        <v>1</v>
      </c>
      <c r="G2" s="1" t="s">
        <v>112</v>
      </c>
      <c r="H2" s="1" t="s">
        <v>111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45216</v>
      </c>
      <c r="B3" s="1">
        <v>2</v>
      </c>
      <c r="C3" s="1" t="s">
        <v>4</v>
      </c>
      <c r="D3" s="1" t="s">
        <v>77</v>
      </c>
      <c r="E3" s="1">
        <v>2</v>
      </c>
      <c r="F3" s="1">
        <v>3</v>
      </c>
      <c r="G3" s="1" t="s">
        <v>112</v>
      </c>
      <c r="H3" s="1" t="s">
        <v>111</v>
      </c>
      <c r="I3" s="1">
        <f t="shared" ref="I3:I66" si="3">IF(E3="","",IF(E3&gt;F3,I2+1,I2))</f>
        <v>1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1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1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1</v>
      </c>
      <c r="U3" s="50">
        <f>IF(E3="","",IF(AND(E3&gt;F3,COUNTIF($AO$1:$AO$7,D3)=1),U2+1,U2))</f>
        <v>1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1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OTL</v>
      </c>
      <c r="AD3" s="50">
        <f>IF(AC3="","",IF(AC3=$AJ$1,AD2+1,AD2))</f>
        <v>1</v>
      </c>
      <c r="AE3" s="50">
        <f>IF(AC3="","",IF(AC3=$AJ$2,AE2+1,AE2))</f>
        <v>0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81</v>
      </c>
      <c r="AO3" s="1" t="s">
        <v>69</v>
      </c>
    </row>
    <row r="4" spans="1:41" x14ac:dyDescent="0.25">
      <c r="A4" s="14">
        <v>45218</v>
      </c>
      <c r="B4" s="1">
        <v>3</v>
      </c>
      <c r="C4" s="1" t="s">
        <v>4</v>
      </c>
      <c r="D4" s="1" t="s">
        <v>82</v>
      </c>
      <c r="E4" s="1">
        <v>3</v>
      </c>
      <c r="F4" s="1">
        <v>2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0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1</v>
      </c>
      <c r="N4" s="1">
        <f t="shared" si="6"/>
        <v>1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1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2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1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0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75</v>
      </c>
      <c r="AO4" s="1" t="s">
        <v>73</v>
      </c>
    </row>
    <row r="5" spans="1:41" x14ac:dyDescent="0.25">
      <c r="A5" s="14">
        <v>45220</v>
      </c>
      <c r="B5" s="1">
        <v>4</v>
      </c>
      <c r="C5" s="1" t="s">
        <v>3</v>
      </c>
      <c r="D5" s="1" t="s">
        <v>62</v>
      </c>
      <c r="E5" s="1">
        <v>5</v>
      </c>
      <c r="F5" s="1">
        <v>4</v>
      </c>
      <c r="G5" s="1" t="s">
        <v>111</v>
      </c>
      <c r="H5" s="1" t="s">
        <v>112</v>
      </c>
      <c r="I5" s="1">
        <f t="shared" si="3"/>
        <v>3</v>
      </c>
      <c r="J5" s="1">
        <f t="shared" si="11"/>
        <v>0</v>
      </c>
      <c r="K5" s="1">
        <f t="shared" si="4"/>
        <v>1</v>
      </c>
      <c r="L5" s="1">
        <f t="shared" si="12"/>
        <v>1</v>
      </c>
      <c r="M5" s="1">
        <f t="shared" si="5"/>
        <v>1</v>
      </c>
      <c r="N5" s="1">
        <f t="shared" si="6"/>
        <v>1</v>
      </c>
      <c r="O5" s="1">
        <f t="shared" si="7"/>
        <v>2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0</v>
      </c>
      <c r="T5" s="1">
        <f t="shared" si="16"/>
        <v>1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2</v>
      </c>
      <c r="Y5" s="51">
        <f t="shared" si="21"/>
        <v>0</v>
      </c>
      <c r="Z5" s="51">
        <f t="shared" si="22"/>
        <v>1</v>
      </c>
      <c r="AA5" s="1" t="str">
        <f t="shared" si="1"/>
        <v>W</v>
      </c>
      <c r="AB5" s="1">
        <f t="shared" si="9"/>
        <v>2</v>
      </c>
      <c r="AC5" s="50" t="str">
        <f t="shared" si="10"/>
        <v>W</v>
      </c>
      <c r="AD5" s="50">
        <f t="shared" si="23"/>
        <v>3</v>
      </c>
      <c r="AE5" s="50">
        <f t="shared" si="24"/>
        <v>0</v>
      </c>
      <c r="AF5" s="50">
        <f t="shared" si="25"/>
        <v>1</v>
      </c>
      <c r="AG5" s="17"/>
      <c r="AM5" s="1" t="s">
        <v>81</v>
      </c>
      <c r="AN5" s="1" t="s">
        <v>69</v>
      </c>
      <c r="AO5" s="1" t="s">
        <v>72</v>
      </c>
    </row>
    <row r="6" spans="1:41" x14ac:dyDescent="0.25">
      <c r="A6" s="14">
        <v>45223</v>
      </c>
      <c r="B6" s="1">
        <v>5</v>
      </c>
      <c r="C6" s="1" t="s">
        <v>4</v>
      </c>
      <c r="D6" s="1" t="s">
        <v>66</v>
      </c>
      <c r="E6" s="1">
        <v>4</v>
      </c>
      <c r="F6" s="1">
        <v>1</v>
      </c>
      <c r="G6" s="1" t="s">
        <v>112</v>
      </c>
      <c r="H6" s="1" t="s">
        <v>112</v>
      </c>
      <c r="I6" s="1">
        <f t="shared" si="3"/>
        <v>4</v>
      </c>
      <c r="J6" s="1">
        <f t="shared" si="11"/>
        <v>0</v>
      </c>
      <c r="K6" s="1">
        <f t="shared" si="4"/>
        <v>1</v>
      </c>
      <c r="L6" s="1">
        <f t="shared" si="12"/>
        <v>1</v>
      </c>
      <c r="M6" s="1">
        <f t="shared" si="5"/>
        <v>1</v>
      </c>
      <c r="N6" s="1">
        <f t="shared" si="6"/>
        <v>1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0</v>
      </c>
      <c r="T6" s="1">
        <f t="shared" si="16"/>
        <v>1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0</v>
      </c>
      <c r="Z6" s="51">
        <f t="shared" si="22"/>
        <v>1</v>
      </c>
      <c r="AA6" s="1" t="str">
        <f t="shared" si="1"/>
        <v>W</v>
      </c>
      <c r="AB6" s="1">
        <f t="shared" si="9"/>
        <v>3</v>
      </c>
      <c r="AC6" s="50" t="str">
        <f t="shared" si="10"/>
        <v>W</v>
      </c>
      <c r="AD6" s="50">
        <f t="shared" si="23"/>
        <v>4</v>
      </c>
      <c r="AE6" s="50">
        <f t="shared" si="24"/>
        <v>0</v>
      </c>
      <c r="AF6" s="50">
        <f t="shared" si="25"/>
        <v>1</v>
      </c>
      <c r="AG6" s="17"/>
      <c r="AM6" s="1" t="s">
        <v>61</v>
      </c>
      <c r="AN6" s="1" t="s">
        <v>78</v>
      </c>
      <c r="AO6" s="1" t="s">
        <v>71</v>
      </c>
    </row>
    <row r="7" spans="1:41" x14ac:dyDescent="0.25">
      <c r="A7" s="14">
        <v>45225</v>
      </c>
      <c r="B7" s="1">
        <v>6</v>
      </c>
      <c r="C7" s="1" t="s">
        <v>3</v>
      </c>
      <c r="D7" s="1" t="s">
        <v>54</v>
      </c>
      <c r="E7" s="1">
        <v>1</v>
      </c>
      <c r="F7" s="1">
        <v>4</v>
      </c>
      <c r="G7" s="1" t="s">
        <v>112</v>
      </c>
      <c r="H7" s="1" t="s">
        <v>112</v>
      </c>
      <c r="I7" s="1">
        <f t="shared" si="3"/>
        <v>4</v>
      </c>
      <c r="J7" s="1">
        <f t="shared" si="11"/>
        <v>1</v>
      </c>
      <c r="K7" s="1">
        <f t="shared" si="4"/>
        <v>1</v>
      </c>
      <c r="L7" s="1">
        <f t="shared" si="12"/>
        <v>1</v>
      </c>
      <c r="M7" s="1">
        <f t="shared" si="5"/>
        <v>1</v>
      </c>
      <c r="N7" s="1">
        <f t="shared" si="6"/>
        <v>1</v>
      </c>
      <c r="O7" s="1">
        <f t="shared" si="7"/>
        <v>2</v>
      </c>
      <c r="P7" s="1">
        <f t="shared" si="13"/>
        <v>1</v>
      </c>
      <c r="Q7" s="1">
        <f t="shared" si="14"/>
        <v>0</v>
      </c>
      <c r="R7" s="1">
        <f t="shared" si="8"/>
        <v>2</v>
      </c>
      <c r="S7" s="1">
        <f t="shared" si="15"/>
        <v>0</v>
      </c>
      <c r="T7" s="1">
        <f t="shared" si="16"/>
        <v>1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2</v>
      </c>
      <c r="Y7" s="51">
        <f t="shared" si="21"/>
        <v>0</v>
      </c>
      <c r="Z7" s="51">
        <f t="shared" si="22"/>
        <v>1</v>
      </c>
      <c r="AA7" s="1" t="str">
        <f t="shared" si="1"/>
        <v>L</v>
      </c>
      <c r="AB7" s="1">
        <f t="shared" si="9"/>
        <v>1</v>
      </c>
      <c r="AC7" s="50" t="str">
        <f t="shared" si="10"/>
        <v>L</v>
      </c>
      <c r="AD7" s="50">
        <f t="shared" si="23"/>
        <v>4</v>
      </c>
      <c r="AE7" s="50">
        <f t="shared" si="24"/>
        <v>1</v>
      </c>
      <c r="AF7" s="50">
        <f t="shared" si="25"/>
        <v>1</v>
      </c>
      <c r="AG7" s="17"/>
      <c r="AM7" s="1" t="s">
        <v>75</v>
      </c>
      <c r="AN7" s="1" t="s">
        <v>79</v>
      </c>
      <c r="AO7" s="1" t="s">
        <v>70</v>
      </c>
    </row>
    <row r="8" spans="1:41" x14ac:dyDescent="0.25">
      <c r="A8" s="14">
        <v>45229</v>
      </c>
      <c r="B8" s="1">
        <v>7</v>
      </c>
      <c r="C8" s="1" t="s">
        <v>3</v>
      </c>
      <c r="D8" s="1" t="s">
        <v>67</v>
      </c>
      <c r="E8" s="1">
        <v>5</v>
      </c>
      <c r="F8" s="1">
        <v>3</v>
      </c>
      <c r="G8" s="1" t="s">
        <v>112</v>
      </c>
      <c r="H8" s="1" t="s">
        <v>112</v>
      </c>
      <c r="I8" s="1">
        <f t="shared" si="3"/>
        <v>5</v>
      </c>
      <c r="J8" s="1">
        <f t="shared" si="11"/>
        <v>1</v>
      </c>
      <c r="K8" s="1">
        <f t="shared" si="4"/>
        <v>1</v>
      </c>
      <c r="L8" s="1">
        <f t="shared" si="12"/>
        <v>1</v>
      </c>
      <c r="M8" s="1">
        <f t="shared" si="5"/>
        <v>1</v>
      </c>
      <c r="N8" s="1">
        <f t="shared" si="6"/>
        <v>1</v>
      </c>
      <c r="O8" s="1">
        <f t="shared" si="7"/>
        <v>3</v>
      </c>
      <c r="P8" s="1">
        <f t="shared" si="13"/>
        <v>1</v>
      </c>
      <c r="Q8" s="1">
        <f t="shared" si="14"/>
        <v>0</v>
      </c>
      <c r="R8" s="1">
        <f t="shared" si="8"/>
        <v>2</v>
      </c>
      <c r="S8" s="1">
        <f t="shared" si="15"/>
        <v>0</v>
      </c>
      <c r="T8" s="1">
        <f t="shared" si="16"/>
        <v>1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2</v>
      </c>
      <c r="Y8" s="51">
        <f t="shared" si="21"/>
        <v>0</v>
      </c>
      <c r="Z8" s="51">
        <f t="shared" si="22"/>
        <v>1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5</v>
      </c>
      <c r="AE8" s="50">
        <f t="shared" si="24"/>
        <v>1</v>
      </c>
      <c r="AF8" s="50">
        <f t="shared" si="25"/>
        <v>1</v>
      </c>
      <c r="AG8" s="17"/>
      <c r="AM8" s="1" t="s">
        <v>69</v>
      </c>
      <c r="AN8" s="1" t="s">
        <v>73</v>
      </c>
    </row>
    <row r="9" spans="1:41" x14ac:dyDescent="0.25">
      <c r="A9" s="14">
        <v>45231</v>
      </c>
      <c r="B9" s="1">
        <v>8</v>
      </c>
      <c r="C9" s="1" t="s">
        <v>4</v>
      </c>
      <c r="D9" s="1" t="s">
        <v>81</v>
      </c>
      <c r="E9" s="1">
        <v>4</v>
      </c>
      <c r="F9" s="1">
        <v>3</v>
      </c>
      <c r="G9" s="1" t="s">
        <v>112</v>
      </c>
      <c r="H9" s="1" t="s">
        <v>112</v>
      </c>
      <c r="I9" s="1">
        <f t="shared" si="3"/>
        <v>6</v>
      </c>
      <c r="J9" s="1">
        <f t="shared" si="11"/>
        <v>1</v>
      </c>
      <c r="K9" s="1">
        <f t="shared" si="4"/>
        <v>1</v>
      </c>
      <c r="L9" s="1">
        <f t="shared" si="12"/>
        <v>1</v>
      </c>
      <c r="M9" s="1">
        <f t="shared" si="5"/>
        <v>1</v>
      </c>
      <c r="N9" s="1">
        <f t="shared" si="6"/>
        <v>1</v>
      </c>
      <c r="O9" s="1">
        <f t="shared" si="7"/>
        <v>3</v>
      </c>
      <c r="P9" s="1">
        <f t="shared" si="13"/>
        <v>1</v>
      </c>
      <c r="Q9" s="1">
        <f t="shared" si="14"/>
        <v>0</v>
      </c>
      <c r="R9" s="1">
        <f t="shared" si="8"/>
        <v>3</v>
      </c>
      <c r="S9" s="1">
        <f t="shared" si="15"/>
        <v>0</v>
      </c>
      <c r="T9" s="1">
        <f t="shared" si="16"/>
        <v>1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3</v>
      </c>
      <c r="Y9" s="51">
        <f t="shared" si="21"/>
        <v>0</v>
      </c>
      <c r="Z9" s="51">
        <f t="shared" si="22"/>
        <v>1</v>
      </c>
      <c r="AA9" s="1" t="str">
        <f t="shared" si="1"/>
        <v>W</v>
      </c>
      <c r="AB9" s="1">
        <f t="shared" si="9"/>
        <v>2</v>
      </c>
      <c r="AC9" s="50" t="str">
        <f t="shared" si="10"/>
        <v>W</v>
      </c>
      <c r="AD9" s="50">
        <f t="shared" si="23"/>
        <v>6</v>
      </c>
      <c r="AE9" s="50">
        <f t="shared" si="24"/>
        <v>1</v>
      </c>
      <c r="AF9" s="50">
        <f t="shared" si="25"/>
        <v>1</v>
      </c>
      <c r="AG9" s="17"/>
      <c r="AM9" s="1" t="s">
        <v>67</v>
      </c>
      <c r="AN9" s="1" t="s">
        <v>72</v>
      </c>
    </row>
    <row r="10" spans="1:41" x14ac:dyDescent="0.25">
      <c r="A10" s="14">
        <v>45232</v>
      </c>
      <c r="B10" s="1">
        <v>9</v>
      </c>
      <c r="C10" s="1" t="s">
        <v>4</v>
      </c>
      <c r="D10" s="1" t="s">
        <v>78</v>
      </c>
      <c r="E10" s="1">
        <v>4</v>
      </c>
      <c r="F10" s="1">
        <v>3</v>
      </c>
      <c r="G10" s="1" t="s">
        <v>112</v>
      </c>
      <c r="H10" s="1" t="s">
        <v>112</v>
      </c>
      <c r="I10" s="1">
        <f t="shared" si="3"/>
        <v>7</v>
      </c>
      <c r="J10" s="1">
        <f t="shared" si="11"/>
        <v>1</v>
      </c>
      <c r="K10" s="1">
        <f t="shared" si="4"/>
        <v>1</v>
      </c>
      <c r="L10" s="1">
        <f t="shared" si="12"/>
        <v>1</v>
      </c>
      <c r="M10" s="1">
        <f t="shared" si="5"/>
        <v>1</v>
      </c>
      <c r="N10" s="1">
        <f t="shared" si="6"/>
        <v>1</v>
      </c>
      <c r="O10" s="1">
        <f t="shared" si="7"/>
        <v>3</v>
      </c>
      <c r="P10" s="1">
        <f t="shared" si="13"/>
        <v>1</v>
      </c>
      <c r="Q10" s="1">
        <f t="shared" si="14"/>
        <v>0</v>
      </c>
      <c r="R10" s="1">
        <f t="shared" si="8"/>
        <v>4</v>
      </c>
      <c r="S10" s="1">
        <f t="shared" si="15"/>
        <v>0</v>
      </c>
      <c r="T10" s="1">
        <f t="shared" si="16"/>
        <v>1</v>
      </c>
      <c r="U10" s="50">
        <f t="shared" si="17"/>
        <v>1</v>
      </c>
      <c r="V10" s="50">
        <f t="shared" si="18"/>
        <v>0</v>
      </c>
      <c r="W10" s="51">
        <f t="shared" si="19"/>
        <v>0</v>
      </c>
      <c r="X10" s="51">
        <f t="shared" si="20"/>
        <v>4</v>
      </c>
      <c r="Y10" s="51">
        <f t="shared" si="21"/>
        <v>0</v>
      </c>
      <c r="Z10" s="51">
        <f t="shared" si="22"/>
        <v>1</v>
      </c>
      <c r="AA10" s="1" t="str">
        <f t="shared" si="1"/>
        <v>W</v>
      </c>
      <c r="AB10" s="1">
        <f t="shared" si="9"/>
        <v>3</v>
      </c>
      <c r="AC10" s="50" t="str">
        <f t="shared" si="10"/>
        <v>W</v>
      </c>
      <c r="AD10" s="50">
        <f t="shared" si="23"/>
        <v>7</v>
      </c>
      <c r="AE10" s="50">
        <f t="shared" si="24"/>
        <v>1</v>
      </c>
      <c r="AF10" s="50">
        <f t="shared" si="25"/>
        <v>1</v>
      </c>
      <c r="AG10" s="17"/>
      <c r="AM10" s="1" t="s">
        <v>56</v>
      </c>
      <c r="AN10" s="1" t="s">
        <v>83</v>
      </c>
    </row>
    <row r="11" spans="1:41" x14ac:dyDescent="0.25">
      <c r="A11" s="14">
        <v>45234</v>
      </c>
      <c r="B11" s="1">
        <v>10</v>
      </c>
      <c r="C11" s="1" t="s">
        <v>4</v>
      </c>
      <c r="D11" s="1" t="s">
        <v>76</v>
      </c>
      <c r="E11" s="1">
        <v>0</v>
      </c>
      <c r="F11" s="1">
        <v>2</v>
      </c>
      <c r="G11" s="1" t="s">
        <v>112</v>
      </c>
      <c r="H11" s="1" t="s">
        <v>112</v>
      </c>
      <c r="I11" s="1">
        <f t="shared" si="3"/>
        <v>7</v>
      </c>
      <c r="J11" s="1">
        <f t="shared" si="11"/>
        <v>2</v>
      </c>
      <c r="K11" s="1">
        <f t="shared" si="4"/>
        <v>1</v>
      </c>
      <c r="L11" s="1">
        <f t="shared" si="12"/>
        <v>1</v>
      </c>
      <c r="M11" s="1">
        <f t="shared" si="5"/>
        <v>1</v>
      </c>
      <c r="N11" s="1">
        <f t="shared" si="6"/>
        <v>1</v>
      </c>
      <c r="O11" s="1">
        <f t="shared" si="7"/>
        <v>3</v>
      </c>
      <c r="P11" s="1">
        <f t="shared" si="13"/>
        <v>1</v>
      </c>
      <c r="Q11" s="1">
        <f t="shared" si="14"/>
        <v>0</v>
      </c>
      <c r="R11" s="1">
        <f t="shared" si="8"/>
        <v>4</v>
      </c>
      <c r="S11" s="1">
        <f t="shared" si="15"/>
        <v>1</v>
      </c>
      <c r="T11" s="1">
        <f t="shared" si="16"/>
        <v>1</v>
      </c>
      <c r="U11" s="50">
        <f t="shared" si="17"/>
        <v>1</v>
      </c>
      <c r="V11" s="50">
        <f t="shared" si="18"/>
        <v>0</v>
      </c>
      <c r="W11" s="51">
        <f t="shared" si="19"/>
        <v>0</v>
      </c>
      <c r="X11" s="51">
        <f t="shared" si="20"/>
        <v>4</v>
      </c>
      <c r="Y11" s="51">
        <f t="shared" si="21"/>
        <v>1</v>
      </c>
      <c r="Z11" s="51">
        <f t="shared" si="22"/>
        <v>1</v>
      </c>
      <c r="AA11" s="1" t="str">
        <f t="shared" si="1"/>
        <v>L</v>
      </c>
      <c r="AB11" s="1">
        <f t="shared" si="9"/>
        <v>1</v>
      </c>
      <c r="AC11" s="50" t="str">
        <f t="shared" si="10"/>
        <v>L</v>
      </c>
      <c r="AD11" s="50">
        <f t="shared" si="23"/>
        <v>7</v>
      </c>
      <c r="AE11" s="50">
        <f t="shared" si="24"/>
        <v>2</v>
      </c>
      <c r="AF11" s="50">
        <f t="shared" si="25"/>
        <v>1</v>
      </c>
      <c r="AG11" s="17"/>
      <c r="AM11" s="1" t="s">
        <v>78</v>
      </c>
      <c r="AN11" s="1" t="s">
        <v>80</v>
      </c>
    </row>
    <row r="12" spans="1:41" x14ac:dyDescent="0.25">
      <c r="A12" s="14">
        <v>45236</v>
      </c>
      <c r="B12" s="1">
        <v>11</v>
      </c>
      <c r="C12" s="1" t="s">
        <v>3</v>
      </c>
      <c r="D12" s="1" t="s">
        <v>53</v>
      </c>
      <c r="E12" s="1">
        <v>2</v>
      </c>
      <c r="F12" s="1">
        <v>3</v>
      </c>
      <c r="G12" s="1" t="s">
        <v>112</v>
      </c>
      <c r="H12" s="1" t="s">
        <v>112</v>
      </c>
      <c r="I12" s="1">
        <f t="shared" si="3"/>
        <v>7</v>
      </c>
      <c r="J12" s="1">
        <f t="shared" si="11"/>
        <v>3</v>
      </c>
      <c r="K12" s="1">
        <f t="shared" si="4"/>
        <v>1</v>
      </c>
      <c r="L12" s="1">
        <f t="shared" si="12"/>
        <v>1</v>
      </c>
      <c r="M12" s="1">
        <f t="shared" si="5"/>
        <v>1</v>
      </c>
      <c r="N12" s="1">
        <f t="shared" si="6"/>
        <v>1</v>
      </c>
      <c r="O12" s="1">
        <f t="shared" si="7"/>
        <v>3</v>
      </c>
      <c r="P12" s="1">
        <f t="shared" si="13"/>
        <v>2</v>
      </c>
      <c r="Q12" s="1">
        <f t="shared" si="14"/>
        <v>0</v>
      </c>
      <c r="R12" s="1">
        <f t="shared" si="8"/>
        <v>4</v>
      </c>
      <c r="S12" s="1">
        <f t="shared" si="15"/>
        <v>1</v>
      </c>
      <c r="T12" s="1">
        <f t="shared" si="16"/>
        <v>1</v>
      </c>
      <c r="U12" s="50">
        <f t="shared" si="17"/>
        <v>1</v>
      </c>
      <c r="V12" s="50">
        <f t="shared" si="18"/>
        <v>0</v>
      </c>
      <c r="W12" s="51">
        <f t="shared" si="19"/>
        <v>0</v>
      </c>
      <c r="X12" s="51">
        <f t="shared" si="20"/>
        <v>4</v>
      </c>
      <c r="Y12" s="51">
        <f t="shared" si="21"/>
        <v>1</v>
      </c>
      <c r="Z12" s="51">
        <f t="shared" si="22"/>
        <v>1</v>
      </c>
      <c r="AA12" s="1" t="str">
        <f t="shared" si="1"/>
        <v>L</v>
      </c>
      <c r="AB12" s="1">
        <f t="shared" si="9"/>
        <v>2</v>
      </c>
      <c r="AC12" s="50" t="str">
        <f t="shared" si="10"/>
        <v>L</v>
      </c>
      <c r="AD12" s="50">
        <f>IF(AC12="","",COUNTIFS(AC3:AC12,"W"))</f>
        <v>6</v>
      </c>
      <c r="AE12" s="50">
        <f>IF(AC12="","",COUNTIFS(AC3:AC12,"L"))</f>
        <v>3</v>
      </c>
      <c r="AF12" s="50">
        <f>IF(AC12="","",COUNTIFS(AC3:AC12,"OTL"))</f>
        <v>1</v>
      </c>
      <c r="AG12" s="17"/>
      <c r="AM12" s="1" t="s">
        <v>52</v>
      </c>
      <c r="AN12" s="1" t="s">
        <v>71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7</v>
      </c>
      <c r="J84" s="1">
        <f t="shared" si="57"/>
        <v>3</v>
      </c>
      <c r="K84" s="1">
        <f t="shared" si="57"/>
        <v>1</v>
      </c>
      <c r="L84" s="1">
        <f t="shared" si="57"/>
        <v>1</v>
      </c>
      <c r="M84" s="1">
        <f t="shared" si="57"/>
        <v>1</v>
      </c>
      <c r="N84" s="1">
        <f t="shared" si="57"/>
        <v>1</v>
      </c>
      <c r="O84" s="1">
        <f t="shared" ref="O84:Z84" si="58">IF(O2="","",MAX(O2:O83))</f>
        <v>3</v>
      </c>
      <c r="P84" s="1">
        <f t="shared" si="58"/>
        <v>2</v>
      </c>
      <c r="Q84" s="1">
        <f t="shared" si="58"/>
        <v>0</v>
      </c>
      <c r="R84" s="1">
        <f t="shared" si="58"/>
        <v>4</v>
      </c>
      <c r="S84" s="1">
        <f t="shared" si="58"/>
        <v>1</v>
      </c>
      <c r="T84" s="1">
        <f t="shared" si="58"/>
        <v>1</v>
      </c>
      <c r="U84" s="1">
        <f t="shared" si="58"/>
        <v>1</v>
      </c>
      <c r="V84" s="1">
        <f t="shared" si="58"/>
        <v>0</v>
      </c>
      <c r="W84" s="1">
        <f t="shared" si="58"/>
        <v>0</v>
      </c>
      <c r="X84" s="1">
        <f t="shared" si="58"/>
        <v>4</v>
      </c>
      <c r="Y84" s="1">
        <f t="shared" si="58"/>
        <v>1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32</v>
      </c>
      <c r="F85" s="1">
        <f>SUM(F2:F83)</f>
        <v>29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3-2-0</v>
      </c>
      <c r="R85" s="1" t="str">
        <f>IF(R84="","0-0-0",CONCATENATE(R84,"-",S84,"-",T84))</f>
        <v>4-1-1</v>
      </c>
      <c r="U85" s="1" t="str">
        <f>IF(U84="","0-0-0",CONCATENATE(U84,"-",V84,"-",W84))</f>
        <v>1-0-0</v>
      </c>
      <c r="X85" s="1" t="str">
        <f>IF(X84="","0-0-0",CONCATENATE(X84,"-",Y84,"-",Z84))</f>
        <v>4-1-1</v>
      </c>
      <c r="AA85" s="1" t="str">
        <f>IF(AA84="","0-0",CONCATENATE(AA84,AB84))</f>
        <v>L2</v>
      </c>
      <c r="AD85" s="1" t="str">
        <f>IF(AD84="","0-0-0",CONCATENATE(AD84,"-",AE84,"-",AF84))</f>
        <v>6-3-1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G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45211</v>
      </c>
      <c r="B2" s="1">
        <v>1</v>
      </c>
      <c r="C2" s="1" t="s">
        <v>4</v>
      </c>
      <c r="D2" s="1" t="s">
        <v>63</v>
      </c>
      <c r="E2" s="1">
        <v>3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55</v>
      </c>
      <c r="E3" s="1">
        <v>6</v>
      </c>
      <c r="F3" s="1">
        <v>4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1">
        <f>IF(E3="","",IF(AND(E3&gt;F3,COUNTIF($AO$1:$AO$7,D3)=1),U2+1,U2))</f>
        <v>1</v>
      </c>
      <c r="V3" s="1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52</v>
      </c>
    </row>
    <row r="4" spans="1:41" x14ac:dyDescent="0.25">
      <c r="A4" s="14">
        <v>45215</v>
      </c>
      <c r="B4" s="1">
        <v>3</v>
      </c>
      <c r="C4" s="1" t="s">
        <v>4</v>
      </c>
      <c r="D4" s="1" t="s">
        <v>67</v>
      </c>
      <c r="E4" s="1">
        <v>4</v>
      </c>
      <c r="F4" s="1">
        <v>0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2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2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58</v>
      </c>
    </row>
    <row r="5" spans="1:41" x14ac:dyDescent="0.25">
      <c r="A5" s="14">
        <v>45217</v>
      </c>
      <c r="B5" s="1">
        <v>4</v>
      </c>
      <c r="C5" s="1" t="s">
        <v>3</v>
      </c>
      <c r="D5" s="1" t="s">
        <v>66</v>
      </c>
      <c r="E5" s="1">
        <v>6</v>
      </c>
      <c r="F5" s="1">
        <v>3</v>
      </c>
      <c r="G5" s="1" t="s">
        <v>112</v>
      </c>
      <c r="H5" s="1" t="s">
        <v>112</v>
      </c>
      <c r="I5" s="1">
        <f t="shared" si="3"/>
        <v>3</v>
      </c>
      <c r="J5" s="1">
        <f t="shared" si="11"/>
        <v>1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2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3</v>
      </c>
      <c r="Y5" s="51">
        <f t="shared" si="21"/>
        <v>1</v>
      </c>
      <c r="Z5" s="51">
        <f t="shared" si="22"/>
        <v>0</v>
      </c>
      <c r="AA5" s="1" t="str">
        <f t="shared" si="1"/>
        <v>W</v>
      </c>
      <c r="AB5" s="1">
        <f t="shared" si="9"/>
        <v>3</v>
      </c>
      <c r="AC5" s="50" t="str">
        <f t="shared" si="10"/>
        <v>W</v>
      </c>
      <c r="AD5" s="50">
        <f t="shared" si="23"/>
        <v>3</v>
      </c>
      <c r="AE5" s="50">
        <f t="shared" si="24"/>
        <v>1</v>
      </c>
      <c r="AF5" s="50">
        <f t="shared" si="25"/>
        <v>0</v>
      </c>
      <c r="AG5" s="17"/>
      <c r="AM5" s="1" t="s">
        <v>81</v>
      </c>
      <c r="AN5" s="1" t="s">
        <v>52</v>
      </c>
      <c r="AO5" s="1" t="s">
        <v>59</v>
      </c>
    </row>
    <row r="6" spans="1:41" x14ac:dyDescent="0.25">
      <c r="A6" s="14">
        <v>45219</v>
      </c>
      <c r="B6" s="1">
        <v>5</v>
      </c>
      <c r="C6" s="1" t="s">
        <v>4</v>
      </c>
      <c r="D6" s="1" t="s">
        <v>59</v>
      </c>
      <c r="E6" s="1">
        <v>5</v>
      </c>
      <c r="F6" s="1">
        <v>2</v>
      </c>
      <c r="G6" s="1" t="s">
        <v>112</v>
      </c>
      <c r="H6" s="1" t="s">
        <v>112</v>
      </c>
      <c r="I6" s="1">
        <f t="shared" si="3"/>
        <v>4</v>
      </c>
      <c r="J6" s="1">
        <f t="shared" si="11"/>
        <v>1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1</v>
      </c>
      <c r="T6" s="1">
        <f t="shared" si="16"/>
        <v>0</v>
      </c>
      <c r="U6" s="50">
        <f t="shared" si="17"/>
        <v>2</v>
      </c>
      <c r="V6" s="50">
        <f t="shared" si="18"/>
        <v>0</v>
      </c>
      <c r="W6" s="51">
        <f t="shared" si="19"/>
        <v>0</v>
      </c>
      <c r="X6" s="51">
        <f t="shared" si="20"/>
        <v>4</v>
      </c>
      <c r="Y6" s="51">
        <f t="shared" si="21"/>
        <v>1</v>
      </c>
      <c r="Z6" s="51">
        <f t="shared" si="22"/>
        <v>0</v>
      </c>
      <c r="AA6" s="1" t="str">
        <f t="shared" si="1"/>
        <v>W</v>
      </c>
      <c r="AB6" s="1">
        <f t="shared" si="9"/>
        <v>4</v>
      </c>
      <c r="AC6" s="50" t="str">
        <f t="shared" si="10"/>
        <v>W</v>
      </c>
      <c r="AD6" s="50">
        <f t="shared" si="23"/>
        <v>4</v>
      </c>
      <c r="AE6" s="50">
        <f t="shared" si="24"/>
        <v>1</v>
      </c>
      <c r="AF6" s="50">
        <f t="shared" si="25"/>
        <v>0</v>
      </c>
      <c r="AG6" s="17"/>
      <c r="AM6" s="1" t="s">
        <v>61</v>
      </c>
      <c r="AN6" s="1" t="s">
        <v>58</v>
      </c>
      <c r="AO6" s="1" t="s">
        <v>55</v>
      </c>
    </row>
    <row r="7" spans="1:41" x14ac:dyDescent="0.25">
      <c r="A7" s="14">
        <v>45221</v>
      </c>
      <c r="B7" s="1">
        <v>6</v>
      </c>
      <c r="C7" s="1" t="s">
        <v>3</v>
      </c>
      <c r="D7" s="1" t="s">
        <v>81</v>
      </c>
      <c r="E7" s="1">
        <v>6</v>
      </c>
      <c r="F7" s="1">
        <v>2</v>
      </c>
      <c r="G7" s="1" t="s">
        <v>112</v>
      </c>
      <c r="H7" s="1" t="s">
        <v>112</v>
      </c>
      <c r="I7" s="1">
        <f t="shared" si="3"/>
        <v>5</v>
      </c>
      <c r="J7" s="1">
        <f t="shared" si="11"/>
        <v>1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3</v>
      </c>
      <c r="P7" s="1">
        <f t="shared" si="13"/>
        <v>0</v>
      </c>
      <c r="Q7" s="1">
        <f t="shared" si="14"/>
        <v>0</v>
      </c>
      <c r="R7" s="1">
        <f t="shared" si="8"/>
        <v>2</v>
      </c>
      <c r="S7" s="1">
        <f t="shared" si="15"/>
        <v>1</v>
      </c>
      <c r="T7" s="1">
        <f t="shared" si="16"/>
        <v>0</v>
      </c>
      <c r="U7" s="50">
        <f t="shared" si="17"/>
        <v>2</v>
      </c>
      <c r="V7" s="50">
        <f t="shared" si="18"/>
        <v>0</v>
      </c>
      <c r="W7" s="51">
        <f t="shared" si="19"/>
        <v>0</v>
      </c>
      <c r="X7" s="51">
        <f t="shared" si="20"/>
        <v>4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5</v>
      </c>
      <c r="AC7" s="50" t="str">
        <f t="shared" si="10"/>
        <v>W</v>
      </c>
      <c r="AD7" s="50">
        <f t="shared" si="23"/>
        <v>5</v>
      </c>
      <c r="AE7" s="50">
        <f t="shared" si="24"/>
        <v>1</v>
      </c>
      <c r="AF7" s="50">
        <f t="shared" si="25"/>
        <v>0</v>
      </c>
      <c r="AG7" s="17"/>
      <c r="AM7" s="1" t="s">
        <v>75</v>
      </c>
      <c r="AN7" s="1" t="s">
        <v>63</v>
      </c>
      <c r="AO7" s="1" t="s">
        <v>54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80</v>
      </c>
      <c r="E8" s="1">
        <v>4</v>
      </c>
      <c r="F8" s="1">
        <v>5</v>
      </c>
      <c r="G8" s="1" t="s">
        <v>111</v>
      </c>
      <c r="H8" s="1" t="s">
        <v>112</v>
      </c>
      <c r="I8" s="1">
        <f t="shared" si="3"/>
        <v>5</v>
      </c>
      <c r="J8" s="1">
        <f t="shared" si="11"/>
        <v>1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0</v>
      </c>
      <c r="Q8" s="1">
        <f t="shared" si="14"/>
        <v>1</v>
      </c>
      <c r="R8" s="1">
        <f t="shared" si="8"/>
        <v>2</v>
      </c>
      <c r="S8" s="1">
        <f t="shared" si="15"/>
        <v>1</v>
      </c>
      <c r="T8" s="1">
        <f t="shared" si="16"/>
        <v>0</v>
      </c>
      <c r="U8" s="50">
        <f t="shared" si="17"/>
        <v>2</v>
      </c>
      <c r="V8" s="50">
        <f t="shared" si="18"/>
        <v>0</v>
      </c>
      <c r="W8" s="51">
        <f t="shared" si="19"/>
        <v>0</v>
      </c>
      <c r="X8" s="51">
        <f t="shared" si="20"/>
        <v>4</v>
      </c>
      <c r="Y8" s="51">
        <f t="shared" si="21"/>
        <v>1</v>
      </c>
      <c r="Z8" s="51">
        <f t="shared" si="22"/>
        <v>0</v>
      </c>
      <c r="AA8" s="1" t="str">
        <f t="shared" si="1"/>
        <v>L</v>
      </c>
      <c r="AB8" s="1">
        <f t="shared" si="9"/>
        <v>1</v>
      </c>
      <c r="AC8" s="50" t="str">
        <f t="shared" si="10"/>
        <v>OTL</v>
      </c>
      <c r="AD8" s="50">
        <f t="shared" si="23"/>
        <v>5</v>
      </c>
      <c r="AE8" s="50">
        <f t="shared" si="24"/>
        <v>1</v>
      </c>
      <c r="AF8" s="50">
        <f t="shared" si="25"/>
        <v>1</v>
      </c>
      <c r="AG8" s="17"/>
      <c r="AM8" s="1" t="s">
        <v>69</v>
      </c>
      <c r="AN8" s="1" t="s">
        <v>64</v>
      </c>
    </row>
    <row r="9" spans="1:41" x14ac:dyDescent="0.25">
      <c r="A9" s="14">
        <v>45225</v>
      </c>
      <c r="B9" s="1">
        <v>8</v>
      </c>
      <c r="C9" s="1" t="s">
        <v>3</v>
      </c>
      <c r="D9" s="1" t="s">
        <v>70</v>
      </c>
      <c r="E9" s="1">
        <v>1</v>
      </c>
      <c r="F9" s="1">
        <v>4</v>
      </c>
      <c r="G9" s="1" t="s">
        <v>112</v>
      </c>
      <c r="H9" s="1" t="s">
        <v>112</v>
      </c>
      <c r="I9" s="1">
        <f t="shared" si="3"/>
        <v>5</v>
      </c>
      <c r="J9" s="1">
        <f t="shared" si="11"/>
        <v>2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1</v>
      </c>
      <c r="Q9" s="1">
        <f t="shared" si="14"/>
        <v>1</v>
      </c>
      <c r="R9" s="1">
        <f t="shared" si="8"/>
        <v>2</v>
      </c>
      <c r="S9" s="1">
        <f t="shared" si="15"/>
        <v>1</v>
      </c>
      <c r="T9" s="1">
        <f t="shared" si="16"/>
        <v>0</v>
      </c>
      <c r="U9" s="50">
        <f t="shared" si="17"/>
        <v>2</v>
      </c>
      <c r="V9" s="50">
        <f t="shared" si="18"/>
        <v>0</v>
      </c>
      <c r="W9" s="51">
        <f t="shared" si="19"/>
        <v>0</v>
      </c>
      <c r="X9" s="51">
        <f t="shared" si="20"/>
        <v>4</v>
      </c>
      <c r="Y9" s="51">
        <f t="shared" si="21"/>
        <v>1</v>
      </c>
      <c r="Z9" s="51">
        <f t="shared" si="22"/>
        <v>0</v>
      </c>
      <c r="AA9" s="1" t="str">
        <f t="shared" si="1"/>
        <v>L</v>
      </c>
      <c r="AB9" s="1">
        <f t="shared" si="9"/>
        <v>2</v>
      </c>
      <c r="AC9" s="50" t="str">
        <f t="shared" si="10"/>
        <v>L</v>
      </c>
      <c r="AD9" s="50">
        <f t="shared" si="23"/>
        <v>5</v>
      </c>
      <c r="AE9" s="50">
        <f t="shared" si="24"/>
        <v>2</v>
      </c>
      <c r="AF9" s="50">
        <f t="shared" si="25"/>
        <v>1</v>
      </c>
      <c r="AG9" s="17"/>
      <c r="AM9" s="1" t="s">
        <v>67</v>
      </c>
      <c r="AN9" s="1" t="s">
        <v>60</v>
      </c>
    </row>
    <row r="10" spans="1:41" x14ac:dyDescent="0.25">
      <c r="A10" s="14">
        <v>45227</v>
      </c>
      <c r="B10" s="1">
        <v>9</v>
      </c>
      <c r="C10" s="1" t="s">
        <v>4</v>
      </c>
      <c r="D10" s="1" t="s">
        <v>53</v>
      </c>
      <c r="E10" s="1">
        <v>1</v>
      </c>
      <c r="F10" s="1">
        <v>4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3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1</v>
      </c>
      <c r="Q10" s="1">
        <f t="shared" si="14"/>
        <v>1</v>
      </c>
      <c r="R10" s="1">
        <f t="shared" si="8"/>
        <v>2</v>
      </c>
      <c r="S10" s="1">
        <f t="shared" si="15"/>
        <v>2</v>
      </c>
      <c r="T10" s="1">
        <f t="shared" si="16"/>
        <v>0</v>
      </c>
      <c r="U10" s="50">
        <f t="shared" si="17"/>
        <v>2</v>
      </c>
      <c r="V10" s="50">
        <f t="shared" si="18"/>
        <v>1</v>
      </c>
      <c r="W10" s="51">
        <f t="shared" si="19"/>
        <v>0</v>
      </c>
      <c r="X10" s="51">
        <f t="shared" si="20"/>
        <v>4</v>
      </c>
      <c r="Y10" s="51">
        <f t="shared" si="21"/>
        <v>2</v>
      </c>
      <c r="Z10" s="51">
        <f t="shared" si="22"/>
        <v>0</v>
      </c>
      <c r="AA10" s="1" t="str">
        <f t="shared" si="1"/>
        <v>L</v>
      </c>
      <c r="AB10" s="1">
        <f t="shared" si="9"/>
        <v>3</v>
      </c>
      <c r="AC10" s="50" t="str">
        <f t="shared" si="10"/>
        <v>L</v>
      </c>
      <c r="AD10" s="50">
        <f t="shared" si="23"/>
        <v>5</v>
      </c>
      <c r="AE10" s="50">
        <f t="shared" si="24"/>
        <v>3</v>
      </c>
      <c r="AF10" s="50">
        <f t="shared" si="25"/>
        <v>1</v>
      </c>
      <c r="AG10" s="17"/>
      <c r="AM10" s="1" t="s">
        <v>68</v>
      </c>
      <c r="AN10" s="1" t="s">
        <v>59</v>
      </c>
    </row>
    <row r="11" spans="1:41" x14ac:dyDescent="0.25">
      <c r="A11" s="14">
        <v>45229</v>
      </c>
      <c r="B11" s="1">
        <v>10</v>
      </c>
      <c r="C11" s="1" t="s">
        <v>4</v>
      </c>
      <c r="D11" s="1" t="s">
        <v>64</v>
      </c>
      <c r="E11" s="1">
        <v>4</v>
      </c>
      <c r="F11" s="1">
        <v>3</v>
      </c>
      <c r="G11" s="1" t="s">
        <v>111</v>
      </c>
      <c r="H11" s="1" t="s">
        <v>112</v>
      </c>
      <c r="I11" s="1">
        <f t="shared" si="3"/>
        <v>6</v>
      </c>
      <c r="J11" s="1">
        <f t="shared" si="11"/>
        <v>3</v>
      </c>
      <c r="K11" s="1">
        <f t="shared" si="4"/>
        <v>1</v>
      </c>
      <c r="L11" s="1">
        <f t="shared" si="12"/>
        <v>1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1</v>
      </c>
      <c r="Q11" s="1">
        <f t="shared" si="14"/>
        <v>1</v>
      </c>
      <c r="R11" s="1">
        <f t="shared" si="8"/>
        <v>3</v>
      </c>
      <c r="S11" s="1">
        <f t="shared" si="15"/>
        <v>2</v>
      </c>
      <c r="T11" s="1">
        <f t="shared" si="16"/>
        <v>0</v>
      </c>
      <c r="U11" s="50">
        <f t="shared" si="17"/>
        <v>2</v>
      </c>
      <c r="V11" s="50">
        <f t="shared" si="18"/>
        <v>1</v>
      </c>
      <c r="W11" s="51">
        <f t="shared" si="19"/>
        <v>0</v>
      </c>
      <c r="X11" s="51">
        <f t="shared" si="20"/>
        <v>5</v>
      </c>
      <c r="Y11" s="51">
        <f t="shared" si="21"/>
        <v>2</v>
      </c>
      <c r="Z11" s="51">
        <f t="shared" si="22"/>
        <v>0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6</v>
      </c>
      <c r="AE11" s="50">
        <f t="shared" si="24"/>
        <v>3</v>
      </c>
      <c r="AF11" s="50">
        <f t="shared" si="25"/>
        <v>1</v>
      </c>
      <c r="AG11" s="17"/>
      <c r="AM11" s="1" t="s">
        <v>78</v>
      </c>
      <c r="AN11" s="1" t="s">
        <v>62</v>
      </c>
    </row>
    <row r="12" spans="1:41" x14ac:dyDescent="0.25">
      <c r="A12" s="14">
        <v>45232</v>
      </c>
      <c r="B12" s="1">
        <v>11</v>
      </c>
      <c r="C12" s="1" t="s">
        <v>3</v>
      </c>
      <c r="D12" s="1" t="s">
        <v>52</v>
      </c>
      <c r="E12" s="1">
        <v>0</v>
      </c>
      <c r="F12" s="1">
        <v>2</v>
      </c>
      <c r="G12" s="1" t="s">
        <v>112</v>
      </c>
      <c r="H12" s="1" t="s">
        <v>112</v>
      </c>
      <c r="I12" s="1">
        <f t="shared" si="3"/>
        <v>6</v>
      </c>
      <c r="J12" s="1">
        <f t="shared" si="11"/>
        <v>4</v>
      </c>
      <c r="K12" s="1">
        <f t="shared" si="4"/>
        <v>1</v>
      </c>
      <c r="L12" s="1">
        <f t="shared" si="12"/>
        <v>1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2</v>
      </c>
      <c r="Q12" s="1">
        <f t="shared" si="14"/>
        <v>1</v>
      </c>
      <c r="R12" s="1">
        <f t="shared" si="8"/>
        <v>3</v>
      </c>
      <c r="S12" s="1">
        <f t="shared" si="15"/>
        <v>2</v>
      </c>
      <c r="T12" s="1">
        <f t="shared" si="16"/>
        <v>0</v>
      </c>
      <c r="U12" s="50">
        <f t="shared" si="17"/>
        <v>2</v>
      </c>
      <c r="V12" s="50">
        <f t="shared" si="18"/>
        <v>2</v>
      </c>
      <c r="W12" s="51">
        <f t="shared" si="19"/>
        <v>0</v>
      </c>
      <c r="X12" s="51">
        <f t="shared" si="20"/>
        <v>5</v>
      </c>
      <c r="Y12" s="51">
        <f t="shared" si="21"/>
        <v>3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6</v>
      </c>
      <c r="AE12" s="50">
        <f>IF(AC12="","",COUNTIFS(AC3:AC12,"L"))</f>
        <v>3</v>
      </c>
      <c r="AF12" s="50">
        <f>IF(AC12="","",COUNTIFS(AC3:AC12,"OTL"))</f>
        <v>1</v>
      </c>
      <c r="AG12" s="17"/>
      <c r="AM12" s="1" t="s">
        <v>52</v>
      </c>
      <c r="AN12" s="1" t="s">
        <v>66</v>
      </c>
    </row>
    <row r="13" spans="1:41" x14ac:dyDescent="0.25">
      <c r="A13" s="14">
        <v>45234</v>
      </c>
      <c r="B13" s="1">
        <v>12</v>
      </c>
      <c r="C13" s="1" t="s">
        <v>3</v>
      </c>
      <c r="D13" s="1" t="s">
        <v>66</v>
      </c>
      <c r="E13" s="1">
        <v>5</v>
      </c>
      <c r="F13" s="1">
        <v>4</v>
      </c>
      <c r="G13" s="1" t="s">
        <v>112</v>
      </c>
      <c r="H13" s="1" t="s">
        <v>112</v>
      </c>
      <c r="I13" s="1">
        <f t="shared" si="3"/>
        <v>7</v>
      </c>
      <c r="J13" s="1">
        <f t="shared" si="11"/>
        <v>4</v>
      </c>
      <c r="K13" s="1">
        <f t="shared" si="4"/>
        <v>1</v>
      </c>
      <c r="L13" s="1">
        <f t="shared" si="12"/>
        <v>1</v>
      </c>
      <c r="M13" s="1">
        <f t="shared" si="5"/>
        <v>0</v>
      </c>
      <c r="N13" s="1">
        <f t="shared" si="6"/>
        <v>0</v>
      </c>
      <c r="O13" s="1">
        <f t="shared" si="7"/>
        <v>4</v>
      </c>
      <c r="P13" s="1">
        <f t="shared" si="13"/>
        <v>2</v>
      </c>
      <c r="Q13" s="1">
        <f t="shared" si="14"/>
        <v>1</v>
      </c>
      <c r="R13" s="1">
        <f t="shared" si="8"/>
        <v>3</v>
      </c>
      <c r="S13" s="1">
        <f t="shared" si="15"/>
        <v>2</v>
      </c>
      <c r="T13" s="1">
        <f t="shared" si="16"/>
        <v>0</v>
      </c>
      <c r="U13" s="50">
        <f t="shared" si="17"/>
        <v>2</v>
      </c>
      <c r="V13" s="50">
        <f t="shared" si="18"/>
        <v>2</v>
      </c>
      <c r="W13" s="51">
        <f t="shared" si="19"/>
        <v>0</v>
      </c>
      <c r="X13" s="51">
        <f t="shared" si="20"/>
        <v>6</v>
      </c>
      <c r="Y13" s="51">
        <f t="shared" si="21"/>
        <v>3</v>
      </c>
      <c r="Z13" s="51">
        <f t="shared" si="22"/>
        <v>0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6</v>
      </c>
      <c r="AE13" s="50">
        <f>IF(AC13="","",COUNTIFS(AC4:AC13,"L"))</f>
        <v>3</v>
      </c>
      <c r="AF13" s="50">
        <f>IF(AC13="","",COUNTIFS(AC4:AC13,"OTL"))</f>
        <v>1</v>
      </c>
      <c r="AG13" s="17"/>
      <c r="AM13" s="1" t="s">
        <v>79</v>
      </c>
      <c r="AN13" s="1" t="s">
        <v>55</v>
      </c>
    </row>
    <row r="14" spans="1:41" x14ac:dyDescent="0.25">
      <c r="A14" s="14">
        <v>45237</v>
      </c>
      <c r="B14" s="1">
        <v>13</v>
      </c>
      <c r="C14" s="1" t="s">
        <v>4</v>
      </c>
      <c r="D14" s="1" t="s">
        <v>60</v>
      </c>
      <c r="E14" s="1">
        <v>3</v>
      </c>
      <c r="F14" s="1">
        <v>5</v>
      </c>
      <c r="G14" s="1" t="s">
        <v>112</v>
      </c>
      <c r="H14" s="1" t="s">
        <v>112</v>
      </c>
      <c r="I14" s="1">
        <f t="shared" si="3"/>
        <v>7</v>
      </c>
      <c r="J14" s="1">
        <f t="shared" si="11"/>
        <v>5</v>
      </c>
      <c r="K14" s="1">
        <f t="shared" si="4"/>
        <v>1</v>
      </c>
      <c r="L14" s="1">
        <f t="shared" si="12"/>
        <v>1</v>
      </c>
      <c r="M14" s="1">
        <f t="shared" si="5"/>
        <v>0</v>
      </c>
      <c r="N14" s="1">
        <f t="shared" si="6"/>
        <v>0</v>
      </c>
      <c r="O14" s="1">
        <f t="shared" si="7"/>
        <v>4</v>
      </c>
      <c r="P14" s="1">
        <f t="shared" si="13"/>
        <v>2</v>
      </c>
      <c r="Q14" s="1">
        <f t="shared" si="14"/>
        <v>1</v>
      </c>
      <c r="R14" s="1">
        <f t="shared" si="8"/>
        <v>3</v>
      </c>
      <c r="S14" s="1">
        <f t="shared" si="15"/>
        <v>3</v>
      </c>
      <c r="T14" s="1">
        <f t="shared" si="16"/>
        <v>0</v>
      </c>
      <c r="U14" s="50">
        <f t="shared" si="17"/>
        <v>2</v>
      </c>
      <c r="V14" s="50">
        <f t="shared" si="18"/>
        <v>2</v>
      </c>
      <c r="W14" s="51">
        <f t="shared" si="19"/>
        <v>0</v>
      </c>
      <c r="X14" s="51">
        <f t="shared" si="20"/>
        <v>6</v>
      </c>
      <c r="Y14" s="51">
        <f t="shared" si="21"/>
        <v>4</v>
      </c>
      <c r="Z14" s="51">
        <f t="shared" si="22"/>
        <v>0</v>
      </c>
      <c r="AA14" s="1" t="str">
        <f t="shared" si="1"/>
        <v>L</v>
      </c>
      <c r="AB14" s="1">
        <f t="shared" si="9"/>
        <v>1</v>
      </c>
      <c r="AC14" s="50" t="str">
        <f t="shared" si="10"/>
        <v>L</v>
      </c>
      <c r="AD14" s="50">
        <f t="shared" ref="AD14:AD77" si="26">IF(AC14="","",COUNTIFS(AC5:AC14,"W"))</f>
        <v>5</v>
      </c>
      <c r="AE14" s="50">
        <f t="shared" ref="AE14:AE77" si="27">IF(AC14="","",COUNTIFS(AC5:AC14,"L"))</f>
        <v>4</v>
      </c>
      <c r="AF14" s="50">
        <f t="shared" ref="AF14:AF77" si="28">IF(AC14="","",COUNTIFS(AC5:AC14,"OTL"))</f>
        <v>1</v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7</v>
      </c>
      <c r="J84" s="1">
        <f t="shared" si="57"/>
        <v>5</v>
      </c>
      <c r="K84" s="1">
        <f t="shared" si="57"/>
        <v>1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2</v>
      </c>
      <c r="Q84" s="1">
        <f t="shared" si="58"/>
        <v>1</v>
      </c>
      <c r="R84" s="1">
        <f t="shared" si="58"/>
        <v>3</v>
      </c>
      <c r="S84" s="1">
        <f t="shared" si="58"/>
        <v>3</v>
      </c>
      <c r="T84" s="1">
        <f t="shared" si="58"/>
        <v>0</v>
      </c>
      <c r="U84" s="1">
        <f t="shared" si="58"/>
        <v>2</v>
      </c>
      <c r="V84" s="1">
        <f t="shared" si="58"/>
        <v>2</v>
      </c>
      <c r="W84" s="1">
        <f t="shared" si="58"/>
        <v>0</v>
      </c>
      <c r="X84" s="1">
        <f t="shared" si="58"/>
        <v>6</v>
      </c>
      <c r="Y84" s="1">
        <f t="shared" si="58"/>
        <v>4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48</v>
      </c>
      <c r="F85" s="1">
        <f>SUM(F2:F83)</f>
        <v>42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4-2-1</v>
      </c>
      <c r="R85" s="1" t="str">
        <f>IF(R84="","0-0-0",CONCATENATE(R84,"-",S84,"-",T84))</f>
        <v>3-3-0</v>
      </c>
      <c r="U85" s="1" t="str">
        <f>IF(U84="","0-0-0",CONCATENATE(U84,"-",V84,"-",W84))</f>
        <v>2-2-0</v>
      </c>
      <c r="X85" s="1" t="str">
        <f>IF(X84="","0-0-0",CONCATENATE(X84,"-",Y84,"-",Z84))</f>
        <v>6-4-0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F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45210</v>
      </c>
      <c r="B2" s="1">
        <v>1</v>
      </c>
      <c r="C2" s="1" t="s">
        <v>4</v>
      </c>
      <c r="D2" s="1" t="s">
        <v>76</v>
      </c>
      <c r="E2" s="1">
        <v>1</v>
      </c>
      <c r="F2" s="1">
        <v>8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76</v>
      </c>
      <c r="E3" s="1">
        <v>3</v>
      </c>
      <c r="F3" s="1">
        <v>4</v>
      </c>
      <c r="G3" s="1" t="s">
        <v>112</v>
      </c>
      <c r="H3" s="1" t="s">
        <v>112</v>
      </c>
      <c r="I3" s="1">
        <f t="shared" ref="I3:I66" si="3">IF(E3="","",IF(E3&gt;F3,I2+1,I2))</f>
        <v>0</v>
      </c>
      <c r="J3" s="1">
        <f>IF(E3="","",IF(AND(F3&gt;E3,G3=$AK$2,H3=$AK$2),J2+1,J2))</f>
        <v>2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1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2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2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0</v>
      </c>
      <c r="AE3" s="50">
        <f>IF(AC3="","",IF(AC3=$AJ$2,AE2+1,AE2))</f>
        <v>2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79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72</v>
      </c>
      <c r="E4" s="1">
        <v>6</v>
      </c>
      <c r="F4" s="1">
        <v>1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0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2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83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62</v>
      </c>
      <c r="E5" s="1">
        <v>1</v>
      </c>
      <c r="F5" s="1">
        <v>4</v>
      </c>
      <c r="G5" s="1" t="s">
        <v>112</v>
      </c>
      <c r="H5" s="1" t="s">
        <v>112</v>
      </c>
      <c r="I5" s="1">
        <f t="shared" si="3"/>
        <v>1</v>
      </c>
      <c r="J5" s="1">
        <f t="shared" si="11"/>
        <v>3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0</v>
      </c>
      <c r="P5" s="1">
        <f t="shared" si="13"/>
        <v>1</v>
      </c>
      <c r="Q5" s="1">
        <f t="shared" si="14"/>
        <v>0</v>
      </c>
      <c r="R5" s="1">
        <f t="shared" si="8"/>
        <v>1</v>
      </c>
      <c r="S5" s="1">
        <f t="shared" si="15"/>
        <v>2</v>
      </c>
      <c r="T5" s="1">
        <f t="shared" si="16"/>
        <v>0</v>
      </c>
      <c r="U5" s="50">
        <f t="shared" si="17"/>
        <v>0</v>
      </c>
      <c r="V5" s="50">
        <f t="shared" si="18"/>
        <v>2</v>
      </c>
      <c r="W5" s="51">
        <f t="shared" si="19"/>
        <v>0</v>
      </c>
      <c r="X5" s="51">
        <f t="shared" si="20"/>
        <v>1</v>
      </c>
      <c r="Y5" s="51">
        <f t="shared" si="21"/>
        <v>2</v>
      </c>
      <c r="Z5" s="51">
        <f t="shared" si="22"/>
        <v>0</v>
      </c>
      <c r="AA5" s="1" t="str">
        <f t="shared" si="1"/>
        <v>L</v>
      </c>
      <c r="AB5" s="1">
        <f t="shared" si="9"/>
        <v>1</v>
      </c>
      <c r="AC5" s="50" t="str">
        <f t="shared" si="10"/>
        <v>L</v>
      </c>
      <c r="AD5" s="50">
        <f t="shared" si="23"/>
        <v>1</v>
      </c>
      <c r="AE5" s="50">
        <f t="shared" si="24"/>
        <v>3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80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70</v>
      </c>
      <c r="E6" s="1">
        <v>2</v>
      </c>
      <c r="F6" s="1">
        <v>3</v>
      </c>
      <c r="G6" s="1" t="s">
        <v>111</v>
      </c>
      <c r="H6" s="1" t="s">
        <v>112</v>
      </c>
      <c r="I6" s="1">
        <f t="shared" si="3"/>
        <v>1</v>
      </c>
      <c r="J6" s="1">
        <f t="shared" si="11"/>
        <v>3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1">
        <f t="shared" si="13"/>
        <v>1</v>
      </c>
      <c r="Q6" s="1">
        <f t="shared" si="14"/>
        <v>1</v>
      </c>
      <c r="R6" s="1">
        <f t="shared" si="8"/>
        <v>1</v>
      </c>
      <c r="S6" s="1">
        <f t="shared" si="15"/>
        <v>2</v>
      </c>
      <c r="T6" s="1">
        <f t="shared" si="16"/>
        <v>0</v>
      </c>
      <c r="U6" s="50">
        <f t="shared" si="17"/>
        <v>0</v>
      </c>
      <c r="V6" s="50">
        <f t="shared" si="18"/>
        <v>2</v>
      </c>
      <c r="W6" s="51">
        <f t="shared" si="19"/>
        <v>0</v>
      </c>
      <c r="X6" s="51">
        <f t="shared" si="20"/>
        <v>1</v>
      </c>
      <c r="Y6" s="51">
        <f t="shared" si="21"/>
        <v>2</v>
      </c>
      <c r="Z6" s="51">
        <f t="shared" si="22"/>
        <v>1</v>
      </c>
      <c r="AA6" s="1" t="str">
        <f t="shared" si="1"/>
        <v>L</v>
      </c>
      <c r="AB6" s="1">
        <f t="shared" si="9"/>
        <v>2</v>
      </c>
      <c r="AC6" s="50" t="str">
        <f t="shared" si="10"/>
        <v>OTL</v>
      </c>
      <c r="AD6" s="50">
        <f t="shared" si="23"/>
        <v>1</v>
      </c>
      <c r="AE6" s="50">
        <f t="shared" si="24"/>
        <v>3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76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73</v>
      </c>
      <c r="E7" s="1">
        <v>4</v>
      </c>
      <c r="F7" s="1">
        <v>7</v>
      </c>
      <c r="G7" s="1" t="s">
        <v>112</v>
      </c>
      <c r="H7" s="1" t="s">
        <v>112</v>
      </c>
      <c r="I7" s="1">
        <f t="shared" si="3"/>
        <v>1</v>
      </c>
      <c r="J7" s="1">
        <f t="shared" si="11"/>
        <v>4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0</v>
      </c>
      <c r="O7" s="1">
        <f t="shared" si="7"/>
        <v>0</v>
      </c>
      <c r="P7" s="1">
        <f t="shared" si="13"/>
        <v>1</v>
      </c>
      <c r="Q7" s="1">
        <f t="shared" si="14"/>
        <v>1</v>
      </c>
      <c r="R7" s="1">
        <f t="shared" si="8"/>
        <v>1</v>
      </c>
      <c r="S7" s="1">
        <f t="shared" si="15"/>
        <v>3</v>
      </c>
      <c r="T7" s="1">
        <f t="shared" si="16"/>
        <v>0</v>
      </c>
      <c r="U7" s="50">
        <f t="shared" si="17"/>
        <v>0</v>
      </c>
      <c r="V7" s="50">
        <f t="shared" si="18"/>
        <v>2</v>
      </c>
      <c r="W7" s="51">
        <f t="shared" si="19"/>
        <v>0</v>
      </c>
      <c r="X7" s="51">
        <f t="shared" si="20"/>
        <v>1</v>
      </c>
      <c r="Y7" s="51">
        <f t="shared" si="21"/>
        <v>3</v>
      </c>
      <c r="Z7" s="51">
        <f t="shared" si="22"/>
        <v>1</v>
      </c>
      <c r="AA7" s="1" t="str">
        <f t="shared" si="1"/>
        <v>L</v>
      </c>
      <c r="AB7" s="1">
        <f t="shared" si="9"/>
        <v>3</v>
      </c>
      <c r="AC7" s="50" t="str">
        <f t="shared" si="10"/>
        <v>L</v>
      </c>
      <c r="AD7" s="50">
        <f t="shared" si="23"/>
        <v>1</v>
      </c>
      <c r="AE7" s="50">
        <f t="shared" si="24"/>
        <v>4</v>
      </c>
      <c r="AF7" s="50">
        <f t="shared" si="25"/>
        <v>1</v>
      </c>
      <c r="AG7" s="17"/>
      <c r="AM7" s="1" t="s">
        <v>75</v>
      </c>
      <c r="AN7" s="1" t="s">
        <v>79</v>
      </c>
      <c r="AO7" s="1" t="s">
        <v>77</v>
      </c>
    </row>
    <row r="8" spans="1:41" x14ac:dyDescent="0.25">
      <c r="A8" s="14">
        <v>45225</v>
      </c>
      <c r="B8" s="1">
        <v>7</v>
      </c>
      <c r="C8" s="1" t="s">
        <v>3</v>
      </c>
      <c r="D8" s="1" t="s">
        <v>60</v>
      </c>
      <c r="E8" s="1">
        <v>0</v>
      </c>
      <c r="F8" s="1">
        <v>3</v>
      </c>
      <c r="G8" s="1" t="s">
        <v>112</v>
      </c>
      <c r="H8" s="1" t="s">
        <v>112</v>
      </c>
      <c r="I8" s="1">
        <f t="shared" si="3"/>
        <v>1</v>
      </c>
      <c r="J8" s="1">
        <f t="shared" si="11"/>
        <v>5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0</v>
      </c>
      <c r="P8" s="1">
        <f t="shared" si="13"/>
        <v>2</v>
      </c>
      <c r="Q8" s="1">
        <f t="shared" si="14"/>
        <v>1</v>
      </c>
      <c r="R8" s="1">
        <f t="shared" si="8"/>
        <v>1</v>
      </c>
      <c r="S8" s="1">
        <f t="shared" si="15"/>
        <v>3</v>
      </c>
      <c r="T8" s="1">
        <f t="shared" si="16"/>
        <v>0</v>
      </c>
      <c r="U8" s="50">
        <f t="shared" si="17"/>
        <v>0</v>
      </c>
      <c r="V8" s="50">
        <f t="shared" si="18"/>
        <v>2</v>
      </c>
      <c r="W8" s="51">
        <f t="shared" si="19"/>
        <v>0</v>
      </c>
      <c r="X8" s="51">
        <f t="shared" si="20"/>
        <v>1</v>
      </c>
      <c r="Y8" s="51">
        <f t="shared" si="21"/>
        <v>3</v>
      </c>
      <c r="Z8" s="51">
        <f t="shared" si="22"/>
        <v>1</v>
      </c>
      <c r="AA8" s="1" t="str">
        <f t="shared" si="1"/>
        <v>L</v>
      </c>
      <c r="AB8" s="1">
        <f t="shared" si="9"/>
        <v>4</v>
      </c>
      <c r="AC8" s="50" t="str">
        <f t="shared" si="10"/>
        <v>L</v>
      </c>
      <c r="AD8" s="50">
        <f t="shared" si="23"/>
        <v>1</v>
      </c>
      <c r="AE8" s="50">
        <f t="shared" si="24"/>
        <v>5</v>
      </c>
      <c r="AF8" s="50">
        <f t="shared" si="25"/>
        <v>1</v>
      </c>
      <c r="AG8" s="17"/>
      <c r="AM8" s="1" t="s">
        <v>69</v>
      </c>
      <c r="AN8" s="1" t="s">
        <v>73</v>
      </c>
    </row>
    <row r="9" spans="1:41" x14ac:dyDescent="0.25">
      <c r="A9" s="14">
        <v>45228</v>
      </c>
      <c r="B9" s="1">
        <v>8</v>
      </c>
      <c r="C9" s="1" t="s">
        <v>3</v>
      </c>
      <c r="D9" s="1" t="s">
        <v>81</v>
      </c>
      <c r="E9" s="1">
        <v>5</v>
      </c>
      <c r="F9" s="1">
        <v>2</v>
      </c>
      <c r="G9" s="1" t="s">
        <v>112</v>
      </c>
      <c r="H9" s="1" t="s">
        <v>112</v>
      </c>
      <c r="I9" s="1">
        <f t="shared" si="3"/>
        <v>2</v>
      </c>
      <c r="J9" s="1">
        <f t="shared" si="11"/>
        <v>5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1</v>
      </c>
      <c r="P9" s="1">
        <f t="shared" si="13"/>
        <v>2</v>
      </c>
      <c r="Q9" s="1">
        <f t="shared" si="14"/>
        <v>1</v>
      </c>
      <c r="R9" s="1">
        <f t="shared" si="8"/>
        <v>1</v>
      </c>
      <c r="S9" s="1">
        <f t="shared" si="15"/>
        <v>3</v>
      </c>
      <c r="T9" s="1">
        <f t="shared" si="16"/>
        <v>0</v>
      </c>
      <c r="U9" s="50">
        <f t="shared" si="17"/>
        <v>1</v>
      </c>
      <c r="V9" s="50">
        <f t="shared" si="18"/>
        <v>2</v>
      </c>
      <c r="W9" s="51">
        <f t="shared" si="19"/>
        <v>0</v>
      </c>
      <c r="X9" s="51">
        <f t="shared" si="20"/>
        <v>2</v>
      </c>
      <c r="Y9" s="51">
        <f t="shared" si="21"/>
        <v>3</v>
      </c>
      <c r="Z9" s="51">
        <f t="shared" si="22"/>
        <v>1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2</v>
      </c>
      <c r="AE9" s="50">
        <f t="shared" si="24"/>
        <v>5</v>
      </c>
      <c r="AF9" s="50">
        <f t="shared" si="25"/>
        <v>1</v>
      </c>
      <c r="AG9" s="17"/>
      <c r="AM9" s="1" t="s">
        <v>67</v>
      </c>
      <c r="AN9" s="1" t="s">
        <v>72</v>
      </c>
    </row>
    <row r="10" spans="1:41" x14ac:dyDescent="0.25">
      <c r="A10" s="14">
        <v>45232</v>
      </c>
      <c r="B10" s="1">
        <v>9</v>
      </c>
      <c r="C10" s="1" t="s">
        <v>3</v>
      </c>
      <c r="D10" s="1" t="s">
        <v>68</v>
      </c>
      <c r="E10" s="1">
        <v>3</v>
      </c>
      <c r="F10" s="1">
        <v>4</v>
      </c>
      <c r="G10" s="1" t="s">
        <v>112</v>
      </c>
      <c r="H10" s="1" t="s">
        <v>112</v>
      </c>
      <c r="I10" s="1">
        <f t="shared" si="3"/>
        <v>2</v>
      </c>
      <c r="J10" s="1">
        <f t="shared" si="11"/>
        <v>6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1</v>
      </c>
      <c r="P10" s="1">
        <f t="shared" si="13"/>
        <v>3</v>
      </c>
      <c r="Q10" s="1">
        <f t="shared" si="14"/>
        <v>1</v>
      </c>
      <c r="R10" s="1">
        <f t="shared" si="8"/>
        <v>1</v>
      </c>
      <c r="S10" s="1">
        <f t="shared" si="15"/>
        <v>3</v>
      </c>
      <c r="T10" s="1">
        <f t="shared" si="16"/>
        <v>0</v>
      </c>
      <c r="U10" s="50">
        <f t="shared" si="17"/>
        <v>1</v>
      </c>
      <c r="V10" s="50">
        <f t="shared" si="18"/>
        <v>2</v>
      </c>
      <c r="W10" s="51">
        <f t="shared" si="19"/>
        <v>0</v>
      </c>
      <c r="X10" s="51">
        <f t="shared" si="20"/>
        <v>2</v>
      </c>
      <c r="Y10" s="51">
        <f t="shared" si="21"/>
        <v>4</v>
      </c>
      <c r="Z10" s="51">
        <f t="shared" si="22"/>
        <v>1</v>
      </c>
      <c r="AA10" s="1" t="str">
        <f t="shared" si="1"/>
        <v>L</v>
      </c>
      <c r="AB10" s="1">
        <f t="shared" si="9"/>
        <v>1</v>
      </c>
      <c r="AC10" s="50" t="str">
        <f t="shared" si="10"/>
        <v>L</v>
      </c>
      <c r="AD10" s="50">
        <f t="shared" si="23"/>
        <v>2</v>
      </c>
      <c r="AE10" s="50">
        <f t="shared" si="24"/>
        <v>6</v>
      </c>
      <c r="AF10" s="50">
        <f t="shared" si="25"/>
        <v>1</v>
      </c>
      <c r="AG10" s="17"/>
      <c r="AM10" s="1" t="s">
        <v>68</v>
      </c>
      <c r="AN10" s="1" t="s">
        <v>83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72</v>
      </c>
      <c r="E11" s="1">
        <v>2</v>
      </c>
      <c r="F11" s="1">
        <v>5</v>
      </c>
      <c r="G11" s="1" t="s">
        <v>112</v>
      </c>
      <c r="H11" s="1" t="s">
        <v>112</v>
      </c>
      <c r="I11" s="1">
        <f t="shared" si="3"/>
        <v>2</v>
      </c>
      <c r="J11" s="1">
        <f t="shared" si="11"/>
        <v>7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0</v>
      </c>
      <c r="O11" s="1">
        <f t="shared" si="7"/>
        <v>1</v>
      </c>
      <c r="P11" s="1">
        <f t="shared" si="13"/>
        <v>4</v>
      </c>
      <c r="Q11" s="1">
        <f t="shared" si="14"/>
        <v>1</v>
      </c>
      <c r="R11" s="1">
        <f t="shared" si="8"/>
        <v>1</v>
      </c>
      <c r="S11" s="1">
        <f t="shared" si="15"/>
        <v>3</v>
      </c>
      <c r="T11" s="1">
        <f t="shared" si="16"/>
        <v>0</v>
      </c>
      <c r="U11" s="50">
        <f t="shared" si="17"/>
        <v>1</v>
      </c>
      <c r="V11" s="50">
        <f t="shared" si="18"/>
        <v>2</v>
      </c>
      <c r="W11" s="51">
        <f t="shared" si="19"/>
        <v>0</v>
      </c>
      <c r="X11" s="51">
        <f t="shared" si="20"/>
        <v>2</v>
      </c>
      <c r="Y11" s="51">
        <f t="shared" si="21"/>
        <v>5</v>
      </c>
      <c r="Z11" s="51">
        <f t="shared" si="22"/>
        <v>1</v>
      </c>
      <c r="AA11" s="1" t="str">
        <f t="shared" si="1"/>
        <v>L</v>
      </c>
      <c r="AB11" s="1">
        <f t="shared" si="9"/>
        <v>2</v>
      </c>
      <c r="AC11" s="50" t="str">
        <f t="shared" si="10"/>
        <v>L</v>
      </c>
      <c r="AD11" s="50">
        <f t="shared" si="23"/>
        <v>2</v>
      </c>
      <c r="AE11" s="50">
        <f t="shared" si="24"/>
        <v>7</v>
      </c>
      <c r="AF11" s="50">
        <f t="shared" si="25"/>
        <v>1</v>
      </c>
      <c r="AG11" s="17"/>
      <c r="AM11" s="1" t="s">
        <v>56</v>
      </c>
      <c r="AN11" s="1" t="s">
        <v>80</v>
      </c>
    </row>
    <row r="12" spans="1:41" x14ac:dyDescent="0.25">
      <c r="A12" s="14">
        <v>45236</v>
      </c>
      <c r="B12" s="1">
        <v>11</v>
      </c>
      <c r="C12" s="1" t="s">
        <v>4</v>
      </c>
      <c r="D12" s="1" t="s">
        <v>76</v>
      </c>
      <c r="E12" s="1">
        <v>2</v>
      </c>
      <c r="F12" s="1">
        <v>6</v>
      </c>
      <c r="G12" s="1" t="s">
        <v>112</v>
      </c>
      <c r="H12" s="1" t="s">
        <v>112</v>
      </c>
      <c r="I12" s="1">
        <f t="shared" si="3"/>
        <v>2</v>
      </c>
      <c r="J12" s="1">
        <f t="shared" si="11"/>
        <v>8</v>
      </c>
      <c r="K12" s="1">
        <f t="shared" si="4"/>
        <v>0</v>
      </c>
      <c r="L12" s="1">
        <f t="shared" si="12"/>
        <v>1</v>
      </c>
      <c r="M12" s="1">
        <f t="shared" si="5"/>
        <v>0</v>
      </c>
      <c r="N12" s="1">
        <f t="shared" si="6"/>
        <v>0</v>
      </c>
      <c r="O12" s="1">
        <f t="shared" si="7"/>
        <v>1</v>
      </c>
      <c r="P12" s="1">
        <f t="shared" si="13"/>
        <v>4</v>
      </c>
      <c r="Q12" s="1">
        <f t="shared" si="14"/>
        <v>1</v>
      </c>
      <c r="R12" s="1">
        <f t="shared" si="8"/>
        <v>1</v>
      </c>
      <c r="S12" s="1">
        <f t="shared" si="15"/>
        <v>4</v>
      </c>
      <c r="T12" s="1">
        <f t="shared" si="16"/>
        <v>0</v>
      </c>
      <c r="U12" s="50">
        <f t="shared" si="17"/>
        <v>1</v>
      </c>
      <c r="V12" s="50">
        <f t="shared" si="18"/>
        <v>3</v>
      </c>
      <c r="W12" s="51">
        <f t="shared" si="19"/>
        <v>0</v>
      </c>
      <c r="X12" s="51">
        <f t="shared" si="20"/>
        <v>2</v>
      </c>
      <c r="Y12" s="51">
        <f t="shared" si="21"/>
        <v>6</v>
      </c>
      <c r="Z12" s="51">
        <f t="shared" si="22"/>
        <v>1</v>
      </c>
      <c r="AA12" s="1" t="str">
        <f t="shared" si="1"/>
        <v>L</v>
      </c>
      <c r="AB12" s="1">
        <f t="shared" si="9"/>
        <v>3</v>
      </c>
      <c r="AC12" s="50" t="str">
        <f t="shared" si="10"/>
        <v>L</v>
      </c>
      <c r="AD12" s="50">
        <f>IF(AC12="","",COUNTIFS(AC3:AC12,"W"))</f>
        <v>2</v>
      </c>
      <c r="AE12" s="50">
        <f>IF(AC12="","",COUNTIFS(AC3:AC12,"L"))</f>
        <v>7</v>
      </c>
      <c r="AF12" s="50">
        <f>IF(AC12="","",COUNTIFS(AC3:AC12,"OTL"))</f>
        <v>1</v>
      </c>
      <c r="AG12" s="17"/>
      <c r="AM12" s="1" t="s">
        <v>52</v>
      </c>
      <c r="AN12" s="1" t="s">
        <v>71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79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2</v>
      </c>
      <c r="J84" s="1">
        <f t="shared" si="57"/>
        <v>8</v>
      </c>
      <c r="K84" s="1">
        <f t="shared" si="57"/>
        <v>0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1</v>
      </c>
      <c r="P84" s="1">
        <f t="shared" si="58"/>
        <v>4</v>
      </c>
      <c r="Q84" s="1">
        <f t="shared" si="58"/>
        <v>1</v>
      </c>
      <c r="R84" s="1">
        <f t="shared" si="58"/>
        <v>1</v>
      </c>
      <c r="S84" s="1">
        <f t="shared" si="58"/>
        <v>4</v>
      </c>
      <c r="T84" s="1">
        <f t="shared" si="58"/>
        <v>0</v>
      </c>
      <c r="U84" s="1">
        <f t="shared" si="58"/>
        <v>1</v>
      </c>
      <c r="V84" s="1">
        <f t="shared" si="58"/>
        <v>3</v>
      </c>
      <c r="W84" s="1">
        <f t="shared" si="58"/>
        <v>0</v>
      </c>
      <c r="X84" s="1">
        <f t="shared" si="58"/>
        <v>2</v>
      </c>
      <c r="Y84" s="1">
        <f t="shared" si="58"/>
        <v>6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5</v>
      </c>
      <c r="E85" s="1">
        <f>SUM(E2:E83)</f>
        <v>29</v>
      </c>
      <c r="F85" s="1">
        <f>SUM(F2:F83)</f>
        <v>47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1-4-1</v>
      </c>
      <c r="R85" s="1" t="str">
        <f>IF(R84="","0-0-0",CONCATENATE(R84,"-",S84,"-",T84))</f>
        <v>1-4-0</v>
      </c>
      <c r="U85" s="1" t="str">
        <f>IF(U84="","0-0-0",CONCATENATE(U84,"-",V84,"-",W84))</f>
        <v>1-3-0</v>
      </c>
      <c r="X85" s="1" t="str">
        <f>IF(X84="","0-0-0",CONCATENATE(X84,"-",Y84,"-",Z84))</f>
        <v>2-6-1</v>
      </c>
      <c r="AA85" s="1" t="str">
        <f>IF(AA84="","0-0",CONCATENATE(AA84,AB84))</f>
        <v>L3</v>
      </c>
      <c r="AD85" s="1" t="str">
        <f>IF(AD84="","0-0-0",CONCATENATE(AD84,"-",AE84,"-",AF84))</f>
        <v>2-7-1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45211</v>
      </c>
      <c r="B2" s="1">
        <v>1</v>
      </c>
      <c r="C2" s="1" t="s">
        <v>4</v>
      </c>
      <c r="D2" s="1" t="s">
        <v>73</v>
      </c>
      <c r="E2" s="1">
        <v>0</v>
      </c>
      <c r="F2" s="1">
        <v>2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70</v>
      </c>
      <c r="E3" s="1">
        <v>4</v>
      </c>
      <c r="F3" s="1">
        <v>6</v>
      </c>
      <c r="G3" s="1" t="s">
        <v>112</v>
      </c>
      <c r="H3" s="1" t="s">
        <v>112</v>
      </c>
      <c r="I3" s="1">
        <f t="shared" ref="I3:I66" si="3">IF(E3="","",IF(E3&gt;F3,I2+1,I2))</f>
        <v>0</v>
      </c>
      <c r="J3" s="1">
        <f>IF(E3="","",IF(AND(F3&gt;E3,G3=$AK$2,H3=$AK$2),J2+1,J2))</f>
        <v>2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2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0</v>
      </c>
      <c r="AE3" s="50">
        <f>IF(AC3="","",IF(AC3=$AJ$2,AE2+1,AE2))</f>
        <v>2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56</v>
      </c>
    </row>
    <row r="4" spans="1:41" x14ac:dyDescent="0.25">
      <c r="A4" s="14">
        <v>45215</v>
      </c>
      <c r="B4" s="1">
        <v>3</v>
      </c>
      <c r="C4" s="1" t="s">
        <v>4</v>
      </c>
      <c r="D4" s="1" t="s">
        <v>63</v>
      </c>
      <c r="E4" s="1">
        <v>4</v>
      </c>
      <c r="F4" s="1">
        <v>3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0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58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54</v>
      </c>
      <c r="E5" s="1">
        <v>3</v>
      </c>
      <c r="F5" s="1">
        <v>1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2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2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2</v>
      </c>
      <c r="AC5" s="50" t="str">
        <f t="shared" si="10"/>
        <v>W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59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76</v>
      </c>
      <c r="E6" s="1">
        <v>3</v>
      </c>
      <c r="F6" s="1">
        <v>5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1</v>
      </c>
      <c r="Q6" s="1">
        <f t="shared" si="14"/>
        <v>0</v>
      </c>
      <c r="R6" s="1">
        <f t="shared" si="8"/>
        <v>1</v>
      </c>
      <c r="S6" s="1">
        <f t="shared" si="15"/>
        <v>2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0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61</v>
      </c>
      <c r="AN6" s="1" t="s">
        <v>58</v>
      </c>
      <c r="AO6" s="1" t="s">
        <v>55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83</v>
      </c>
      <c r="E7" s="1">
        <v>3</v>
      </c>
      <c r="F7" s="1">
        <v>1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1</v>
      </c>
      <c r="Q7" s="1">
        <f t="shared" si="14"/>
        <v>0</v>
      </c>
      <c r="R7" s="1">
        <f t="shared" si="8"/>
        <v>1</v>
      </c>
      <c r="S7" s="1">
        <f t="shared" si="15"/>
        <v>2</v>
      </c>
      <c r="T7" s="1">
        <f t="shared" si="16"/>
        <v>0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2</v>
      </c>
      <c r="Y7" s="51">
        <f t="shared" si="21"/>
        <v>0</v>
      </c>
      <c r="Z7" s="51">
        <f t="shared" si="22"/>
        <v>0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75</v>
      </c>
      <c r="AN7" s="1" t="s">
        <v>63</v>
      </c>
      <c r="AO7" s="1" t="s">
        <v>54</v>
      </c>
    </row>
    <row r="8" spans="1:41" x14ac:dyDescent="0.25">
      <c r="A8" s="14">
        <v>45227</v>
      </c>
      <c r="B8" s="1">
        <v>7</v>
      </c>
      <c r="C8" s="1" t="s">
        <v>3</v>
      </c>
      <c r="D8" s="1" t="s">
        <v>80</v>
      </c>
      <c r="E8" s="1">
        <v>3</v>
      </c>
      <c r="F8" s="1">
        <v>2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3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1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2</v>
      </c>
      <c r="Y8" s="51">
        <f t="shared" si="21"/>
        <v>0</v>
      </c>
      <c r="Z8" s="51">
        <f t="shared" si="22"/>
        <v>0</v>
      </c>
      <c r="AA8" s="1" t="str">
        <f t="shared" si="1"/>
        <v>W</v>
      </c>
      <c r="AB8" s="1">
        <f t="shared" si="9"/>
        <v>2</v>
      </c>
      <c r="AC8" s="50" t="str">
        <f t="shared" si="10"/>
        <v>W</v>
      </c>
      <c r="AD8" s="50">
        <f t="shared" si="23"/>
        <v>4</v>
      </c>
      <c r="AE8" s="50">
        <f t="shared" si="24"/>
        <v>3</v>
      </c>
      <c r="AF8" s="50">
        <f t="shared" si="25"/>
        <v>0</v>
      </c>
      <c r="AG8" s="17"/>
      <c r="AM8" s="1" t="s">
        <v>69</v>
      </c>
      <c r="AN8" s="1" t="s">
        <v>64</v>
      </c>
    </row>
    <row r="9" spans="1:41" x14ac:dyDescent="0.25">
      <c r="A9" s="14">
        <v>45229</v>
      </c>
      <c r="B9" s="1">
        <v>8</v>
      </c>
      <c r="C9" s="1" t="s">
        <v>4</v>
      </c>
      <c r="D9" s="1" t="s">
        <v>53</v>
      </c>
      <c r="E9" s="1">
        <v>2</v>
      </c>
      <c r="F9" s="1">
        <v>3</v>
      </c>
      <c r="G9" s="1" t="s">
        <v>111</v>
      </c>
      <c r="H9" s="1" t="s">
        <v>112</v>
      </c>
      <c r="I9" s="1">
        <f t="shared" si="3"/>
        <v>4</v>
      </c>
      <c r="J9" s="1">
        <f t="shared" si="11"/>
        <v>3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1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1</v>
      </c>
      <c r="U9" s="50">
        <f t="shared" si="17"/>
        <v>1</v>
      </c>
      <c r="V9" s="50">
        <f t="shared" si="18"/>
        <v>0</v>
      </c>
      <c r="W9" s="51">
        <f t="shared" si="19"/>
        <v>1</v>
      </c>
      <c r="X9" s="51">
        <f t="shared" si="20"/>
        <v>2</v>
      </c>
      <c r="Y9" s="51">
        <f t="shared" si="21"/>
        <v>0</v>
      </c>
      <c r="Z9" s="51">
        <f t="shared" si="22"/>
        <v>1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4</v>
      </c>
      <c r="AE9" s="50">
        <f t="shared" si="24"/>
        <v>3</v>
      </c>
      <c r="AF9" s="50">
        <f t="shared" si="25"/>
        <v>1</v>
      </c>
      <c r="AG9" s="17"/>
      <c r="AM9" s="1" t="s">
        <v>67</v>
      </c>
      <c r="AN9" s="1" t="s">
        <v>60</v>
      </c>
    </row>
    <row r="10" spans="1:41" x14ac:dyDescent="0.25">
      <c r="A10" s="14">
        <v>45232</v>
      </c>
      <c r="B10" s="1">
        <v>9</v>
      </c>
      <c r="C10" s="1" t="s">
        <v>4</v>
      </c>
      <c r="D10" s="1" t="s">
        <v>56</v>
      </c>
      <c r="E10" s="1">
        <v>2</v>
      </c>
      <c r="F10" s="1">
        <v>0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3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1</v>
      </c>
      <c r="Q10" s="1">
        <f t="shared" si="14"/>
        <v>0</v>
      </c>
      <c r="R10" s="1">
        <f t="shared" si="8"/>
        <v>2</v>
      </c>
      <c r="S10" s="1">
        <f t="shared" si="15"/>
        <v>2</v>
      </c>
      <c r="T10" s="1">
        <f t="shared" si="16"/>
        <v>1</v>
      </c>
      <c r="U10" s="50">
        <f t="shared" si="17"/>
        <v>2</v>
      </c>
      <c r="V10" s="50">
        <f t="shared" si="18"/>
        <v>0</v>
      </c>
      <c r="W10" s="51">
        <f t="shared" si="19"/>
        <v>1</v>
      </c>
      <c r="X10" s="51">
        <f t="shared" si="20"/>
        <v>3</v>
      </c>
      <c r="Y10" s="51">
        <f t="shared" si="21"/>
        <v>0</v>
      </c>
      <c r="Z10" s="51">
        <f t="shared" si="22"/>
        <v>1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5</v>
      </c>
      <c r="AE10" s="50">
        <f t="shared" si="24"/>
        <v>3</v>
      </c>
      <c r="AF10" s="50">
        <f t="shared" si="25"/>
        <v>1</v>
      </c>
      <c r="AG10" s="17"/>
      <c r="AM10" s="1" t="s">
        <v>68</v>
      </c>
      <c r="AN10" s="1" t="s">
        <v>59</v>
      </c>
    </row>
    <row r="11" spans="1:41" x14ac:dyDescent="0.25">
      <c r="A11" s="14">
        <v>45234</v>
      </c>
      <c r="B11" s="1">
        <v>10</v>
      </c>
      <c r="C11" s="1" t="s">
        <v>4</v>
      </c>
      <c r="D11" s="1" t="s">
        <v>75</v>
      </c>
      <c r="E11" s="1">
        <v>2</v>
      </c>
      <c r="F11" s="1">
        <v>5</v>
      </c>
      <c r="G11" s="1" t="s">
        <v>112</v>
      </c>
      <c r="H11" s="1" t="s">
        <v>112</v>
      </c>
      <c r="I11" s="1">
        <f t="shared" si="3"/>
        <v>5</v>
      </c>
      <c r="J11" s="1">
        <f t="shared" si="11"/>
        <v>4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1</v>
      </c>
      <c r="Q11" s="1">
        <f t="shared" si="14"/>
        <v>0</v>
      </c>
      <c r="R11" s="1">
        <f t="shared" si="8"/>
        <v>2</v>
      </c>
      <c r="S11" s="1">
        <f t="shared" si="15"/>
        <v>3</v>
      </c>
      <c r="T11" s="1">
        <f t="shared" si="16"/>
        <v>1</v>
      </c>
      <c r="U11" s="50">
        <f t="shared" si="17"/>
        <v>2</v>
      </c>
      <c r="V11" s="50">
        <f t="shared" si="18"/>
        <v>0</v>
      </c>
      <c r="W11" s="51">
        <f t="shared" si="19"/>
        <v>1</v>
      </c>
      <c r="X11" s="51">
        <f t="shared" si="20"/>
        <v>3</v>
      </c>
      <c r="Y11" s="51">
        <f t="shared" si="21"/>
        <v>0</v>
      </c>
      <c r="Z11" s="51">
        <f t="shared" si="22"/>
        <v>1</v>
      </c>
      <c r="AA11" s="1" t="str">
        <f t="shared" si="1"/>
        <v>L</v>
      </c>
      <c r="AB11" s="1">
        <f t="shared" si="9"/>
        <v>1</v>
      </c>
      <c r="AC11" s="50" t="str">
        <f t="shared" si="10"/>
        <v>L</v>
      </c>
      <c r="AD11" s="50">
        <f t="shared" si="23"/>
        <v>5</v>
      </c>
      <c r="AE11" s="50">
        <f t="shared" si="24"/>
        <v>4</v>
      </c>
      <c r="AF11" s="50">
        <f t="shared" si="25"/>
        <v>1</v>
      </c>
      <c r="AG11" s="17"/>
      <c r="AM11" s="1" t="s">
        <v>56</v>
      </c>
      <c r="AN11" s="1" t="s">
        <v>62</v>
      </c>
    </row>
    <row r="12" spans="1:41" x14ac:dyDescent="0.25">
      <c r="A12" s="14">
        <v>45236</v>
      </c>
      <c r="B12" s="1">
        <v>11</v>
      </c>
      <c r="C12" s="1" t="s">
        <v>3</v>
      </c>
      <c r="D12" s="1" t="s">
        <v>67</v>
      </c>
      <c r="E12" s="1">
        <v>5</v>
      </c>
      <c r="F12" s="1">
        <v>4</v>
      </c>
      <c r="G12" s="1" t="s">
        <v>111</v>
      </c>
      <c r="H12" s="1" t="s">
        <v>112</v>
      </c>
      <c r="I12" s="1">
        <f t="shared" si="3"/>
        <v>6</v>
      </c>
      <c r="J12" s="1">
        <f t="shared" si="11"/>
        <v>4</v>
      </c>
      <c r="K12" s="1">
        <f t="shared" si="4"/>
        <v>1</v>
      </c>
      <c r="L12" s="1">
        <f t="shared" si="12"/>
        <v>1</v>
      </c>
      <c r="M12" s="1">
        <f t="shared" si="5"/>
        <v>0</v>
      </c>
      <c r="N12" s="1">
        <f t="shared" si="6"/>
        <v>0</v>
      </c>
      <c r="O12" s="1">
        <f t="shared" si="7"/>
        <v>4</v>
      </c>
      <c r="P12" s="1">
        <f t="shared" si="13"/>
        <v>1</v>
      </c>
      <c r="Q12" s="1">
        <f t="shared" si="14"/>
        <v>0</v>
      </c>
      <c r="R12" s="1">
        <f t="shared" si="8"/>
        <v>2</v>
      </c>
      <c r="S12" s="1">
        <f t="shared" si="15"/>
        <v>3</v>
      </c>
      <c r="T12" s="1">
        <f t="shared" si="16"/>
        <v>1</v>
      </c>
      <c r="U12" s="50">
        <f t="shared" si="17"/>
        <v>2</v>
      </c>
      <c r="V12" s="50">
        <f t="shared" si="18"/>
        <v>0</v>
      </c>
      <c r="W12" s="51">
        <f t="shared" si="19"/>
        <v>1</v>
      </c>
      <c r="X12" s="51">
        <f t="shared" si="20"/>
        <v>4</v>
      </c>
      <c r="Y12" s="51">
        <f t="shared" si="21"/>
        <v>0</v>
      </c>
      <c r="Z12" s="51">
        <f t="shared" si="22"/>
        <v>1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6</v>
      </c>
      <c r="AE12" s="50">
        <f>IF(AC12="","",COUNTIFS(AC3:AC12,"L"))</f>
        <v>3</v>
      </c>
      <c r="AF12" s="50">
        <f>IF(AC12="","",COUNTIFS(AC3:AC12,"OTL"))</f>
        <v>1</v>
      </c>
      <c r="AG12" s="17"/>
      <c r="AM12" s="1" t="s">
        <v>78</v>
      </c>
      <c r="AN12" s="1" t="s">
        <v>66</v>
      </c>
    </row>
    <row r="13" spans="1:41" x14ac:dyDescent="0.25">
      <c r="A13" s="14">
        <v>45238</v>
      </c>
      <c r="B13" s="1">
        <v>12</v>
      </c>
      <c r="C13" s="1" t="s">
        <v>4</v>
      </c>
      <c r="D13" s="1" t="s">
        <v>65</v>
      </c>
      <c r="E13" s="1">
        <v>4</v>
      </c>
      <c r="F13" s="1">
        <v>3</v>
      </c>
      <c r="G13" s="1" t="s">
        <v>111</v>
      </c>
      <c r="H13" s="1" t="s">
        <v>112</v>
      </c>
      <c r="I13" s="1">
        <f t="shared" si="3"/>
        <v>7</v>
      </c>
      <c r="J13" s="1">
        <f t="shared" si="11"/>
        <v>4</v>
      </c>
      <c r="K13" s="1">
        <f t="shared" si="4"/>
        <v>2</v>
      </c>
      <c r="L13" s="1">
        <f t="shared" si="12"/>
        <v>1</v>
      </c>
      <c r="M13" s="1">
        <f t="shared" si="5"/>
        <v>0</v>
      </c>
      <c r="N13" s="1">
        <f t="shared" si="6"/>
        <v>0</v>
      </c>
      <c r="O13" s="1">
        <f t="shared" si="7"/>
        <v>4</v>
      </c>
      <c r="P13" s="1">
        <f t="shared" si="13"/>
        <v>1</v>
      </c>
      <c r="Q13" s="1">
        <f t="shared" si="14"/>
        <v>0</v>
      </c>
      <c r="R13" s="1">
        <f t="shared" si="8"/>
        <v>3</v>
      </c>
      <c r="S13" s="1">
        <f t="shared" si="15"/>
        <v>3</v>
      </c>
      <c r="T13" s="1">
        <f t="shared" si="16"/>
        <v>1</v>
      </c>
      <c r="U13" s="50">
        <f t="shared" si="17"/>
        <v>2</v>
      </c>
      <c r="V13" s="50">
        <f t="shared" si="18"/>
        <v>0</v>
      </c>
      <c r="W13" s="51">
        <f t="shared" si="19"/>
        <v>1</v>
      </c>
      <c r="X13" s="51">
        <f t="shared" si="20"/>
        <v>5</v>
      </c>
      <c r="Y13" s="51">
        <f t="shared" si="21"/>
        <v>0</v>
      </c>
      <c r="Z13" s="51">
        <f t="shared" si="22"/>
        <v>1</v>
      </c>
      <c r="AA13" s="1" t="str">
        <f t="shared" si="1"/>
        <v>W</v>
      </c>
      <c r="AB13" s="1">
        <f t="shared" si="9"/>
        <v>2</v>
      </c>
      <c r="AC13" s="50" t="str">
        <f t="shared" si="10"/>
        <v>W</v>
      </c>
      <c r="AD13" s="50">
        <f>IF(AC13="","",COUNTIFS(AC4:AC13,"W"))</f>
        <v>7</v>
      </c>
      <c r="AE13" s="50">
        <f>IF(AC13="","",COUNTIFS(AC4:AC13,"L"))</f>
        <v>2</v>
      </c>
      <c r="AF13" s="50">
        <f>IF(AC13="","",COUNTIFS(AC4:AC13,"OTL"))</f>
        <v>1</v>
      </c>
      <c r="AG13" s="17"/>
      <c r="AM13" s="1" t="s">
        <v>79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7</v>
      </c>
      <c r="J84" s="1">
        <f t="shared" si="57"/>
        <v>4</v>
      </c>
      <c r="K84" s="1">
        <f t="shared" si="57"/>
        <v>2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1</v>
      </c>
      <c r="Q84" s="1">
        <f t="shared" si="58"/>
        <v>0</v>
      </c>
      <c r="R84" s="1">
        <f t="shared" si="58"/>
        <v>3</v>
      </c>
      <c r="S84" s="1">
        <f t="shared" si="58"/>
        <v>3</v>
      </c>
      <c r="T84" s="1">
        <f t="shared" si="58"/>
        <v>1</v>
      </c>
      <c r="U84" s="1">
        <f t="shared" si="58"/>
        <v>2</v>
      </c>
      <c r="V84" s="1">
        <f t="shared" si="58"/>
        <v>0</v>
      </c>
      <c r="W84" s="1">
        <f t="shared" si="58"/>
        <v>1</v>
      </c>
      <c r="X84" s="1">
        <f t="shared" si="58"/>
        <v>5</v>
      </c>
      <c r="Y84" s="1">
        <f t="shared" si="58"/>
        <v>0</v>
      </c>
      <c r="Z84" s="1">
        <f t="shared" si="58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7</v>
      </c>
      <c r="E85" s="1">
        <f>SUM(E2:E83)</f>
        <v>35</v>
      </c>
      <c r="F85" s="1">
        <f>SUM(F2:F83)</f>
        <v>35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4-1-0</v>
      </c>
      <c r="R85" s="1" t="str">
        <f>IF(R84="","0-0-0",CONCATENATE(R84,"-",S84,"-",T84))</f>
        <v>3-3-1</v>
      </c>
      <c r="U85" s="1" t="str">
        <f>IF(U84="","0-0-0",CONCATENATE(U84,"-",V84,"-",W84))</f>
        <v>2-0-1</v>
      </c>
      <c r="X85" s="1" t="str">
        <f>IF(X84="","0-0-0",CONCATENATE(X84,"-",Y84,"-",Z84))</f>
        <v>5-0-1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G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69</v>
      </c>
      <c r="E2" s="1">
        <v>2</v>
      </c>
      <c r="F2" s="1">
        <v>5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61</v>
      </c>
      <c r="E3" s="1">
        <v>5</v>
      </c>
      <c r="F3" s="1">
        <v>6</v>
      </c>
      <c r="G3" s="1" t="s">
        <v>112</v>
      </c>
      <c r="H3" s="1" t="s">
        <v>111</v>
      </c>
      <c r="I3" s="1">
        <f t="shared" ref="I3:I66" si="3">IF(E3="","",IF(E3&gt;F3,I2+1,I2))</f>
        <v>0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1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1</v>
      </c>
      <c r="O3" s="1">
        <f t="shared" ref="O3:O34" si="7">IF(E3="","",IF(AND(C3=$AL$1,E3&gt;F3),O2+1,O2))</f>
        <v>0</v>
      </c>
      <c r="P3" s="1">
        <f>IF(E3="","",IF(AND(C3=$AL$1,F3&gt;E3,G3=$AK$2,H3=$AK$2), P2+1, P2))</f>
        <v>1</v>
      </c>
      <c r="Q3" s="1">
        <f>IF(E3="","",IF(AND(C3=$AL$1,F3&gt;E3,OR(G3=$AK$1,H3=$AK$1)),Q2+1, Q2))</f>
        <v>1</v>
      </c>
      <c r="R3" s="1">
        <f t="shared" ref="R3:R34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OTL</v>
      </c>
      <c r="AD3" s="50">
        <f>IF(AC3="","",IF(AC3=$AJ$1,AD2+1,AD2))</f>
        <v>0</v>
      </c>
      <c r="AE3" s="50">
        <f>IF(AC3="","",IF(AC3=$AJ$2,AE2+1,AE2))</f>
        <v>1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81</v>
      </c>
      <c r="AO3" s="1" t="s">
        <v>78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70</v>
      </c>
      <c r="E4" s="1">
        <v>5</v>
      </c>
      <c r="F4" s="1">
        <v>1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1</v>
      </c>
      <c r="O4" s="1">
        <f t="shared" si="7"/>
        <v>0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1</v>
      </c>
      <c r="R4" s="1">
        <f t="shared" si="8"/>
        <v>1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1</v>
      </c>
      <c r="AE4" s="50">
        <f t="shared" ref="AE4:AE11" si="24">IF(AC4="","",IF(AC4=$AJ$2,AE3+1,AE3))</f>
        <v>1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75</v>
      </c>
      <c r="AO4" s="1" t="s">
        <v>83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73</v>
      </c>
      <c r="E5" s="1">
        <v>7</v>
      </c>
      <c r="F5" s="1">
        <v>3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1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1</v>
      </c>
      <c r="O5" s="1">
        <f t="shared" si="7"/>
        <v>0</v>
      </c>
      <c r="P5" s="1">
        <f t="shared" si="13"/>
        <v>1</v>
      </c>
      <c r="Q5" s="1">
        <f t="shared" si="14"/>
        <v>1</v>
      </c>
      <c r="R5" s="1">
        <f t="shared" si="8"/>
        <v>2</v>
      </c>
      <c r="S5" s="1">
        <f t="shared" si="15"/>
        <v>0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2</v>
      </c>
      <c r="Y5" s="51">
        <f t="shared" si="21"/>
        <v>1</v>
      </c>
      <c r="Z5" s="51">
        <f t="shared" si="22"/>
        <v>0</v>
      </c>
      <c r="AA5" s="1" t="str">
        <f t="shared" si="1"/>
        <v>W</v>
      </c>
      <c r="AB5" s="1">
        <f t="shared" si="9"/>
        <v>2</v>
      </c>
      <c r="AC5" s="50" t="str">
        <f t="shared" si="10"/>
        <v>W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81</v>
      </c>
      <c r="AN5" s="1" t="s">
        <v>69</v>
      </c>
      <c r="AO5" s="1" t="s">
        <v>80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53</v>
      </c>
      <c r="E6" s="1">
        <v>2</v>
      </c>
      <c r="F6" s="1">
        <v>4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1</v>
      </c>
      <c r="O6" s="1">
        <f t="shared" si="7"/>
        <v>0</v>
      </c>
      <c r="P6" s="1">
        <f t="shared" si="13"/>
        <v>2</v>
      </c>
      <c r="Q6" s="1">
        <f t="shared" si="14"/>
        <v>1</v>
      </c>
      <c r="R6" s="1">
        <f t="shared" si="8"/>
        <v>2</v>
      </c>
      <c r="S6" s="1">
        <f t="shared" si="15"/>
        <v>0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1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76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74</v>
      </c>
      <c r="E7" s="1">
        <v>6</v>
      </c>
      <c r="F7" s="1">
        <v>3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1</v>
      </c>
      <c r="O7" s="1">
        <f t="shared" si="7"/>
        <v>1</v>
      </c>
      <c r="P7" s="1">
        <f t="shared" si="13"/>
        <v>2</v>
      </c>
      <c r="Q7" s="1">
        <f t="shared" si="14"/>
        <v>1</v>
      </c>
      <c r="R7" s="1">
        <f t="shared" si="8"/>
        <v>2</v>
      </c>
      <c r="S7" s="1">
        <f t="shared" si="15"/>
        <v>0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3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78</v>
      </c>
      <c r="AO7" s="1" t="s">
        <v>77</v>
      </c>
    </row>
    <row r="8" spans="1:41" x14ac:dyDescent="0.25">
      <c r="A8" s="14">
        <v>45226</v>
      </c>
      <c r="B8" s="1">
        <v>7</v>
      </c>
      <c r="C8" s="1" t="s">
        <v>4</v>
      </c>
      <c r="D8" s="1" t="s">
        <v>74</v>
      </c>
      <c r="E8" s="1">
        <v>5</v>
      </c>
      <c r="F8" s="1">
        <v>4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2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1</v>
      </c>
      <c r="O8" s="1">
        <f t="shared" si="7"/>
        <v>1</v>
      </c>
      <c r="P8" s="1">
        <f t="shared" si="13"/>
        <v>2</v>
      </c>
      <c r="Q8" s="1">
        <f t="shared" si="14"/>
        <v>1</v>
      </c>
      <c r="R8" s="1">
        <f t="shared" si="8"/>
        <v>3</v>
      </c>
      <c r="S8" s="1">
        <f t="shared" si="15"/>
        <v>0</v>
      </c>
      <c r="T8" s="1">
        <f t="shared" si="16"/>
        <v>0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4</v>
      </c>
      <c r="Y8" s="51">
        <f t="shared" si="21"/>
        <v>1</v>
      </c>
      <c r="Z8" s="51">
        <f t="shared" si="22"/>
        <v>0</v>
      </c>
      <c r="AA8" s="1" t="str">
        <f t="shared" si="1"/>
        <v>W</v>
      </c>
      <c r="AB8" s="1">
        <f t="shared" si="9"/>
        <v>2</v>
      </c>
      <c r="AC8" s="50" t="str">
        <f t="shared" si="10"/>
        <v>W</v>
      </c>
      <c r="AD8" s="50">
        <f t="shared" si="23"/>
        <v>4</v>
      </c>
      <c r="AE8" s="50">
        <f t="shared" si="24"/>
        <v>2</v>
      </c>
      <c r="AF8" s="50">
        <f t="shared" si="25"/>
        <v>1</v>
      </c>
      <c r="AG8" s="17"/>
      <c r="AM8" s="1" t="s">
        <v>69</v>
      </c>
      <c r="AN8" s="1" t="s">
        <v>73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77</v>
      </c>
      <c r="E9" s="1">
        <v>3</v>
      </c>
      <c r="F9" s="1">
        <v>4</v>
      </c>
      <c r="G9" s="1" t="s">
        <v>112</v>
      </c>
      <c r="H9" s="1" t="s">
        <v>111</v>
      </c>
      <c r="I9" s="1">
        <f t="shared" si="3"/>
        <v>4</v>
      </c>
      <c r="J9" s="1">
        <f t="shared" si="11"/>
        <v>2</v>
      </c>
      <c r="K9" s="1">
        <f t="shared" si="4"/>
        <v>0</v>
      </c>
      <c r="L9" s="1">
        <f t="shared" si="12"/>
        <v>2</v>
      </c>
      <c r="M9" s="1">
        <f t="shared" si="5"/>
        <v>0</v>
      </c>
      <c r="N9" s="1">
        <f t="shared" si="6"/>
        <v>2</v>
      </c>
      <c r="O9" s="1">
        <f t="shared" si="7"/>
        <v>1</v>
      </c>
      <c r="P9" s="1">
        <f t="shared" si="13"/>
        <v>2</v>
      </c>
      <c r="Q9" s="1">
        <f t="shared" si="14"/>
        <v>2</v>
      </c>
      <c r="R9" s="1">
        <f t="shared" si="8"/>
        <v>3</v>
      </c>
      <c r="S9" s="1">
        <f t="shared" si="15"/>
        <v>0</v>
      </c>
      <c r="T9" s="1">
        <f t="shared" si="16"/>
        <v>0</v>
      </c>
      <c r="U9" s="50">
        <f t="shared" si="17"/>
        <v>0</v>
      </c>
      <c r="V9" s="50">
        <f t="shared" si="18"/>
        <v>0</v>
      </c>
      <c r="W9" s="51">
        <f t="shared" si="19"/>
        <v>1</v>
      </c>
      <c r="X9" s="51">
        <f t="shared" si="20"/>
        <v>4</v>
      </c>
      <c r="Y9" s="51">
        <f t="shared" si="21"/>
        <v>1</v>
      </c>
      <c r="Z9" s="51">
        <f t="shared" si="22"/>
        <v>1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4</v>
      </c>
      <c r="AE9" s="50">
        <f t="shared" si="24"/>
        <v>2</v>
      </c>
      <c r="AF9" s="50">
        <f t="shared" si="25"/>
        <v>2</v>
      </c>
      <c r="AG9" s="17"/>
      <c r="AM9" s="1" t="s">
        <v>67</v>
      </c>
      <c r="AN9" s="1" t="s">
        <v>72</v>
      </c>
    </row>
    <row r="10" spans="1:41" x14ac:dyDescent="0.25">
      <c r="A10" s="14">
        <v>45230</v>
      </c>
      <c r="B10" s="1">
        <v>9</v>
      </c>
      <c r="C10" s="1" t="s">
        <v>4</v>
      </c>
      <c r="D10" s="1" t="s">
        <v>54</v>
      </c>
      <c r="E10" s="1">
        <v>4</v>
      </c>
      <c r="F10" s="1">
        <v>1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2</v>
      </c>
      <c r="K10" s="1">
        <f t="shared" si="4"/>
        <v>0</v>
      </c>
      <c r="L10" s="1">
        <f t="shared" si="12"/>
        <v>2</v>
      </c>
      <c r="M10" s="1">
        <f t="shared" si="5"/>
        <v>0</v>
      </c>
      <c r="N10" s="1">
        <f t="shared" si="6"/>
        <v>2</v>
      </c>
      <c r="O10" s="1">
        <f t="shared" si="7"/>
        <v>1</v>
      </c>
      <c r="P10" s="1">
        <f t="shared" si="13"/>
        <v>2</v>
      </c>
      <c r="Q10" s="1">
        <f t="shared" si="14"/>
        <v>2</v>
      </c>
      <c r="R10" s="1">
        <f t="shared" si="8"/>
        <v>4</v>
      </c>
      <c r="S10" s="1">
        <f t="shared" si="15"/>
        <v>0</v>
      </c>
      <c r="T10" s="1">
        <f t="shared" si="16"/>
        <v>0</v>
      </c>
      <c r="U10" s="50">
        <f t="shared" si="17"/>
        <v>0</v>
      </c>
      <c r="V10" s="50">
        <f t="shared" si="18"/>
        <v>0</v>
      </c>
      <c r="W10" s="51">
        <f t="shared" si="19"/>
        <v>1</v>
      </c>
      <c r="X10" s="51">
        <f t="shared" si="20"/>
        <v>4</v>
      </c>
      <c r="Y10" s="51">
        <f t="shared" si="21"/>
        <v>1</v>
      </c>
      <c r="Z10" s="51">
        <f t="shared" si="22"/>
        <v>1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5</v>
      </c>
      <c r="AE10" s="50">
        <f t="shared" si="24"/>
        <v>2</v>
      </c>
      <c r="AF10" s="50">
        <f t="shared" si="25"/>
        <v>2</v>
      </c>
      <c r="AG10" s="17"/>
      <c r="AM10" s="1" t="s">
        <v>68</v>
      </c>
      <c r="AN10" s="1" t="s">
        <v>83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59</v>
      </c>
      <c r="E11" s="1">
        <v>3</v>
      </c>
      <c r="F11" s="1">
        <v>2</v>
      </c>
      <c r="G11" s="1" t="s">
        <v>112</v>
      </c>
      <c r="H11" s="1" t="s">
        <v>112</v>
      </c>
      <c r="I11" s="1">
        <f t="shared" si="3"/>
        <v>6</v>
      </c>
      <c r="J11" s="1">
        <f t="shared" si="11"/>
        <v>2</v>
      </c>
      <c r="K11" s="1">
        <f t="shared" si="4"/>
        <v>0</v>
      </c>
      <c r="L11" s="1">
        <f t="shared" si="12"/>
        <v>2</v>
      </c>
      <c r="M11" s="1">
        <f t="shared" si="5"/>
        <v>0</v>
      </c>
      <c r="N11" s="1">
        <f t="shared" si="6"/>
        <v>2</v>
      </c>
      <c r="O11" s="1">
        <f t="shared" si="7"/>
        <v>1</v>
      </c>
      <c r="P11" s="1">
        <f t="shared" si="13"/>
        <v>2</v>
      </c>
      <c r="Q11" s="1">
        <f t="shared" si="14"/>
        <v>2</v>
      </c>
      <c r="R11" s="1">
        <f t="shared" si="8"/>
        <v>5</v>
      </c>
      <c r="S11" s="1">
        <f t="shared" si="15"/>
        <v>0</v>
      </c>
      <c r="T11" s="1">
        <f t="shared" si="16"/>
        <v>0</v>
      </c>
      <c r="U11" s="50">
        <f t="shared" si="17"/>
        <v>0</v>
      </c>
      <c r="V11" s="50">
        <f t="shared" si="18"/>
        <v>0</v>
      </c>
      <c r="W11" s="51">
        <f t="shared" si="19"/>
        <v>1</v>
      </c>
      <c r="X11" s="51">
        <f t="shared" si="20"/>
        <v>4</v>
      </c>
      <c r="Y11" s="51">
        <f t="shared" si="21"/>
        <v>1</v>
      </c>
      <c r="Z11" s="51">
        <f t="shared" si="22"/>
        <v>1</v>
      </c>
      <c r="AA11" s="1" t="str">
        <f t="shared" si="1"/>
        <v>W</v>
      </c>
      <c r="AB11" s="1">
        <f t="shared" si="9"/>
        <v>2</v>
      </c>
      <c r="AC11" s="50" t="str">
        <f t="shared" si="10"/>
        <v>W</v>
      </c>
      <c r="AD11" s="50">
        <f t="shared" si="23"/>
        <v>6</v>
      </c>
      <c r="AE11" s="50">
        <f t="shared" si="24"/>
        <v>2</v>
      </c>
      <c r="AF11" s="50">
        <f t="shared" si="25"/>
        <v>2</v>
      </c>
      <c r="AG11" s="17"/>
      <c r="AM11" s="1" t="s">
        <v>56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62</v>
      </c>
      <c r="E12" s="1">
        <v>5</v>
      </c>
      <c r="F12" s="1">
        <v>0</v>
      </c>
      <c r="G12" s="1" t="s">
        <v>112</v>
      </c>
      <c r="H12" s="1" t="s">
        <v>112</v>
      </c>
      <c r="I12" s="1">
        <f t="shared" si="3"/>
        <v>7</v>
      </c>
      <c r="J12" s="1">
        <f t="shared" si="11"/>
        <v>2</v>
      </c>
      <c r="K12" s="1">
        <f t="shared" si="4"/>
        <v>0</v>
      </c>
      <c r="L12" s="1">
        <f t="shared" si="12"/>
        <v>2</v>
      </c>
      <c r="M12" s="1">
        <f t="shared" si="5"/>
        <v>0</v>
      </c>
      <c r="N12" s="1">
        <f t="shared" si="6"/>
        <v>2</v>
      </c>
      <c r="O12" s="1">
        <f t="shared" si="7"/>
        <v>1</v>
      </c>
      <c r="P12" s="1">
        <f t="shared" si="13"/>
        <v>2</v>
      </c>
      <c r="Q12" s="1">
        <f t="shared" si="14"/>
        <v>2</v>
      </c>
      <c r="R12" s="1">
        <f t="shared" si="8"/>
        <v>6</v>
      </c>
      <c r="S12" s="1">
        <f t="shared" si="15"/>
        <v>0</v>
      </c>
      <c r="T12" s="1">
        <f t="shared" si="16"/>
        <v>0</v>
      </c>
      <c r="U12" s="50">
        <f t="shared" si="17"/>
        <v>0</v>
      </c>
      <c r="V12" s="50">
        <f t="shared" si="18"/>
        <v>0</v>
      </c>
      <c r="W12" s="51">
        <f t="shared" si="19"/>
        <v>1</v>
      </c>
      <c r="X12" s="51">
        <f t="shared" si="20"/>
        <v>4</v>
      </c>
      <c r="Y12" s="51">
        <f t="shared" si="21"/>
        <v>1</v>
      </c>
      <c r="Z12" s="51">
        <f t="shared" si="22"/>
        <v>1</v>
      </c>
      <c r="AA12" s="1" t="str">
        <f t="shared" si="1"/>
        <v>W</v>
      </c>
      <c r="AB12" s="1">
        <f t="shared" si="9"/>
        <v>3</v>
      </c>
      <c r="AC12" s="50" t="str">
        <f t="shared" si="10"/>
        <v>W</v>
      </c>
      <c r="AD12" s="50">
        <f>IF(AC12="","",COUNTIFS(AC3:AC12,"W"))</f>
        <v>7</v>
      </c>
      <c r="AE12" s="50">
        <f>IF(AC12="","",COUNTIFS(AC3:AC12,"L"))</f>
        <v>1</v>
      </c>
      <c r="AF12" s="50">
        <f>IF(AC12="","",COUNTIFS(AC3:AC12,"OTL"))</f>
        <v>2</v>
      </c>
      <c r="AG12" s="17"/>
      <c r="AM12" s="1" t="s">
        <v>78</v>
      </c>
      <c r="AN12" s="1" t="s">
        <v>71</v>
      </c>
    </row>
    <row r="13" spans="1:41" x14ac:dyDescent="0.25">
      <c r="A13" s="14">
        <v>45238</v>
      </c>
      <c r="B13" s="1">
        <v>12</v>
      </c>
      <c r="C13" s="1" t="s">
        <v>4</v>
      </c>
      <c r="D13" s="1" t="s">
        <v>77</v>
      </c>
      <c r="E13" s="1">
        <v>4</v>
      </c>
      <c r="F13" s="1">
        <v>1</v>
      </c>
      <c r="G13" s="1" t="s">
        <v>112</v>
      </c>
      <c r="H13" s="1" t="s">
        <v>112</v>
      </c>
      <c r="I13" s="1">
        <f t="shared" si="3"/>
        <v>8</v>
      </c>
      <c r="J13" s="1">
        <f t="shared" si="11"/>
        <v>2</v>
      </c>
      <c r="K13" s="1">
        <f t="shared" si="4"/>
        <v>0</v>
      </c>
      <c r="L13" s="1">
        <f t="shared" si="12"/>
        <v>2</v>
      </c>
      <c r="M13" s="1">
        <f t="shared" si="5"/>
        <v>0</v>
      </c>
      <c r="N13" s="1">
        <f t="shared" si="6"/>
        <v>2</v>
      </c>
      <c r="O13" s="1">
        <f t="shared" si="7"/>
        <v>1</v>
      </c>
      <c r="P13" s="1">
        <f t="shared" si="13"/>
        <v>2</v>
      </c>
      <c r="Q13" s="1">
        <f t="shared" si="14"/>
        <v>2</v>
      </c>
      <c r="R13" s="1">
        <f t="shared" si="8"/>
        <v>7</v>
      </c>
      <c r="S13" s="1">
        <f t="shared" si="15"/>
        <v>0</v>
      </c>
      <c r="T13" s="1">
        <f t="shared" si="16"/>
        <v>0</v>
      </c>
      <c r="U13" s="50">
        <f t="shared" si="17"/>
        <v>1</v>
      </c>
      <c r="V13" s="50">
        <f t="shared" si="18"/>
        <v>0</v>
      </c>
      <c r="W13" s="51">
        <f t="shared" si="19"/>
        <v>1</v>
      </c>
      <c r="X13" s="51">
        <f t="shared" si="20"/>
        <v>5</v>
      </c>
      <c r="Y13" s="51">
        <f t="shared" si="21"/>
        <v>1</v>
      </c>
      <c r="Z13" s="51">
        <f t="shared" si="22"/>
        <v>1</v>
      </c>
      <c r="AA13" s="1" t="str">
        <f t="shared" si="1"/>
        <v>W</v>
      </c>
      <c r="AB13" s="1">
        <f t="shared" si="9"/>
        <v>4</v>
      </c>
      <c r="AC13" s="50" t="str">
        <f t="shared" si="10"/>
        <v>W</v>
      </c>
      <c r="AD13" s="50">
        <f>IF(AC13="","",COUNTIFS(AC4:AC13,"W"))</f>
        <v>8</v>
      </c>
      <c r="AE13" s="50">
        <f>IF(AC13="","",COUNTIFS(AC4:AC13,"L"))</f>
        <v>1</v>
      </c>
      <c r="AF13" s="50">
        <f>IF(AC13="","",COUNTIFS(AC4:AC13,"OTL"))</f>
        <v>1</v>
      </c>
      <c r="AG13" s="17"/>
      <c r="AM13" s="1" t="s">
        <v>52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73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ref="O35:O66" si="33">IF(E35="","",IF(AND(C35=$AL$1,E35&gt;F35),O34+1,O34))</f>
        <v/>
      </c>
      <c r="P35" s="1" t="str">
        <f t="shared" si="13"/>
        <v/>
      </c>
      <c r="Q35" s="1" t="str">
        <f t="shared" si="14"/>
        <v/>
      </c>
      <c r="R35" s="1" t="str">
        <f t="shared" ref="R35:R66" si="34">IF(E35="","",IF(AND(C35=$AL$2,E35&gt;F35),R34+1,R34))</f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33"/>
        <v/>
      </c>
      <c r="P36" s="1" t="str">
        <f t="shared" si="13"/>
        <v/>
      </c>
      <c r="Q36" s="1" t="str">
        <f t="shared" si="14"/>
        <v/>
      </c>
      <c r="R36" s="1" t="str">
        <f t="shared" si="34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33"/>
        <v/>
      </c>
      <c r="P37" s="1" t="str">
        <f t="shared" si="13"/>
        <v/>
      </c>
      <c r="Q37" s="1" t="str">
        <f t="shared" si="14"/>
        <v/>
      </c>
      <c r="R37" s="1" t="str">
        <f t="shared" si="34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33"/>
        <v/>
      </c>
      <c r="P38" s="1" t="str">
        <f t="shared" si="13"/>
        <v/>
      </c>
      <c r="Q38" s="1" t="str">
        <f t="shared" si="14"/>
        <v/>
      </c>
      <c r="R38" s="1" t="str">
        <f t="shared" si="34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33"/>
        <v/>
      </c>
      <c r="P39" s="1" t="str">
        <f t="shared" si="13"/>
        <v/>
      </c>
      <c r="Q39" s="1" t="str">
        <f t="shared" si="14"/>
        <v/>
      </c>
      <c r="R39" s="1" t="str">
        <f t="shared" si="34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33"/>
        <v/>
      </c>
      <c r="P40" s="1" t="str">
        <f t="shared" si="13"/>
        <v/>
      </c>
      <c r="Q40" s="1" t="str">
        <f t="shared" si="14"/>
        <v/>
      </c>
      <c r="R40" s="1" t="str">
        <f t="shared" si="34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33"/>
        <v/>
      </c>
      <c r="P41" s="1" t="str">
        <f t="shared" si="13"/>
        <v/>
      </c>
      <c r="Q41" s="1" t="str">
        <f t="shared" si="14"/>
        <v/>
      </c>
      <c r="R41" s="1" t="str">
        <f t="shared" si="34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33"/>
        <v/>
      </c>
      <c r="P42" s="1" t="str">
        <f t="shared" si="13"/>
        <v/>
      </c>
      <c r="Q42" s="1" t="str">
        <f t="shared" si="14"/>
        <v/>
      </c>
      <c r="R42" s="1" t="str">
        <f t="shared" si="34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33"/>
        <v/>
      </c>
      <c r="P43" s="1" t="str">
        <f t="shared" si="13"/>
        <v/>
      </c>
      <c r="Q43" s="1" t="str">
        <f t="shared" si="14"/>
        <v/>
      </c>
      <c r="R43" s="1" t="str">
        <f t="shared" si="34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33"/>
        <v/>
      </c>
      <c r="P44" s="1" t="str">
        <f t="shared" si="13"/>
        <v/>
      </c>
      <c r="Q44" s="1" t="str">
        <f t="shared" si="14"/>
        <v/>
      </c>
      <c r="R44" s="1" t="str">
        <f t="shared" si="34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33"/>
        <v/>
      </c>
      <c r="P45" s="1" t="str">
        <f t="shared" si="13"/>
        <v/>
      </c>
      <c r="Q45" s="1" t="str">
        <f t="shared" si="14"/>
        <v/>
      </c>
      <c r="R45" s="1" t="str">
        <f t="shared" si="34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33"/>
        <v/>
      </c>
      <c r="P46" s="1" t="str">
        <f t="shared" si="13"/>
        <v/>
      </c>
      <c r="Q46" s="1" t="str">
        <f t="shared" si="14"/>
        <v/>
      </c>
      <c r="R46" s="1" t="str">
        <f t="shared" si="34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33"/>
        <v/>
      </c>
      <c r="P47" s="1" t="str">
        <f t="shared" si="13"/>
        <v/>
      </c>
      <c r="Q47" s="1" t="str">
        <f t="shared" si="14"/>
        <v/>
      </c>
      <c r="R47" s="1" t="str">
        <f t="shared" si="34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33"/>
        <v/>
      </c>
      <c r="P48" s="1" t="str">
        <f t="shared" si="13"/>
        <v/>
      </c>
      <c r="Q48" s="1" t="str">
        <f t="shared" si="14"/>
        <v/>
      </c>
      <c r="R48" s="1" t="str">
        <f t="shared" si="34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33"/>
        <v/>
      </c>
      <c r="P49" s="1" t="str">
        <f t="shared" si="13"/>
        <v/>
      </c>
      <c r="Q49" s="1" t="str">
        <f t="shared" si="14"/>
        <v/>
      </c>
      <c r="R49" s="1" t="str">
        <f t="shared" si="34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33"/>
        <v/>
      </c>
      <c r="P50" s="1" t="str">
        <f t="shared" si="13"/>
        <v/>
      </c>
      <c r="Q50" s="1" t="str">
        <f t="shared" si="14"/>
        <v/>
      </c>
      <c r="R50" s="1" t="str">
        <f t="shared" si="34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33"/>
        <v/>
      </c>
      <c r="P51" s="1" t="str">
        <f t="shared" si="13"/>
        <v/>
      </c>
      <c r="Q51" s="1" t="str">
        <f t="shared" si="14"/>
        <v/>
      </c>
      <c r="R51" s="1" t="str">
        <f t="shared" si="34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33"/>
        <v/>
      </c>
      <c r="P52" s="1" t="str">
        <f t="shared" si="13"/>
        <v/>
      </c>
      <c r="Q52" s="1" t="str">
        <f t="shared" si="14"/>
        <v/>
      </c>
      <c r="R52" s="1" t="str">
        <f t="shared" si="34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33"/>
        <v/>
      </c>
      <c r="P53" s="1" t="str">
        <f t="shared" si="13"/>
        <v/>
      </c>
      <c r="Q53" s="1" t="str">
        <f t="shared" si="14"/>
        <v/>
      </c>
      <c r="R53" s="1" t="str">
        <f t="shared" si="34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33"/>
        <v/>
      </c>
      <c r="P54" s="1" t="str">
        <f t="shared" si="13"/>
        <v/>
      </c>
      <c r="Q54" s="1" t="str">
        <f t="shared" si="14"/>
        <v/>
      </c>
      <c r="R54" s="1" t="str">
        <f t="shared" si="34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33"/>
        <v/>
      </c>
      <c r="P55" s="1" t="str">
        <f t="shared" si="13"/>
        <v/>
      </c>
      <c r="Q55" s="1" t="str">
        <f t="shared" si="14"/>
        <v/>
      </c>
      <c r="R55" s="1" t="str">
        <f t="shared" si="34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33"/>
        <v/>
      </c>
      <c r="P56" s="1" t="str">
        <f t="shared" si="13"/>
        <v/>
      </c>
      <c r="Q56" s="1" t="str">
        <f t="shared" si="14"/>
        <v/>
      </c>
      <c r="R56" s="1" t="str">
        <f t="shared" si="34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33"/>
        <v/>
      </c>
      <c r="P57" s="1" t="str">
        <f t="shared" si="13"/>
        <v/>
      </c>
      <c r="Q57" s="1" t="str">
        <f t="shared" si="14"/>
        <v/>
      </c>
      <c r="R57" s="1" t="str">
        <f t="shared" si="34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33"/>
        <v/>
      </c>
      <c r="P58" s="1" t="str">
        <f t="shared" si="13"/>
        <v/>
      </c>
      <c r="Q58" s="1" t="str">
        <f t="shared" si="14"/>
        <v/>
      </c>
      <c r="R58" s="1" t="str">
        <f t="shared" si="34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33"/>
        <v/>
      </c>
      <c r="P59" s="1" t="str">
        <f t="shared" si="13"/>
        <v/>
      </c>
      <c r="Q59" s="1" t="str">
        <f t="shared" si="14"/>
        <v/>
      </c>
      <c r="R59" s="1" t="str">
        <f t="shared" si="34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33"/>
        <v/>
      </c>
      <c r="P60" s="1" t="str">
        <f t="shared" si="13"/>
        <v/>
      </c>
      <c r="Q60" s="1" t="str">
        <f t="shared" si="14"/>
        <v/>
      </c>
      <c r="R60" s="1" t="str">
        <f t="shared" si="34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33"/>
        <v/>
      </c>
      <c r="P61" s="1" t="str">
        <f t="shared" si="13"/>
        <v/>
      </c>
      <c r="Q61" s="1" t="str">
        <f t="shared" si="14"/>
        <v/>
      </c>
      <c r="R61" s="1" t="str">
        <f t="shared" si="34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33"/>
        <v/>
      </c>
      <c r="P62" s="1" t="str">
        <f t="shared" si="13"/>
        <v/>
      </c>
      <c r="Q62" s="1" t="str">
        <f t="shared" si="14"/>
        <v/>
      </c>
      <c r="R62" s="1" t="str">
        <f t="shared" si="34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33"/>
        <v/>
      </c>
      <c r="P63" s="1" t="str">
        <f t="shared" si="13"/>
        <v/>
      </c>
      <c r="Q63" s="1" t="str">
        <f t="shared" si="14"/>
        <v/>
      </c>
      <c r="R63" s="1" t="str">
        <f t="shared" si="34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33"/>
        <v/>
      </c>
      <c r="P64" s="1" t="str">
        <f t="shared" si="13"/>
        <v/>
      </c>
      <c r="Q64" s="1" t="str">
        <f t="shared" si="14"/>
        <v/>
      </c>
      <c r="R64" s="1" t="str">
        <f t="shared" si="34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33"/>
        <v/>
      </c>
      <c r="P65" s="1" t="str">
        <f t="shared" si="13"/>
        <v/>
      </c>
      <c r="Q65" s="1" t="str">
        <f t="shared" si="14"/>
        <v/>
      </c>
      <c r="R65" s="1" t="str">
        <f t="shared" si="34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33"/>
        <v/>
      </c>
      <c r="P66" s="1" t="str">
        <f t="shared" si="13"/>
        <v/>
      </c>
      <c r="Q66" s="1" t="str">
        <f t="shared" si="14"/>
        <v/>
      </c>
      <c r="R66" s="1" t="str">
        <f t="shared" si="34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5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6">IF(E67="","",IF(E67&gt;F67,I66+1,I66))</f>
        <v/>
      </c>
      <c r="J67" s="1" t="str">
        <f t="shared" si="11"/>
        <v/>
      </c>
      <c r="K67" s="1" t="str">
        <f t="shared" ref="K67:K83" si="37">IF(E67="","",IF(AND(G67=$AK$1,E67&gt;F67),K66+1,K66))</f>
        <v/>
      </c>
      <c r="L67" s="1" t="str">
        <f t="shared" si="12"/>
        <v/>
      </c>
      <c r="M67" s="1" t="str">
        <f t="shared" ref="M67:M83" si="38">IF(E67="","",IF(AND(H67=$AK$1,E67&gt;F67),M66+1,M66))</f>
        <v/>
      </c>
      <c r="N67" s="1" t="str">
        <f t="shared" ref="N67:N83" si="39">IF(E67="","",IF(AND(H67=$AK$1,E67&lt;F67),N66+1,N66))</f>
        <v/>
      </c>
      <c r="O67" s="1" t="str">
        <f t="shared" ref="O67:O83" si="40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41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5"/>
        <v/>
      </c>
      <c r="AB67" s="1" t="str">
        <f t="shared" ref="AB67:AB83" si="42">IF(AA67="","",IF(AA67=AA66,AB66+1,1))</f>
        <v/>
      </c>
      <c r="AC67" s="50" t="str">
        <f t="shared" ref="AC67:AC83" si="43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6"/>
        <v/>
      </c>
      <c r="J68" s="1" t="str">
        <f t="shared" ref="J68:J83" si="44">IF(E68="","",IF(AND(F68&gt;E68,G68=$AK$2,H68=$AK$2),J67+1,J67))</f>
        <v/>
      </c>
      <c r="K68" s="1" t="str">
        <f t="shared" si="37"/>
        <v/>
      </c>
      <c r="L68" s="1" t="str">
        <f t="shared" ref="L68:L83" si="45">IF(E68="","",IF(AND(OR(G68=$AK$1,H68=$AK$1),E68&lt;F68),L67+1,L67))</f>
        <v/>
      </c>
      <c r="M68" s="1" t="str">
        <f t="shared" si="38"/>
        <v/>
      </c>
      <c r="N68" s="1" t="str">
        <f t="shared" si="39"/>
        <v/>
      </c>
      <c r="O68" s="1" t="str">
        <f t="shared" si="40"/>
        <v/>
      </c>
      <c r="P68" s="1" t="str">
        <f t="shared" ref="P68:P83" si="46">IF(E68="","",IF(AND(C68=$AL$1,F68&gt;E68,G68=$AK$2,H68=$AK$2), P67+1, P67))</f>
        <v/>
      </c>
      <c r="Q68" s="1" t="str">
        <f t="shared" ref="Q68:Q83" si="47">IF(E68="","",IF(AND(C68=$AL$1,F68&gt;E68,OR(G68=$AK$1,H68=$AK$1)),Q67+1, Q67))</f>
        <v/>
      </c>
      <c r="R68" s="1" t="str">
        <f t="shared" si="41"/>
        <v/>
      </c>
      <c r="S68" s="1" t="str">
        <f t="shared" ref="S68:S83" si="48">IF(E68="","",IF(AND(C68=$AL$2,F68&gt;E68,G68=$AK$2,H68=$AK$2),S67+1,S67))</f>
        <v/>
      </c>
      <c r="T68" s="1" t="str">
        <f t="shared" ref="T68:T83" si="49">IF(E68="","",IF(AND(C68=$AL$2,F68&gt;E68,OR(G68=$AK$1,H68=$AK$1)), T67+1, T67))</f>
        <v/>
      </c>
      <c r="U68" s="50" t="str">
        <f t="shared" ref="U68:U83" si="50">IF(E68="","",IF(AND(E68&gt;F68,COUNTIF($AO$1:$AO$7,D68)=1),U67+1,U67))</f>
        <v/>
      </c>
      <c r="V68" s="50" t="str">
        <f t="shared" ref="V68:V83" si="51">IF(E68="","",IF(AND(E68&lt;F68,G68=$AK$2,H68=$AK$2,COUNTIF($AO$1:$AO$7,D68)=1),V67+1,V67))</f>
        <v/>
      </c>
      <c r="W68" s="51" t="str">
        <f t="shared" ref="W68:W82" si="52">IF(E68="","",IF(AND(E68&lt;F68,COUNTIF($AO$1:$AO$7,D68)=1,OR(G68=$AK$1,H68=$AK$1)), W67+1, W67))</f>
        <v/>
      </c>
      <c r="X68" s="51" t="str">
        <f t="shared" ref="X68:X83" si="53">IF(E68="","",IF(AND(E68&gt;F68,COUNTIF($AN$1:$AN$15,D68)=1),X67+1,X67))</f>
        <v/>
      </c>
      <c r="Y68" s="51" t="str">
        <f t="shared" ref="Y68:Y83" si="54">IF(E68="","",IF(AND(E68&lt;F68,G68=$AK$2,H68=$AK$2,COUNTIF($AN$1:$AN$15,D68)=1),Y67+1,Y67))</f>
        <v/>
      </c>
      <c r="Z68" s="51" t="str">
        <f t="shared" ref="Z68:Z83" si="55">IF(E68="","",IF(AND(E68&lt;F68,COUNTIF($AN$1:$AN$15,D68)=1,OR(G68=$AK$1,H68=$AK$1)), Z67+1, Z67))</f>
        <v/>
      </c>
      <c r="AA68" s="1" t="str">
        <f t="shared" si="35"/>
        <v/>
      </c>
      <c r="AB68" s="1" t="str">
        <f t="shared" si="42"/>
        <v/>
      </c>
      <c r="AC68" s="50" t="str">
        <f t="shared" si="43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6"/>
        <v/>
      </c>
      <c r="J69" s="1" t="str">
        <f t="shared" si="44"/>
        <v/>
      </c>
      <c r="K69" s="1" t="str">
        <f t="shared" si="37"/>
        <v/>
      </c>
      <c r="L69" s="1" t="str">
        <f t="shared" si="45"/>
        <v/>
      </c>
      <c r="M69" s="1" t="str">
        <f t="shared" si="38"/>
        <v/>
      </c>
      <c r="N69" s="1" t="str">
        <f t="shared" si="39"/>
        <v/>
      </c>
      <c r="O69" s="1" t="str">
        <f t="shared" si="40"/>
        <v/>
      </c>
      <c r="P69" s="1" t="str">
        <f t="shared" si="46"/>
        <v/>
      </c>
      <c r="Q69" s="1" t="str">
        <f t="shared" si="47"/>
        <v/>
      </c>
      <c r="R69" s="1" t="str">
        <f t="shared" si="41"/>
        <v/>
      </c>
      <c r="S69" s="1" t="str">
        <f t="shared" si="48"/>
        <v/>
      </c>
      <c r="T69" s="1" t="str">
        <f t="shared" si="49"/>
        <v/>
      </c>
      <c r="U69" s="50" t="str">
        <f t="shared" si="50"/>
        <v/>
      </c>
      <c r="V69" s="50" t="str">
        <f t="shared" si="51"/>
        <v/>
      </c>
      <c r="W69" s="51" t="str">
        <f t="shared" si="52"/>
        <v/>
      </c>
      <c r="X69" s="51" t="str">
        <f t="shared" si="53"/>
        <v/>
      </c>
      <c r="Y69" s="51" t="str">
        <f t="shared" si="54"/>
        <v/>
      </c>
      <c r="Z69" s="51" t="str">
        <f t="shared" si="55"/>
        <v/>
      </c>
      <c r="AA69" s="1" t="str">
        <f t="shared" si="35"/>
        <v/>
      </c>
      <c r="AB69" s="1" t="str">
        <f t="shared" si="42"/>
        <v/>
      </c>
      <c r="AC69" s="50" t="str">
        <f t="shared" si="43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6"/>
        <v/>
      </c>
      <c r="J70" s="1" t="str">
        <f t="shared" si="44"/>
        <v/>
      </c>
      <c r="K70" s="1" t="str">
        <f t="shared" si="37"/>
        <v/>
      </c>
      <c r="L70" s="1" t="str">
        <f t="shared" si="45"/>
        <v/>
      </c>
      <c r="M70" s="1" t="str">
        <f t="shared" si="38"/>
        <v/>
      </c>
      <c r="N70" s="1" t="str">
        <f t="shared" si="39"/>
        <v/>
      </c>
      <c r="O70" s="1" t="str">
        <f t="shared" si="40"/>
        <v/>
      </c>
      <c r="P70" s="1" t="str">
        <f t="shared" si="46"/>
        <v/>
      </c>
      <c r="Q70" s="1" t="str">
        <f t="shared" si="47"/>
        <v/>
      </c>
      <c r="R70" s="1" t="str">
        <f t="shared" si="41"/>
        <v/>
      </c>
      <c r="S70" s="1" t="str">
        <f t="shared" si="48"/>
        <v/>
      </c>
      <c r="T70" s="1" t="str">
        <f t="shared" si="49"/>
        <v/>
      </c>
      <c r="U70" s="50" t="str">
        <f t="shared" si="50"/>
        <v/>
      </c>
      <c r="V70" s="50" t="str">
        <f t="shared" si="51"/>
        <v/>
      </c>
      <c r="W70" s="51" t="str">
        <f t="shared" si="52"/>
        <v/>
      </c>
      <c r="X70" s="51" t="str">
        <f t="shared" si="53"/>
        <v/>
      </c>
      <c r="Y70" s="51" t="str">
        <f t="shared" si="54"/>
        <v/>
      </c>
      <c r="Z70" s="51" t="str">
        <f t="shared" si="55"/>
        <v/>
      </c>
      <c r="AA70" s="1" t="str">
        <f t="shared" si="35"/>
        <v/>
      </c>
      <c r="AB70" s="1" t="str">
        <f t="shared" si="42"/>
        <v/>
      </c>
      <c r="AC70" s="50" t="str">
        <f t="shared" si="43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6"/>
        <v/>
      </c>
      <c r="J71" s="1" t="str">
        <f t="shared" si="44"/>
        <v/>
      </c>
      <c r="K71" s="1" t="str">
        <f t="shared" si="37"/>
        <v/>
      </c>
      <c r="L71" s="1" t="str">
        <f t="shared" si="45"/>
        <v/>
      </c>
      <c r="M71" s="1" t="str">
        <f t="shared" si="38"/>
        <v/>
      </c>
      <c r="N71" s="1" t="str">
        <f t="shared" si="39"/>
        <v/>
      </c>
      <c r="O71" s="1" t="str">
        <f t="shared" si="40"/>
        <v/>
      </c>
      <c r="P71" s="1" t="str">
        <f t="shared" si="46"/>
        <v/>
      </c>
      <c r="Q71" s="1" t="str">
        <f t="shared" si="47"/>
        <v/>
      </c>
      <c r="R71" s="1" t="str">
        <f t="shared" si="41"/>
        <v/>
      </c>
      <c r="S71" s="1" t="str">
        <f t="shared" si="48"/>
        <v/>
      </c>
      <c r="T71" s="1" t="str">
        <f t="shared" si="49"/>
        <v/>
      </c>
      <c r="U71" s="50" t="str">
        <f t="shared" si="50"/>
        <v/>
      </c>
      <c r="V71" s="50" t="str">
        <f t="shared" si="51"/>
        <v/>
      </c>
      <c r="W71" s="51" t="str">
        <f t="shared" si="52"/>
        <v/>
      </c>
      <c r="X71" s="51" t="str">
        <f t="shared" si="53"/>
        <v/>
      </c>
      <c r="Y71" s="51" t="str">
        <f t="shared" si="54"/>
        <v/>
      </c>
      <c r="Z71" s="51" t="str">
        <f t="shared" si="55"/>
        <v/>
      </c>
      <c r="AA71" s="1" t="str">
        <f t="shared" si="35"/>
        <v/>
      </c>
      <c r="AB71" s="1" t="str">
        <f t="shared" si="42"/>
        <v/>
      </c>
      <c r="AC71" s="50" t="str">
        <f t="shared" si="43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6"/>
        <v/>
      </c>
      <c r="J72" s="1" t="str">
        <f t="shared" si="44"/>
        <v/>
      </c>
      <c r="K72" s="1" t="str">
        <f t="shared" si="37"/>
        <v/>
      </c>
      <c r="L72" s="1" t="str">
        <f t="shared" si="45"/>
        <v/>
      </c>
      <c r="M72" s="1" t="str">
        <f t="shared" si="38"/>
        <v/>
      </c>
      <c r="N72" s="1" t="str">
        <f t="shared" si="39"/>
        <v/>
      </c>
      <c r="O72" s="1" t="str">
        <f t="shared" si="40"/>
        <v/>
      </c>
      <c r="P72" s="1" t="str">
        <f t="shared" si="46"/>
        <v/>
      </c>
      <c r="Q72" s="1" t="str">
        <f t="shared" si="47"/>
        <v/>
      </c>
      <c r="R72" s="1" t="str">
        <f t="shared" si="41"/>
        <v/>
      </c>
      <c r="S72" s="1" t="str">
        <f t="shared" si="48"/>
        <v/>
      </c>
      <c r="T72" s="1" t="str">
        <f t="shared" si="49"/>
        <v/>
      </c>
      <c r="U72" s="50" t="str">
        <f t="shared" si="50"/>
        <v/>
      </c>
      <c r="V72" s="50" t="str">
        <f t="shared" si="51"/>
        <v/>
      </c>
      <c r="W72" s="51" t="str">
        <f t="shared" si="52"/>
        <v/>
      </c>
      <c r="X72" s="51" t="str">
        <f t="shared" si="53"/>
        <v/>
      </c>
      <c r="Y72" s="51" t="str">
        <f t="shared" si="54"/>
        <v/>
      </c>
      <c r="Z72" s="51" t="str">
        <f t="shared" si="55"/>
        <v/>
      </c>
      <c r="AA72" s="1" t="str">
        <f t="shared" si="35"/>
        <v/>
      </c>
      <c r="AB72" s="1" t="str">
        <f t="shared" si="42"/>
        <v/>
      </c>
      <c r="AC72" s="50" t="str">
        <f t="shared" si="43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6"/>
        <v/>
      </c>
      <c r="J73" s="1" t="str">
        <f t="shared" si="44"/>
        <v/>
      </c>
      <c r="K73" s="1" t="str">
        <f t="shared" si="37"/>
        <v/>
      </c>
      <c r="L73" s="1" t="str">
        <f t="shared" si="45"/>
        <v/>
      </c>
      <c r="M73" s="1" t="str">
        <f t="shared" si="38"/>
        <v/>
      </c>
      <c r="N73" s="1" t="str">
        <f t="shared" si="39"/>
        <v/>
      </c>
      <c r="O73" s="1" t="str">
        <f t="shared" si="40"/>
        <v/>
      </c>
      <c r="P73" s="1" t="str">
        <f t="shared" si="46"/>
        <v/>
      </c>
      <c r="Q73" s="1" t="str">
        <f t="shared" si="47"/>
        <v/>
      </c>
      <c r="R73" s="1" t="str">
        <f t="shared" si="41"/>
        <v/>
      </c>
      <c r="S73" s="1" t="str">
        <f t="shared" si="48"/>
        <v/>
      </c>
      <c r="T73" s="1" t="str">
        <f t="shared" si="49"/>
        <v/>
      </c>
      <c r="U73" s="50" t="str">
        <f t="shared" si="50"/>
        <v/>
      </c>
      <c r="V73" s="50" t="str">
        <f t="shared" si="51"/>
        <v/>
      </c>
      <c r="W73" s="51" t="str">
        <f t="shared" si="52"/>
        <v/>
      </c>
      <c r="X73" s="51" t="str">
        <f t="shared" si="53"/>
        <v/>
      </c>
      <c r="Y73" s="51" t="str">
        <f t="shared" si="54"/>
        <v/>
      </c>
      <c r="Z73" s="51" t="str">
        <f t="shared" si="55"/>
        <v/>
      </c>
      <c r="AA73" s="1" t="str">
        <f t="shared" si="35"/>
        <v/>
      </c>
      <c r="AB73" s="1" t="str">
        <f t="shared" si="42"/>
        <v/>
      </c>
      <c r="AC73" s="50" t="str">
        <f t="shared" si="43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6"/>
        <v/>
      </c>
      <c r="J74" s="1" t="str">
        <f t="shared" si="44"/>
        <v/>
      </c>
      <c r="K74" s="1" t="str">
        <f t="shared" si="37"/>
        <v/>
      </c>
      <c r="L74" s="1" t="str">
        <f t="shared" si="45"/>
        <v/>
      </c>
      <c r="M74" s="1" t="str">
        <f t="shared" si="38"/>
        <v/>
      </c>
      <c r="N74" s="1" t="str">
        <f t="shared" si="39"/>
        <v/>
      </c>
      <c r="O74" s="1" t="str">
        <f t="shared" si="40"/>
        <v/>
      </c>
      <c r="P74" s="1" t="str">
        <f t="shared" si="46"/>
        <v/>
      </c>
      <c r="Q74" s="1" t="str">
        <f t="shared" si="47"/>
        <v/>
      </c>
      <c r="R74" s="1" t="str">
        <f t="shared" si="41"/>
        <v/>
      </c>
      <c r="S74" s="1" t="str">
        <f t="shared" si="48"/>
        <v/>
      </c>
      <c r="T74" s="1" t="str">
        <f t="shared" si="49"/>
        <v/>
      </c>
      <c r="U74" s="50" t="str">
        <f t="shared" si="50"/>
        <v/>
      </c>
      <c r="V74" s="50" t="str">
        <f t="shared" si="51"/>
        <v/>
      </c>
      <c r="W74" s="51" t="str">
        <f t="shared" si="52"/>
        <v/>
      </c>
      <c r="X74" s="51" t="str">
        <f t="shared" si="53"/>
        <v/>
      </c>
      <c r="Y74" s="51" t="str">
        <f t="shared" si="54"/>
        <v/>
      </c>
      <c r="Z74" s="51" t="str">
        <f t="shared" si="55"/>
        <v/>
      </c>
      <c r="AA74" s="1" t="str">
        <f t="shared" si="35"/>
        <v/>
      </c>
      <c r="AB74" s="1" t="str">
        <f t="shared" si="42"/>
        <v/>
      </c>
      <c r="AC74" s="50" t="str">
        <f t="shared" si="43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6"/>
        <v/>
      </c>
      <c r="J75" s="1" t="str">
        <f t="shared" si="44"/>
        <v/>
      </c>
      <c r="K75" s="1" t="str">
        <f t="shared" si="37"/>
        <v/>
      </c>
      <c r="L75" s="1" t="str">
        <f t="shared" si="45"/>
        <v/>
      </c>
      <c r="M75" s="1" t="str">
        <f t="shared" si="38"/>
        <v/>
      </c>
      <c r="N75" s="1" t="str">
        <f t="shared" si="39"/>
        <v/>
      </c>
      <c r="O75" s="1" t="str">
        <f t="shared" si="40"/>
        <v/>
      </c>
      <c r="P75" s="1" t="str">
        <f t="shared" si="46"/>
        <v/>
      </c>
      <c r="Q75" s="1" t="str">
        <f t="shared" si="47"/>
        <v/>
      </c>
      <c r="R75" s="1" t="str">
        <f t="shared" si="41"/>
        <v/>
      </c>
      <c r="S75" s="1" t="str">
        <f t="shared" si="48"/>
        <v/>
      </c>
      <c r="T75" s="1" t="str">
        <f t="shared" si="49"/>
        <v/>
      </c>
      <c r="U75" s="50" t="str">
        <f t="shared" si="50"/>
        <v/>
      </c>
      <c r="V75" s="50" t="str">
        <f t="shared" si="51"/>
        <v/>
      </c>
      <c r="W75" s="51" t="str">
        <f t="shared" si="52"/>
        <v/>
      </c>
      <c r="X75" s="51" t="str">
        <f t="shared" si="53"/>
        <v/>
      </c>
      <c r="Y75" s="51" t="str">
        <f t="shared" si="54"/>
        <v/>
      </c>
      <c r="Z75" s="51" t="str">
        <f t="shared" si="55"/>
        <v/>
      </c>
      <c r="AA75" s="1" t="str">
        <f t="shared" si="35"/>
        <v/>
      </c>
      <c r="AB75" s="1" t="str">
        <f t="shared" si="42"/>
        <v/>
      </c>
      <c r="AC75" s="50" t="str">
        <f t="shared" si="43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6"/>
        <v/>
      </c>
      <c r="J76" s="1" t="str">
        <f t="shared" si="44"/>
        <v/>
      </c>
      <c r="K76" s="1" t="str">
        <f t="shared" si="37"/>
        <v/>
      </c>
      <c r="L76" s="1" t="str">
        <f t="shared" si="45"/>
        <v/>
      </c>
      <c r="M76" s="1" t="str">
        <f t="shared" si="38"/>
        <v/>
      </c>
      <c r="N76" s="1" t="str">
        <f t="shared" si="39"/>
        <v/>
      </c>
      <c r="O76" s="1" t="str">
        <f t="shared" si="40"/>
        <v/>
      </c>
      <c r="P76" s="1" t="str">
        <f t="shared" si="46"/>
        <v/>
      </c>
      <c r="Q76" s="1" t="str">
        <f t="shared" si="47"/>
        <v/>
      </c>
      <c r="R76" s="1" t="str">
        <f t="shared" si="41"/>
        <v/>
      </c>
      <c r="S76" s="1" t="str">
        <f t="shared" si="48"/>
        <v/>
      </c>
      <c r="T76" s="1" t="str">
        <f t="shared" si="49"/>
        <v/>
      </c>
      <c r="U76" s="50" t="str">
        <f t="shared" si="50"/>
        <v/>
      </c>
      <c r="V76" s="50" t="str">
        <f t="shared" si="51"/>
        <v/>
      </c>
      <c r="W76" s="51" t="str">
        <f t="shared" si="52"/>
        <v/>
      </c>
      <c r="X76" s="51" t="str">
        <f t="shared" si="53"/>
        <v/>
      </c>
      <c r="Y76" s="51" t="str">
        <f t="shared" si="54"/>
        <v/>
      </c>
      <c r="Z76" s="51" t="str">
        <f t="shared" si="55"/>
        <v/>
      </c>
      <c r="AA76" s="1" t="str">
        <f t="shared" si="35"/>
        <v/>
      </c>
      <c r="AB76" s="1" t="str">
        <f t="shared" si="42"/>
        <v/>
      </c>
      <c r="AC76" s="50" t="str">
        <f t="shared" si="43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6"/>
        <v/>
      </c>
      <c r="J77" s="1" t="str">
        <f t="shared" si="44"/>
        <v/>
      </c>
      <c r="K77" s="1" t="str">
        <f t="shared" si="37"/>
        <v/>
      </c>
      <c r="L77" s="1" t="str">
        <f t="shared" si="45"/>
        <v/>
      </c>
      <c r="M77" s="1" t="str">
        <f t="shared" si="38"/>
        <v/>
      </c>
      <c r="N77" s="1" t="str">
        <f t="shared" si="39"/>
        <v/>
      </c>
      <c r="O77" s="1" t="str">
        <f t="shared" si="40"/>
        <v/>
      </c>
      <c r="P77" s="1" t="str">
        <f t="shared" si="46"/>
        <v/>
      </c>
      <c r="Q77" s="1" t="str">
        <f t="shared" si="47"/>
        <v/>
      </c>
      <c r="R77" s="1" t="str">
        <f t="shared" si="41"/>
        <v/>
      </c>
      <c r="S77" s="1" t="str">
        <f t="shared" si="48"/>
        <v/>
      </c>
      <c r="T77" s="1" t="str">
        <f t="shared" si="49"/>
        <v/>
      </c>
      <c r="U77" s="50" t="str">
        <f t="shared" si="50"/>
        <v/>
      </c>
      <c r="V77" s="50" t="str">
        <f t="shared" si="51"/>
        <v/>
      </c>
      <c r="W77" s="51" t="str">
        <f t="shared" si="52"/>
        <v/>
      </c>
      <c r="X77" s="51" t="str">
        <f t="shared" si="53"/>
        <v/>
      </c>
      <c r="Y77" s="51" t="str">
        <f t="shared" si="54"/>
        <v/>
      </c>
      <c r="Z77" s="51" t="str">
        <f t="shared" si="55"/>
        <v/>
      </c>
      <c r="AA77" s="1" t="str">
        <f t="shared" si="35"/>
        <v/>
      </c>
      <c r="AB77" s="1" t="str">
        <f t="shared" si="42"/>
        <v/>
      </c>
      <c r="AC77" s="50" t="str">
        <f t="shared" si="43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6"/>
        <v/>
      </c>
      <c r="J78" s="1" t="str">
        <f t="shared" si="44"/>
        <v/>
      </c>
      <c r="K78" s="1" t="str">
        <f t="shared" si="37"/>
        <v/>
      </c>
      <c r="L78" s="1" t="str">
        <f t="shared" si="45"/>
        <v/>
      </c>
      <c r="M78" s="1" t="str">
        <f t="shared" si="38"/>
        <v/>
      </c>
      <c r="N78" s="1" t="str">
        <f t="shared" si="39"/>
        <v/>
      </c>
      <c r="O78" s="1" t="str">
        <f t="shared" si="40"/>
        <v/>
      </c>
      <c r="P78" s="1" t="str">
        <f t="shared" si="46"/>
        <v/>
      </c>
      <c r="Q78" s="1" t="str">
        <f t="shared" si="47"/>
        <v/>
      </c>
      <c r="R78" s="1" t="str">
        <f t="shared" si="41"/>
        <v/>
      </c>
      <c r="S78" s="1" t="str">
        <f t="shared" si="48"/>
        <v/>
      </c>
      <c r="T78" s="1" t="str">
        <f t="shared" si="49"/>
        <v/>
      </c>
      <c r="U78" s="50" t="str">
        <f t="shared" si="50"/>
        <v/>
      </c>
      <c r="V78" s="50" t="str">
        <f t="shared" si="51"/>
        <v/>
      </c>
      <c r="W78" s="51" t="str">
        <f t="shared" si="52"/>
        <v/>
      </c>
      <c r="X78" s="51" t="str">
        <f t="shared" si="53"/>
        <v/>
      </c>
      <c r="Y78" s="51" t="str">
        <f t="shared" si="54"/>
        <v/>
      </c>
      <c r="Z78" s="51" t="str">
        <f t="shared" si="55"/>
        <v/>
      </c>
      <c r="AA78" s="1" t="str">
        <f t="shared" si="35"/>
        <v/>
      </c>
      <c r="AB78" s="1" t="str">
        <f t="shared" si="42"/>
        <v/>
      </c>
      <c r="AC78" s="50" t="str">
        <f t="shared" si="43"/>
        <v/>
      </c>
      <c r="AD78" s="50" t="str">
        <f t="shared" ref="AD78:AD83" si="56">IF(AC78="","",COUNTIFS(AC69:AC78,"W"))</f>
        <v/>
      </c>
      <c r="AE78" s="50" t="str">
        <f t="shared" ref="AE78:AE83" si="57">IF(AC78="","",COUNTIFS(AC69:AC78,"L"))</f>
        <v/>
      </c>
      <c r="AF78" s="50" t="str">
        <f t="shared" ref="AF78:AF83" si="58">IF(AC78="","",COUNTIFS(AC69:AC78,"OTL"))</f>
        <v/>
      </c>
      <c r="AG78" s="17"/>
    </row>
    <row r="79" spans="2:33" x14ac:dyDescent="0.25">
      <c r="B79" s="1">
        <v>78</v>
      </c>
      <c r="I79" s="1" t="str">
        <f t="shared" si="36"/>
        <v/>
      </c>
      <c r="J79" s="1" t="str">
        <f t="shared" si="44"/>
        <v/>
      </c>
      <c r="K79" s="1" t="str">
        <f t="shared" si="37"/>
        <v/>
      </c>
      <c r="L79" s="1" t="str">
        <f t="shared" si="45"/>
        <v/>
      </c>
      <c r="M79" s="1" t="str">
        <f t="shared" si="38"/>
        <v/>
      </c>
      <c r="N79" s="1" t="str">
        <f t="shared" si="39"/>
        <v/>
      </c>
      <c r="O79" s="1" t="str">
        <f t="shared" si="40"/>
        <v/>
      </c>
      <c r="P79" s="1" t="str">
        <f t="shared" si="46"/>
        <v/>
      </c>
      <c r="Q79" s="1" t="str">
        <f t="shared" si="47"/>
        <v/>
      </c>
      <c r="R79" s="1" t="str">
        <f t="shared" si="41"/>
        <v/>
      </c>
      <c r="S79" s="1" t="str">
        <f t="shared" si="48"/>
        <v/>
      </c>
      <c r="T79" s="1" t="str">
        <f t="shared" si="49"/>
        <v/>
      </c>
      <c r="U79" s="50" t="str">
        <f t="shared" si="50"/>
        <v/>
      </c>
      <c r="V79" s="50" t="str">
        <f t="shared" si="51"/>
        <v/>
      </c>
      <c r="W79" s="51" t="str">
        <f t="shared" si="52"/>
        <v/>
      </c>
      <c r="X79" s="51" t="str">
        <f t="shared" si="53"/>
        <v/>
      </c>
      <c r="Y79" s="51" t="str">
        <f t="shared" si="54"/>
        <v/>
      </c>
      <c r="Z79" s="51" t="str">
        <f t="shared" si="55"/>
        <v/>
      </c>
      <c r="AA79" s="1" t="str">
        <f t="shared" si="35"/>
        <v/>
      </c>
      <c r="AB79" s="1" t="str">
        <f t="shared" si="42"/>
        <v/>
      </c>
      <c r="AC79" s="50" t="str">
        <f t="shared" si="43"/>
        <v/>
      </c>
      <c r="AD79" s="50" t="str">
        <f t="shared" si="56"/>
        <v/>
      </c>
      <c r="AE79" s="50" t="str">
        <f t="shared" si="57"/>
        <v/>
      </c>
      <c r="AF79" s="50" t="str">
        <f t="shared" si="58"/>
        <v/>
      </c>
      <c r="AG79" s="17"/>
    </row>
    <row r="80" spans="2:33" x14ac:dyDescent="0.25">
      <c r="B80" s="1">
        <v>79</v>
      </c>
      <c r="I80" s="1" t="str">
        <f t="shared" si="36"/>
        <v/>
      </c>
      <c r="J80" s="1" t="str">
        <f t="shared" si="44"/>
        <v/>
      </c>
      <c r="K80" s="1" t="str">
        <f t="shared" si="37"/>
        <v/>
      </c>
      <c r="L80" s="1" t="str">
        <f t="shared" si="45"/>
        <v/>
      </c>
      <c r="M80" s="1" t="str">
        <f t="shared" si="38"/>
        <v/>
      </c>
      <c r="N80" s="1" t="str">
        <f t="shared" si="39"/>
        <v/>
      </c>
      <c r="O80" s="1" t="str">
        <f t="shared" si="40"/>
        <v/>
      </c>
      <c r="P80" s="1" t="str">
        <f t="shared" si="46"/>
        <v/>
      </c>
      <c r="Q80" s="1" t="str">
        <f t="shared" si="47"/>
        <v/>
      </c>
      <c r="R80" s="1" t="str">
        <f t="shared" si="41"/>
        <v/>
      </c>
      <c r="S80" s="1" t="str">
        <f t="shared" si="48"/>
        <v/>
      </c>
      <c r="T80" s="1" t="str">
        <f t="shared" si="49"/>
        <v/>
      </c>
      <c r="U80" s="50" t="str">
        <f t="shared" si="50"/>
        <v/>
      </c>
      <c r="V80" s="50" t="str">
        <f t="shared" si="51"/>
        <v/>
      </c>
      <c r="W80" s="51" t="str">
        <f t="shared" si="52"/>
        <v/>
      </c>
      <c r="X80" s="51" t="str">
        <f t="shared" si="53"/>
        <v/>
      </c>
      <c r="Y80" s="51" t="str">
        <f t="shared" si="54"/>
        <v/>
      </c>
      <c r="Z80" s="51" t="str">
        <f t="shared" si="55"/>
        <v/>
      </c>
      <c r="AA80" s="1" t="str">
        <f t="shared" si="35"/>
        <v/>
      </c>
      <c r="AB80" s="1" t="str">
        <f t="shared" si="42"/>
        <v/>
      </c>
      <c r="AC80" s="50" t="str">
        <f t="shared" si="43"/>
        <v/>
      </c>
      <c r="AD80" s="50" t="str">
        <f t="shared" si="56"/>
        <v/>
      </c>
      <c r="AE80" s="50" t="str">
        <f t="shared" si="57"/>
        <v/>
      </c>
      <c r="AF80" s="50" t="str">
        <f t="shared" si="58"/>
        <v/>
      </c>
      <c r="AG80" s="17"/>
    </row>
    <row r="81" spans="2:33" x14ac:dyDescent="0.25">
      <c r="B81" s="1">
        <v>80</v>
      </c>
      <c r="I81" s="1" t="str">
        <f t="shared" si="36"/>
        <v/>
      </c>
      <c r="J81" s="1" t="str">
        <f t="shared" si="44"/>
        <v/>
      </c>
      <c r="K81" s="1" t="str">
        <f t="shared" si="37"/>
        <v/>
      </c>
      <c r="L81" s="1" t="str">
        <f t="shared" si="45"/>
        <v/>
      </c>
      <c r="M81" s="1" t="str">
        <f t="shared" si="38"/>
        <v/>
      </c>
      <c r="N81" s="1" t="str">
        <f t="shared" si="39"/>
        <v/>
      </c>
      <c r="O81" s="1" t="str">
        <f t="shared" si="40"/>
        <v/>
      </c>
      <c r="P81" s="1" t="str">
        <f t="shared" si="46"/>
        <v/>
      </c>
      <c r="Q81" s="1" t="str">
        <f t="shared" si="47"/>
        <v/>
      </c>
      <c r="R81" s="1" t="str">
        <f t="shared" si="41"/>
        <v/>
      </c>
      <c r="S81" s="1" t="str">
        <f t="shared" si="48"/>
        <v/>
      </c>
      <c r="T81" s="1" t="str">
        <f t="shared" si="49"/>
        <v/>
      </c>
      <c r="U81" s="50" t="str">
        <f t="shared" si="50"/>
        <v/>
      </c>
      <c r="V81" s="50" t="str">
        <f t="shared" si="51"/>
        <v/>
      </c>
      <c r="W81" s="51" t="str">
        <f t="shared" si="52"/>
        <v/>
      </c>
      <c r="X81" s="51" t="str">
        <f t="shared" si="53"/>
        <v/>
      </c>
      <c r="Y81" s="51" t="str">
        <f t="shared" si="54"/>
        <v/>
      </c>
      <c r="Z81" s="51" t="str">
        <f t="shared" si="55"/>
        <v/>
      </c>
      <c r="AA81" s="1" t="str">
        <f t="shared" si="35"/>
        <v/>
      </c>
      <c r="AB81" s="1" t="str">
        <f t="shared" si="42"/>
        <v/>
      </c>
      <c r="AC81" s="50" t="str">
        <f t="shared" si="43"/>
        <v/>
      </c>
      <c r="AD81" s="50" t="str">
        <f t="shared" si="56"/>
        <v/>
      </c>
      <c r="AE81" s="50" t="str">
        <f t="shared" si="57"/>
        <v/>
      </c>
      <c r="AF81" s="50" t="str">
        <f t="shared" si="58"/>
        <v/>
      </c>
      <c r="AG81" s="17"/>
    </row>
    <row r="82" spans="2:33" x14ac:dyDescent="0.25">
      <c r="B82" s="1">
        <v>81</v>
      </c>
      <c r="I82" s="1" t="str">
        <f t="shared" si="36"/>
        <v/>
      </c>
      <c r="J82" s="1" t="str">
        <f t="shared" si="44"/>
        <v/>
      </c>
      <c r="K82" s="1" t="str">
        <f t="shared" si="37"/>
        <v/>
      </c>
      <c r="L82" s="1" t="str">
        <f t="shared" si="45"/>
        <v/>
      </c>
      <c r="M82" s="1" t="str">
        <f t="shared" si="38"/>
        <v/>
      </c>
      <c r="N82" s="1" t="str">
        <f t="shared" si="39"/>
        <v/>
      </c>
      <c r="O82" s="1" t="str">
        <f t="shared" si="40"/>
        <v/>
      </c>
      <c r="P82" s="1" t="str">
        <f t="shared" si="46"/>
        <v/>
      </c>
      <c r="Q82" s="1" t="str">
        <f t="shared" si="47"/>
        <v/>
      </c>
      <c r="R82" s="1" t="str">
        <f t="shared" si="41"/>
        <v/>
      </c>
      <c r="S82" s="1" t="str">
        <f t="shared" si="48"/>
        <v/>
      </c>
      <c r="T82" s="1" t="str">
        <f t="shared" si="49"/>
        <v/>
      </c>
      <c r="U82" s="50" t="str">
        <f t="shared" si="50"/>
        <v/>
      </c>
      <c r="V82" s="50" t="str">
        <f t="shared" si="51"/>
        <v/>
      </c>
      <c r="W82" s="51" t="str">
        <f t="shared" si="52"/>
        <v/>
      </c>
      <c r="X82" s="51" t="str">
        <f t="shared" si="53"/>
        <v/>
      </c>
      <c r="Y82" s="51" t="str">
        <f t="shared" si="54"/>
        <v/>
      </c>
      <c r="Z82" s="51" t="str">
        <f t="shared" si="55"/>
        <v/>
      </c>
      <c r="AA82" s="1" t="str">
        <f t="shared" si="35"/>
        <v/>
      </c>
      <c r="AB82" s="1" t="str">
        <f t="shared" si="42"/>
        <v/>
      </c>
      <c r="AC82" s="50" t="str">
        <f t="shared" si="43"/>
        <v/>
      </c>
      <c r="AD82" s="50" t="str">
        <f t="shared" si="56"/>
        <v/>
      </c>
      <c r="AE82" s="50" t="str">
        <f t="shared" si="57"/>
        <v/>
      </c>
      <c r="AF82" s="50" t="str">
        <f t="shared" si="58"/>
        <v/>
      </c>
      <c r="AG82" s="17"/>
    </row>
    <row r="83" spans="2:33" x14ac:dyDescent="0.25">
      <c r="B83" s="1">
        <v>82</v>
      </c>
      <c r="I83" s="1" t="str">
        <f t="shared" si="36"/>
        <v/>
      </c>
      <c r="J83" s="1" t="str">
        <f t="shared" si="44"/>
        <v/>
      </c>
      <c r="K83" s="1" t="str">
        <f t="shared" si="37"/>
        <v/>
      </c>
      <c r="L83" s="1" t="str">
        <f t="shared" si="45"/>
        <v/>
      </c>
      <c r="M83" s="1" t="str">
        <f t="shared" si="38"/>
        <v/>
      </c>
      <c r="N83" s="1" t="str">
        <f t="shared" si="39"/>
        <v/>
      </c>
      <c r="O83" s="1" t="str">
        <f t="shared" si="40"/>
        <v/>
      </c>
      <c r="P83" s="1" t="str">
        <f t="shared" si="46"/>
        <v/>
      </c>
      <c r="Q83" s="1" t="str">
        <f t="shared" si="47"/>
        <v/>
      </c>
      <c r="R83" s="1" t="str">
        <f t="shared" si="41"/>
        <v/>
      </c>
      <c r="S83" s="1" t="str">
        <f t="shared" si="48"/>
        <v/>
      </c>
      <c r="T83" s="1" t="str">
        <f t="shared" si="49"/>
        <v/>
      </c>
      <c r="U83" s="50" t="str">
        <f t="shared" si="50"/>
        <v/>
      </c>
      <c r="V83" s="50" t="str">
        <f t="shared" si="51"/>
        <v/>
      </c>
      <c r="W83" s="51" t="str">
        <f>IF(E83="","",IF(AND(E83&lt;F83,COUNTIF($AO$1:$AO$7,D83)=1,OR(G83=$AK$1,H83=$AK$1)), W82+1, W82))</f>
        <v/>
      </c>
      <c r="X83" s="51" t="str">
        <f t="shared" si="53"/>
        <v/>
      </c>
      <c r="Y83" s="51" t="str">
        <f t="shared" si="54"/>
        <v/>
      </c>
      <c r="Z83" s="51" t="str">
        <f t="shared" si="55"/>
        <v/>
      </c>
      <c r="AA83" s="1" t="str">
        <f t="shared" si="35"/>
        <v/>
      </c>
      <c r="AB83" s="1" t="str">
        <f t="shared" si="42"/>
        <v/>
      </c>
      <c r="AC83" s="50" t="str">
        <f t="shared" si="43"/>
        <v/>
      </c>
      <c r="AD83" s="50" t="str">
        <f t="shared" si="56"/>
        <v/>
      </c>
      <c r="AE83" s="50" t="str">
        <f t="shared" si="57"/>
        <v/>
      </c>
      <c r="AF83" s="50" t="str">
        <f t="shared" si="58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9">IF(I1="",0,MAX(I1:I83))</f>
        <v>8</v>
      </c>
      <c r="J84" s="1">
        <f t="shared" si="59"/>
        <v>2</v>
      </c>
      <c r="K84" s="1">
        <f t="shared" si="59"/>
        <v>0</v>
      </c>
      <c r="L84" s="1">
        <f t="shared" si="59"/>
        <v>2</v>
      </c>
      <c r="M84" s="1">
        <f t="shared" si="59"/>
        <v>0</v>
      </c>
      <c r="N84" s="1">
        <f t="shared" si="59"/>
        <v>2</v>
      </c>
      <c r="O84" s="1">
        <f t="shared" ref="O84:Z84" si="60">IF(O2="","",MAX(O2:O83))</f>
        <v>1</v>
      </c>
      <c r="P84" s="1">
        <f t="shared" si="60"/>
        <v>2</v>
      </c>
      <c r="Q84" s="1">
        <f t="shared" si="60"/>
        <v>2</v>
      </c>
      <c r="R84" s="1">
        <f t="shared" si="60"/>
        <v>7</v>
      </c>
      <c r="S84" s="1">
        <f t="shared" si="60"/>
        <v>0</v>
      </c>
      <c r="T84" s="1">
        <f t="shared" si="60"/>
        <v>0</v>
      </c>
      <c r="U84" s="1">
        <f t="shared" si="60"/>
        <v>1</v>
      </c>
      <c r="V84" s="1">
        <f t="shared" si="60"/>
        <v>0</v>
      </c>
      <c r="W84" s="1">
        <f t="shared" si="60"/>
        <v>1</v>
      </c>
      <c r="X84" s="1">
        <f t="shared" si="60"/>
        <v>5</v>
      </c>
      <c r="Y84" s="1">
        <f t="shared" si="60"/>
        <v>1</v>
      </c>
      <c r="Z84" s="1">
        <f t="shared" si="60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7</v>
      </c>
      <c r="E85" s="1">
        <f>SUM(E2:E83)</f>
        <v>51</v>
      </c>
      <c r="F85" s="1">
        <f>SUM(F2:F83)</f>
        <v>34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1-2-2</v>
      </c>
      <c r="R85" s="1" t="str">
        <f>IF(R84="","0-0-0",CONCATENATE(R84,"-",S84,"-",T84))</f>
        <v>7-0-0</v>
      </c>
      <c r="U85" s="1" t="str">
        <f>IF(U84="","0-0-0",CONCATENATE(U84,"-",V84,"-",W84))</f>
        <v>1-0-1</v>
      </c>
      <c r="X85" s="1" t="str">
        <f>IF(X84="","0-0-0",CONCATENATE(X84,"-",Y84,"-",Z84))</f>
        <v>5-1-1</v>
      </c>
      <c r="AA85" s="1" t="str">
        <f>IF(AA84="","0-0",CONCATENATE(AA84,AB84))</f>
        <v>W4</v>
      </c>
      <c r="AD85" s="1" t="str">
        <f>IF(AD84="","0-0-0",CONCATENATE(AD84,"-",AE84,"-",AF84))</f>
        <v>8-1-1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K38" sqref="K38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</v>
      </c>
      <c r="C4" s="4">
        <v>1</v>
      </c>
      <c r="D4" s="4">
        <v>0</v>
      </c>
      <c r="E4" s="33">
        <v>0</v>
      </c>
      <c r="F4" s="34">
        <v>2</v>
      </c>
      <c r="G4" s="32">
        <v>1</v>
      </c>
      <c r="H4" s="33">
        <v>1</v>
      </c>
      <c r="I4" s="33">
        <v>0</v>
      </c>
      <c r="J4" s="34">
        <v>0</v>
      </c>
      <c r="K4" s="42" t="s">
        <v>119</v>
      </c>
      <c r="L4" s="4" t="s">
        <v>116</v>
      </c>
      <c r="M4" s="4" t="s">
        <v>116</v>
      </c>
      <c r="N4" s="4" t="s">
        <v>116</v>
      </c>
      <c r="O4" s="32">
        <v>3</v>
      </c>
      <c r="P4" s="33">
        <v>1</v>
      </c>
      <c r="Q4" s="34">
        <v>2</v>
      </c>
      <c r="R4" s="3" t="s">
        <v>26</v>
      </c>
      <c r="S4" s="5" t="s">
        <v>119</v>
      </c>
    </row>
    <row r="5" spans="1:20" x14ac:dyDescent="0.25">
      <c r="A5" s="12" t="s">
        <v>55</v>
      </c>
      <c r="B5" s="1">
        <v>1</v>
      </c>
      <c r="C5" s="1">
        <v>1</v>
      </c>
      <c r="D5" s="1">
        <v>0</v>
      </c>
      <c r="E5" s="36">
        <v>0</v>
      </c>
      <c r="F5" s="37">
        <v>2</v>
      </c>
      <c r="G5" s="35">
        <v>1</v>
      </c>
      <c r="H5" s="36">
        <v>1</v>
      </c>
      <c r="I5" s="36">
        <v>0</v>
      </c>
      <c r="J5" s="37">
        <v>0</v>
      </c>
      <c r="K5" s="6" t="s">
        <v>119</v>
      </c>
      <c r="L5" s="1" t="s">
        <v>116</v>
      </c>
      <c r="M5" s="1" t="s">
        <v>116</v>
      </c>
      <c r="N5" s="1" t="s">
        <v>116</v>
      </c>
      <c r="O5" s="35">
        <v>5</v>
      </c>
      <c r="P5" s="36">
        <v>3</v>
      </c>
      <c r="Q5" s="37">
        <v>2</v>
      </c>
      <c r="R5" s="6" t="s">
        <v>26</v>
      </c>
      <c r="S5" s="7" t="s">
        <v>119</v>
      </c>
    </row>
    <row r="6" spans="1:20" x14ac:dyDescent="0.25">
      <c r="A6" s="12" t="s">
        <v>54</v>
      </c>
      <c r="B6" s="1">
        <v>1</v>
      </c>
      <c r="C6" s="1">
        <v>1</v>
      </c>
      <c r="D6" s="1">
        <v>0</v>
      </c>
      <c r="E6" s="36">
        <v>0</v>
      </c>
      <c r="F6" s="37">
        <v>2</v>
      </c>
      <c r="G6" s="35">
        <v>0</v>
      </c>
      <c r="H6" s="36">
        <v>0</v>
      </c>
      <c r="I6" s="36">
        <v>1</v>
      </c>
      <c r="J6" s="37">
        <v>0</v>
      </c>
      <c r="K6" s="6" t="s">
        <v>119</v>
      </c>
      <c r="L6" s="1" t="s">
        <v>116</v>
      </c>
      <c r="M6" s="1" t="s">
        <v>119</v>
      </c>
      <c r="N6" s="1" t="s">
        <v>119</v>
      </c>
      <c r="O6" s="35">
        <v>6</v>
      </c>
      <c r="P6" s="36">
        <v>5</v>
      </c>
      <c r="Q6" s="37">
        <v>1</v>
      </c>
      <c r="R6" s="6" t="s">
        <v>26</v>
      </c>
      <c r="S6" s="7" t="s">
        <v>119</v>
      </c>
    </row>
    <row r="7" spans="1:20" x14ac:dyDescent="0.25">
      <c r="A7" s="12" t="s">
        <v>58</v>
      </c>
      <c r="B7" s="1">
        <v>1</v>
      </c>
      <c r="C7" s="1">
        <v>0</v>
      </c>
      <c r="D7" s="1">
        <v>0</v>
      </c>
      <c r="E7" s="36">
        <v>1</v>
      </c>
      <c r="F7" s="37">
        <v>1</v>
      </c>
      <c r="G7" s="35">
        <v>0</v>
      </c>
      <c r="H7" s="36">
        <v>0</v>
      </c>
      <c r="I7" s="36">
        <v>0</v>
      </c>
      <c r="J7" s="37">
        <v>1</v>
      </c>
      <c r="K7" s="6" t="s">
        <v>116</v>
      </c>
      <c r="L7" s="1" t="s">
        <v>121</v>
      </c>
      <c r="M7" s="1" t="s">
        <v>121</v>
      </c>
      <c r="N7" s="1" t="s">
        <v>121</v>
      </c>
      <c r="O7" s="35">
        <v>5</v>
      </c>
      <c r="P7" s="36">
        <v>6</v>
      </c>
      <c r="Q7" s="37">
        <v>-1</v>
      </c>
      <c r="R7" s="6" t="s">
        <v>27</v>
      </c>
      <c r="S7" s="7" t="s">
        <v>121</v>
      </c>
    </row>
    <row r="8" spans="1:20" x14ac:dyDescent="0.25">
      <c r="A8" s="12" t="s">
        <v>57</v>
      </c>
      <c r="B8" s="1">
        <v>0</v>
      </c>
      <c r="C8" s="1">
        <v>0</v>
      </c>
      <c r="D8" s="1">
        <v>0</v>
      </c>
      <c r="E8" s="36">
        <v>0</v>
      </c>
      <c r="F8" s="37">
        <v>0</v>
      </c>
      <c r="G8" s="35">
        <v>0</v>
      </c>
      <c r="H8" s="36">
        <v>0</v>
      </c>
      <c r="I8" s="36">
        <v>0</v>
      </c>
      <c r="J8" s="37">
        <v>0</v>
      </c>
      <c r="K8" s="6" t="s">
        <v>116</v>
      </c>
      <c r="L8" s="1" t="s">
        <v>116</v>
      </c>
      <c r="M8" s="1" t="s">
        <v>116</v>
      </c>
      <c r="N8" s="1" t="s">
        <v>116</v>
      </c>
      <c r="O8" s="35">
        <v>0</v>
      </c>
      <c r="P8" s="36">
        <v>0</v>
      </c>
      <c r="Q8" s="37">
        <v>0</v>
      </c>
      <c r="R8" s="6" t="s">
        <v>116</v>
      </c>
      <c r="S8" s="7" t="s">
        <v>116</v>
      </c>
    </row>
    <row r="9" spans="1:20" x14ac:dyDescent="0.25">
      <c r="A9" s="12" t="s">
        <v>56</v>
      </c>
      <c r="B9" s="1">
        <v>0</v>
      </c>
      <c r="C9" s="1">
        <v>0</v>
      </c>
      <c r="D9" s="1">
        <v>0</v>
      </c>
      <c r="E9" s="36">
        <v>0</v>
      </c>
      <c r="F9" s="37">
        <v>0</v>
      </c>
      <c r="G9" s="35">
        <v>0</v>
      </c>
      <c r="H9" s="36">
        <v>0</v>
      </c>
      <c r="I9" s="36">
        <v>0</v>
      </c>
      <c r="J9" s="37">
        <v>0</v>
      </c>
      <c r="K9" s="6" t="s">
        <v>116</v>
      </c>
      <c r="L9" s="1" t="s">
        <v>116</v>
      </c>
      <c r="M9" s="1" t="s">
        <v>116</v>
      </c>
      <c r="N9" s="1" t="s">
        <v>116</v>
      </c>
      <c r="O9" s="35">
        <v>0</v>
      </c>
      <c r="P9" s="36">
        <v>0</v>
      </c>
      <c r="Q9" s="37">
        <v>0</v>
      </c>
      <c r="R9" s="6" t="s">
        <v>116</v>
      </c>
      <c r="S9" s="7" t="s">
        <v>116</v>
      </c>
    </row>
    <row r="10" spans="1:20" x14ac:dyDescent="0.25">
      <c r="A10" s="12" t="s">
        <v>52</v>
      </c>
      <c r="B10" s="1">
        <v>0</v>
      </c>
      <c r="C10" s="1">
        <v>0</v>
      </c>
      <c r="D10" s="1">
        <v>0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116</v>
      </c>
      <c r="M10" s="1" t="s">
        <v>116</v>
      </c>
      <c r="N10" s="1" t="s">
        <v>116</v>
      </c>
      <c r="O10" s="35">
        <v>0</v>
      </c>
      <c r="P10" s="36">
        <v>0</v>
      </c>
      <c r="Q10" s="37">
        <v>0</v>
      </c>
      <c r="R10" s="6" t="s">
        <v>116</v>
      </c>
      <c r="S10" s="7" t="s">
        <v>116</v>
      </c>
    </row>
    <row r="11" spans="1:20" ht="15.75" thickBot="1" x14ac:dyDescent="0.3">
      <c r="A11" s="12" t="s">
        <v>59</v>
      </c>
      <c r="B11" s="1">
        <v>1</v>
      </c>
      <c r="C11" s="1">
        <v>0</v>
      </c>
      <c r="D11" s="1">
        <v>1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116</v>
      </c>
      <c r="L11" s="1" t="s">
        <v>117</v>
      </c>
      <c r="M11" s="1" t="s">
        <v>116</v>
      </c>
      <c r="N11" s="1" t="s">
        <v>117</v>
      </c>
      <c r="O11" s="35">
        <v>3</v>
      </c>
      <c r="P11" s="36">
        <v>5</v>
      </c>
      <c r="Q11" s="37">
        <v>-2</v>
      </c>
      <c r="R11" s="6" t="s">
        <v>27</v>
      </c>
      <c r="S11" s="7" t="s">
        <v>117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1">
        <v>1</v>
      </c>
      <c r="C14" s="1">
        <v>1</v>
      </c>
      <c r="D14" s="1">
        <v>0</v>
      </c>
      <c r="E14" s="36">
        <v>0</v>
      </c>
      <c r="F14" s="34">
        <v>2</v>
      </c>
      <c r="G14" s="36">
        <v>1</v>
      </c>
      <c r="H14" s="36">
        <v>1</v>
      </c>
      <c r="I14" s="36">
        <v>0</v>
      </c>
      <c r="J14" s="36">
        <v>0</v>
      </c>
      <c r="K14" s="6" t="s">
        <v>119</v>
      </c>
      <c r="L14" s="1" t="s">
        <v>116</v>
      </c>
      <c r="M14" s="1" t="s">
        <v>116</v>
      </c>
      <c r="N14" s="1" t="s">
        <v>119</v>
      </c>
      <c r="O14" s="35">
        <v>5</v>
      </c>
      <c r="P14" s="36">
        <v>3</v>
      </c>
      <c r="Q14" s="37">
        <v>2</v>
      </c>
      <c r="R14" s="6" t="s">
        <v>26</v>
      </c>
      <c r="S14" s="7" t="s">
        <v>119</v>
      </c>
    </row>
    <row r="15" spans="1:20" x14ac:dyDescent="0.25">
      <c r="A15" s="12" t="s">
        <v>67</v>
      </c>
      <c r="B15" s="1">
        <v>0</v>
      </c>
      <c r="C15" s="1">
        <v>0</v>
      </c>
      <c r="D15" s="1">
        <v>0</v>
      </c>
      <c r="E15" s="36">
        <v>0</v>
      </c>
      <c r="F15" s="37">
        <v>0</v>
      </c>
      <c r="G15" s="36">
        <v>0</v>
      </c>
      <c r="H15" s="36">
        <v>0</v>
      </c>
      <c r="I15" s="36">
        <v>0</v>
      </c>
      <c r="J15" s="36">
        <v>0</v>
      </c>
      <c r="K15" s="6" t="s">
        <v>116</v>
      </c>
      <c r="L15" s="1" t="s">
        <v>116</v>
      </c>
      <c r="M15" s="1" t="s">
        <v>116</v>
      </c>
      <c r="N15" s="1" t="s">
        <v>116</v>
      </c>
      <c r="O15" s="35">
        <v>0</v>
      </c>
      <c r="P15" s="36">
        <v>0</v>
      </c>
      <c r="Q15" s="37">
        <v>0</v>
      </c>
      <c r="R15" s="6" t="s">
        <v>116</v>
      </c>
      <c r="S15" s="7" t="s">
        <v>116</v>
      </c>
    </row>
    <row r="16" spans="1:20" x14ac:dyDescent="0.25">
      <c r="A16" s="12" t="s">
        <v>63</v>
      </c>
      <c r="B16" s="1">
        <v>0</v>
      </c>
      <c r="C16" s="1">
        <v>0</v>
      </c>
      <c r="D16" s="1">
        <v>0</v>
      </c>
      <c r="E16" s="36">
        <v>0</v>
      </c>
      <c r="F16" s="37">
        <v>0</v>
      </c>
      <c r="G16" s="36">
        <v>0</v>
      </c>
      <c r="H16" s="36">
        <v>0</v>
      </c>
      <c r="I16" s="36">
        <v>0</v>
      </c>
      <c r="J16" s="36">
        <v>0</v>
      </c>
      <c r="K16" s="6" t="s">
        <v>116</v>
      </c>
      <c r="L16" s="1" t="s">
        <v>116</v>
      </c>
      <c r="M16" s="1" t="s">
        <v>116</v>
      </c>
      <c r="N16" s="1" t="s">
        <v>116</v>
      </c>
      <c r="O16" s="35">
        <v>0</v>
      </c>
      <c r="P16" s="36">
        <v>0</v>
      </c>
      <c r="Q16" s="37">
        <v>0</v>
      </c>
      <c r="R16" s="6" t="s">
        <v>116</v>
      </c>
      <c r="S16" s="7" t="s">
        <v>116</v>
      </c>
    </row>
    <row r="17" spans="1:19" x14ac:dyDescent="0.25">
      <c r="A17" s="12" t="s">
        <v>64</v>
      </c>
      <c r="B17" s="1">
        <v>0</v>
      </c>
      <c r="C17" s="1">
        <v>0</v>
      </c>
      <c r="D17" s="1">
        <v>0</v>
      </c>
      <c r="E17" s="36">
        <v>0</v>
      </c>
      <c r="F17" s="37">
        <v>0</v>
      </c>
      <c r="G17" s="36">
        <v>0</v>
      </c>
      <c r="H17" s="36">
        <v>0</v>
      </c>
      <c r="I17" s="36">
        <v>0</v>
      </c>
      <c r="J17" s="36">
        <v>0</v>
      </c>
      <c r="K17" s="6" t="s">
        <v>116</v>
      </c>
      <c r="L17" s="1" t="s">
        <v>116</v>
      </c>
      <c r="M17" s="1" t="s">
        <v>116</v>
      </c>
      <c r="N17" s="1" t="s">
        <v>116</v>
      </c>
      <c r="O17" s="35">
        <v>0</v>
      </c>
      <c r="P17" s="36">
        <v>0</v>
      </c>
      <c r="Q17" s="37">
        <v>0</v>
      </c>
      <c r="R17" s="6" t="s">
        <v>116</v>
      </c>
      <c r="S17" s="7" t="s">
        <v>116</v>
      </c>
    </row>
    <row r="18" spans="1:19" x14ac:dyDescent="0.25">
      <c r="A18" s="12" t="s">
        <v>60</v>
      </c>
      <c r="B18" s="1">
        <v>0</v>
      </c>
      <c r="C18" s="1">
        <v>0</v>
      </c>
      <c r="D18" s="1">
        <v>0</v>
      </c>
      <c r="E18" s="36">
        <v>0</v>
      </c>
      <c r="F18" s="37">
        <v>0</v>
      </c>
      <c r="G18" s="36">
        <v>0</v>
      </c>
      <c r="H18" s="36">
        <v>0</v>
      </c>
      <c r="I18" s="36">
        <v>0</v>
      </c>
      <c r="J18" s="36">
        <v>0</v>
      </c>
      <c r="K18" s="6" t="s">
        <v>116</v>
      </c>
      <c r="L18" s="1" t="s">
        <v>116</v>
      </c>
      <c r="M18" s="1" t="s">
        <v>116</v>
      </c>
      <c r="N18" s="1" t="s">
        <v>116</v>
      </c>
      <c r="O18" s="35">
        <v>0</v>
      </c>
      <c r="P18" s="36">
        <v>0</v>
      </c>
      <c r="Q18" s="37">
        <v>0</v>
      </c>
      <c r="R18" s="6" t="s">
        <v>116</v>
      </c>
      <c r="S18" s="7" t="s">
        <v>116</v>
      </c>
    </row>
    <row r="19" spans="1:19" x14ac:dyDescent="0.25">
      <c r="A19" s="12" t="s">
        <v>62</v>
      </c>
      <c r="B19" s="1">
        <v>0</v>
      </c>
      <c r="C19" s="1">
        <v>0</v>
      </c>
      <c r="D19" s="1">
        <v>0</v>
      </c>
      <c r="E19" s="36">
        <v>0</v>
      </c>
      <c r="F19" s="37">
        <v>0</v>
      </c>
      <c r="G19" s="36">
        <v>0</v>
      </c>
      <c r="H19" s="36">
        <v>0</v>
      </c>
      <c r="I19" s="36">
        <v>0</v>
      </c>
      <c r="J19" s="36">
        <v>0</v>
      </c>
      <c r="K19" s="6" t="s">
        <v>116</v>
      </c>
      <c r="L19" s="1" t="s">
        <v>116</v>
      </c>
      <c r="M19" s="1" t="s">
        <v>116</v>
      </c>
      <c r="N19" s="1" t="s">
        <v>116</v>
      </c>
      <c r="O19" s="35">
        <v>0</v>
      </c>
      <c r="P19" s="36">
        <v>0</v>
      </c>
      <c r="Q19" s="37">
        <v>0</v>
      </c>
      <c r="R19" s="6" t="s">
        <v>116</v>
      </c>
      <c r="S19" s="7" t="s">
        <v>116</v>
      </c>
    </row>
    <row r="20" spans="1:19" x14ac:dyDescent="0.25">
      <c r="A20" s="12" t="s">
        <v>66</v>
      </c>
      <c r="B20" s="1">
        <v>1</v>
      </c>
      <c r="C20" s="1">
        <v>0</v>
      </c>
      <c r="D20" s="1">
        <v>1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6">
        <v>0</v>
      </c>
      <c r="K20" s="6" t="s">
        <v>117</v>
      </c>
      <c r="L20" s="1" t="s">
        <v>116</v>
      </c>
      <c r="M20" s="1" t="s">
        <v>116</v>
      </c>
      <c r="N20" s="1" t="s">
        <v>116</v>
      </c>
      <c r="O20" s="35">
        <v>2</v>
      </c>
      <c r="P20" s="36">
        <v>4</v>
      </c>
      <c r="Q20" s="37">
        <v>-2</v>
      </c>
      <c r="R20" s="6" t="s">
        <v>27</v>
      </c>
      <c r="S20" s="7" t="s">
        <v>117</v>
      </c>
    </row>
    <row r="21" spans="1:19" ht="15.75" thickBot="1" x14ac:dyDescent="0.3">
      <c r="A21" s="13" t="s">
        <v>65</v>
      </c>
      <c r="B21" s="9">
        <v>0</v>
      </c>
      <c r="C21" s="9">
        <v>0</v>
      </c>
      <c r="D21" s="9">
        <v>0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116</v>
      </c>
      <c r="L21" s="9" t="s">
        <v>116</v>
      </c>
      <c r="M21" s="9" t="s">
        <v>116</v>
      </c>
      <c r="N21" s="9" t="s">
        <v>116</v>
      </c>
      <c r="O21" s="38">
        <v>0</v>
      </c>
      <c r="P21" s="39">
        <v>0</v>
      </c>
      <c r="Q21" s="40">
        <v>0</v>
      </c>
      <c r="R21" s="8" t="s">
        <v>116</v>
      </c>
      <c r="S21" s="10" t="s">
        <v>116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75</v>
      </c>
      <c r="B25" s="4">
        <v>2</v>
      </c>
      <c r="C25" s="4">
        <v>1</v>
      </c>
      <c r="D25" s="4">
        <v>1</v>
      </c>
      <c r="E25" s="33">
        <v>0</v>
      </c>
      <c r="F25" s="34">
        <v>2</v>
      </c>
      <c r="G25" s="33">
        <v>1</v>
      </c>
      <c r="H25" s="33">
        <v>1</v>
      </c>
      <c r="I25" s="33">
        <v>0</v>
      </c>
      <c r="J25" s="33">
        <v>0</v>
      </c>
      <c r="K25" s="3" t="s">
        <v>116</v>
      </c>
      <c r="L25" s="44" t="s">
        <v>120</v>
      </c>
      <c r="M25" s="4" t="s">
        <v>116</v>
      </c>
      <c r="N25" s="4" t="s">
        <v>116</v>
      </c>
      <c r="O25" s="32">
        <v>5</v>
      </c>
      <c r="P25" s="33">
        <v>5</v>
      </c>
      <c r="Q25" s="34">
        <v>0</v>
      </c>
      <c r="R25" s="3" t="s">
        <v>27</v>
      </c>
      <c r="S25" s="5" t="s">
        <v>120</v>
      </c>
    </row>
    <row r="26" spans="1:19" x14ac:dyDescent="0.25">
      <c r="A26" s="12" t="s">
        <v>69</v>
      </c>
      <c r="B26" s="1">
        <v>1</v>
      </c>
      <c r="C26" s="1">
        <v>1</v>
      </c>
      <c r="D26" s="1">
        <v>0</v>
      </c>
      <c r="E26" s="36">
        <v>0</v>
      </c>
      <c r="F26" s="37">
        <v>2</v>
      </c>
      <c r="G26" s="36">
        <v>1</v>
      </c>
      <c r="H26" s="36">
        <v>1</v>
      </c>
      <c r="I26" s="36">
        <v>0</v>
      </c>
      <c r="J26" s="36">
        <v>0</v>
      </c>
      <c r="K26" s="6" t="s">
        <v>116</v>
      </c>
      <c r="L26" s="1" t="s">
        <v>119</v>
      </c>
      <c r="M26" s="1" t="s">
        <v>116</v>
      </c>
      <c r="N26" s="1" t="s">
        <v>119</v>
      </c>
      <c r="O26" s="35">
        <v>5</v>
      </c>
      <c r="P26" s="36">
        <v>2</v>
      </c>
      <c r="Q26" s="37">
        <v>3</v>
      </c>
      <c r="R26" s="6" t="s">
        <v>26</v>
      </c>
      <c r="S26" s="7" t="s">
        <v>119</v>
      </c>
    </row>
    <row r="27" spans="1:19" x14ac:dyDescent="0.25">
      <c r="A27" s="12" t="s">
        <v>74</v>
      </c>
      <c r="B27" s="1">
        <v>0</v>
      </c>
      <c r="C27" s="1">
        <v>0</v>
      </c>
      <c r="D27" s="1">
        <v>0</v>
      </c>
      <c r="E27" s="36">
        <v>0</v>
      </c>
      <c r="F27" s="37">
        <v>0</v>
      </c>
      <c r="G27" s="36">
        <v>0</v>
      </c>
      <c r="H27" s="36">
        <v>0</v>
      </c>
      <c r="I27" s="36">
        <v>0</v>
      </c>
      <c r="J27" s="36">
        <v>0</v>
      </c>
      <c r="K27" s="6" t="s">
        <v>116</v>
      </c>
      <c r="L27" s="1" t="s">
        <v>116</v>
      </c>
      <c r="M27" s="1" t="s">
        <v>116</v>
      </c>
      <c r="N27" s="1" t="s">
        <v>116</v>
      </c>
      <c r="O27" s="35">
        <v>0</v>
      </c>
      <c r="P27" s="36">
        <v>0</v>
      </c>
      <c r="Q27" s="37">
        <v>0</v>
      </c>
      <c r="R27" s="6" t="s">
        <v>116</v>
      </c>
      <c r="S27" s="7" t="s">
        <v>116</v>
      </c>
    </row>
    <row r="28" spans="1:19" x14ac:dyDescent="0.25">
      <c r="A28" s="12" t="s">
        <v>68</v>
      </c>
      <c r="B28" s="1">
        <v>0</v>
      </c>
      <c r="C28" s="1">
        <v>0</v>
      </c>
      <c r="D28" s="1">
        <v>0</v>
      </c>
      <c r="E28" s="36">
        <v>0</v>
      </c>
      <c r="F28" s="37">
        <v>0</v>
      </c>
      <c r="G28" s="36">
        <v>0</v>
      </c>
      <c r="H28" s="36">
        <v>0</v>
      </c>
      <c r="I28" s="36">
        <v>0</v>
      </c>
      <c r="J28" s="36">
        <v>0</v>
      </c>
      <c r="K28" s="6" t="s">
        <v>116</v>
      </c>
      <c r="L28" s="1" t="s">
        <v>116</v>
      </c>
      <c r="M28" s="1" t="s">
        <v>116</v>
      </c>
      <c r="N28" s="1" t="s">
        <v>116</v>
      </c>
      <c r="O28" s="35">
        <v>0</v>
      </c>
      <c r="P28" s="36">
        <v>0</v>
      </c>
      <c r="Q28" s="37">
        <v>0</v>
      </c>
      <c r="R28" s="6" t="s">
        <v>116</v>
      </c>
      <c r="S28" s="7" t="s">
        <v>116</v>
      </c>
    </row>
    <row r="29" spans="1:19" x14ac:dyDescent="0.25">
      <c r="A29" s="12" t="s">
        <v>73</v>
      </c>
      <c r="B29" s="1">
        <v>0</v>
      </c>
      <c r="C29" s="1">
        <v>0</v>
      </c>
      <c r="D29" s="1">
        <v>0</v>
      </c>
      <c r="E29" s="36">
        <v>0</v>
      </c>
      <c r="F29" s="37">
        <v>0</v>
      </c>
      <c r="G29" s="36">
        <v>0</v>
      </c>
      <c r="H29" s="36">
        <v>0</v>
      </c>
      <c r="I29" s="36">
        <v>0</v>
      </c>
      <c r="J29" s="36">
        <v>0</v>
      </c>
      <c r="K29" s="6" t="s">
        <v>116</v>
      </c>
      <c r="L29" s="1" t="s">
        <v>116</v>
      </c>
      <c r="M29" s="1" t="s">
        <v>116</v>
      </c>
      <c r="N29" s="1" t="s">
        <v>116</v>
      </c>
      <c r="O29" s="35">
        <v>0</v>
      </c>
      <c r="P29" s="36">
        <v>0</v>
      </c>
      <c r="Q29" s="37">
        <v>0</v>
      </c>
      <c r="R29" s="6" t="s">
        <v>116</v>
      </c>
      <c r="S29" s="7" t="s">
        <v>116</v>
      </c>
    </row>
    <row r="30" spans="1:19" x14ac:dyDescent="0.25">
      <c r="A30" s="12" t="s">
        <v>72</v>
      </c>
      <c r="B30" s="1">
        <v>1</v>
      </c>
      <c r="C30" s="1">
        <v>0</v>
      </c>
      <c r="D30" s="1">
        <v>1</v>
      </c>
      <c r="E30" s="36">
        <v>0</v>
      </c>
      <c r="F30" s="37">
        <v>0</v>
      </c>
      <c r="G30" s="36">
        <v>0</v>
      </c>
      <c r="H30" s="36">
        <v>0</v>
      </c>
      <c r="I30" s="36">
        <v>0</v>
      </c>
      <c r="J30" s="36">
        <v>0</v>
      </c>
      <c r="K30" s="6" t="s">
        <v>116</v>
      </c>
      <c r="L30" s="1" t="s">
        <v>117</v>
      </c>
      <c r="M30" s="1" t="s">
        <v>116</v>
      </c>
      <c r="N30" s="1" t="s">
        <v>116</v>
      </c>
      <c r="O30" s="35">
        <v>3</v>
      </c>
      <c r="P30" s="36">
        <v>5</v>
      </c>
      <c r="Q30" s="37">
        <v>-2</v>
      </c>
      <c r="R30" s="6" t="s">
        <v>27</v>
      </c>
      <c r="S30" s="7" t="s">
        <v>117</v>
      </c>
    </row>
    <row r="31" spans="1:19" x14ac:dyDescent="0.25">
      <c r="A31" s="12" t="s">
        <v>71</v>
      </c>
      <c r="B31" s="1">
        <v>0</v>
      </c>
      <c r="C31" s="1">
        <v>0</v>
      </c>
      <c r="D31" s="1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6">
        <v>0</v>
      </c>
      <c r="K31" s="6" t="s">
        <v>116</v>
      </c>
      <c r="L31" s="1" t="s">
        <v>116</v>
      </c>
      <c r="M31" s="1" t="s">
        <v>116</v>
      </c>
      <c r="N31" s="1" t="s">
        <v>116</v>
      </c>
      <c r="O31" s="35">
        <v>0</v>
      </c>
      <c r="P31" s="36">
        <v>0</v>
      </c>
      <c r="Q31" s="37">
        <v>0</v>
      </c>
      <c r="R31" s="6" t="s">
        <v>116</v>
      </c>
      <c r="S31" s="7" t="s">
        <v>116</v>
      </c>
    </row>
    <row r="32" spans="1:19" ht="15.75" thickBot="1" x14ac:dyDescent="0.3">
      <c r="A32" s="12" t="s">
        <v>70</v>
      </c>
      <c r="B32" s="1">
        <v>1</v>
      </c>
      <c r="C32" s="1">
        <v>0</v>
      </c>
      <c r="D32" s="1">
        <v>1</v>
      </c>
      <c r="E32" s="36">
        <v>0</v>
      </c>
      <c r="F32" s="40">
        <v>0</v>
      </c>
      <c r="G32" s="36">
        <v>0</v>
      </c>
      <c r="H32" s="36">
        <v>0</v>
      </c>
      <c r="I32" s="36">
        <v>0</v>
      </c>
      <c r="J32" s="36">
        <v>0</v>
      </c>
      <c r="K32" s="6" t="s">
        <v>116</v>
      </c>
      <c r="L32" s="1" t="s">
        <v>117</v>
      </c>
      <c r="M32" s="1" t="s">
        <v>116</v>
      </c>
      <c r="N32" s="1" t="s">
        <v>117</v>
      </c>
      <c r="O32" s="35">
        <v>3</v>
      </c>
      <c r="P32" s="36">
        <v>5</v>
      </c>
      <c r="Q32" s="37">
        <v>-2</v>
      </c>
      <c r="R32" s="6" t="s">
        <v>27</v>
      </c>
      <c r="S32" s="7" t="s">
        <v>117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81</v>
      </c>
      <c r="B35" s="1">
        <v>1</v>
      </c>
      <c r="C35" s="1">
        <v>1</v>
      </c>
      <c r="D35" s="1">
        <v>0</v>
      </c>
      <c r="E35" s="36">
        <v>0</v>
      </c>
      <c r="F35" s="34">
        <v>2</v>
      </c>
      <c r="G35" s="36">
        <v>1</v>
      </c>
      <c r="H35" s="36">
        <v>1</v>
      </c>
      <c r="I35" s="36">
        <v>0</v>
      </c>
      <c r="J35" s="36">
        <v>0</v>
      </c>
      <c r="K35" s="6" t="s">
        <v>119</v>
      </c>
      <c r="L35" s="1" t="s">
        <v>116</v>
      </c>
      <c r="M35" s="1" t="s">
        <v>116</v>
      </c>
      <c r="N35" s="1" t="s">
        <v>119</v>
      </c>
      <c r="O35" s="35">
        <v>5</v>
      </c>
      <c r="P35" s="36">
        <v>3</v>
      </c>
      <c r="Q35" s="37">
        <v>2</v>
      </c>
      <c r="R35" s="6" t="s">
        <v>26</v>
      </c>
      <c r="S35" s="7" t="s">
        <v>119</v>
      </c>
    </row>
    <row r="36" spans="1:19" x14ac:dyDescent="0.25">
      <c r="A36" s="12" t="s">
        <v>76</v>
      </c>
      <c r="B36" s="1">
        <v>1</v>
      </c>
      <c r="C36" s="1">
        <v>1</v>
      </c>
      <c r="D36" s="1">
        <v>0</v>
      </c>
      <c r="E36" s="36">
        <v>0</v>
      </c>
      <c r="F36" s="37">
        <v>2</v>
      </c>
      <c r="G36" s="36">
        <v>1</v>
      </c>
      <c r="H36" s="36">
        <v>1</v>
      </c>
      <c r="I36" s="36">
        <v>0</v>
      </c>
      <c r="J36" s="36">
        <v>0</v>
      </c>
      <c r="K36" s="6" t="s">
        <v>119</v>
      </c>
      <c r="L36" s="1" t="s">
        <v>116</v>
      </c>
      <c r="M36" s="1" t="s">
        <v>119</v>
      </c>
      <c r="N36" s="1" t="s">
        <v>119</v>
      </c>
      <c r="O36" s="35">
        <v>8</v>
      </c>
      <c r="P36" s="36">
        <v>1</v>
      </c>
      <c r="Q36" s="37">
        <v>7</v>
      </c>
      <c r="R36" s="6" t="s">
        <v>26</v>
      </c>
      <c r="S36" s="7" t="s">
        <v>119</v>
      </c>
    </row>
    <row r="37" spans="1:19" x14ac:dyDescent="0.25">
      <c r="A37" s="12" t="s">
        <v>77</v>
      </c>
      <c r="B37" s="1">
        <v>1</v>
      </c>
      <c r="C37" s="1">
        <v>1</v>
      </c>
      <c r="D37" s="1">
        <v>0</v>
      </c>
      <c r="E37" s="36">
        <v>0</v>
      </c>
      <c r="F37" s="37">
        <v>2</v>
      </c>
      <c r="G37" s="36">
        <v>1</v>
      </c>
      <c r="H37" s="36">
        <v>1</v>
      </c>
      <c r="I37" s="36">
        <v>0</v>
      </c>
      <c r="J37" s="36">
        <v>0</v>
      </c>
      <c r="K37" s="6" t="s">
        <v>119</v>
      </c>
      <c r="L37" s="1" t="s">
        <v>116</v>
      </c>
      <c r="M37" s="1" t="s">
        <v>119</v>
      </c>
      <c r="N37" s="1" t="s">
        <v>119</v>
      </c>
      <c r="O37" s="35">
        <v>4</v>
      </c>
      <c r="P37" s="36">
        <v>1</v>
      </c>
      <c r="Q37" s="37">
        <v>3</v>
      </c>
      <c r="R37" s="6" t="s">
        <v>26</v>
      </c>
      <c r="S37" s="7" t="s">
        <v>119</v>
      </c>
    </row>
    <row r="38" spans="1:19" x14ac:dyDescent="0.25">
      <c r="A38" s="12" t="s">
        <v>82</v>
      </c>
      <c r="B38" s="1">
        <v>0</v>
      </c>
      <c r="C38" s="1">
        <v>0</v>
      </c>
      <c r="D38" s="1">
        <v>0</v>
      </c>
      <c r="E38" s="36">
        <v>0</v>
      </c>
      <c r="F38" s="37">
        <v>0</v>
      </c>
      <c r="G38" s="36">
        <v>0</v>
      </c>
      <c r="H38" s="36">
        <v>0</v>
      </c>
      <c r="I38" s="36">
        <v>0</v>
      </c>
      <c r="J38" s="36">
        <v>0</v>
      </c>
      <c r="K38" s="6" t="s">
        <v>116</v>
      </c>
      <c r="L38" s="1" t="s">
        <v>116</v>
      </c>
      <c r="M38" s="1" t="s">
        <v>116</v>
      </c>
      <c r="N38" s="1" t="s">
        <v>116</v>
      </c>
      <c r="O38" s="35">
        <v>0</v>
      </c>
      <c r="P38" s="36">
        <v>0</v>
      </c>
      <c r="Q38" s="37">
        <v>0</v>
      </c>
      <c r="R38" s="6" t="s">
        <v>116</v>
      </c>
      <c r="S38" s="7" t="s">
        <v>116</v>
      </c>
    </row>
    <row r="39" spans="1:19" x14ac:dyDescent="0.25">
      <c r="A39" s="12" t="s">
        <v>78</v>
      </c>
      <c r="B39" s="1">
        <v>1</v>
      </c>
      <c r="C39" s="1">
        <v>0</v>
      </c>
      <c r="D39" s="1">
        <v>1</v>
      </c>
      <c r="E39" s="36">
        <v>0</v>
      </c>
      <c r="F39" s="37">
        <v>0</v>
      </c>
      <c r="G39" s="36">
        <v>0</v>
      </c>
      <c r="H39" s="36">
        <v>0</v>
      </c>
      <c r="I39" s="36">
        <v>0</v>
      </c>
      <c r="J39" s="36">
        <v>0</v>
      </c>
      <c r="K39" s="6" t="s">
        <v>116</v>
      </c>
      <c r="L39" s="1" t="s">
        <v>117</v>
      </c>
      <c r="M39" s="1" t="s">
        <v>117</v>
      </c>
      <c r="N39" s="1" t="s">
        <v>117</v>
      </c>
      <c r="O39" s="35">
        <v>1</v>
      </c>
      <c r="P39" s="36">
        <v>8</v>
      </c>
      <c r="Q39" s="37">
        <v>-7</v>
      </c>
      <c r="R39" s="6" t="s">
        <v>27</v>
      </c>
      <c r="S39" s="7" t="s">
        <v>117</v>
      </c>
    </row>
    <row r="40" spans="1:19" x14ac:dyDescent="0.25">
      <c r="A40" s="12" t="s">
        <v>79</v>
      </c>
      <c r="B40" s="1">
        <v>1</v>
      </c>
      <c r="C40" s="1">
        <v>0</v>
      </c>
      <c r="D40" s="1">
        <v>1</v>
      </c>
      <c r="E40" s="36">
        <v>0</v>
      </c>
      <c r="F40" s="37">
        <v>0</v>
      </c>
      <c r="G40" s="36">
        <v>0</v>
      </c>
      <c r="H40" s="36">
        <v>0</v>
      </c>
      <c r="I40" s="36">
        <v>0</v>
      </c>
      <c r="J40" s="36">
        <v>0</v>
      </c>
      <c r="K40" s="6" t="s">
        <v>117</v>
      </c>
      <c r="L40" s="1" t="s">
        <v>116</v>
      </c>
      <c r="M40" s="1" t="s">
        <v>116</v>
      </c>
      <c r="N40" s="1" t="s">
        <v>117</v>
      </c>
      <c r="O40" s="35">
        <v>2</v>
      </c>
      <c r="P40" s="36">
        <v>5</v>
      </c>
      <c r="Q40" s="37">
        <v>-3</v>
      </c>
      <c r="R40" s="6" t="s">
        <v>27</v>
      </c>
      <c r="S40" s="7" t="s">
        <v>117</v>
      </c>
    </row>
    <row r="41" spans="1:19" x14ac:dyDescent="0.25">
      <c r="A41" s="12" t="s">
        <v>83</v>
      </c>
      <c r="B41" s="1">
        <v>0</v>
      </c>
      <c r="C41" s="1">
        <v>0</v>
      </c>
      <c r="D41" s="1">
        <v>0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6">
        <v>0</v>
      </c>
      <c r="K41" s="6" t="s">
        <v>116</v>
      </c>
      <c r="L41" s="1" t="s">
        <v>116</v>
      </c>
      <c r="M41" s="1" t="s">
        <v>116</v>
      </c>
      <c r="N41" s="1" t="s">
        <v>116</v>
      </c>
      <c r="O41" s="35">
        <v>0</v>
      </c>
      <c r="P41" s="36">
        <v>0</v>
      </c>
      <c r="Q41" s="37">
        <v>0</v>
      </c>
      <c r="R41" s="6" t="s">
        <v>116</v>
      </c>
      <c r="S41" s="7" t="s">
        <v>116</v>
      </c>
    </row>
    <row r="42" spans="1:19" ht="15.75" thickBot="1" x14ac:dyDescent="0.3">
      <c r="A42" s="13" t="s">
        <v>80</v>
      </c>
      <c r="B42" s="9">
        <v>1</v>
      </c>
      <c r="C42" s="9">
        <v>0</v>
      </c>
      <c r="D42" s="9">
        <v>1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116</v>
      </c>
      <c r="L42" s="9" t="s">
        <v>117</v>
      </c>
      <c r="M42" s="9" t="s">
        <v>117</v>
      </c>
      <c r="N42" s="9" t="s">
        <v>117</v>
      </c>
      <c r="O42" s="38">
        <v>1</v>
      </c>
      <c r="P42" s="39">
        <v>4</v>
      </c>
      <c r="Q42" s="40">
        <v>-3</v>
      </c>
      <c r="R42" s="8" t="s">
        <v>27</v>
      </c>
      <c r="S42" s="10" t="s">
        <v>117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52</v>
      </c>
      <c r="E2" s="1">
        <v>2</v>
      </c>
      <c r="F2" s="1">
        <v>0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54</v>
      </c>
      <c r="E3" s="1">
        <v>4</v>
      </c>
      <c r="F3" s="1">
        <v>7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69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58</v>
      </c>
      <c r="E4" s="1">
        <v>5</v>
      </c>
      <c r="F4" s="1">
        <v>2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68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79</v>
      </c>
      <c r="E5" s="1">
        <v>3</v>
      </c>
      <c r="F5" s="1">
        <v>7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1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0</v>
      </c>
      <c r="Y5" s="51">
        <f t="shared" si="21"/>
        <v>1</v>
      </c>
      <c r="Z5" s="51">
        <f t="shared" si="22"/>
        <v>0</v>
      </c>
      <c r="AA5" s="1" t="str">
        <f t="shared" si="1"/>
        <v>L</v>
      </c>
      <c r="AB5" s="1">
        <f t="shared" si="9"/>
        <v>1</v>
      </c>
      <c r="AC5" s="50" t="str">
        <f t="shared" si="10"/>
        <v>L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72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67</v>
      </c>
      <c r="E6" s="1">
        <v>4</v>
      </c>
      <c r="F6" s="1">
        <v>5</v>
      </c>
      <c r="G6" s="1" t="s">
        <v>111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1</v>
      </c>
      <c r="Q6" s="1">
        <f t="shared" si="14"/>
        <v>1</v>
      </c>
      <c r="R6" s="1">
        <f t="shared" si="8"/>
        <v>1</v>
      </c>
      <c r="S6" s="1">
        <f t="shared" si="15"/>
        <v>1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0</v>
      </c>
      <c r="Y6" s="51">
        <f t="shared" si="21"/>
        <v>1</v>
      </c>
      <c r="Z6" s="51">
        <f t="shared" si="22"/>
        <v>0</v>
      </c>
      <c r="AA6" s="1" t="str">
        <f t="shared" si="1"/>
        <v>L</v>
      </c>
      <c r="AB6" s="1">
        <f t="shared" si="9"/>
        <v>2</v>
      </c>
      <c r="AC6" s="50" t="str">
        <f t="shared" si="10"/>
        <v>OTL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71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78</v>
      </c>
      <c r="E7" s="1">
        <v>7</v>
      </c>
      <c r="F7" s="1">
        <v>4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1</v>
      </c>
      <c r="Q7" s="1">
        <f t="shared" si="14"/>
        <v>1</v>
      </c>
      <c r="R7" s="1">
        <f t="shared" si="8"/>
        <v>1</v>
      </c>
      <c r="S7" s="1">
        <f t="shared" si="15"/>
        <v>1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1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78</v>
      </c>
      <c r="AO7" s="1" t="s">
        <v>70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62</v>
      </c>
      <c r="E8" s="1">
        <v>2</v>
      </c>
      <c r="F8" s="1">
        <v>6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3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1</v>
      </c>
      <c r="Q8" s="1">
        <f t="shared" si="14"/>
        <v>1</v>
      </c>
      <c r="R8" s="1">
        <f t="shared" si="8"/>
        <v>1</v>
      </c>
      <c r="S8" s="1">
        <f t="shared" si="15"/>
        <v>2</v>
      </c>
      <c r="T8" s="1">
        <f t="shared" si="16"/>
        <v>0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1</v>
      </c>
      <c r="Y8" s="51">
        <f t="shared" si="21"/>
        <v>1</v>
      </c>
      <c r="Z8" s="51">
        <f t="shared" si="22"/>
        <v>0</v>
      </c>
      <c r="AA8" s="1" t="str">
        <f t="shared" si="1"/>
        <v>L</v>
      </c>
      <c r="AB8" s="1">
        <f t="shared" si="9"/>
        <v>1</v>
      </c>
      <c r="AC8" s="50" t="str">
        <f t="shared" si="10"/>
        <v>L</v>
      </c>
      <c r="AD8" s="50">
        <f t="shared" si="23"/>
        <v>3</v>
      </c>
      <c r="AE8" s="50">
        <f t="shared" si="24"/>
        <v>3</v>
      </c>
      <c r="AF8" s="50">
        <f t="shared" si="25"/>
        <v>1</v>
      </c>
      <c r="AG8" s="17"/>
      <c r="AM8" s="1" t="s">
        <v>69</v>
      </c>
      <c r="AN8" s="1" t="s">
        <v>79</v>
      </c>
    </row>
    <row r="9" spans="1:41" x14ac:dyDescent="0.25">
      <c r="A9" s="14">
        <v>45226</v>
      </c>
      <c r="B9" s="1">
        <v>8</v>
      </c>
      <c r="C9" s="1" t="s">
        <v>4</v>
      </c>
      <c r="D9" s="1" t="s">
        <v>65</v>
      </c>
      <c r="E9" s="1">
        <v>2</v>
      </c>
      <c r="F9" s="1">
        <v>3</v>
      </c>
      <c r="G9" s="1" t="s">
        <v>112</v>
      </c>
      <c r="H9" s="1" t="s">
        <v>111</v>
      </c>
      <c r="I9" s="1">
        <f t="shared" si="3"/>
        <v>3</v>
      </c>
      <c r="J9" s="1">
        <f t="shared" si="11"/>
        <v>3</v>
      </c>
      <c r="K9" s="1">
        <f t="shared" si="4"/>
        <v>0</v>
      </c>
      <c r="L9" s="1">
        <f t="shared" si="12"/>
        <v>2</v>
      </c>
      <c r="M9" s="1">
        <f t="shared" si="5"/>
        <v>0</v>
      </c>
      <c r="N9" s="1">
        <f t="shared" si="6"/>
        <v>1</v>
      </c>
      <c r="O9" s="1">
        <f t="shared" si="7"/>
        <v>2</v>
      </c>
      <c r="P9" s="1">
        <f t="shared" si="13"/>
        <v>1</v>
      </c>
      <c r="Q9" s="1">
        <f t="shared" si="14"/>
        <v>1</v>
      </c>
      <c r="R9" s="1">
        <f t="shared" si="8"/>
        <v>1</v>
      </c>
      <c r="S9" s="1">
        <f t="shared" si="15"/>
        <v>2</v>
      </c>
      <c r="T9" s="1">
        <f t="shared" si="16"/>
        <v>1</v>
      </c>
      <c r="U9" s="50">
        <f t="shared" si="17"/>
        <v>0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1</v>
      </c>
      <c r="Z9" s="51">
        <f t="shared" si="22"/>
        <v>0</v>
      </c>
      <c r="AA9" s="1" t="str">
        <f t="shared" si="1"/>
        <v>L</v>
      </c>
      <c r="AB9" s="1">
        <f t="shared" si="9"/>
        <v>2</v>
      </c>
      <c r="AC9" s="50" t="str">
        <f t="shared" si="10"/>
        <v>OTL</v>
      </c>
      <c r="AD9" s="50">
        <f t="shared" si="23"/>
        <v>3</v>
      </c>
      <c r="AE9" s="50">
        <f t="shared" si="24"/>
        <v>3</v>
      </c>
      <c r="AF9" s="50">
        <f t="shared" si="25"/>
        <v>2</v>
      </c>
      <c r="AG9" s="17"/>
      <c r="AM9" s="1" t="s">
        <v>67</v>
      </c>
      <c r="AN9" s="1" t="s">
        <v>72</v>
      </c>
    </row>
    <row r="10" spans="1:41" x14ac:dyDescent="0.25">
      <c r="A10" s="14">
        <v>45228</v>
      </c>
      <c r="B10" s="1">
        <v>9</v>
      </c>
      <c r="C10" s="1" t="s">
        <v>4</v>
      </c>
      <c r="D10" s="1" t="s">
        <v>63</v>
      </c>
      <c r="E10" s="1">
        <v>3</v>
      </c>
      <c r="F10" s="1">
        <v>4</v>
      </c>
      <c r="G10" s="1" t="s">
        <v>112</v>
      </c>
      <c r="H10" s="1" t="s">
        <v>112</v>
      </c>
      <c r="I10" s="1">
        <f t="shared" si="3"/>
        <v>3</v>
      </c>
      <c r="J10" s="1">
        <f t="shared" si="11"/>
        <v>4</v>
      </c>
      <c r="K10" s="1">
        <f t="shared" si="4"/>
        <v>0</v>
      </c>
      <c r="L10" s="1">
        <f t="shared" si="12"/>
        <v>2</v>
      </c>
      <c r="M10" s="1">
        <f t="shared" si="5"/>
        <v>0</v>
      </c>
      <c r="N10" s="1">
        <f t="shared" si="6"/>
        <v>1</v>
      </c>
      <c r="O10" s="1">
        <f t="shared" si="7"/>
        <v>2</v>
      </c>
      <c r="P10" s="1">
        <f t="shared" si="13"/>
        <v>1</v>
      </c>
      <c r="Q10" s="1">
        <f t="shared" si="14"/>
        <v>1</v>
      </c>
      <c r="R10" s="1">
        <f t="shared" si="8"/>
        <v>1</v>
      </c>
      <c r="S10" s="1">
        <f t="shared" si="15"/>
        <v>3</v>
      </c>
      <c r="T10" s="1">
        <f t="shared" si="16"/>
        <v>1</v>
      </c>
      <c r="U10" s="50">
        <f t="shared" si="17"/>
        <v>0</v>
      </c>
      <c r="V10" s="50">
        <f t="shared" si="18"/>
        <v>0</v>
      </c>
      <c r="W10" s="51">
        <f t="shared" si="19"/>
        <v>0</v>
      </c>
      <c r="X10" s="51">
        <f t="shared" si="20"/>
        <v>1</v>
      </c>
      <c r="Y10" s="51">
        <f t="shared" si="21"/>
        <v>1</v>
      </c>
      <c r="Z10" s="51">
        <f t="shared" si="22"/>
        <v>0</v>
      </c>
      <c r="AA10" s="1" t="str">
        <f t="shared" si="1"/>
        <v>L</v>
      </c>
      <c r="AB10" s="1">
        <f t="shared" si="9"/>
        <v>3</v>
      </c>
      <c r="AC10" s="50" t="str">
        <f t="shared" si="10"/>
        <v>L</v>
      </c>
      <c r="AD10" s="50">
        <f t="shared" si="23"/>
        <v>3</v>
      </c>
      <c r="AE10" s="50">
        <f t="shared" si="24"/>
        <v>4</v>
      </c>
      <c r="AF10" s="50">
        <f t="shared" si="25"/>
        <v>2</v>
      </c>
      <c r="AG10" s="17"/>
      <c r="AM10" s="1" t="s">
        <v>68</v>
      </c>
      <c r="AN10" s="1" t="s">
        <v>83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63</v>
      </c>
      <c r="E11" s="1">
        <v>3</v>
      </c>
      <c r="F11" s="1">
        <v>5</v>
      </c>
      <c r="G11" s="1" t="s">
        <v>112</v>
      </c>
      <c r="H11" s="1" t="s">
        <v>112</v>
      </c>
      <c r="I11" s="1">
        <f t="shared" si="3"/>
        <v>3</v>
      </c>
      <c r="J11" s="1">
        <f t="shared" si="11"/>
        <v>5</v>
      </c>
      <c r="K11" s="1">
        <f t="shared" si="4"/>
        <v>0</v>
      </c>
      <c r="L11" s="1">
        <f t="shared" si="12"/>
        <v>2</v>
      </c>
      <c r="M11" s="1">
        <f t="shared" si="5"/>
        <v>0</v>
      </c>
      <c r="N11" s="1">
        <f t="shared" si="6"/>
        <v>1</v>
      </c>
      <c r="O11" s="1">
        <f t="shared" si="7"/>
        <v>2</v>
      </c>
      <c r="P11" s="1">
        <f t="shared" si="13"/>
        <v>2</v>
      </c>
      <c r="Q11" s="1">
        <f t="shared" si="14"/>
        <v>1</v>
      </c>
      <c r="R11" s="1">
        <f t="shared" si="8"/>
        <v>1</v>
      </c>
      <c r="S11" s="1">
        <f t="shared" si="15"/>
        <v>3</v>
      </c>
      <c r="T11" s="1">
        <f t="shared" si="16"/>
        <v>1</v>
      </c>
      <c r="U11" s="50">
        <f t="shared" si="17"/>
        <v>0</v>
      </c>
      <c r="V11" s="50">
        <f t="shared" si="18"/>
        <v>0</v>
      </c>
      <c r="W11" s="51">
        <f t="shared" si="19"/>
        <v>0</v>
      </c>
      <c r="X11" s="51">
        <f t="shared" si="20"/>
        <v>1</v>
      </c>
      <c r="Y11" s="51">
        <f t="shared" si="21"/>
        <v>1</v>
      </c>
      <c r="Z11" s="51">
        <f t="shared" si="22"/>
        <v>0</v>
      </c>
      <c r="AA11" s="1" t="str">
        <f t="shared" si="1"/>
        <v>L</v>
      </c>
      <c r="AB11" s="1">
        <f t="shared" si="9"/>
        <v>4</v>
      </c>
      <c r="AC11" s="50" t="str">
        <f t="shared" si="10"/>
        <v>L</v>
      </c>
      <c r="AD11" s="50">
        <f t="shared" si="23"/>
        <v>3</v>
      </c>
      <c r="AE11" s="50">
        <f t="shared" si="24"/>
        <v>5</v>
      </c>
      <c r="AF11" s="50">
        <f t="shared" si="25"/>
        <v>2</v>
      </c>
      <c r="AG11" s="17"/>
      <c r="AM11" s="1" t="s">
        <v>56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3</v>
      </c>
      <c r="D12" s="1" t="s">
        <v>60</v>
      </c>
      <c r="E12" s="1">
        <v>5</v>
      </c>
      <c r="F12" s="1">
        <v>4</v>
      </c>
      <c r="G12" s="1" t="s">
        <v>112</v>
      </c>
      <c r="H12" s="1" t="s">
        <v>111</v>
      </c>
      <c r="I12" s="1">
        <f t="shared" si="3"/>
        <v>4</v>
      </c>
      <c r="J12" s="1">
        <f t="shared" si="11"/>
        <v>5</v>
      </c>
      <c r="K12" s="1">
        <f t="shared" si="4"/>
        <v>0</v>
      </c>
      <c r="L12" s="1">
        <f t="shared" si="12"/>
        <v>2</v>
      </c>
      <c r="M12" s="1">
        <f t="shared" si="5"/>
        <v>1</v>
      </c>
      <c r="N12" s="1">
        <f t="shared" si="6"/>
        <v>1</v>
      </c>
      <c r="O12" s="1">
        <f t="shared" si="7"/>
        <v>3</v>
      </c>
      <c r="P12" s="1">
        <f t="shared" si="13"/>
        <v>2</v>
      </c>
      <c r="Q12" s="1">
        <f t="shared" si="14"/>
        <v>1</v>
      </c>
      <c r="R12" s="1">
        <f t="shared" si="8"/>
        <v>1</v>
      </c>
      <c r="S12" s="1">
        <f t="shared" si="15"/>
        <v>3</v>
      </c>
      <c r="T12" s="1">
        <f t="shared" si="16"/>
        <v>1</v>
      </c>
      <c r="U12" s="50">
        <f t="shared" si="17"/>
        <v>0</v>
      </c>
      <c r="V12" s="50">
        <f t="shared" si="18"/>
        <v>0</v>
      </c>
      <c r="W12" s="51">
        <f t="shared" si="19"/>
        <v>0</v>
      </c>
      <c r="X12" s="51">
        <f t="shared" si="20"/>
        <v>1</v>
      </c>
      <c r="Y12" s="51">
        <f t="shared" si="21"/>
        <v>1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3</v>
      </c>
      <c r="AE12" s="50">
        <f>IF(AC12="","",COUNTIFS(AC3:AC12,"L"))</f>
        <v>5</v>
      </c>
      <c r="AF12" s="50">
        <f>IF(AC12="","",COUNTIFS(AC3:AC12,"OTL"))</f>
        <v>2</v>
      </c>
      <c r="AG12" s="17"/>
      <c r="AM12" s="1" t="s">
        <v>78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4</v>
      </c>
      <c r="D13" s="1" t="s">
        <v>64</v>
      </c>
      <c r="E13" s="1">
        <v>4</v>
      </c>
      <c r="F13" s="1">
        <v>2</v>
      </c>
      <c r="G13" s="1" t="s">
        <v>112</v>
      </c>
      <c r="H13" s="1" t="s">
        <v>112</v>
      </c>
      <c r="I13" s="1">
        <f t="shared" si="3"/>
        <v>5</v>
      </c>
      <c r="J13" s="1">
        <f t="shared" si="11"/>
        <v>5</v>
      </c>
      <c r="K13" s="1">
        <f t="shared" si="4"/>
        <v>0</v>
      </c>
      <c r="L13" s="1">
        <f t="shared" si="12"/>
        <v>2</v>
      </c>
      <c r="M13" s="1">
        <f t="shared" si="5"/>
        <v>1</v>
      </c>
      <c r="N13" s="1">
        <f t="shared" si="6"/>
        <v>1</v>
      </c>
      <c r="O13" s="1">
        <f t="shared" si="7"/>
        <v>3</v>
      </c>
      <c r="P13" s="1">
        <f t="shared" si="13"/>
        <v>2</v>
      </c>
      <c r="Q13" s="1">
        <f t="shared" si="14"/>
        <v>1</v>
      </c>
      <c r="R13" s="1">
        <f t="shared" si="8"/>
        <v>2</v>
      </c>
      <c r="S13" s="1">
        <f t="shared" si="15"/>
        <v>3</v>
      </c>
      <c r="T13" s="1">
        <f t="shared" si="16"/>
        <v>1</v>
      </c>
      <c r="U13" s="50">
        <f t="shared" si="17"/>
        <v>0</v>
      </c>
      <c r="V13" s="50">
        <f t="shared" si="18"/>
        <v>0</v>
      </c>
      <c r="W13" s="51">
        <f t="shared" si="19"/>
        <v>0</v>
      </c>
      <c r="X13" s="51">
        <f t="shared" si="20"/>
        <v>1</v>
      </c>
      <c r="Y13" s="51">
        <f t="shared" si="21"/>
        <v>1</v>
      </c>
      <c r="Z13" s="51">
        <f t="shared" si="22"/>
        <v>0</v>
      </c>
      <c r="AA13" s="1" t="str">
        <f t="shared" si="1"/>
        <v>W</v>
      </c>
      <c r="AB13" s="1">
        <f t="shared" si="9"/>
        <v>2</v>
      </c>
      <c r="AC13" s="50" t="str">
        <f t="shared" si="10"/>
        <v>W</v>
      </c>
      <c r="AD13" s="50">
        <f>IF(AC13="","",COUNTIFS(AC4:AC13,"W"))</f>
        <v>4</v>
      </c>
      <c r="AE13" s="50">
        <f>IF(AC13="","",COUNTIFS(AC4:AC13,"L"))</f>
        <v>4</v>
      </c>
      <c r="AF13" s="50">
        <f>IF(AC13="","",COUNTIFS(AC4:AC13,"OTL"))</f>
        <v>2</v>
      </c>
      <c r="AG13" s="17"/>
      <c r="AM13" s="1" t="s">
        <v>52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58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5</v>
      </c>
      <c r="K84" s="1">
        <f t="shared" si="57"/>
        <v>0</v>
      </c>
      <c r="L84" s="1">
        <f t="shared" si="57"/>
        <v>2</v>
      </c>
      <c r="M84" s="1">
        <f t="shared" si="57"/>
        <v>1</v>
      </c>
      <c r="N84" s="1">
        <f t="shared" si="57"/>
        <v>1</v>
      </c>
      <c r="O84" s="1">
        <f t="shared" ref="O84:Z84" si="58">IF(O2="","",MAX(O2:O83))</f>
        <v>3</v>
      </c>
      <c r="P84" s="1">
        <f t="shared" si="58"/>
        <v>2</v>
      </c>
      <c r="Q84" s="1">
        <f t="shared" si="58"/>
        <v>1</v>
      </c>
      <c r="R84" s="1">
        <f t="shared" si="58"/>
        <v>2</v>
      </c>
      <c r="S84" s="1">
        <f t="shared" si="58"/>
        <v>3</v>
      </c>
      <c r="T84" s="1">
        <f t="shared" si="58"/>
        <v>1</v>
      </c>
      <c r="U84" s="1">
        <f t="shared" si="58"/>
        <v>0</v>
      </c>
      <c r="V84" s="1">
        <f t="shared" si="58"/>
        <v>0</v>
      </c>
      <c r="W84" s="1">
        <f t="shared" si="58"/>
        <v>0</v>
      </c>
      <c r="X84" s="1">
        <f t="shared" si="58"/>
        <v>1</v>
      </c>
      <c r="Y84" s="1">
        <f t="shared" si="58"/>
        <v>1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2:33" x14ac:dyDescent="0.25">
      <c r="C85" s="1">
        <f>COUNTIF(C1:C83,"Away")</f>
        <v>6</v>
      </c>
      <c r="E85" s="1">
        <f>SUM(E2:E83)</f>
        <v>44</v>
      </c>
      <c r="F85" s="1">
        <f>SUM(F2:F83)</f>
        <v>49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3-2-1</v>
      </c>
      <c r="R85" s="1" t="str">
        <f>IF(R84="","0-0-0",CONCATENATE(R84,"-",S84,"-",T84))</f>
        <v>2-3-1</v>
      </c>
      <c r="U85" s="1" t="str">
        <f>IF(U84="","0-0-0",CONCATENATE(U84,"-",V84,"-",W84))</f>
        <v>0-0-0</v>
      </c>
      <c r="X85" s="1" t="str">
        <f>IF(X84="","0-0-0",CONCATENATE(X84,"-",Y84,"-",Z84))</f>
        <v>1-1-0</v>
      </c>
      <c r="AA85" s="1" t="str">
        <f>IF(AA84="","0-0",CONCATENATE(AA84,AB84))</f>
        <v>W2</v>
      </c>
      <c r="AD85" s="1" t="str">
        <f>IF(AD84="","0-0-0",CONCATENATE(AD84,"-",AE84,"-",AF84))</f>
        <v>4-4-2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45210</v>
      </c>
      <c r="B2" s="1">
        <v>1</v>
      </c>
      <c r="C2" s="1" t="s">
        <v>4</v>
      </c>
      <c r="D2" s="1" t="s">
        <v>54</v>
      </c>
      <c r="E2" s="1">
        <v>5</v>
      </c>
      <c r="F2" s="1">
        <v>6</v>
      </c>
      <c r="G2" s="1" t="s">
        <v>112</v>
      </c>
      <c r="H2" s="1" t="s">
        <v>111</v>
      </c>
      <c r="I2" s="1">
        <f t="shared" ref="I2" si="0"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1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1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1</v>
      </c>
      <c r="AA2" s="1" t="str">
        <f t="shared" ref="AA2:AA65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OTL</v>
      </c>
      <c r="AD2" s="50">
        <f>IF(AC2="","",IF(AC2=$AJ$1,1,0))</f>
        <v>0</v>
      </c>
      <c r="AE2" s="50">
        <f>IF(AC2="","",IF(AC2=$AJ$2,1,0))</f>
        <v>0</v>
      </c>
      <c r="AF2" s="50">
        <f>IF(AC2="","",IF(AC2=$AJ$3,1,0))</f>
        <v>1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75</v>
      </c>
      <c r="E3" s="1">
        <v>3</v>
      </c>
      <c r="F3" s="1">
        <v>2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 t="shared" ref="J3:J34" si="4">IF(E3="","",IF(AND(F3&gt;E3,G3=$AK$2,H3=$AK$2),J2+1,J2))</f>
        <v>0</v>
      </c>
      <c r="K3" s="1">
        <f t="shared" ref="K3:K34" si="5">IF(E3="","",IF(AND(G3=$AK$1,E3&gt;F3),K2+1,K2))</f>
        <v>0</v>
      </c>
      <c r="L3" s="1">
        <f t="shared" ref="L3:L34" si="6">IF(E3="","",IF(AND(OR(G3=$AK$1,H3=$AK$1),E3&lt;F3),L2+1,L2))</f>
        <v>1</v>
      </c>
      <c r="M3" s="1">
        <f t="shared" ref="M3:M34" si="7">IF(E3="","",IF(AND(H3=$AK$1,E3&gt;F3),M2+1,M2))</f>
        <v>0</v>
      </c>
      <c r="N3" s="1">
        <f t="shared" ref="N3:N34" si="8">IF(E3="","",IF(AND(H3=$AK$1,E3&lt;F3),N2+1,N2))</f>
        <v>1</v>
      </c>
      <c r="O3" s="1">
        <f t="shared" ref="O3:O34" si="9">IF(E3="","",IF(AND(C3=$AL$1,E3&gt;F3),O2+1,O2))</f>
        <v>1</v>
      </c>
      <c r="P3" s="1">
        <f t="shared" ref="P3:P34" si="10">IF(E3="","",IF(AND(C3=$AL$1,F3&gt;E3,G3=$AK$2,H3=$AK$2), P2+1, P2))</f>
        <v>0</v>
      </c>
      <c r="Q3" s="1">
        <f t="shared" ref="Q3:Q34" si="11">IF(E3="","",IF(AND(C3=$AL$1,F3&gt;E3,OR(G3=$AK$1,H3=$AK$1)),Q2+1, Q2))</f>
        <v>0</v>
      </c>
      <c r="R3" s="1">
        <f t="shared" ref="R3:R34" si="12">IF(E3="","",IF(AND(C3=$AL$2,E3&gt;F3),R2+1,R2))</f>
        <v>0</v>
      </c>
      <c r="S3" s="1">
        <f t="shared" ref="S3:S34" si="13">IF(E3="","",IF(AND(C3=$AL$2,F3&gt;E3,G3=$AK$2,H3=$AK$2),S2+1,S2))</f>
        <v>0</v>
      </c>
      <c r="T3" s="1">
        <f t="shared" ref="T3:T34" si="14">IF(E3="","",IF(AND(C3=$AL$2,F3&gt;E3,OR(G3=$AK$1,H3=$AK$1)), T2+1, T2))</f>
        <v>1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1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1</v>
      </c>
      <c r="AA3" s="50" t="str">
        <f t="shared" si="1"/>
        <v>W</v>
      </c>
      <c r="AB3" s="1">
        <f t="shared" ref="AB3:AB66" si="15">IF(AA3="","",IF(AA3=AA2,AB2+1,1))</f>
        <v>1</v>
      </c>
      <c r="AC3" s="50" t="str">
        <f t="shared" ref="AC3:AC66" si="16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0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61</v>
      </c>
      <c r="AO3" s="1" t="s">
        <v>56</v>
      </c>
    </row>
    <row r="4" spans="1:41" x14ac:dyDescent="0.25">
      <c r="A4" s="14">
        <v>45216</v>
      </c>
      <c r="B4" s="1">
        <v>3</v>
      </c>
      <c r="C4" s="1" t="s">
        <v>3</v>
      </c>
      <c r="D4" s="1" t="s">
        <v>73</v>
      </c>
      <c r="E4" s="1">
        <v>2</v>
      </c>
      <c r="F4" s="1">
        <v>5</v>
      </c>
      <c r="G4" s="1" t="s">
        <v>112</v>
      </c>
      <c r="H4" s="1" t="s">
        <v>112</v>
      </c>
      <c r="I4" s="1">
        <f t="shared" si="3"/>
        <v>1</v>
      </c>
      <c r="J4" s="1">
        <f t="shared" si="4"/>
        <v>1</v>
      </c>
      <c r="K4" s="1">
        <f t="shared" si="5"/>
        <v>0</v>
      </c>
      <c r="L4" s="1">
        <f t="shared" si="6"/>
        <v>1</v>
      </c>
      <c r="M4" s="1">
        <f t="shared" si="7"/>
        <v>0</v>
      </c>
      <c r="N4" s="1">
        <f t="shared" si="8"/>
        <v>1</v>
      </c>
      <c r="O4" s="1">
        <f t="shared" si="9"/>
        <v>1</v>
      </c>
      <c r="P4" s="1">
        <f t="shared" si="10"/>
        <v>1</v>
      </c>
      <c r="Q4" s="1">
        <f t="shared" si="11"/>
        <v>0</v>
      </c>
      <c r="R4" s="1">
        <f t="shared" si="12"/>
        <v>0</v>
      </c>
      <c r="S4" s="1">
        <f t="shared" si="13"/>
        <v>0</v>
      </c>
      <c r="T4" s="1">
        <f t="shared" si="14"/>
        <v>1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1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1</v>
      </c>
      <c r="AA4" s="50" t="str">
        <f t="shared" si="1"/>
        <v>L</v>
      </c>
      <c r="AB4" s="1">
        <f t="shared" si="15"/>
        <v>1</v>
      </c>
      <c r="AC4" s="50" t="str">
        <f t="shared" si="16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1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67</v>
      </c>
      <c r="AO4" s="1" t="s">
        <v>52</v>
      </c>
    </row>
    <row r="5" spans="1:41" x14ac:dyDescent="0.25">
      <c r="A5" s="14">
        <v>45220</v>
      </c>
      <c r="B5" s="1">
        <v>4</v>
      </c>
      <c r="C5" s="1" t="s">
        <v>3</v>
      </c>
      <c r="D5" s="1" t="s">
        <v>65</v>
      </c>
      <c r="E5" s="1">
        <v>3</v>
      </c>
      <c r="F5" s="1">
        <v>2</v>
      </c>
      <c r="G5" s="1" t="s">
        <v>111</v>
      </c>
      <c r="H5" s="1" t="s">
        <v>112</v>
      </c>
      <c r="I5" s="1">
        <f t="shared" si="3"/>
        <v>2</v>
      </c>
      <c r="J5" s="1">
        <f t="shared" si="4"/>
        <v>1</v>
      </c>
      <c r="K5" s="1">
        <f t="shared" si="5"/>
        <v>1</v>
      </c>
      <c r="L5" s="1">
        <f t="shared" si="6"/>
        <v>1</v>
      </c>
      <c r="M5" s="1">
        <f t="shared" si="7"/>
        <v>0</v>
      </c>
      <c r="N5" s="1">
        <f t="shared" si="8"/>
        <v>1</v>
      </c>
      <c r="O5" s="1">
        <f t="shared" si="9"/>
        <v>2</v>
      </c>
      <c r="P5" s="1">
        <f t="shared" si="10"/>
        <v>1</v>
      </c>
      <c r="Q5" s="1">
        <f t="shared" si="11"/>
        <v>0</v>
      </c>
      <c r="R5" s="1">
        <f t="shared" si="12"/>
        <v>0</v>
      </c>
      <c r="S5" s="1">
        <f t="shared" si="13"/>
        <v>0</v>
      </c>
      <c r="T5" s="1">
        <f t="shared" si="14"/>
        <v>1</v>
      </c>
      <c r="U5" s="50">
        <f t="shared" si="17"/>
        <v>0</v>
      </c>
      <c r="V5" s="50">
        <f t="shared" si="18"/>
        <v>0</v>
      </c>
      <c r="W5" s="51">
        <f t="shared" si="19"/>
        <v>1</v>
      </c>
      <c r="X5" s="51">
        <f t="shared" si="20"/>
        <v>1</v>
      </c>
      <c r="Y5" s="51">
        <f t="shared" si="21"/>
        <v>0</v>
      </c>
      <c r="Z5" s="51">
        <f t="shared" si="22"/>
        <v>1</v>
      </c>
      <c r="AA5" s="50" t="str">
        <f t="shared" si="1"/>
        <v>W</v>
      </c>
      <c r="AB5" s="1">
        <f t="shared" si="15"/>
        <v>1</v>
      </c>
      <c r="AC5" s="50" t="str">
        <f t="shared" si="16"/>
        <v>W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81</v>
      </c>
      <c r="AN5" s="1" t="s">
        <v>56</v>
      </c>
      <c r="AO5" s="1" t="s">
        <v>59</v>
      </c>
    </row>
    <row r="6" spans="1:41" x14ac:dyDescent="0.25">
      <c r="A6" s="14">
        <v>45222</v>
      </c>
      <c r="B6" s="1">
        <v>5</v>
      </c>
      <c r="C6" s="1" t="s">
        <v>4</v>
      </c>
      <c r="D6" s="1" t="s">
        <v>57</v>
      </c>
      <c r="E6" s="1">
        <v>3</v>
      </c>
      <c r="F6" s="1">
        <v>1</v>
      </c>
      <c r="G6" s="1" t="s">
        <v>112</v>
      </c>
      <c r="H6" s="1" t="s">
        <v>112</v>
      </c>
      <c r="I6" s="1">
        <f t="shared" si="3"/>
        <v>3</v>
      </c>
      <c r="J6" s="1">
        <f t="shared" si="4"/>
        <v>1</v>
      </c>
      <c r="K6" s="1">
        <f t="shared" si="5"/>
        <v>1</v>
      </c>
      <c r="L6" s="1">
        <f t="shared" si="6"/>
        <v>1</v>
      </c>
      <c r="M6" s="1">
        <f t="shared" si="7"/>
        <v>0</v>
      </c>
      <c r="N6" s="1">
        <f t="shared" si="8"/>
        <v>1</v>
      </c>
      <c r="O6" s="1">
        <f t="shared" si="9"/>
        <v>2</v>
      </c>
      <c r="P6" s="1">
        <f t="shared" si="10"/>
        <v>1</v>
      </c>
      <c r="Q6" s="1">
        <f t="shared" si="11"/>
        <v>0</v>
      </c>
      <c r="R6" s="1">
        <f t="shared" si="12"/>
        <v>1</v>
      </c>
      <c r="S6" s="1">
        <f t="shared" si="13"/>
        <v>0</v>
      </c>
      <c r="T6" s="1">
        <f t="shared" si="14"/>
        <v>1</v>
      </c>
      <c r="U6" s="50">
        <f t="shared" si="17"/>
        <v>1</v>
      </c>
      <c r="V6" s="50">
        <f t="shared" si="18"/>
        <v>0</v>
      </c>
      <c r="W6" s="51">
        <f t="shared" si="19"/>
        <v>1</v>
      </c>
      <c r="X6" s="51">
        <f t="shared" si="20"/>
        <v>2</v>
      </c>
      <c r="Y6" s="51">
        <f t="shared" si="21"/>
        <v>0</v>
      </c>
      <c r="Z6" s="51">
        <f t="shared" si="22"/>
        <v>1</v>
      </c>
      <c r="AA6" s="50" t="str">
        <f t="shared" si="1"/>
        <v>W</v>
      </c>
      <c r="AB6" s="1">
        <f t="shared" si="15"/>
        <v>2</v>
      </c>
      <c r="AC6" s="50" t="str">
        <f t="shared" si="16"/>
        <v>W</v>
      </c>
      <c r="AD6" s="50">
        <f t="shared" si="23"/>
        <v>3</v>
      </c>
      <c r="AE6" s="50">
        <f t="shared" si="24"/>
        <v>1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55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63</v>
      </c>
      <c r="E7" s="1">
        <v>2</v>
      </c>
      <c r="F7" s="1">
        <v>5</v>
      </c>
      <c r="G7" s="1" t="s">
        <v>112</v>
      </c>
      <c r="H7" s="1" t="s">
        <v>112</v>
      </c>
      <c r="I7" s="1">
        <f t="shared" si="3"/>
        <v>3</v>
      </c>
      <c r="J7" s="1">
        <f t="shared" si="4"/>
        <v>2</v>
      </c>
      <c r="K7" s="1">
        <f t="shared" si="5"/>
        <v>1</v>
      </c>
      <c r="L7" s="1">
        <f t="shared" si="6"/>
        <v>1</v>
      </c>
      <c r="M7" s="1">
        <f t="shared" si="7"/>
        <v>0</v>
      </c>
      <c r="N7" s="1">
        <f t="shared" si="8"/>
        <v>1</v>
      </c>
      <c r="O7" s="1">
        <f t="shared" si="9"/>
        <v>2</v>
      </c>
      <c r="P7" s="1">
        <f t="shared" si="10"/>
        <v>2</v>
      </c>
      <c r="Q7" s="1">
        <f t="shared" si="11"/>
        <v>0</v>
      </c>
      <c r="R7" s="1">
        <f t="shared" si="12"/>
        <v>1</v>
      </c>
      <c r="S7" s="1">
        <f t="shared" si="13"/>
        <v>0</v>
      </c>
      <c r="T7" s="1">
        <f t="shared" si="14"/>
        <v>1</v>
      </c>
      <c r="U7" s="50">
        <f t="shared" si="17"/>
        <v>1</v>
      </c>
      <c r="V7" s="50">
        <f t="shared" si="18"/>
        <v>0</v>
      </c>
      <c r="W7" s="51">
        <f t="shared" si="19"/>
        <v>1</v>
      </c>
      <c r="X7" s="51">
        <f t="shared" si="20"/>
        <v>2</v>
      </c>
      <c r="Y7" s="51">
        <f t="shared" si="21"/>
        <v>1</v>
      </c>
      <c r="Z7" s="51">
        <f t="shared" si="22"/>
        <v>1</v>
      </c>
      <c r="AA7" s="50" t="str">
        <f t="shared" si="1"/>
        <v>L</v>
      </c>
      <c r="AB7" s="1">
        <f t="shared" si="15"/>
        <v>1</v>
      </c>
      <c r="AC7" s="50" t="str">
        <f t="shared" si="16"/>
        <v>L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63</v>
      </c>
      <c r="AO7" s="1" t="s">
        <v>54</v>
      </c>
    </row>
    <row r="8" spans="1:41" x14ac:dyDescent="0.25">
      <c r="A8" s="14">
        <v>45225</v>
      </c>
      <c r="B8" s="1">
        <v>7</v>
      </c>
      <c r="C8" s="1" t="s">
        <v>3</v>
      </c>
      <c r="D8" s="1" t="s">
        <v>67</v>
      </c>
      <c r="E8" s="1">
        <v>4</v>
      </c>
      <c r="F8" s="1">
        <v>3</v>
      </c>
      <c r="G8" s="1" t="s">
        <v>111</v>
      </c>
      <c r="H8" s="1" t="s">
        <v>112</v>
      </c>
      <c r="I8" s="1">
        <f t="shared" si="3"/>
        <v>4</v>
      </c>
      <c r="J8" s="1">
        <f t="shared" si="4"/>
        <v>2</v>
      </c>
      <c r="K8" s="1">
        <f t="shared" si="5"/>
        <v>2</v>
      </c>
      <c r="L8" s="1">
        <f t="shared" si="6"/>
        <v>1</v>
      </c>
      <c r="M8" s="1">
        <f t="shared" si="7"/>
        <v>0</v>
      </c>
      <c r="N8" s="1">
        <f t="shared" si="8"/>
        <v>1</v>
      </c>
      <c r="O8" s="1">
        <f t="shared" si="9"/>
        <v>3</v>
      </c>
      <c r="P8" s="1">
        <f t="shared" si="10"/>
        <v>2</v>
      </c>
      <c r="Q8" s="1">
        <f t="shared" si="11"/>
        <v>0</v>
      </c>
      <c r="R8" s="1">
        <f t="shared" si="12"/>
        <v>1</v>
      </c>
      <c r="S8" s="1">
        <f t="shared" si="13"/>
        <v>0</v>
      </c>
      <c r="T8" s="1">
        <f t="shared" si="14"/>
        <v>1</v>
      </c>
      <c r="U8" s="50">
        <f t="shared" si="17"/>
        <v>1</v>
      </c>
      <c r="V8" s="50">
        <f t="shared" si="18"/>
        <v>0</v>
      </c>
      <c r="W8" s="51">
        <f t="shared" si="19"/>
        <v>1</v>
      </c>
      <c r="X8" s="51">
        <f t="shared" si="20"/>
        <v>3</v>
      </c>
      <c r="Y8" s="51">
        <f t="shared" si="21"/>
        <v>1</v>
      </c>
      <c r="Z8" s="51">
        <f t="shared" si="22"/>
        <v>1</v>
      </c>
      <c r="AA8" s="50" t="str">
        <f t="shared" si="1"/>
        <v>W</v>
      </c>
      <c r="AB8" s="1">
        <f t="shared" si="15"/>
        <v>1</v>
      </c>
      <c r="AC8" s="50" t="str">
        <f t="shared" si="16"/>
        <v>W</v>
      </c>
      <c r="AD8" s="50">
        <f t="shared" si="23"/>
        <v>4</v>
      </c>
      <c r="AE8" s="50">
        <f t="shared" si="24"/>
        <v>2</v>
      </c>
      <c r="AF8" s="50">
        <f t="shared" si="25"/>
        <v>1</v>
      </c>
      <c r="AG8" s="17"/>
      <c r="AM8" s="1" t="s">
        <v>69</v>
      </c>
      <c r="AN8" s="1" t="s">
        <v>64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70</v>
      </c>
      <c r="E9" s="1">
        <v>4</v>
      </c>
      <c r="F9" s="1">
        <v>3</v>
      </c>
      <c r="G9" s="1" t="s">
        <v>112</v>
      </c>
      <c r="H9" s="1" t="s">
        <v>111</v>
      </c>
      <c r="I9" s="1">
        <f t="shared" si="3"/>
        <v>5</v>
      </c>
      <c r="J9" s="1">
        <f t="shared" si="4"/>
        <v>2</v>
      </c>
      <c r="K9" s="1">
        <f t="shared" si="5"/>
        <v>2</v>
      </c>
      <c r="L9" s="1">
        <f t="shared" si="6"/>
        <v>1</v>
      </c>
      <c r="M9" s="1">
        <f t="shared" si="7"/>
        <v>1</v>
      </c>
      <c r="N9" s="1">
        <f t="shared" si="8"/>
        <v>1</v>
      </c>
      <c r="O9" s="1">
        <f t="shared" si="9"/>
        <v>4</v>
      </c>
      <c r="P9" s="1">
        <f t="shared" si="10"/>
        <v>2</v>
      </c>
      <c r="Q9" s="1">
        <f t="shared" si="11"/>
        <v>0</v>
      </c>
      <c r="R9" s="1">
        <f t="shared" si="12"/>
        <v>1</v>
      </c>
      <c r="S9" s="1">
        <f t="shared" si="13"/>
        <v>0</v>
      </c>
      <c r="T9" s="1">
        <f t="shared" si="14"/>
        <v>1</v>
      </c>
      <c r="U9" s="50">
        <f t="shared" si="17"/>
        <v>1</v>
      </c>
      <c r="V9" s="50">
        <f t="shared" si="18"/>
        <v>0</v>
      </c>
      <c r="W9" s="51">
        <f t="shared" si="19"/>
        <v>1</v>
      </c>
      <c r="X9" s="51">
        <f t="shared" si="20"/>
        <v>3</v>
      </c>
      <c r="Y9" s="51">
        <f t="shared" si="21"/>
        <v>1</v>
      </c>
      <c r="Z9" s="51">
        <f t="shared" si="22"/>
        <v>1</v>
      </c>
      <c r="AA9" s="50" t="str">
        <f t="shared" si="1"/>
        <v>W</v>
      </c>
      <c r="AB9" s="1">
        <f t="shared" si="15"/>
        <v>2</v>
      </c>
      <c r="AC9" s="50" t="str">
        <f t="shared" si="16"/>
        <v>W</v>
      </c>
      <c r="AD9" s="50">
        <f t="shared" si="23"/>
        <v>5</v>
      </c>
      <c r="AE9" s="50">
        <f t="shared" si="24"/>
        <v>2</v>
      </c>
      <c r="AF9" s="50">
        <f t="shared" si="25"/>
        <v>1</v>
      </c>
      <c r="AG9" s="17"/>
      <c r="AM9" s="1" t="s">
        <v>67</v>
      </c>
      <c r="AN9" s="1" t="s">
        <v>60</v>
      </c>
    </row>
    <row r="10" spans="1:41" x14ac:dyDescent="0.25">
      <c r="A10" s="14">
        <v>45229</v>
      </c>
      <c r="B10" s="1">
        <v>9</v>
      </c>
      <c r="C10" s="1" t="s">
        <v>4</v>
      </c>
      <c r="D10" s="1" t="s">
        <v>77</v>
      </c>
      <c r="E10" s="1">
        <v>2</v>
      </c>
      <c r="F10" s="1">
        <v>3</v>
      </c>
      <c r="G10" s="1" t="s">
        <v>112</v>
      </c>
      <c r="H10" s="1" t="s">
        <v>111</v>
      </c>
      <c r="I10" s="1">
        <f t="shared" si="3"/>
        <v>5</v>
      </c>
      <c r="J10" s="1">
        <f t="shared" si="4"/>
        <v>2</v>
      </c>
      <c r="K10" s="1">
        <f t="shared" si="5"/>
        <v>2</v>
      </c>
      <c r="L10" s="1">
        <f t="shared" si="6"/>
        <v>2</v>
      </c>
      <c r="M10" s="1">
        <f t="shared" si="7"/>
        <v>1</v>
      </c>
      <c r="N10" s="1">
        <f t="shared" si="8"/>
        <v>2</v>
      </c>
      <c r="O10" s="1">
        <f t="shared" si="9"/>
        <v>4</v>
      </c>
      <c r="P10" s="1">
        <f t="shared" si="10"/>
        <v>2</v>
      </c>
      <c r="Q10" s="1">
        <f t="shared" si="11"/>
        <v>0</v>
      </c>
      <c r="R10" s="1">
        <f t="shared" si="12"/>
        <v>1</v>
      </c>
      <c r="S10" s="1">
        <f t="shared" si="13"/>
        <v>0</v>
      </c>
      <c r="T10" s="1">
        <f t="shared" si="14"/>
        <v>2</v>
      </c>
      <c r="U10" s="50">
        <f t="shared" si="17"/>
        <v>1</v>
      </c>
      <c r="V10" s="50">
        <f t="shared" si="18"/>
        <v>0</v>
      </c>
      <c r="W10" s="51">
        <f t="shared" si="19"/>
        <v>1</v>
      </c>
      <c r="X10" s="51">
        <f t="shared" si="20"/>
        <v>3</v>
      </c>
      <c r="Y10" s="51">
        <f t="shared" si="21"/>
        <v>1</v>
      </c>
      <c r="Z10" s="51">
        <f t="shared" si="22"/>
        <v>1</v>
      </c>
      <c r="AA10" s="50" t="str">
        <f t="shared" si="1"/>
        <v>L</v>
      </c>
      <c r="AB10" s="1">
        <f t="shared" si="15"/>
        <v>1</v>
      </c>
      <c r="AC10" s="50" t="str">
        <f t="shared" si="16"/>
        <v>OTL</v>
      </c>
      <c r="AD10" s="50">
        <f t="shared" si="23"/>
        <v>5</v>
      </c>
      <c r="AE10" s="50">
        <f t="shared" si="24"/>
        <v>2</v>
      </c>
      <c r="AF10" s="50">
        <f t="shared" si="25"/>
        <v>2</v>
      </c>
      <c r="AG10" s="17"/>
      <c r="AM10" s="1" t="s">
        <v>68</v>
      </c>
      <c r="AN10" s="1" t="s">
        <v>59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74</v>
      </c>
      <c r="E11" s="1">
        <v>2</v>
      </c>
      <c r="F11" s="1">
        <v>3</v>
      </c>
      <c r="G11" s="1" t="s">
        <v>112</v>
      </c>
      <c r="H11" s="1" t="s">
        <v>112</v>
      </c>
      <c r="I11" s="1">
        <f t="shared" si="3"/>
        <v>5</v>
      </c>
      <c r="J11" s="1">
        <f t="shared" si="4"/>
        <v>3</v>
      </c>
      <c r="K11" s="1">
        <f t="shared" si="5"/>
        <v>2</v>
      </c>
      <c r="L11" s="1">
        <f t="shared" si="6"/>
        <v>2</v>
      </c>
      <c r="M11" s="1">
        <f t="shared" si="7"/>
        <v>1</v>
      </c>
      <c r="N11" s="1">
        <f t="shared" si="8"/>
        <v>2</v>
      </c>
      <c r="O11" s="1">
        <f t="shared" si="9"/>
        <v>4</v>
      </c>
      <c r="P11" s="1">
        <f t="shared" si="10"/>
        <v>2</v>
      </c>
      <c r="Q11" s="1">
        <f t="shared" si="11"/>
        <v>0</v>
      </c>
      <c r="R11" s="1">
        <f t="shared" si="12"/>
        <v>1</v>
      </c>
      <c r="S11" s="1">
        <f t="shared" si="13"/>
        <v>1</v>
      </c>
      <c r="T11" s="1">
        <f t="shared" si="14"/>
        <v>2</v>
      </c>
      <c r="U11" s="50">
        <f t="shared" si="17"/>
        <v>1</v>
      </c>
      <c r="V11" s="50">
        <f t="shared" si="18"/>
        <v>0</v>
      </c>
      <c r="W11" s="51">
        <f t="shared" si="19"/>
        <v>1</v>
      </c>
      <c r="X11" s="51">
        <f t="shared" si="20"/>
        <v>3</v>
      </c>
      <c r="Y11" s="51">
        <f t="shared" si="21"/>
        <v>1</v>
      </c>
      <c r="Z11" s="51">
        <f t="shared" si="22"/>
        <v>1</v>
      </c>
      <c r="AA11" s="50" t="str">
        <f t="shared" si="1"/>
        <v>L</v>
      </c>
      <c r="AB11" s="1">
        <f t="shared" si="15"/>
        <v>2</v>
      </c>
      <c r="AC11" s="50" t="str">
        <f t="shared" si="16"/>
        <v>L</v>
      </c>
      <c r="AD11" s="50">
        <f t="shared" si="23"/>
        <v>5</v>
      </c>
      <c r="AE11" s="50">
        <f t="shared" si="24"/>
        <v>3</v>
      </c>
      <c r="AF11" s="50">
        <f t="shared" si="25"/>
        <v>2</v>
      </c>
      <c r="AG11" s="17"/>
      <c r="AM11" s="1" t="s">
        <v>56</v>
      </c>
      <c r="AN11" s="1" t="s">
        <v>62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71</v>
      </c>
      <c r="E12" s="1">
        <v>3</v>
      </c>
      <c r="F12" s="1">
        <v>6</v>
      </c>
      <c r="G12" s="1" t="s">
        <v>112</v>
      </c>
      <c r="H12" s="1" t="s">
        <v>112</v>
      </c>
      <c r="I12" s="1">
        <f t="shared" si="3"/>
        <v>5</v>
      </c>
      <c r="J12" s="1">
        <f t="shared" si="4"/>
        <v>4</v>
      </c>
      <c r="K12" s="1">
        <f t="shared" si="5"/>
        <v>2</v>
      </c>
      <c r="L12" s="1">
        <f t="shared" si="6"/>
        <v>2</v>
      </c>
      <c r="M12" s="1">
        <f t="shared" si="7"/>
        <v>1</v>
      </c>
      <c r="N12" s="1">
        <f t="shared" si="8"/>
        <v>2</v>
      </c>
      <c r="O12" s="1">
        <f t="shared" si="9"/>
        <v>4</v>
      </c>
      <c r="P12" s="1">
        <f t="shared" si="10"/>
        <v>2</v>
      </c>
      <c r="Q12" s="1">
        <f t="shared" si="11"/>
        <v>0</v>
      </c>
      <c r="R12" s="1">
        <f t="shared" si="12"/>
        <v>1</v>
      </c>
      <c r="S12" s="1">
        <f t="shared" si="13"/>
        <v>2</v>
      </c>
      <c r="T12" s="1">
        <f t="shared" si="14"/>
        <v>2</v>
      </c>
      <c r="U12" s="50">
        <f t="shared" si="17"/>
        <v>1</v>
      </c>
      <c r="V12" s="50">
        <f t="shared" si="18"/>
        <v>0</v>
      </c>
      <c r="W12" s="51">
        <f t="shared" si="19"/>
        <v>1</v>
      </c>
      <c r="X12" s="51">
        <f t="shared" si="20"/>
        <v>3</v>
      </c>
      <c r="Y12" s="51">
        <f t="shared" si="21"/>
        <v>1</v>
      </c>
      <c r="Z12" s="51">
        <f t="shared" si="22"/>
        <v>1</v>
      </c>
      <c r="AA12" s="50" t="str">
        <f t="shared" si="1"/>
        <v>L</v>
      </c>
      <c r="AB12" s="1">
        <f t="shared" si="15"/>
        <v>3</v>
      </c>
      <c r="AC12" s="50" t="str">
        <f t="shared" si="16"/>
        <v>L</v>
      </c>
      <c r="AD12" s="50">
        <f>IF(AC12="","",COUNTIFS(AC3:AC12,"W"))</f>
        <v>5</v>
      </c>
      <c r="AE12" s="50">
        <f>IF(AC12="","",COUNTIFS(AC3:AC12,"L"))</f>
        <v>4</v>
      </c>
      <c r="AF12" s="50">
        <f>IF(AC12="","",COUNTIFS(AC3:AC12,"OTL"))</f>
        <v>1</v>
      </c>
      <c r="AG12" s="17"/>
      <c r="AM12" s="1" t="s">
        <v>78</v>
      </c>
      <c r="AN12" s="1" t="s">
        <v>66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55</v>
      </c>
      <c r="E13" s="1">
        <v>3</v>
      </c>
      <c r="F13" s="1">
        <v>5</v>
      </c>
      <c r="G13" s="1" t="s">
        <v>112</v>
      </c>
      <c r="H13" s="1" t="s">
        <v>112</v>
      </c>
      <c r="I13" s="1">
        <f t="shared" si="3"/>
        <v>5</v>
      </c>
      <c r="J13" s="1">
        <f t="shared" si="4"/>
        <v>5</v>
      </c>
      <c r="K13" s="1">
        <f t="shared" si="5"/>
        <v>2</v>
      </c>
      <c r="L13" s="1">
        <f t="shared" si="6"/>
        <v>2</v>
      </c>
      <c r="M13" s="1">
        <f t="shared" si="7"/>
        <v>1</v>
      </c>
      <c r="N13" s="1">
        <f t="shared" si="8"/>
        <v>2</v>
      </c>
      <c r="O13" s="1">
        <f t="shared" si="9"/>
        <v>4</v>
      </c>
      <c r="P13" s="1">
        <f t="shared" si="10"/>
        <v>3</v>
      </c>
      <c r="Q13" s="1">
        <f t="shared" si="11"/>
        <v>0</v>
      </c>
      <c r="R13" s="1">
        <f t="shared" si="12"/>
        <v>1</v>
      </c>
      <c r="S13" s="1">
        <f t="shared" si="13"/>
        <v>2</v>
      </c>
      <c r="T13" s="1">
        <f t="shared" si="14"/>
        <v>2</v>
      </c>
      <c r="U13" s="50">
        <f t="shared" si="17"/>
        <v>1</v>
      </c>
      <c r="V13" s="50">
        <f t="shared" si="18"/>
        <v>1</v>
      </c>
      <c r="W13" s="51">
        <f t="shared" si="19"/>
        <v>1</v>
      </c>
      <c r="X13" s="51">
        <f t="shared" si="20"/>
        <v>3</v>
      </c>
      <c r="Y13" s="51">
        <f t="shared" si="21"/>
        <v>2</v>
      </c>
      <c r="Z13" s="51">
        <f t="shared" si="22"/>
        <v>1</v>
      </c>
      <c r="AA13" s="50" t="str">
        <f t="shared" si="1"/>
        <v>L</v>
      </c>
      <c r="AB13" s="1">
        <f t="shared" si="15"/>
        <v>4</v>
      </c>
      <c r="AC13" s="50" t="str">
        <f t="shared" si="16"/>
        <v>L</v>
      </c>
      <c r="AD13" s="50">
        <f>IF(AC13="","",COUNTIFS(AC4:AC13,"W"))</f>
        <v>4</v>
      </c>
      <c r="AE13" s="50">
        <f>IF(AC13="","",COUNTIFS(AC4:AC13,"L"))</f>
        <v>5</v>
      </c>
      <c r="AF13" s="50">
        <f>IF(AC13="","",COUNTIFS(AC4:AC13,"OTL"))</f>
        <v>1</v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4"/>
        <v/>
      </c>
      <c r="K14" s="1" t="str">
        <f t="shared" si="5"/>
        <v/>
      </c>
      <c r="L14" s="1" t="str">
        <f t="shared" si="6"/>
        <v/>
      </c>
      <c r="M14" s="1" t="str">
        <f t="shared" si="7"/>
        <v/>
      </c>
      <c r="N14" s="1" t="str">
        <f t="shared" si="8"/>
        <v/>
      </c>
      <c r="O14" s="1" t="str">
        <f t="shared" si="9"/>
        <v/>
      </c>
      <c r="P14" s="1" t="str">
        <f t="shared" si="10"/>
        <v/>
      </c>
      <c r="Q14" s="1" t="str">
        <f t="shared" si="11"/>
        <v/>
      </c>
      <c r="R14" s="1" t="str">
        <f t="shared" si="12"/>
        <v/>
      </c>
      <c r="S14" s="1" t="str">
        <f t="shared" si="13"/>
        <v/>
      </c>
      <c r="T14" s="1" t="str">
        <f t="shared" si="14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50" t="str">
        <f t="shared" si="1"/>
        <v/>
      </c>
      <c r="AB14" s="1" t="str">
        <f t="shared" si="15"/>
        <v/>
      </c>
      <c r="AC14" s="50" t="str">
        <f t="shared" si="16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4"/>
        <v/>
      </c>
      <c r="K15" s="1" t="str">
        <f t="shared" si="5"/>
        <v/>
      </c>
      <c r="L15" s="1" t="str">
        <f t="shared" si="6"/>
        <v/>
      </c>
      <c r="M15" s="1" t="str">
        <f t="shared" si="7"/>
        <v/>
      </c>
      <c r="N15" s="1" t="str">
        <f t="shared" si="8"/>
        <v/>
      </c>
      <c r="O15" s="1" t="str">
        <f t="shared" si="9"/>
        <v/>
      </c>
      <c r="P15" s="1" t="str">
        <f t="shared" si="10"/>
        <v/>
      </c>
      <c r="Q15" s="1" t="str">
        <f t="shared" si="11"/>
        <v/>
      </c>
      <c r="R15" s="1" t="str">
        <f t="shared" si="12"/>
        <v/>
      </c>
      <c r="S15" s="1" t="str">
        <f t="shared" si="13"/>
        <v/>
      </c>
      <c r="T15" s="1" t="str">
        <f t="shared" si="14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50" t="str">
        <f t="shared" si="1"/>
        <v/>
      </c>
      <c r="AB15" s="1" t="str">
        <f t="shared" si="15"/>
        <v/>
      </c>
      <c r="AC15" s="50" t="str">
        <f t="shared" si="16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4"/>
        <v/>
      </c>
      <c r="K16" s="1" t="str">
        <f t="shared" si="5"/>
        <v/>
      </c>
      <c r="L16" s="1" t="str">
        <f t="shared" si="6"/>
        <v/>
      </c>
      <c r="M16" s="1" t="str">
        <f t="shared" si="7"/>
        <v/>
      </c>
      <c r="N16" s="1" t="str">
        <f t="shared" si="8"/>
        <v/>
      </c>
      <c r="O16" s="1" t="str">
        <f t="shared" si="9"/>
        <v/>
      </c>
      <c r="P16" s="1" t="str">
        <f t="shared" si="10"/>
        <v/>
      </c>
      <c r="Q16" s="1" t="str">
        <f t="shared" si="11"/>
        <v/>
      </c>
      <c r="R16" s="1" t="str">
        <f t="shared" si="12"/>
        <v/>
      </c>
      <c r="S16" s="1" t="str">
        <f t="shared" si="13"/>
        <v/>
      </c>
      <c r="T16" s="1" t="str">
        <f t="shared" si="14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50" t="str">
        <f t="shared" si="1"/>
        <v/>
      </c>
      <c r="AB16" s="1" t="str">
        <f t="shared" si="15"/>
        <v/>
      </c>
      <c r="AC16" s="50" t="str">
        <f t="shared" si="16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72</v>
      </c>
    </row>
    <row r="17" spans="2:39" x14ac:dyDescent="0.25">
      <c r="B17" s="1">
        <v>16</v>
      </c>
      <c r="I17" s="1" t="str">
        <f t="shared" si="3"/>
        <v/>
      </c>
      <c r="J17" s="1" t="str">
        <f t="shared" si="4"/>
        <v/>
      </c>
      <c r="K17" s="1" t="str">
        <f t="shared" si="5"/>
        <v/>
      </c>
      <c r="L17" s="1" t="str">
        <f t="shared" si="6"/>
        <v/>
      </c>
      <c r="M17" s="1" t="str">
        <f t="shared" si="7"/>
        <v/>
      </c>
      <c r="N17" s="1" t="str">
        <f t="shared" si="8"/>
        <v/>
      </c>
      <c r="O17" s="1" t="str">
        <f t="shared" si="9"/>
        <v/>
      </c>
      <c r="P17" s="1" t="str">
        <f t="shared" si="10"/>
        <v/>
      </c>
      <c r="Q17" s="1" t="str">
        <f t="shared" si="11"/>
        <v/>
      </c>
      <c r="R17" s="1" t="str">
        <f t="shared" si="12"/>
        <v/>
      </c>
      <c r="S17" s="1" t="str">
        <f t="shared" si="13"/>
        <v/>
      </c>
      <c r="T17" s="1" t="str">
        <f t="shared" si="14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50" t="str">
        <f t="shared" si="1"/>
        <v/>
      </c>
      <c r="AB17" s="1" t="str">
        <f t="shared" si="15"/>
        <v/>
      </c>
      <c r="AC17" s="50" t="str">
        <f t="shared" si="16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4"/>
        <v/>
      </c>
      <c r="K18" s="1" t="str">
        <f t="shared" si="5"/>
        <v/>
      </c>
      <c r="L18" s="1" t="str">
        <f t="shared" si="6"/>
        <v/>
      </c>
      <c r="M18" s="1" t="str">
        <f t="shared" si="7"/>
        <v/>
      </c>
      <c r="N18" s="1" t="str">
        <f t="shared" si="8"/>
        <v/>
      </c>
      <c r="O18" s="1" t="str">
        <f t="shared" si="9"/>
        <v/>
      </c>
      <c r="P18" s="1" t="str">
        <f t="shared" si="10"/>
        <v/>
      </c>
      <c r="Q18" s="1" t="str">
        <f t="shared" si="11"/>
        <v/>
      </c>
      <c r="R18" s="1" t="str">
        <f t="shared" si="12"/>
        <v/>
      </c>
      <c r="S18" s="1" t="str">
        <f t="shared" si="13"/>
        <v/>
      </c>
      <c r="T18" s="1" t="str">
        <f t="shared" si="14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50" t="str">
        <f t="shared" si="1"/>
        <v/>
      </c>
      <c r="AB18" s="1" t="str">
        <f t="shared" si="15"/>
        <v/>
      </c>
      <c r="AC18" s="50" t="str">
        <f t="shared" si="16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4"/>
        <v/>
      </c>
      <c r="K19" s="1" t="str">
        <f t="shared" si="5"/>
        <v/>
      </c>
      <c r="L19" s="1" t="str">
        <f t="shared" si="6"/>
        <v/>
      </c>
      <c r="M19" s="1" t="str">
        <f t="shared" si="7"/>
        <v/>
      </c>
      <c r="N19" s="1" t="str">
        <f t="shared" si="8"/>
        <v/>
      </c>
      <c r="O19" s="1" t="str">
        <f t="shared" si="9"/>
        <v/>
      </c>
      <c r="P19" s="1" t="str">
        <f t="shared" si="10"/>
        <v/>
      </c>
      <c r="Q19" s="1" t="str">
        <f t="shared" si="11"/>
        <v/>
      </c>
      <c r="R19" s="1" t="str">
        <f t="shared" si="12"/>
        <v/>
      </c>
      <c r="S19" s="1" t="str">
        <f t="shared" si="13"/>
        <v/>
      </c>
      <c r="T19" s="1" t="str">
        <f t="shared" si="14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50" t="str">
        <f t="shared" si="1"/>
        <v/>
      </c>
      <c r="AB19" s="1" t="str">
        <f t="shared" si="15"/>
        <v/>
      </c>
      <c r="AC19" s="50" t="str">
        <f t="shared" si="16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4"/>
        <v/>
      </c>
      <c r="K20" s="1" t="str">
        <f t="shared" si="5"/>
        <v/>
      </c>
      <c r="L20" s="1" t="str">
        <f t="shared" si="6"/>
        <v/>
      </c>
      <c r="M20" s="1" t="str">
        <f t="shared" si="7"/>
        <v/>
      </c>
      <c r="N20" s="1" t="str">
        <f t="shared" si="8"/>
        <v/>
      </c>
      <c r="O20" s="1" t="str">
        <f t="shared" si="9"/>
        <v/>
      </c>
      <c r="P20" s="1" t="str">
        <f t="shared" si="10"/>
        <v/>
      </c>
      <c r="Q20" s="1" t="str">
        <f t="shared" si="11"/>
        <v/>
      </c>
      <c r="R20" s="1" t="str">
        <f t="shared" si="12"/>
        <v/>
      </c>
      <c r="S20" s="1" t="str">
        <f t="shared" si="13"/>
        <v/>
      </c>
      <c r="T20" s="1" t="str">
        <f t="shared" si="14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50" t="str">
        <f t="shared" si="1"/>
        <v/>
      </c>
      <c r="AB20" s="1" t="str">
        <f t="shared" si="15"/>
        <v/>
      </c>
      <c r="AC20" s="50" t="str">
        <f t="shared" si="16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4"/>
        <v/>
      </c>
      <c r="K21" s="1" t="str">
        <f t="shared" si="5"/>
        <v/>
      </c>
      <c r="L21" s="1" t="str">
        <f t="shared" si="6"/>
        <v/>
      </c>
      <c r="M21" s="1" t="str">
        <f t="shared" si="7"/>
        <v/>
      </c>
      <c r="N21" s="1" t="str">
        <f t="shared" si="8"/>
        <v/>
      </c>
      <c r="O21" s="1" t="str">
        <f t="shared" si="9"/>
        <v/>
      </c>
      <c r="P21" s="1" t="str">
        <f t="shared" si="10"/>
        <v/>
      </c>
      <c r="Q21" s="1" t="str">
        <f t="shared" si="11"/>
        <v/>
      </c>
      <c r="R21" s="1" t="str">
        <f t="shared" si="12"/>
        <v/>
      </c>
      <c r="S21" s="1" t="str">
        <f t="shared" si="13"/>
        <v/>
      </c>
      <c r="T21" s="1" t="str">
        <f t="shared" si="14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50" t="str">
        <f t="shared" si="1"/>
        <v/>
      </c>
      <c r="AB21" s="1" t="str">
        <f t="shared" si="15"/>
        <v/>
      </c>
      <c r="AC21" s="50" t="str">
        <f t="shared" si="16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4"/>
        <v/>
      </c>
      <c r="K22" s="1" t="str">
        <f t="shared" si="5"/>
        <v/>
      </c>
      <c r="L22" s="1" t="str">
        <f t="shared" si="6"/>
        <v/>
      </c>
      <c r="M22" s="1" t="str">
        <f t="shared" si="7"/>
        <v/>
      </c>
      <c r="N22" s="1" t="str">
        <f t="shared" si="8"/>
        <v/>
      </c>
      <c r="O22" s="1" t="str">
        <f t="shared" si="9"/>
        <v/>
      </c>
      <c r="P22" s="1" t="str">
        <f t="shared" si="10"/>
        <v/>
      </c>
      <c r="Q22" s="1" t="str">
        <f t="shared" si="11"/>
        <v/>
      </c>
      <c r="R22" s="1" t="str">
        <f t="shared" si="12"/>
        <v/>
      </c>
      <c r="S22" s="1" t="str">
        <f t="shared" si="13"/>
        <v/>
      </c>
      <c r="T22" s="1" t="str">
        <f t="shared" si="14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50" t="str">
        <f t="shared" si="1"/>
        <v/>
      </c>
      <c r="AB22" s="1" t="str">
        <f t="shared" si="15"/>
        <v/>
      </c>
      <c r="AC22" s="50" t="str">
        <f t="shared" si="16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4"/>
        <v/>
      </c>
      <c r="K23" s="1" t="str">
        <f t="shared" si="5"/>
        <v/>
      </c>
      <c r="L23" s="1" t="str">
        <f t="shared" si="6"/>
        <v/>
      </c>
      <c r="M23" s="1" t="str">
        <f t="shared" si="7"/>
        <v/>
      </c>
      <c r="N23" s="1" t="str">
        <f t="shared" si="8"/>
        <v/>
      </c>
      <c r="O23" s="1" t="str">
        <f t="shared" si="9"/>
        <v/>
      </c>
      <c r="P23" s="1" t="str">
        <f t="shared" si="10"/>
        <v/>
      </c>
      <c r="Q23" s="1" t="str">
        <f t="shared" si="11"/>
        <v/>
      </c>
      <c r="R23" s="1" t="str">
        <f t="shared" si="12"/>
        <v/>
      </c>
      <c r="S23" s="1" t="str">
        <f t="shared" si="13"/>
        <v/>
      </c>
      <c r="T23" s="1" t="str">
        <f t="shared" si="14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50" t="str">
        <f t="shared" si="1"/>
        <v/>
      </c>
      <c r="AB23" s="1" t="str">
        <f t="shared" si="15"/>
        <v/>
      </c>
      <c r="AC23" s="50" t="str">
        <f t="shared" si="16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4"/>
        <v/>
      </c>
      <c r="K24" s="1" t="str">
        <f t="shared" si="5"/>
        <v/>
      </c>
      <c r="L24" s="1" t="str">
        <f t="shared" si="6"/>
        <v/>
      </c>
      <c r="M24" s="1" t="str">
        <f t="shared" si="7"/>
        <v/>
      </c>
      <c r="N24" s="1" t="str">
        <f t="shared" si="8"/>
        <v/>
      </c>
      <c r="O24" s="1" t="str">
        <f t="shared" si="9"/>
        <v/>
      </c>
      <c r="P24" s="1" t="str">
        <f t="shared" si="10"/>
        <v/>
      </c>
      <c r="Q24" s="1" t="str">
        <f t="shared" si="11"/>
        <v/>
      </c>
      <c r="R24" s="1" t="str">
        <f t="shared" si="12"/>
        <v/>
      </c>
      <c r="S24" s="1" t="str">
        <f t="shared" si="13"/>
        <v/>
      </c>
      <c r="T24" s="1" t="str">
        <f t="shared" si="14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50" t="str">
        <f t="shared" si="1"/>
        <v/>
      </c>
      <c r="AB24" s="1" t="str">
        <f t="shared" si="15"/>
        <v/>
      </c>
      <c r="AC24" s="50" t="str">
        <f t="shared" si="16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4"/>
        <v/>
      </c>
      <c r="K25" s="1" t="str">
        <f t="shared" si="5"/>
        <v/>
      </c>
      <c r="L25" s="1" t="str">
        <f t="shared" si="6"/>
        <v/>
      </c>
      <c r="M25" s="1" t="str">
        <f t="shared" si="7"/>
        <v/>
      </c>
      <c r="N25" s="1" t="str">
        <f t="shared" si="8"/>
        <v/>
      </c>
      <c r="O25" s="1" t="str">
        <f t="shared" si="9"/>
        <v/>
      </c>
      <c r="P25" s="1" t="str">
        <f t="shared" si="10"/>
        <v/>
      </c>
      <c r="Q25" s="1" t="str">
        <f t="shared" si="11"/>
        <v/>
      </c>
      <c r="R25" s="1" t="str">
        <f t="shared" si="12"/>
        <v/>
      </c>
      <c r="S25" s="1" t="str">
        <f t="shared" si="13"/>
        <v/>
      </c>
      <c r="T25" s="1" t="str">
        <f t="shared" si="14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50" t="str">
        <f t="shared" si="1"/>
        <v/>
      </c>
      <c r="AB25" s="1" t="str">
        <f t="shared" si="15"/>
        <v/>
      </c>
      <c r="AC25" s="50" t="str">
        <f t="shared" si="16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4"/>
        <v/>
      </c>
      <c r="K26" s="1" t="str">
        <f t="shared" si="5"/>
        <v/>
      </c>
      <c r="L26" s="1" t="str">
        <f t="shared" si="6"/>
        <v/>
      </c>
      <c r="M26" s="1" t="str">
        <f t="shared" si="7"/>
        <v/>
      </c>
      <c r="N26" s="1" t="str">
        <f t="shared" si="8"/>
        <v/>
      </c>
      <c r="O26" s="1" t="str">
        <f t="shared" si="9"/>
        <v/>
      </c>
      <c r="P26" s="1" t="str">
        <f t="shared" si="10"/>
        <v/>
      </c>
      <c r="Q26" s="1" t="str">
        <f t="shared" si="11"/>
        <v/>
      </c>
      <c r="R26" s="1" t="str">
        <f t="shared" si="12"/>
        <v/>
      </c>
      <c r="S26" s="1" t="str">
        <f t="shared" si="13"/>
        <v/>
      </c>
      <c r="T26" s="1" t="str">
        <f t="shared" si="14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50" t="str">
        <f t="shared" si="1"/>
        <v/>
      </c>
      <c r="AB26" s="1" t="str">
        <f t="shared" si="15"/>
        <v/>
      </c>
      <c r="AC26" s="50" t="str">
        <f t="shared" si="16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4"/>
        <v/>
      </c>
      <c r="K27" s="1" t="str">
        <f t="shared" si="5"/>
        <v/>
      </c>
      <c r="L27" s="1" t="str">
        <f t="shared" si="6"/>
        <v/>
      </c>
      <c r="M27" s="1" t="str">
        <f t="shared" si="7"/>
        <v/>
      </c>
      <c r="N27" s="1" t="str">
        <f t="shared" si="8"/>
        <v/>
      </c>
      <c r="O27" s="1" t="str">
        <f t="shared" si="9"/>
        <v/>
      </c>
      <c r="P27" s="1" t="str">
        <f t="shared" si="10"/>
        <v/>
      </c>
      <c r="Q27" s="1" t="str">
        <f t="shared" si="11"/>
        <v/>
      </c>
      <c r="R27" s="1" t="str">
        <f t="shared" si="12"/>
        <v/>
      </c>
      <c r="S27" s="1" t="str">
        <f t="shared" si="13"/>
        <v/>
      </c>
      <c r="T27" s="1" t="str">
        <f t="shared" si="14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50" t="str">
        <f t="shared" si="1"/>
        <v/>
      </c>
      <c r="AB27" s="1" t="str">
        <f t="shared" si="15"/>
        <v/>
      </c>
      <c r="AC27" s="50" t="str">
        <f t="shared" si="16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4"/>
        <v/>
      </c>
      <c r="K28" s="1" t="str">
        <f t="shared" si="5"/>
        <v/>
      </c>
      <c r="L28" s="1" t="str">
        <f t="shared" si="6"/>
        <v/>
      </c>
      <c r="M28" s="1" t="str">
        <f t="shared" si="7"/>
        <v/>
      </c>
      <c r="N28" s="1" t="str">
        <f t="shared" si="8"/>
        <v/>
      </c>
      <c r="O28" s="1" t="str">
        <f t="shared" si="9"/>
        <v/>
      </c>
      <c r="P28" s="1" t="str">
        <f t="shared" si="10"/>
        <v/>
      </c>
      <c r="Q28" s="1" t="str">
        <f t="shared" si="11"/>
        <v/>
      </c>
      <c r="R28" s="1" t="str">
        <f t="shared" si="12"/>
        <v/>
      </c>
      <c r="S28" s="1" t="str">
        <f t="shared" si="13"/>
        <v/>
      </c>
      <c r="T28" s="1" t="str">
        <f t="shared" si="14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50" t="str">
        <f t="shared" si="1"/>
        <v/>
      </c>
      <c r="AB28" s="1" t="str">
        <f t="shared" si="15"/>
        <v/>
      </c>
      <c r="AC28" s="50" t="str">
        <f t="shared" si="16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4"/>
        <v/>
      </c>
      <c r="K29" s="1" t="str">
        <f t="shared" si="5"/>
        <v/>
      </c>
      <c r="L29" s="1" t="str">
        <f t="shared" si="6"/>
        <v/>
      </c>
      <c r="M29" s="1" t="str">
        <f t="shared" si="7"/>
        <v/>
      </c>
      <c r="N29" s="1" t="str">
        <f t="shared" si="8"/>
        <v/>
      </c>
      <c r="O29" s="1" t="str">
        <f t="shared" si="9"/>
        <v/>
      </c>
      <c r="P29" s="1" t="str">
        <f t="shared" si="10"/>
        <v/>
      </c>
      <c r="Q29" s="1" t="str">
        <f t="shared" si="11"/>
        <v/>
      </c>
      <c r="R29" s="1" t="str">
        <f t="shared" si="12"/>
        <v/>
      </c>
      <c r="S29" s="1" t="str">
        <f t="shared" si="13"/>
        <v/>
      </c>
      <c r="T29" s="1" t="str">
        <f t="shared" si="14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50" t="str">
        <f t="shared" si="1"/>
        <v/>
      </c>
      <c r="AB29" s="1" t="str">
        <f t="shared" si="15"/>
        <v/>
      </c>
      <c r="AC29" s="50" t="str">
        <f t="shared" si="16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4"/>
        <v/>
      </c>
      <c r="K30" s="1" t="str">
        <f t="shared" si="5"/>
        <v/>
      </c>
      <c r="L30" s="1" t="str">
        <f t="shared" si="6"/>
        <v/>
      </c>
      <c r="M30" s="1" t="str">
        <f t="shared" si="7"/>
        <v/>
      </c>
      <c r="N30" s="1" t="str">
        <f t="shared" si="8"/>
        <v/>
      </c>
      <c r="O30" s="1" t="str">
        <f t="shared" si="9"/>
        <v/>
      </c>
      <c r="P30" s="1" t="str">
        <f t="shared" si="10"/>
        <v/>
      </c>
      <c r="Q30" s="1" t="str">
        <f t="shared" si="11"/>
        <v/>
      </c>
      <c r="R30" s="1" t="str">
        <f t="shared" si="12"/>
        <v/>
      </c>
      <c r="S30" s="1" t="str">
        <f t="shared" si="13"/>
        <v/>
      </c>
      <c r="T30" s="1" t="str">
        <f t="shared" si="14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50" t="str">
        <f t="shared" si="1"/>
        <v/>
      </c>
      <c r="AB30" s="1" t="str">
        <f t="shared" si="15"/>
        <v/>
      </c>
      <c r="AC30" s="50" t="str">
        <f t="shared" si="16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4"/>
        <v/>
      </c>
      <c r="K31" s="1" t="str">
        <f t="shared" si="5"/>
        <v/>
      </c>
      <c r="L31" s="1" t="str">
        <f t="shared" si="6"/>
        <v/>
      </c>
      <c r="M31" s="1" t="str">
        <f t="shared" si="7"/>
        <v/>
      </c>
      <c r="N31" s="1" t="str">
        <f t="shared" si="8"/>
        <v/>
      </c>
      <c r="O31" s="1" t="str">
        <f t="shared" si="9"/>
        <v/>
      </c>
      <c r="P31" s="1" t="str">
        <f t="shared" si="10"/>
        <v/>
      </c>
      <c r="Q31" s="1" t="str">
        <f t="shared" si="11"/>
        <v/>
      </c>
      <c r="R31" s="1" t="str">
        <f t="shared" si="12"/>
        <v/>
      </c>
      <c r="S31" s="1" t="str">
        <f t="shared" si="13"/>
        <v/>
      </c>
      <c r="T31" s="1" t="str">
        <f t="shared" si="14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50" t="str">
        <f t="shared" si="1"/>
        <v/>
      </c>
      <c r="AB31" s="1" t="str">
        <f t="shared" si="15"/>
        <v/>
      </c>
      <c r="AC31" s="50" t="str">
        <f t="shared" si="16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4"/>
        <v/>
      </c>
      <c r="K32" s="1" t="str">
        <f t="shared" si="5"/>
        <v/>
      </c>
      <c r="L32" s="1" t="str">
        <f t="shared" si="6"/>
        <v/>
      </c>
      <c r="M32" s="1" t="str">
        <f t="shared" si="7"/>
        <v/>
      </c>
      <c r="N32" s="1" t="str">
        <f t="shared" si="8"/>
        <v/>
      </c>
      <c r="O32" s="1" t="str">
        <f t="shared" si="9"/>
        <v/>
      </c>
      <c r="P32" s="1" t="str">
        <f t="shared" si="10"/>
        <v/>
      </c>
      <c r="Q32" s="1" t="str">
        <f t="shared" si="11"/>
        <v/>
      </c>
      <c r="R32" s="1" t="str">
        <f t="shared" si="12"/>
        <v/>
      </c>
      <c r="S32" s="1" t="str">
        <f t="shared" si="13"/>
        <v/>
      </c>
      <c r="T32" s="1" t="str">
        <f t="shared" si="14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50" t="str">
        <f t="shared" si="1"/>
        <v/>
      </c>
      <c r="AB32" s="1" t="str">
        <f t="shared" si="15"/>
        <v/>
      </c>
      <c r="AC32" s="50" t="str">
        <f t="shared" si="16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4"/>
        <v/>
      </c>
      <c r="K33" s="1" t="str">
        <f t="shared" si="5"/>
        <v/>
      </c>
      <c r="L33" s="1" t="str">
        <f t="shared" si="6"/>
        <v/>
      </c>
      <c r="M33" s="1" t="str">
        <f t="shared" si="7"/>
        <v/>
      </c>
      <c r="N33" s="1" t="str">
        <f t="shared" si="8"/>
        <v/>
      </c>
      <c r="O33" s="1" t="str">
        <f t="shared" si="9"/>
        <v/>
      </c>
      <c r="P33" s="1" t="str">
        <f t="shared" si="10"/>
        <v/>
      </c>
      <c r="Q33" s="1" t="str">
        <f t="shared" si="11"/>
        <v/>
      </c>
      <c r="R33" s="1" t="str">
        <f t="shared" si="12"/>
        <v/>
      </c>
      <c r="S33" s="1" t="str">
        <f t="shared" si="13"/>
        <v/>
      </c>
      <c r="T33" s="1" t="str">
        <f t="shared" si="14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50" t="str">
        <f t="shared" si="1"/>
        <v/>
      </c>
      <c r="AB33" s="1" t="str">
        <f t="shared" si="15"/>
        <v/>
      </c>
      <c r="AC33" s="50" t="str">
        <f t="shared" si="16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4"/>
        <v/>
      </c>
      <c r="K34" s="1" t="str">
        <f t="shared" si="5"/>
        <v/>
      </c>
      <c r="L34" s="1" t="str">
        <f t="shared" si="6"/>
        <v/>
      </c>
      <c r="M34" s="1" t="str">
        <f t="shared" si="7"/>
        <v/>
      </c>
      <c r="N34" s="1" t="str">
        <f t="shared" si="8"/>
        <v/>
      </c>
      <c r="O34" s="1" t="str">
        <f t="shared" si="9"/>
        <v/>
      </c>
      <c r="P34" s="1" t="str">
        <f t="shared" si="10"/>
        <v/>
      </c>
      <c r="Q34" s="1" t="str">
        <f t="shared" si="11"/>
        <v/>
      </c>
      <c r="R34" s="1" t="str">
        <f t="shared" si="12"/>
        <v/>
      </c>
      <c r="S34" s="1" t="str">
        <f t="shared" si="13"/>
        <v/>
      </c>
      <c r="T34" s="1" t="str">
        <f t="shared" si="14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50" t="str">
        <f t="shared" si="1"/>
        <v/>
      </c>
      <c r="AB34" s="1" t="str">
        <f t="shared" si="15"/>
        <v/>
      </c>
      <c r="AC34" s="50" t="str">
        <f t="shared" si="16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ref="J35:J66" si="29">IF(E35="","",IF(AND(F35&gt;E35,G35=$AK$2,H35=$AK$2),J34+1,J34))</f>
        <v/>
      </c>
      <c r="K35" s="1" t="str">
        <f t="shared" ref="K35:K66" si="30">IF(E35="","",IF(AND(G35=$AK$1,E35&gt;F35),K34+1,K34))</f>
        <v/>
      </c>
      <c r="L35" s="1" t="str">
        <f t="shared" ref="L35:L66" si="31">IF(E35="","",IF(AND(OR(G35=$AK$1,H35=$AK$1),E35&lt;F35),L34+1,L34))</f>
        <v/>
      </c>
      <c r="M35" s="1" t="str">
        <f t="shared" ref="M35:M66" si="32">IF(E35="","",IF(AND(H35=$AK$1,E35&gt;F35),M34+1,M34))</f>
        <v/>
      </c>
      <c r="N35" s="1" t="str">
        <f t="shared" ref="N35:N66" si="33">IF(E35="","",IF(AND(H35=$AK$1,E35&lt;F35),N34+1,N34))</f>
        <v/>
      </c>
      <c r="O35" s="1" t="str">
        <f t="shared" ref="O35:O66" si="34">IF(E35="","",IF(AND(C35=$AL$1,E35&gt;F35),O34+1,O34))</f>
        <v/>
      </c>
      <c r="P35" s="1" t="str">
        <f t="shared" ref="P35:P66" si="35">IF(E35="","",IF(AND(C35=$AL$1,F35&gt;E35,G35=$AK$2,H35=$AK$2), P34+1, P34))</f>
        <v/>
      </c>
      <c r="Q35" s="1" t="str">
        <f t="shared" ref="Q35:Q66" si="36">IF(E35="","",IF(AND(C35=$AL$1,F35&gt;E35,OR(G35=$AK$1,H35=$AK$1)),Q34+1, Q34))</f>
        <v/>
      </c>
      <c r="R35" s="1" t="str">
        <f t="shared" ref="R35:R66" si="37">IF(E35="","",IF(AND(C35=$AL$2,E35&gt;F35),R34+1,R34))</f>
        <v/>
      </c>
      <c r="S35" s="1" t="str">
        <f t="shared" ref="S35:S66" si="38">IF(E35="","",IF(AND(C35=$AL$2,F35&gt;E35,G35=$AK$2,H35=$AK$2),S34+1,S34))</f>
        <v/>
      </c>
      <c r="T35" s="1" t="str">
        <f t="shared" ref="T35:T66" si="39">IF(E35="","",IF(AND(C35=$AL$2,F35&gt;E35,OR(G35=$AK$1,H35=$AK$1)), T34+1, T34))</f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50" t="str">
        <f t="shared" si="1"/>
        <v/>
      </c>
      <c r="AB35" s="1" t="str">
        <f t="shared" si="15"/>
        <v/>
      </c>
      <c r="AC35" s="50" t="str">
        <f t="shared" si="16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29"/>
        <v/>
      </c>
      <c r="K36" s="1" t="str">
        <f t="shared" si="30"/>
        <v/>
      </c>
      <c r="L36" s="1" t="str">
        <f t="shared" si="31"/>
        <v/>
      </c>
      <c r="M36" s="1" t="str">
        <f t="shared" si="32"/>
        <v/>
      </c>
      <c r="N36" s="1" t="str">
        <f t="shared" si="33"/>
        <v/>
      </c>
      <c r="O36" s="1" t="str">
        <f t="shared" si="34"/>
        <v/>
      </c>
      <c r="P36" s="1" t="str">
        <f t="shared" si="35"/>
        <v/>
      </c>
      <c r="Q36" s="1" t="str">
        <f t="shared" si="36"/>
        <v/>
      </c>
      <c r="R36" s="1" t="str">
        <f t="shared" si="37"/>
        <v/>
      </c>
      <c r="S36" s="1" t="str">
        <f t="shared" si="38"/>
        <v/>
      </c>
      <c r="T36" s="1" t="str">
        <f t="shared" si="39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50" t="str">
        <f t="shared" si="1"/>
        <v/>
      </c>
      <c r="AB36" s="1" t="str">
        <f t="shared" si="15"/>
        <v/>
      </c>
      <c r="AC36" s="50" t="str">
        <f t="shared" si="16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29"/>
        <v/>
      </c>
      <c r="K37" s="1" t="str">
        <f t="shared" si="30"/>
        <v/>
      </c>
      <c r="L37" s="1" t="str">
        <f t="shared" si="31"/>
        <v/>
      </c>
      <c r="M37" s="1" t="str">
        <f t="shared" si="32"/>
        <v/>
      </c>
      <c r="N37" s="1" t="str">
        <f t="shared" si="33"/>
        <v/>
      </c>
      <c r="O37" s="1" t="str">
        <f t="shared" si="34"/>
        <v/>
      </c>
      <c r="P37" s="1" t="str">
        <f t="shared" si="35"/>
        <v/>
      </c>
      <c r="Q37" s="1" t="str">
        <f t="shared" si="36"/>
        <v/>
      </c>
      <c r="R37" s="1" t="str">
        <f t="shared" si="37"/>
        <v/>
      </c>
      <c r="S37" s="1" t="str">
        <f t="shared" si="38"/>
        <v/>
      </c>
      <c r="T37" s="1" t="str">
        <f t="shared" si="39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50" t="str">
        <f t="shared" si="1"/>
        <v/>
      </c>
      <c r="AB37" s="1" t="str">
        <f t="shared" si="15"/>
        <v/>
      </c>
      <c r="AC37" s="50" t="str">
        <f t="shared" si="16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29"/>
        <v/>
      </c>
      <c r="K38" s="1" t="str">
        <f t="shared" si="30"/>
        <v/>
      </c>
      <c r="L38" s="1" t="str">
        <f t="shared" si="31"/>
        <v/>
      </c>
      <c r="M38" s="1" t="str">
        <f t="shared" si="32"/>
        <v/>
      </c>
      <c r="N38" s="1" t="str">
        <f t="shared" si="33"/>
        <v/>
      </c>
      <c r="O38" s="1" t="str">
        <f t="shared" si="34"/>
        <v/>
      </c>
      <c r="P38" s="1" t="str">
        <f t="shared" si="35"/>
        <v/>
      </c>
      <c r="Q38" s="1" t="str">
        <f t="shared" si="36"/>
        <v/>
      </c>
      <c r="R38" s="1" t="str">
        <f t="shared" si="37"/>
        <v/>
      </c>
      <c r="S38" s="1" t="str">
        <f t="shared" si="38"/>
        <v/>
      </c>
      <c r="T38" s="1" t="str">
        <f t="shared" si="39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50" t="str">
        <f t="shared" si="1"/>
        <v/>
      </c>
      <c r="AB38" s="1" t="str">
        <f t="shared" si="15"/>
        <v/>
      </c>
      <c r="AC38" s="50" t="str">
        <f t="shared" si="16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29"/>
        <v/>
      </c>
      <c r="K39" s="1" t="str">
        <f t="shared" si="30"/>
        <v/>
      </c>
      <c r="L39" s="1" t="str">
        <f t="shared" si="31"/>
        <v/>
      </c>
      <c r="M39" s="1" t="str">
        <f t="shared" si="32"/>
        <v/>
      </c>
      <c r="N39" s="1" t="str">
        <f t="shared" si="33"/>
        <v/>
      </c>
      <c r="O39" s="1" t="str">
        <f t="shared" si="34"/>
        <v/>
      </c>
      <c r="P39" s="1" t="str">
        <f t="shared" si="35"/>
        <v/>
      </c>
      <c r="Q39" s="1" t="str">
        <f t="shared" si="36"/>
        <v/>
      </c>
      <c r="R39" s="1" t="str">
        <f t="shared" si="37"/>
        <v/>
      </c>
      <c r="S39" s="1" t="str">
        <f t="shared" si="38"/>
        <v/>
      </c>
      <c r="T39" s="1" t="str">
        <f t="shared" si="39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50" t="str">
        <f t="shared" si="1"/>
        <v/>
      </c>
      <c r="AB39" s="1" t="str">
        <f t="shared" si="15"/>
        <v/>
      </c>
      <c r="AC39" s="50" t="str">
        <f t="shared" si="16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29"/>
        <v/>
      </c>
      <c r="K40" s="1" t="str">
        <f t="shared" si="30"/>
        <v/>
      </c>
      <c r="L40" s="1" t="str">
        <f t="shared" si="31"/>
        <v/>
      </c>
      <c r="M40" s="1" t="str">
        <f t="shared" si="32"/>
        <v/>
      </c>
      <c r="N40" s="1" t="str">
        <f t="shared" si="33"/>
        <v/>
      </c>
      <c r="O40" s="1" t="str">
        <f t="shared" si="34"/>
        <v/>
      </c>
      <c r="P40" s="1" t="str">
        <f t="shared" si="35"/>
        <v/>
      </c>
      <c r="Q40" s="1" t="str">
        <f t="shared" si="36"/>
        <v/>
      </c>
      <c r="R40" s="1" t="str">
        <f t="shared" si="37"/>
        <v/>
      </c>
      <c r="S40" s="1" t="str">
        <f t="shared" si="38"/>
        <v/>
      </c>
      <c r="T40" s="1" t="str">
        <f t="shared" si="39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50" t="str">
        <f t="shared" si="1"/>
        <v/>
      </c>
      <c r="AB40" s="1" t="str">
        <f t="shared" si="15"/>
        <v/>
      </c>
      <c r="AC40" s="50" t="str">
        <f t="shared" si="16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29"/>
        <v/>
      </c>
      <c r="K41" s="1" t="str">
        <f t="shared" si="30"/>
        <v/>
      </c>
      <c r="L41" s="1" t="str">
        <f t="shared" si="31"/>
        <v/>
      </c>
      <c r="M41" s="1" t="str">
        <f t="shared" si="32"/>
        <v/>
      </c>
      <c r="N41" s="1" t="str">
        <f t="shared" si="33"/>
        <v/>
      </c>
      <c r="O41" s="1" t="str">
        <f t="shared" si="34"/>
        <v/>
      </c>
      <c r="P41" s="1" t="str">
        <f t="shared" si="35"/>
        <v/>
      </c>
      <c r="Q41" s="1" t="str">
        <f t="shared" si="36"/>
        <v/>
      </c>
      <c r="R41" s="1" t="str">
        <f t="shared" si="37"/>
        <v/>
      </c>
      <c r="S41" s="1" t="str">
        <f t="shared" si="38"/>
        <v/>
      </c>
      <c r="T41" s="1" t="str">
        <f t="shared" si="39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50" t="str">
        <f t="shared" si="1"/>
        <v/>
      </c>
      <c r="AB41" s="1" t="str">
        <f t="shared" si="15"/>
        <v/>
      </c>
      <c r="AC41" s="50" t="str">
        <f t="shared" si="16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29"/>
        <v/>
      </c>
      <c r="K42" s="1" t="str">
        <f t="shared" si="30"/>
        <v/>
      </c>
      <c r="L42" s="1" t="str">
        <f t="shared" si="31"/>
        <v/>
      </c>
      <c r="M42" s="1" t="str">
        <f t="shared" si="32"/>
        <v/>
      </c>
      <c r="N42" s="1" t="str">
        <f t="shared" si="33"/>
        <v/>
      </c>
      <c r="O42" s="1" t="str">
        <f t="shared" si="34"/>
        <v/>
      </c>
      <c r="P42" s="1" t="str">
        <f t="shared" si="35"/>
        <v/>
      </c>
      <c r="Q42" s="1" t="str">
        <f t="shared" si="36"/>
        <v/>
      </c>
      <c r="R42" s="1" t="str">
        <f t="shared" si="37"/>
        <v/>
      </c>
      <c r="S42" s="1" t="str">
        <f t="shared" si="38"/>
        <v/>
      </c>
      <c r="T42" s="1" t="str">
        <f t="shared" si="39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50" t="str">
        <f t="shared" si="1"/>
        <v/>
      </c>
      <c r="AB42" s="1" t="str">
        <f t="shared" si="15"/>
        <v/>
      </c>
      <c r="AC42" s="50" t="str">
        <f t="shared" si="16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29"/>
        <v/>
      </c>
      <c r="K43" s="1" t="str">
        <f t="shared" si="30"/>
        <v/>
      </c>
      <c r="L43" s="1" t="str">
        <f t="shared" si="31"/>
        <v/>
      </c>
      <c r="M43" s="1" t="str">
        <f t="shared" si="32"/>
        <v/>
      </c>
      <c r="N43" s="1" t="str">
        <f t="shared" si="33"/>
        <v/>
      </c>
      <c r="O43" s="1" t="str">
        <f t="shared" si="34"/>
        <v/>
      </c>
      <c r="P43" s="1" t="str">
        <f t="shared" si="35"/>
        <v/>
      </c>
      <c r="Q43" s="1" t="str">
        <f t="shared" si="36"/>
        <v/>
      </c>
      <c r="R43" s="1" t="str">
        <f t="shared" si="37"/>
        <v/>
      </c>
      <c r="S43" s="1" t="str">
        <f t="shared" si="38"/>
        <v/>
      </c>
      <c r="T43" s="1" t="str">
        <f t="shared" si="39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50" t="str">
        <f t="shared" si="1"/>
        <v/>
      </c>
      <c r="AB43" s="1" t="str">
        <f t="shared" si="15"/>
        <v/>
      </c>
      <c r="AC43" s="50" t="str">
        <f t="shared" si="16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29"/>
        <v/>
      </c>
      <c r="K44" s="1" t="str">
        <f t="shared" si="30"/>
        <v/>
      </c>
      <c r="L44" s="1" t="str">
        <f t="shared" si="31"/>
        <v/>
      </c>
      <c r="M44" s="1" t="str">
        <f t="shared" si="32"/>
        <v/>
      </c>
      <c r="N44" s="1" t="str">
        <f t="shared" si="33"/>
        <v/>
      </c>
      <c r="O44" s="1" t="str">
        <f t="shared" si="34"/>
        <v/>
      </c>
      <c r="P44" s="1" t="str">
        <f t="shared" si="35"/>
        <v/>
      </c>
      <c r="Q44" s="1" t="str">
        <f t="shared" si="36"/>
        <v/>
      </c>
      <c r="R44" s="1" t="str">
        <f t="shared" si="37"/>
        <v/>
      </c>
      <c r="S44" s="1" t="str">
        <f t="shared" si="38"/>
        <v/>
      </c>
      <c r="T44" s="1" t="str">
        <f t="shared" si="39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50" t="str">
        <f t="shared" si="1"/>
        <v/>
      </c>
      <c r="AB44" s="1" t="str">
        <f t="shared" si="15"/>
        <v/>
      </c>
      <c r="AC44" s="50" t="str">
        <f t="shared" si="16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29"/>
        <v/>
      </c>
      <c r="K45" s="1" t="str">
        <f t="shared" si="30"/>
        <v/>
      </c>
      <c r="L45" s="1" t="str">
        <f t="shared" si="31"/>
        <v/>
      </c>
      <c r="M45" s="1" t="str">
        <f t="shared" si="32"/>
        <v/>
      </c>
      <c r="N45" s="1" t="str">
        <f t="shared" si="33"/>
        <v/>
      </c>
      <c r="O45" s="1" t="str">
        <f t="shared" si="34"/>
        <v/>
      </c>
      <c r="P45" s="1" t="str">
        <f t="shared" si="35"/>
        <v/>
      </c>
      <c r="Q45" s="1" t="str">
        <f t="shared" si="36"/>
        <v/>
      </c>
      <c r="R45" s="1" t="str">
        <f t="shared" si="37"/>
        <v/>
      </c>
      <c r="S45" s="1" t="str">
        <f t="shared" si="38"/>
        <v/>
      </c>
      <c r="T45" s="1" t="str">
        <f t="shared" si="39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50" t="str">
        <f t="shared" si="1"/>
        <v/>
      </c>
      <c r="AB45" s="1" t="str">
        <f t="shared" si="15"/>
        <v/>
      </c>
      <c r="AC45" s="50" t="str">
        <f t="shared" si="16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29"/>
        <v/>
      </c>
      <c r="K46" s="1" t="str">
        <f t="shared" si="30"/>
        <v/>
      </c>
      <c r="L46" s="1" t="str">
        <f t="shared" si="31"/>
        <v/>
      </c>
      <c r="M46" s="1" t="str">
        <f t="shared" si="32"/>
        <v/>
      </c>
      <c r="N46" s="1" t="str">
        <f t="shared" si="33"/>
        <v/>
      </c>
      <c r="O46" s="1" t="str">
        <f t="shared" si="34"/>
        <v/>
      </c>
      <c r="P46" s="1" t="str">
        <f t="shared" si="35"/>
        <v/>
      </c>
      <c r="Q46" s="1" t="str">
        <f t="shared" si="36"/>
        <v/>
      </c>
      <c r="R46" s="1" t="str">
        <f t="shared" si="37"/>
        <v/>
      </c>
      <c r="S46" s="1" t="str">
        <f t="shared" si="38"/>
        <v/>
      </c>
      <c r="T46" s="1" t="str">
        <f t="shared" si="39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50" t="str">
        <f t="shared" si="1"/>
        <v/>
      </c>
      <c r="AB46" s="1" t="str">
        <f t="shared" si="15"/>
        <v/>
      </c>
      <c r="AC46" s="50" t="str">
        <f t="shared" si="16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29"/>
        <v/>
      </c>
      <c r="K47" s="1" t="str">
        <f t="shared" si="30"/>
        <v/>
      </c>
      <c r="L47" s="1" t="str">
        <f t="shared" si="31"/>
        <v/>
      </c>
      <c r="M47" s="1" t="str">
        <f t="shared" si="32"/>
        <v/>
      </c>
      <c r="N47" s="1" t="str">
        <f t="shared" si="33"/>
        <v/>
      </c>
      <c r="O47" s="1" t="str">
        <f t="shared" si="34"/>
        <v/>
      </c>
      <c r="P47" s="1" t="str">
        <f t="shared" si="35"/>
        <v/>
      </c>
      <c r="Q47" s="1" t="str">
        <f t="shared" si="36"/>
        <v/>
      </c>
      <c r="R47" s="1" t="str">
        <f t="shared" si="37"/>
        <v/>
      </c>
      <c r="S47" s="1" t="str">
        <f t="shared" si="38"/>
        <v/>
      </c>
      <c r="T47" s="1" t="str">
        <f t="shared" si="39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50" t="str">
        <f t="shared" si="1"/>
        <v/>
      </c>
      <c r="AB47" s="1" t="str">
        <f t="shared" si="15"/>
        <v/>
      </c>
      <c r="AC47" s="50" t="str">
        <f t="shared" si="16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29"/>
        <v/>
      </c>
      <c r="K48" s="1" t="str">
        <f t="shared" si="30"/>
        <v/>
      </c>
      <c r="L48" s="1" t="str">
        <f t="shared" si="31"/>
        <v/>
      </c>
      <c r="M48" s="1" t="str">
        <f t="shared" si="32"/>
        <v/>
      </c>
      <c r="N48" s="1" t="str">
        <f t="shared" si="33"/>
        <v/>
      </c>
      <c r="O48" s="1" t="str">
        <f t="shared" si="34"/>
        <v/>
      </c>
      <c r="P48" s="1" t="str">
        <f t="shared" si="35"/>
        <v/>
      </c>
      <c r="Q48" s="1" t="str">
        <f t="shared" si="36"/>
        <v/>
      </c>
      <c r="R48" s="1" t="str">
        <f t="shared" si="37"/>
        <v/>
      </c>
      <c r="S48" s="1" t="str">
        <f t="shared" si="38"/>
        <v/>
      </c>
      <c r="T48" s="1" t="str">
        <f t="shared" si="39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50" t="str">
        <f t="shared" si="1"/>
        <v/>
      </c>
      <c r="AB48" s="1" t="str">
        <f t="shared" si="15"/>
        <v/>
      </c>
      <c r="AC48" s="50" t="str">
        <f t="shared" si="16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29"/>
        <v/>
      </c>
      <c r="K49" s="1" t="str">
        <f t="shared" si="30"/>
        <v/>
      </c>
      <c r="L49" s="1" t="str">
        <f t="shared" si="31"/>
        <v/>
      </c>
      <c r="M49" s="1" t="str">
        <f t="shared" si="32"/>
        <v/>
      </c>
      <c r="N49" s="1" t="str">
        <f t="shared" si="33"/>
        <v/>
      </c>
      <c r="O49" s="1" t="str">
        <f t="shared" si="34"/>
        <v/>
      </c>
      <c r="P49" s="1" t="str">
        <f t="shared" si="35"/>
        <v/>
      </c>
      <c r="Q49" s="1" t="str">
        <f t="shared" si="36"/>
        <v/>
      </c>
      <c r="R49" s="1" t="str">
        <f t="shared" si="37"/>
        <v/>
      </c>
      <c r="S49" s="1" t="str">
        <f t="shared" si="38"/>
        <v/>
      </c>
      <c r="T49" s="1" t="str">
        <f t="shared" si="39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50" t="str">
        <f t="shared" si="1"/>
        <v/>
      </c>
      <c r="AB49" s="1" t="str">
        <f t="shared" si="15"/>
        <v/>
      </c>
      <c r="AC49" s="50" t="str">
        <f t="shared" si="16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29"/>
        <v/>
      </c>
      <c r="K50" s="1" t="str">
        <f t="shared" si="30"/>
        <v/>
      </c>
      <c r="L50" s="1" t="str">
        <f t="shared" si="31"/>
        <v/>
      </c>
      <c r="M50" s="1" t="str">
        <f t="shared" si="32"/>
        <v/>
      </c>
      <c r="N50" s="1" t="str">
        <f t="shared" si="33"/>
        <v/>
      </c>
      <c r="O50" s="1" t="str">
        <f t="shared" si="34"/>
        <v/>
      </c>
      <c r="P50" s="1" t="str">
        <f t="shared" si="35"/>
        <v/>
      </c>
      <c r="Q50" s="1" t="str">
        <f t="shared" si="36"/>
        <v/>
      </c>
      <c r="R50" s="1" t="str">
        <f t="shared" si="37"/>
        <v/>
      </c>
      <c r="S50" s="1" t="str">
        <f t="shared" si="38"/>
        <v/>
      </c>
      <c r="T50" s="1" t="str">
        <f t="shared" si="39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50" t="str">
        <f t="shared" si="1"/>
        <v/>
      </c>
      <c r="AB50" s="1" t="str">
        <f t="shared" si="15"/>
        <v/>
      </c>
      <c r="AC50" s="50" t="str">
        <f t="shared" si="16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29"/>
        <v/>
      </c>
      <c r="K51" s="1" t="str">
        <f t="shared" si="30"/>
        <v/>
      </c>
      <c r="L51" s="1" t="str">
        <f t="shared" si="31"/>
        <v/>
      </c>
      <c r="M51" s="1" t="str">
        <f t="shared" si="32"/>
        <v/>
      </c>
      <c r="N51" s="1" t="str">
        <f t="shared" si="33"/>
        <v/>
      </c>
      <c r="O51" s="1" t="str">
        <f t="shared" si="34"/>
        <v/>
      </c>
      <c r="P51" s="1" t="str">
        <f t="shared" si="35"/>
        <v/>
      </c>
      <c r="Q51" s="1" t="str">
        <f t="shared" si="36"/>
        <v/>
      </c>
      <c r="R51" s="1" t="str">
        <f t="shared" si="37"/>
        <v/>
      </c>
      <c r="S51" s="1" t="str">
        <f t="shared" si="38"/>
        <v/>
      </c>
      <c r="T51" s="1" t="str">
        <f t="shared" si="39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50" t="str">
        <f t="shared" si="1"/>
        <v/>
      </c>
      <c r="AB51" s="1" t="str">
        <f t="shared" si="15"/>
        <v/>
      </c>
      <c r="AC51" s="50" t="str">
        <f t="shared" si="16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29"/>
        <v/>
      </c>
      <c r="K52" s="1" t="str">
        <f t="shared" si="30"/>
        <v/>
      </c>
      <c r="L52" s="1" t="str">
        <f t="shared" si="31"/>
        <v/>
      </c>
      <c r="M52" s="1" t="str">
        <f t="shared" si="32"/>
        <v/>
      </c>
      <c r="N52" s="1" t="str">
        <f t="shared" si="33"/>
        <v/>
      </c>
      <c r="O52" s="1" t="str">
        <f t="shared" si="34"/>
        <v/>
      </c>
      <c r="P52" s="1" t="str">
        <f t="shared" si="35"/>
        <v/>
      </c>
      <c r="Q52" s="1" t="str">
        <f t="shared" si="36"/>
        <v/>
      </c>
      <c r="R52" s="1" t="str">
        <f t="shared" si="37"/>
        <v/>
      </c>
      <c r="S52" s="1" t="str">
        <f t="shared" si="38"/>
        <v/>
      </c>
      <c r="T52" s="1" t="str">
        <f t="shared" si="39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50" t="str">
        <f t="shared" si="1"/>
        <v/>
      </c>
      <c r="AB52" s="1" t="str">
        <f t="shared" si="15"/>
        <v/>
      </c>
      <c r="AC52" s="50" t="str">
        <f t="shared" si="16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29"/>
        <v/>
      </c>
      <c r="K53" s="1" t="str">
        <f t="shared" si="30"/>
        <v/>
      </c>
      <c r="L53" s="1" t="str">
        <f t="shared" si="31"/>
        <v/>
      </c>
      <c r="M53" s="1" t="str">
        <f t="shared" si="32"/>
        <v/>
      </c>
      <c r="N53" s="1" t="str">
        <f t="shared" si="33"/>
        <v/>
      </c>
      <c r="O53" s="1" t="str">
        <f t="shared" si="34"/>
        <v/>
      </c>
      <c r="P53" s="1" t="str">
        <f t="shared" si="35"/>
        <v/>
      </c>
      <c r="Q53" s="1" t="str">
        <f t="shared" si="36"/>
        <v/>
      </c>
      <c r="R53" s="1" t="str">
        <f t="shared" si="37"/>
        <v/>
      </c>
      <c r="S53" s="1" t="str">
        <f t="shared" si="38"/>
        <v/>
      </c>
      <c r="T53" s="1" t="str">
        <f t="shared" si="39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50" t="str">
        <f t="shared" si="1"/>
        <v/>
      </c>
      <c r="AB53" s="1" t="str">
        <f t="shared" si="15"/>
        <v/>
      </c>
      <c r="AC53" s="50" t="str">
        <f t="shared" si="16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29"/>
        <v/>
      </c>
      <c r="K54" s="1" t="str">
        <f t="shared" si="30"/>
        <v/>
      </c>
      <c r="L54" s="1" t="str">
        <f t="shared" si="31"/>
        <v/>
      </c>
      <c r="M54" s="1" t="str">
        <f t="shared" si="32"/>
        <v/>
      </c>
      <c r="N54" s="1" t="str">
        <f t="shared" si="33"/>
        <v/>
      </c>
      <c r="O54" s="1" t="str">
        <f t="shared" si="34"/>
        <v/>
      </c>
      <c r="P54" s="1" t="str">
        <f t="shared" si="35"/>
        <v/>
      </c>
      <c r="Q54" s="1" t="str">
        <f t="shared" si="36"/>
        <v/>
      </c>
      <c r="R54" s="1" t="str">
        <f t="shared" si="37"/>
        <v/>
      </c>
      <c r="S54" s="1" t="str">
        <f t="shared" si="38"/>
        <v/>
      </c>
      <c r="T54" s="1" t="str">
        <f t="shared" si="39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50" t="str">
        <f t="shared" si="1"/>
        <v/>
      </c>
      <c r="AB54" s="1" t="str">
        <f t="shared" si="15"/>
        <v/>
      </c>
      <c r="AC54" s="50" t="str">
        <f t="shared" si="16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29"/>
        <v/>
      </c>
      <c r="K55" s="1" t="str">
        <f t="shared" si="30"/>
        <v/>
      </c>
      <c r="L55" s="1" t="str">
        <f t="shared" si="31"/>
        <v/>
      </c>
      <c r="M55" s="1" t="str">
        <f t="shared" si="32"/>
        <v/>
      </c>
      <c r="N55" s="1" t="str">
        <f t="shared" si="33"/>
        <v/>
      </c>
      <c r="O55" s="1" t="str">
        <f t="shared" si="34"/>
        <v/>
      </c>
      <c r="P55" s="1" t="str">
        <f t="shared" si="35"/>
        <v/>
      </c>
      <c r="Q55" s="1" t="str">
        <f t="shared" si="36"/>
        <v/>
      </c>
      <c r="R55" s="1" t="str">
        <f t="shared" si="37"/>
        <v/>
      </c>
      <c r="S55" s="1" t="str">
        <f t="shared" si="38"/>
        <v/>
      </c>
      <c r="T55" s="1" t="str">
        <f t="shared" si="39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50" t="str">
        <f t="shared" si="1"/>
        <v/>
      </c>
      <c r="AB55" s="1" t="str">
        <f t="shared" si="15"/>
        <v/>
      </c>
      <c r="AC55" s="50" t="str">
        <f t="shared" si="16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29"/>
        <v/>
      </c>
      <c r="K56" s="1" t="str">
        <f t="shared" si="30"/>
        <v/>
      </c>
      <c r="L56" s="1" t="str">
        <f t="shared" si="31"/>
        <v/>
      </c>
      <c r="M56" s="1" t="str">
        <f t="shared" si="32"/>
        <v/>
      </c>
      <c r="N56" s="1" t="str">
        <f t="shared" si="33"/>
        <v/>
      </c>
      <c r="O56" s="1" t="str">
        <f t="shared" si="34"/>
        <v/>
      </c>
      <c r="P56" s="1" t="str">
        <f t="shared" si="35"/>
        <v/>
      </c>
      <c r="Q56" s="1" t="str">
        <f t="shared" si="36"/>
        <v/>
      </c>
      <c r="R56" s="1" t="str">
        <f t="shared" si="37"/>
        <v/>
      </c>
      <c r="S56" s="1" t="str">
        <f t="shared" si="38"/>
        <v/>
      </c>
      <c r="T56" s="1" t="str">
        <f t="shared" si="39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50" t="str">
        <f t="shared" si="1"/>
        <v/>
      </c>
      <c r="AB56" s="1" t="str">
        <f t="shared" si="15"/>
        <v/>
      </c>
      <c r="AC56" s="50" t="str">
        <f t="shared" si="16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29"/>
        <v/>
      </c>
      <c r="K57" s="1" t="str">
        <f t="shared" si="30"/>
        <v/>
      </c>
      <c r="L57" s="1" t="str">
        <f t="shared" si="31"/>
        <v/>
      </c>
      <c r="M57" s="1" t="str">
        <f t="shared" si="32"/>
        <v/>
      </c>
      <c r="N57" s="1" t="str">
        <f t="shared" si="33"/>
        <v/>
      </c>
      <c r="O57" s="1" t="str">
        <f t="shared" si="34"/>
        <v/>
      </c>
      <c r="P57" s="1" t="str">
        <f t="shared" si="35"/>
        <v/>
      </c>
      <c r="Q57" s="1" t="str">
        <f t="shared" si="36"/>
        <v/>
      </c>
      <c r="R57" s="1" t="str">
        <f t="shared" si="37"/>
        <v/>
      </c>
      <c r="S57" s="1" t="str">
        <f t="shared" si="38"/>
        <v/>
      </c>
      <c r="T57" s="1" t="str">
        <f t="shared" si="39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50" t="str">
        <f t="shared" si="1"/>
        <v/>
      </c>
      <c r="AB57" s="1" t="str">
        <f t="shared" si="15"/>
        <v/>
      </c>
      <c r="AC57" s="50" t="str">
        <f t="shared" si="16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29"/>
        <v/>
      </c>
      <c r="K58" s="1" t="str">
        <f t="shared" si="30"/>
        <v/>
      </c>
      <c r="L58" s="1" t="str">
        <f t="shared" si="31"/>
        <v/>
      </c>
      <c r="M58" s="1" t="str">
        <f t="shared" si="32"/>
        <v/>
      </c>
      <c r="N58" s="1" t="str">
        <f t="shared" si="33"/>
        <v/>
      </c>
      <c r="O58" s="1" t="str">
        <f t="shared" si="34"/>
        <v/>
      </c>
      <c r="P58" s="1" t="str">
        <f t="shared" si="35"/>
        <v/>
      </c>
      <c r="Q58" s="1" t="str">
        <f t="shared" si="36"/>
        <v/>
      </c>
      <c r="R58" s="1" t="str">
        <f t="shared" si="37"/>
        <v/>
      </c>
      <c r="S58" s="1" t="str">
        <f t="shared" si="38"/>
        <v/>
      </c>
      <c r="T58" s="1" t="str">
        <f t="shared" si="39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50" t="str">
        <f t="shared" si="1"/>
        <v/>
      </c>
      <c r="AB58" s="1" t="str">
        <f t="shared" si="15"/>
        <v/>
      </c>
      <c r="AC58" s="50" t="str">
        <f t="shared" si="16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29"/>
        <v/>
      </c>
      <c r="K59" s="1" t="str">
        <f t="shared" si="30"/>
        <v/>
      </c>
      <c r="L59" s="1" t="str">
        <f t="shared" si="31"/>
        <v/>
      </c>
      <c r="M59" s="1" t="str">
        <f t="shared" si="32"/>
        <v/>
      </c>
      <c r="N59" s="1" t="str">
        <f t="shared" si="33"/>
        <v/>
      </c>
      <c r="O59" s="1" t="str">
        <f t="shared" si="34"/>
        <v/>
      </c>
      <c r="P59" s="1" t="str">
        <f t="shared" si="35"/>
        <v/>
      </c>
      <c r="Q59" s="1" t="str">
        <f t="shared" si="36"/>
        <v/>
      </c>
      <c r="R59" s="1" t="str">
        <f t="shared" si="37"/>
        <v/>
      </c>
      <c r="S59" s="1" t="str">
        <f t="shared" si="38"/>
        <v/>
      </c>
      <c r="T59" s="1" t="str">
        <f t="shared" si="39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50" t="str">
        <f t="shared" si="1"/>
        <v/>
      </c>
      <c r="AB59" s="1" t="str">
        <f t="shared" si="15"/>
        <v/>
      </c>
      <c r="AC59" s="50" t="str">
        <f t="shared" si="16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29"/>
        <v/>
      </c>
      <c r="K60" s="1" t="str">
        <f t="shared" si="30"/>
        <v/>
      </c>
      <c r="L60" s="1" t="str">
        <f t="shared" si="31"/>
        <v/>
      </c>
      <c r="M60" s="1" t="str">
        <f t="shared" si="32"/>
        <v/>
      </c>
      <c r="N60" s="1" t="str">
        <f t="shared" si="33"/>
        <v/>
      </c>
      <c r="O60" s="1" t="str">
        <f t="shared" si="34"/>
        <v/>
      </c>
      <c r="P60" s="1" t="str">
        <f t="shared" si="35"/>
        <v/>
      </c>
      <c r="Q60" s="1" t="str">
        <f t="shared" si="36"/>
        <v/>
      </c>
      <c r="R60" s="1" t="str">
        <f t="shared" si="37"/>
        <v/>
      </c>
      <c r="S60" s="1" t="str">
        <f t="shared" si="38"/>
        <v/>
      </c>
      <c r="T60" s="1" t="str">
        <f t="shared" si="39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50" t="str">
        <f t="shared" si="1"/>
        <v/>
      </c>
      <c r="AB60" s="1" t="str">
        <f t="shared" si="15"/>
        <v/>
      </c>
      <c r="AC60" s="50" t="str">
        <f t="shared" si="16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29"/>
        <v/>
      </c>
      <c r="K61" s="1" t="str">
        <f t="shared" si="30"/>
        <v/>
      </c>
      <c r="L61" s="1" t="str">
        <f t="shared" si="31"/>
        <v/>
      </c>
      <c r="M61" s="1" t="str">
        <f t="shared" si="32"/>
        <v/>
      </c>
      <c r="N61" s="1" t="str">
        <f t="shared" si="33"/>
        <v/>
      </c>
      <c r="O61" s="1" t="str">
        <f t="shared" si="34"/>
        <v/>
      </c>
      <c r="P61" s="1" t="str">
        <f t="shared" si="35"/>
        <v/>
      </c>
      <c r="Q61" s="1" t="str">
        <f t="shared" si="36"/>
        <v/>
      </c>
      <c r="R61" s="1" t="str">
        <f t="shared" si="37"/>
        <v/>
      </c>
      <c r="S61" s="1" t="str">
        <f t="shared" si="38"/>
        <v/>
      </c>
      <c r="T61" s="1" t="str">
        <f t="shared" si="39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50" t="str">
        <f t="shared" si="1"/>
        <v/>
      </c>
      <c r="AB61" s="1" t="str">
        <f t="shared" si="15"/>
        <v/>
      </c>
      <c r="AC61" s="50" t="str">
        <f t="shared" si="16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29"/>
        <v/>
      </c>
      <c r="K62" s="1" t="str">
        <f t="shared" si="30"/>
        <v/>
      </c>
      <c r="L62" s="1" t="str">
        <f t="shared" si="31"/>
        <v/>
      </c>
      <c r="M62" s="1" t="str">
        <f t="shared" si="32"/>
        <v/>
      </c>
      <c r="N62" s="1" t="str">
        <f t="shared" si="33"/>
        <v/>
      </c>
      <c r="O62" s="1" t="str">
        <f t="shared" si="34"/>
        <v/>
      </c>
      <c r="P62" s="1" t="str">
        <f t="shared" si="35"/>
        <v/>
      </c>
      <c r="Q62" s="1" t="str">
        <f t="shared" si="36"/>
        <v/>
      </c>
      <c r="R62" s="1" t="str">
        <f t="shared" si="37"/>
        <v/>
      </c>
      <c r="S62" s="1" t="str">
        <f t="shared" si="38"/>
        <v/>
      </c>
      <c r="T62" s="1" t="str">
        <f t="shared" si="39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50" t="str">
        <f t="shared" si="1"/>
        <v/>
      </c>
      <c r="AB62" s="1" t="str">
        <f t="shared" si="15"/>
        <v/>
      </c>
      <c r="AC62" s="50" t="str">
        <f t="shared" si="16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29"/>
        <v/>
      </c>
      <c r="K63" s="1" t="str">
        <f t="shared" si="30"/>
        <v/>
      </c>
      <c r="L63" s="1" t="str">
        <f t="shared" si="31"/>
        <v/>
      </c>
      <c r="M63" s="1" t="str">
        <f t="shared" si="32"/>
        <v/>
      </c>
      <c r="N63" s="1" t="str">
        <f t="shared" si="33"/>
        <v/>
      </c>
      <c r="O63" s="1" t="str">
        <f t="shared" si="34"/>
        <v/>
      </c>
      <c r="P63" s="1" t="str">
        <f t="shared" si="35"/>
        <v/>
      </c>
      <c r="Q63" s="1" t="str">
        <f t="shared" si="36"/>
        <v/>
      </c>
      <c r="R63" s="1" t="str">
        <f t="shared" si="37"/>
        <v/>
      </c>
      <c r="S63" s="1" t="str">
        <f t="shared" si="38"/>
        <v/>
      </c>
      <c r="T63" s="1" t="str">
        <f t="shared" si="39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50" t="str">
        <f t="shared" si="1"/>
        <v/>
      </c>
      <c r="AB63" s="1" t="str">
        <f t="shared" si="15"/>
        <v/>
      </c>
      <c r="AC63" s="50" t="str">
        <f t="shared" si="16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29"/>
        <v/>
      </c>
      <c r="K64" s="1" t="str">
        <f t="shared" si="30"/>
        <v/>
      </c>
      <c r="L64" s="1" t="str">
        <f t="shared" si="31"/>
        <v/>
      </c>
      <c r="M64" s="1" t="str">
        <f t="shared" si="32"/>
        <v/>
      </c>
      <c r="N64" s="1" t="str">
        <f t="shared" si="33"/>
        <v/>
      </c>
      <c r="O64" s="1" t="str">
        <f t="shared" si="34"/>
        <v/>
      </c>
      <c r="P64" s="1" t="str">
        <f t="shared" si="35"/>
        <v/>
      </c>
      <c r="Q64" s="1" t="str">
        <f t="shared" si="36"/>
        <v/>
      </c>
      <c r="R64" s="1" t="str">
        <f t="shared" si="37"/>
        <v/>
      </c>
      <c r="S64" s="1" t="str">
        <f t="shared" si="38"/>
        <v/>
      </c>
      <c r="T64" s="1" t="str">
        <f t="shared" si="39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50" t="str">
        <f t="shared" si="1"/>
        <v/>
      </c>
      <c r="AB64" s="1" t="str">
        <f t="shared" si="15"/>
        <v/>
      </c>
      <c r="AC64" s="50" t="str">
        <f t="shared" si="16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29"/>
        <v/>
      </c>
      <c r="K65" s="1" t="str">
        <f t="shared" si="30"/>
        <v/>
      </c>
      <c r="L65" s="1" t="str">
        <f t="shared" si="31"/>
        <v/>
      </c>
      <c r="M65" s="1" t="str">
        <f t="shared" si="32"/>
        <v/>
      </c>
      <c r="N65" s="1" t="str">
        <f t="shared" si="33"/>
        <v/>
      </c>
      <c r="O65" s="1" t="str">
        <f t="shared" si="34"/>
        <v/>
      </c>
      <c r="P65" s="1" t="str">
        <f t="shared" si="35"/>
        <v/>
      </c>
      <c r="Q65" s="1" t="str">
        <f t="shared" si="36"/>
        <v/>
      </c>
      <c r="R65" s="1" t="str">
        <f t="shared" si="37"/>
        <v/>
      </c>
      <c r="S65" s="1" t="str">
        <f t="shared" si="38"/>
        <v/>
      </c>
      <c r="T65" s="1" t="str">
        <f t="shared" si="39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50" t="str">
        <f t="shared" si="1"/>
        <v/>
      </c>
      <c r="AB65" s="1" t="str">
        <f t="shared" si="15"/>
        <v/>
      </c>
      <c r="AC65" s="50" t="str">
        <f t="shared" si="16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29"/>
        <v/>
      </c>
      <c r="K66" s="1" t="str">
        <f t="shared" si="30"/>
        <v/>
      </c>
      <c r="L66" s="1" t="str">
        <f t="shared" si="31"/>
        <v/>
      </c>
      <c r="M66" s="1" t="str">
        <f t="shared" si="32"/>
        <v/>
      </c>
      <c r="N66" s="1" t="str">
        <f t="shared" si="33"/>
        <v/>
      </c>
      <c r="O66" s="1" t="str">
        <f t="shared" si="34"/>
        <v/>
      </c>
      <c r="P66" s="1" t="str">
        <f t="shared" si="35"/>
        <v/>
      </c>
      <c r="Q66" s="1" t="str">
        <f t="shared" si="36"/>
        <v/>
      </c>
      <c r="R66" s="1" t="str">
        <f t="shared" si="37"/>
        <v/>
      </c>
      <c r="S66" s="1" t="str">
        <f t="shared" si="38"/>
        <v/>
      </c>
      <c r="T66" s="1" t="str">
        <f t="shared" si="39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50" t="str">
        <f t="shared" ref="AA66:AA83" si="40">IF(E66="","",IF(E66&gt;F66,"W","L"))</f>
        <v/>
      </c>
      <c r="AB66" s="1" t="str">
        <f t="shared" si="15"/>
        <v/>
      </c>
      <c r="AC66" s="50" t="str">
        <f t="shared" si="16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41">IF(E67="","",IF(E67&gt;F67,I66+1,I66))</f>
        <v/>
      </c>
      <c r="J67" s="1" t="str">
        <f t="shared" ref="J67:J83" si="42">IF(E67="","",IF(AND(F67&gt;E67,G67=$AK$2,H67=$AK$2),J66+1,J66))</f>
        <v/>
      </c>
      <c r="K67" s="1" t="str">
        <f t="shared" ref="K67:K83" si="43">IF(E67="","",IF(AND(G67=$AK$1,E67&gt;F67),K66+1,K66))</f>
        <v/>
      </c>
      <c r="L67" s="1" t="str">
        <f t="shared" ref="L67:L83" si="44">IF(E67="","",IF(AND(OR(G67=$AK$1,H67=$AK$1),E67&lt;F67),L66+1,L66))</f>
        <v/>
      </c>
      <c r="M67" s="1" t="str">
        <f t="shared" ref="M67:M83" si="45">IF(E67="","",IF(AND(H67=$AK$1,E67&gt;F67),M66+1,M66))</f>
        <v/>
      </c>
      <c r="N67" s="1" t="str">
        <f t="shared" ref="N67:N83" si="46">IF(E67="","",IF(AND(H67=$AK$1,E67&lt;F67),N66+1,N66))</f>
        <v/>
      </c>
      <c r="O67" s="1" t="str">
        <f t="shared" ref="O67:O83" si="47">IF(E67="","",IF(AND(C67=$AL$1,E67&gt;F67),O66+1,O66))</f>
        <v/>
      </c>
      <c r="P67" s="1" t="str">
        <f t="shared" ref="P67:P83" si="48">IF(E67="","",IF(AND(C67=$AL$1,F67&gt;E67,G67=$AK$2,H67=$AK$2), P66+1, P66))</f>
        <v/>
      </c>
      <c r="Q67" s="1" t="str">
        <f t="shared" ref="Q67:Q83" si="49">IF(E67="","",IF(AND(C67=$AL$1,F67&gt;E67,OR(G67=$AK$1,H67=$AK$1)),Q66+1, Q66))</f>
        <v/>
      </c>
      <c r="R67" s="1" t="str">
        <f t="shared" ref="R67:R83" si="50">IF(E67="","",IF(AND(C67=$AL$2,E67&gt;F67),R66+1,R66))</f>
        <v/>
      </c>
      <c r="S67" s="1" t="str">
        <f t="shared" ref="S67:S83" si="51">IF(E67="","",IF(AND(C67=$AL$2,F67&gt;E67,G67=$AK$2,H67=$AK$2),S66+1,S66))</f>
        <v/>
      </c>
      <c r="T67" s="1" t="str">
        <f t="shared" ref="T67:T83" si="52">IF(E67="","",IF(AND(C67=$AL$2,F67&gt;E67,OR(G67=$AK$1,H67=$AK$1)), T66+1, T66))</f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50" t="str">
        <f t="shared" si="40"/>
        <v/>
      </c>
      <c r="AB67" s="1" t="str">
        <f t="shared" ref="AB67:AB83" si="53">IF(AA67="","",IF(AA67=AA66,AB66+1,1))</f>
        <v/>
      </c>
      <c r="AC67" s="50" t="str">
        <f t="shared" ref="AC67:AC83" si="54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41"/>
        <v/>
      </c>
      <c r="J68" s="1" t="str">
        <f t="shared" si="42"/>
        <v/>
      </c>
      <c r="K68" s="1" t="str">
        <f t="shared" si="43"/>
        <v/>
      </c>
      <c r="L68" s="1" t="str">
        <f t="shared" si="44"/>
        <v/>
      </c>
      <c r="M68" s="1" t="str">
        <f t="shared" si="45"/>
        <v/>
      </c>
      <c r="N68" s="1" t="str">
        <f t="shared" si="46"/>
        <v/>
      </c>
      <c r="O68" s="1" t="str">
        <f t="shared" si="47"/>
        <v/>
      </c>
      <c r="P68" s="1" t="str">
        <f t="shared" si="48"/>
        <v/>
      </c>
      <c r="Q68" s="1" t="str">
        <f t="shared" si="49"/>
        <v/>
      </c>
      <c r="R68" s="1" t="str">
        <f t="shared" si="50"/>
        <v/>
      </c>
      <c r="S68" s="1" t="str">
        <f t="shared" si="51"/>
        <v/>
      </c>
      <c r="T68" s="1" t="str">
        <f t="shared" si="52"/>
        <v/>
      </c>
      <c r="U68" s="50" t="str">
        <f t="shared" ref="U68:U83" si="55">IF(E68="","",IF(AND(E68&gt;F68,COUNTIF($AO$1:$AO$7,D68)=1),U67+1,U67))</f>
        <v/>
      </c>
      <c r="V68" s="50" t="str">
        <f t="shared" ref="V68:V83" si="56">IF(E68="","",IF(AND(E68&lt;F68,G68=$AK$2,H68=$AK$2,COUNTIF($AO$1:$AO$7,D68)=1),V67+1,V67))</f>
        <v/>
      </c>
      <c r="W68" s="51" t="str">
        <f t="shared" ref="W68:W82" si="57">IF(E68="","",IF(AND(E68&lt;F68,COUNTIF($AO$1:$AO$7,D68)=1,OR(G68=$AK$1,H68=$AK$1)), W67+1, W67))</f>
        <v/>
      </c>
      <c r="X68" s="51" t="str">
        <f t="shared" ref="X68:X83" si="58">IF(E68="","",IF(AND(E68&gt;F68,COUNTIF($AN$1:$AN$15,D68)=1),X67+1,X67))</f>
        <v/>
      </c>
      <c r="Y68" s="51" t="str">
        <f t="shared" ref="Y68:Y83" si="59">IF(E68="","",IF(AND(E68&lt;F68,G68=$AK$2,H68=$AK$2,COUNTIF($AN$1:$AN$15,D68)=1),Y67+1,Y67))</f>
        <v/>
      </c>
      <c r="Z68" s="51" t="str">
        <f t="shared" ref="Z68:Z83" si="60">IF(E68="","",IF(AND(E68&lt;F68,COUNTIF($AN$1:$AN$15,D68)=1,OR(G68=$AK$1,H68=$AK$1)), Z67+1, Z67))</f>
        <v/>
      </c>
      <c r="AA68" s="50" t="str">
        <f t="shared" si="40"/>
        <v/>
      </c>
      <c r="AB68" s="1" t="str">
        <f t="shared" si="53"/>
        <v/>
      </c>
      <c r="AC68" s="50" t="str">
        <f t="shared" si="54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41"/>
        <v/>
      </c>
      <c r="J69" s="1" t="str">
        <f t="shared" si="42"/>
        <v/>
      </c>
      <c r="K69" s="1" t="str">
        <f t="shared" si="43"/>
        <v/>
      </c>
      <c r="L69" s="1" t="str">
        <f t="shared" si="44"/>
        <v/>
      </c>
      <c r="M69" s="1" t="str">
        <f t="shared" si="45"/>
        <v/>
      </c>
      <c r="N69" s="1" t="str">
        <f t="shared" si="46"/>
        <v/>
      </c>
      <c r="O69" s="1" t="str">
        <f t="shared" si="47"/>
        <v/>
      </c>
      <c r="P69" s="1" t="str">
        <f t="shared" si="48"/>
        <v/>
      </c>
      <c r="Q69" s="1" t="str">
        <f t="shared" si="49"/>
        <v/>
      </c>
      <c r="R69" s="1" t="str">
        <f t="shared" si="50"/>
        <v/>
      </c>
      <c r="S69" s="1" t="str">
        <f t="shared" si="51"/>
        <v/>
      </c>
      <c r="T69" s="1" t="str">
        <f t="shared" si="52"/>
        <v/>
      </c>
      <c r="U69" s="50" t="str">
        <f t="shared" si="55"/>
        <v/>
      </c>
      <c r="V69" s="50" t="str">
        <f t="shared" si="56"/>
        <v/>
      </c>
      <c r="W69" s="51" t="str">
        <f t="shared" si="57"/>
        <v/>
      </c>
      <c r="X69" s="51" t="str">
        <f t="shared" si="58"/>
        <v/>
      </c>
      <c r="Y69" s="51" t="str">
        <f t="shared" si="59"/>
        <v/>
      </c>
      <c r="Z69" s="51" t="str">
        <f t="shared" si="60"/>
        <v/>
      </c>
      <c r="AA69" s="50" t="str">
        <f t="shared" si="40"/>
        <v/>
      </c>
      <c r="AB69" s="1" t="str">
        <f t="shared" si="53"/>
        <v/>
      </c>
      <c r="AC69" s="50" t="str">
        <f t="shared" si="54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41"/>
        <v/>
      </c>
      <c r="J70" s="1" t="str">
        <f t="shared" si="42"/>
        <v/>
      </c>
      <c r="K70" s="1" t="str">
        <f t="shared" si="43"/>
        <v/>
      </c>
      <c r="L70" s="1" t="str">
        <f t="shared" si="44"/>
        <v/>
      </c>
      <c r="M70" s="1" t="str">
        <f t="shared" si="45"/>
        <v/>
      </c>
      <c r="N70" s="1" t="str">
        <f t="shared" si="46"/>
        <v/>
      </c>
      <c r="O70" s="1" t="str">
        <f t="shared" si="47"/>
        <v/>
      </c>
      <c r="P70" s="1" t="str">
        <f t="shared" si="48"/>
        <v/>
      </c>
      <c r="Q70" s="1" t="str">
        <f t="shared" si="49"/>
        <v/>
      </c>
      <c r="R70" s="1" t="str">
        <f t="shared" si="50"/>
        <v/>
      </c>
      <c r="S70" s="1" t="str">
        <f t="shared" si="51"/>
        <v/>
      </c>
      <c r="T70" s="1" t="str">
        <f t="shared" si="52"/>
        <v/>
      </c>
      <c r="U70" s="50" t="str">
        <f t="shared" si="55"/>
        <v/>
      </c>
      <c r="V70" s="50" t="str">
        <f t="shared" si="56"/>
        <v/>
      </c>
      <c r="W70" s="51" t="str">
        <f t="shared" si="57"/>
        <v/>
      </c>
      <c r="X70" s="51" t="str">
        <f t="shared" si="58"/>
        <v/>
      </c>
      <c r="Y70" s="51" t="str">
        <f t="shared" si="59"/>
        <v/>
      </c>
      <c r="Z70" s="51" t="str">
        <f t="shared" si="60"/>
        <v/>
      </c>
      <c r="AA70" s="50" t="str">
        <f t="shared" si="40"/>
        <v/>
      </c>
      <c r="AB70" s="1" t="str">
        <f t="shared" si="53"/>
        <v/>
      </c>
      <c r="AC70" s="50" t="str">
        <f t="shared" si="54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41"/>
        <v/>
      </c>
      <c r="J71" s="1" t="str">
        <f t="shared" si="42"/>
        <v/>
      </c>
      <c r="K71" s="1" t="str">
        <f t="shared" si="43"/>
        <v/>
      </c>
      <c r="L71" s="1" t="str">
        <f t="shared" si="44"/>
        <v/>
      </c>
      <c r="M71" s="1" t="str">
        <f t="shared" si="45"/>
        <v/>
      </c>
      <c r="N71" s="1" t="str">
        <f t="shared" si="46"/>
        <v/>
      </c>
      <c r="O71" s="1" t="str">
        <f t="shared" si="47"/>
        <v/>
      </c>
      <c r="P71" s="1" t="str">
        <f t="shared" si="48"/>
        <v/>
      </c>
      <c r="Q71" s="1" t="str">
        <f t="shared" si="49"/>
        <v/>
      </c>
      <c r="R71" s="1" t="str">
        <f t="shared" si="50"/>
        <v/>
      </c>
      <c r="S71" s="1" t="str">
        <f t="shared" si="51"/>
        <v/>
      </c>
      <c r="T71" s="1" t="str">
        <f t="shared" si="52"/>
        <v/>
      </c>
      <c r="U71" s="50" t="str">
        <f t="shared" si="55"/>
        <v/>
      </c>
      <c r="V71" s="50" t="str">
        <f t="shared" si="56"/>
        <v/>
      </c>
      <c r="W71" s="51" t="str">
        <f t="shared" si="57"/>
        <v/>
      </c>
      <c r="X71" s="51" t="str">
        <f t="shared" si="58"/>
        <v/>
      </c>
      <c r="Y71" s="51" t="str">
        <f t="shared" si="59"/>
        <v/>
      </c>
      <c r="Z71" s="51" t="str">
        <f t="shared" si="60"/>
        <v/>
      </c>
      <c r="AA71" s="50" t="str">
        <f t="shared" si="40"/>
        <v/>
      </c>
      <c r="AB71" s="1" t="str">
        <f t="shared" si="53"/>
        <v/>
      </c>
      <c r="AC71" s="50" t="str">
        <f t="shared" si="54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41"/>
        <v/>
      </c>
      <c r="J72" s="1" t="str">
        <f t="shared" si="42"/>
        <v/>
      </c>
      <c r="K72" s="1" t="str">
        <f t="shared" si="43"/>
        <v/>
      </c>
      <c r="L72" s="1" t="str">
        <f t="shared" si="44"/>
        <v/>
      </c>
      <c r="M72" s="1" t="str">
        <f t="shared" si="45"/>
        <v/>
      </c>
      <c r="N72" s="1" t="str">
        <f t="shared" si="46"/>
        <v/>
      </c>
      <c r="O72" s="1" t="str">
        <f t="shared" si="47"/>
        <v/>
      </c>
      <c r="P72" s="1" t="str">
        <f t="shared" si="48"/>
        <v/>
      </c>
      <c r="Q72" s="1" t="str">
        <f t="shared" si="49"/>
        <v/>
      </c>
      <c r="R72" s="1" t="str">
        <f t="shared" si="50"/>
        <v/>
      </c>
      <c r="S72" s="1" t="str">
        <f t="shared" si="51"/>
        <v/>
      </c>
      <c r="T72" s="1" t="str">
        <f t="shared" si="52"/>
        <v/>
      </c>
      <c r="U72" s="50" t="str">
        <f t="shared" si="55"/>
        <v/>
      </c>
      <c r="V72" s="50" t="str">
        <f t="shared" si="56"/>
        <v/>
      </c>
      <c r="W72" s="51" t="str">
        <f t="shared" si="57"/>
        <v/>
      </c>
      <c r="X72" s="51" t="str">
        <f t="shared" si="58"/>
        <v/>
      </c>
      <c r="Y72" s="51" t="str">
        <f t="shared" si="59"/>
        <v/>
      </c>
      <c r="Z72" s="51" t="str">
        <f t="shared" si="60"/>
        <v/>
      </c>
      <c r="AA72" s="50" t="str">
        <f t="shared" si="40"/>
        <v/>
      </c>
      <c r="AB72" s="1" t="str">
        <f t="shared" si="53"/>
        <v/>
      </c>
      <c r="AC72" s="50" t="str">
        <f t="shared" si="54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41"/>
        <v/>
      </c>
      <c r="J73" s="1" t="str">
        <f t="shared" si="42"/>
        <v/>
      </c>
      <c r="K73" s="1" t="str">
        <f t="shared" si="43"/>
        <v/>
      </c>
      <c r="L73" s="1" t="str">
        <f t="shared" si="44"/>
        <v/>
      </c>
      <c r="M73" s="1" t="str">
        <f t="shared" si="45"/>
        <v/>
      </c>
      <c r="N73" s="1" t="str">
        <f t="shared" si="46"/>
        <v/>
      </c>
      <c r="O73" s="1" t="str">
        <f t="shared" si="47"/>
        <v/>
      </c>
      <c r="P73" s="1" t="str">
        <f t="shared" si="48"/>
        <v/>
      </c>
      <c r="Q73" s="1" t="str">
        <f t="shared" si="49"/>
        <v/>
      </c>
      <c r="R73" s="1" t="str">
        <f t="shared" si="50"/>
        <v/>
      </c>
      <c r="S73" s="1" t="str">
        <f t="shared" si="51"/>
        <v/>
      </c>
      <c r="T73" s="1" t="str">
        <f t="shared" si="52"/>
        <v/>
      </c>
      <c r="U73" s="50" t="str">
        <f t="shared" si="55"/>
        <v/>
      </c>
      <c r="V73" s="50" t="str">
        <f t="shared" si="56"/>
        <v/>
      </c>
      <c r="W73" s="51" t="str">
        <f t="shared" si="57"/>
        <v/>
      </c>
      <c r="X73" s="51" t="str">
        <f t="shared" si="58"/>
        <v/>
      </c>
      <c r="Y73" s="51" t="str">
        <f t="shared" si="59"/>
        <v/>
      </c>
      <c r="Z73" s="51" t="str">
        <f t="shared" si="60"/>
        <v/>
      </c>
      <c r="AA73" s="50" t="str">
        <f t="shared" si="40"/>
        <v/>
      </c>
      <c r="AB73" s="1" t="str">
        <f t="shared" si="53"/>
        <v/>
      </c>
      <c r="AC73" s="50" t="str">
        <f t="shared" si="54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41"/>
        <v/>
      </c>
      <c r="J74" s="1" t="str">
        <f t="shared" si="42"/>
        <v/>
      </c>
      <c r="K74" s="1" t="str">
        <f t="shared" si="43"/>
        <v/>
      </c>
      <c r="L74" s="1" t="str">
        <f t="shared" si="44"/>
        <v/>
      </c>
      <c r="M74" s="1" t="str">
        <f t="shared" si="45"/>
        <v/>
      </c>
      <c r="N74" s="1" t="str">
        <f t="shared" si="46"/>
        <v/>
      </c>
      <c r="O74" s="1" t="str">
        <f t="shared" si="47"/>
        <v/>
      </c>
      <c r="P74" s="1" t="str">
        <f t="shared" si="48"/>
        <v/>
      </c>
      <c r="Q74" s="1" t="str">
        <f t="shared" si="49"/>
        <v/>
      </c>
      <c r="R74" s="1" t="str">
        <f t="shared" si="50"/>
        <v/>
      </c>
      <c r="S74" s="1" t="str">
        <f t="shared" si="51"/>
        <v/>
      </c>
      <c r="T74" s="1" t="str">
        <f t="shared" si="52"/>
        <v/>
      </c>
      <c r="U74" s="50" t="str">
        <f t="shared" si="55"/>
        <v/>
      </c>
      <c r="V74" s="50" t="str">
        <f t="shared" si="56"/>
        <v/>
      </c>
      <c r="W74" s="51" t="str">
        <f t="shared" si="57"/>
        <v/>
      </c>
      <c r="X74" s="51" t="str">
        <f t="shared" si="58"/>
        <v/>
      </c>
      <c r="Y74" s="51" t="str">
        <f t="shared" si="59"/>
        <v/>
      </c>
      <c r="Z74" s="51" t="str">
        <f t="shared" si="60"/>
        <v/>
      </c>
      <c r="AA74" s="50" t="str">
        <f t="shared" si="40"/>
        <v/>
      </c>
      <c r="AB74" s="1" t="str">
        <f t="shared" si="53"/>
        <v/>
      </c>
      <c r="AC74" s="50" t="str">
        <f t="shared" si="54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41"/>
        <v/>
      </c>
      <c r="J75" s="1" t="str">
        <f t="shared" si="42"/>
        <v/>
      </c>
      <c r="K75" s="1" t="str">
        <f t="shared" si="43"/>
        <v/>
      </c>
      <c r="L75" s="1" t="str">
        <f t="shared" si="44"/>
        <v/>
      </c>
      <c r="M75" s="1" t="str">
        <f t="shared" si="45"/>
        <v/>
      </c>
      <c r="N75" s="1" t="str">
        <f t="shared" si="46"/>
        <v/>
      </c>
      <c r="O75" s="1" t="str">
        <f t="shared" si="47"/>
        <v/>
      </c>
      <c r="P75" s="1" t="str">
        <f t="shared" si="48"/>
        <v/>
      </c>
      <c r="Q75" s="1" t="str">
        <f t="shared" si="49"/>
        <v/>
      </c>
      <c r="R75" s="1" t="str">
        <f t="shared" si="50"/>
        <v/>
      </c>
      <c r="S75" s="1" t="str">
        <f t="shared" si="51"/>
        <v/>
      </c>
      <c r="T75" s="1" t="str">
        <f t="shared" si="52"/>
        <v/>
      </c>
      <c r="U75" s="50" t="str">
        <f t="shared" si="55"/>
        <v/>
      </c>
      <c r="V75" s="50" t="str">
        <f t="shared" si="56"/>
        <v/>
      </c>
      <c r="W75" s="51" t="str">
        <f t="shared" si="57"/>
        <v/>
      </c>
      <c r="X75" s="51" t="str">
        <f t="shared" si="58"/>
        <v/>
      </c>
      <c r="Y75" s="51" t="str">
        <f t="shared" si="59"/>
        <v/>
      </c>
      <c r="Z75" s="51" t="str">
        <f t="shared" si="60"/>
        <v/>
      </c>
      <c r="AA75" s="50" t="str">
        <f t="shared" si="40"/>
        <v/>
      </c>
      <c r="AB75" s="1" t="str">
        <f t="shared" si="53"/>
        <v/>
      </c>
      <c r="AC75" s="50" t="str">
        <f t="shared" si="54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41"/>
        <v/>
      </c>
      <c r="J76" s="1" t="str">
        <f t="shared" si="42"/>
        <v/>
      </c>
      <c r="K76" s="1" t="str">
        <f t="shared" si="43"/>
        <v/>
      </c>
      <c r="L76" s="1" t="str">
        <f t="shared" si="44"/>
        <v/>
      </c>
      <c r="M76" s="1" t="str">
        <f t="shared" si="45"/>
        <v/>
      </c>
      <c r="N76" s="1" t="str">
        <f t="shared" si="46"/>
        <v/>
      </c>
      <c r="O76" s="1" t="str">
        <f t="shared" si="47"/>
        <v/>
      </c>
      <c r="P76" s="1" t="str">
        <f t="shared" si="48"/>
        <v/>
      </c>
      <c r="Q76" s="1" t="str">
        <f t="shared" si="49"/>
        <v/>
      </c>
      <c r="R76" s="1" t="str">
        <f t="shared" si="50"/>
        <v/>
      </c>
      <c r="S76" s="1" t="str">
        <f t="shared" si="51"/>
        <v/>
      </c>
      <c r="T76" s="1" t="str">
        <f t="shared" si="52"/>
        <v/>
      </c>
      <c r="U76" s="50" t="str">
        <f t="shared" si="55"/>
        <v/>
      </c>
      <c r="V76" s="50" t="str">
        <f t="shared" si="56"/>
        <v/>
      </c>
      <c r="W76" s="51" t="str">
        <f t="shared" si="57"/>
        <v/>
      </c>
      <c r="X76" s="51" t="str">
        <f t="shared" si="58"/>
        <v/>
      </c>
      <c r="Y76" s="51" t="str">
        <f t="shared" si="59"/>
        <v/>
      </c>
      <c r="Z76" s="51" t="str">
        <f t="shared" si="60"/>
        <v/>
      </c>
      <c r="AA76" s="50" t="str">
        <f t="shared" si="40"/>
        <v/>
      </c>
      <c r="AB76" s="1" t="str">
        <f t="shared" si="53"/>
        <v/>
      </c>
      <c r="AC76" s="50" t="str">
        <f t="shared" si="54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41"/>
        <v/>
      </c>
      <c r="J77" s="1" t="str">
        <f t="shared" si="42"/>
        <v/>
      </c>
      <c r="K77" s="1" t="str">
        <f t="shared" si="43"/>
        <v/>
      </c>
      <c r="L77" s="1" t="str">
        <f t="shared" si="44"/>
        <v/>
      </c>
      <c r="M77" s="1" t="str">
        <f t="shared" si="45"/>
        <v/>
      </c>
      <c r="N77" s="1" t="str">
        <f t="shared" si="46"/>
        <v/>
      </c>
      <c r="O77" s="1" t="str">
        <f t="shared" si="47"/>
        <v/>
      </c>
      <c r="P77" s="1" t="str">
        <f t="shared" si="48"/>
        <v/>
      </c>
      <c r="Q77" s="1" t="str">
        <f t="shared" si="49"/>
        <v/>
      </c>
      <c r="R77" s="1" t="str">
        <f t="shared" si="50"/>
        <v/>
      </c>
      <c r="S77" s="1" t="str">
        <f t="shared" si="51"/>
        <v/>
      </c>
      <c r="T77" s="1" t="str">
        <f t="shared" si="52"/>
        <v/>
      </c>
      <c r="U77" s="50" t="str">
        <f t="shared" si="55"/>
        <v/>
      </c>
      <c r="V77" s="50" t="str">
        <f t="shared" si="56"/>
        <v/>
      </c>
      <c r="W77" s="51" t="str">
        <f t="shared" si="57"/>
        <v/>
      </c>
      <c r="X77" s="51" t="str">
        <f t="shared" si="58"/>
        <v/>
      </c>
      <c r="Y77" s="51" t="str">
        <f t="shared" si="59"/>
        <v/>
      </c>
      <c r="Z77" s="51" t="str">
        <f t="shared" si="60"/>
        <v/>
      </c>
      <c r="AA77" s="50" t="str">
        <f t="shared" si="40"/>
        <v/>
      </c>
      <c r="AB77" s="1" t="str">
        <f t="shared" si="53"/>
        <v/>
      </c>
      <c r="AC77" s="50" t="str">
        <f t="shared" si="54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41"/>
        <v/>
      </c>
      <c r="J78" s="1" t="str">
        <f t="shared" si="42"/>
        <v/>
      </c>
      <c r="K78" s="1" t="str">
        <f t="shared" si="43"/>
        <v/>
      </c>
      <c r="L78" s="1" t="str">
        <f t="shared" si="44"/>
        <v/>
      </c>
      <c r="M78" s="1" t="str">
        <f t="shared" si="45"/>
        <v/>
      </c>
      <c r="N78" s="1" t="str">
        <f t="shared" si="46"/>
        <v/>
      </c>
      <c r="O78" s="1" t="str">
        <f t="shared" si="47"/>
        <v/>
      </c>
      <c r="P78" s="1" t="str">
        <f t="shared" si="48"/>
        <v/>
      </c>
      <c r="Q78" s="1" t="str">
        <f t="shared" si="49"/>
        <v/>
      </c>
      <c r="R78" s="1" t="str">
        <f t="shared" si="50"/>
        <v/>
      </c>
      <c r="S78" s="1" t="str">
        <f t="shared" si="51"/>
        <v/>
      </c>
      <c r="T78" s="1" t="str">
        <f t="shared" si="52"/>
        <v/>
      </c>
      <c r="U78" s="50" t="str">
        <f t="shared" si="55"/>
        <v/>
      </c>
      <c r="V78" s="50" t="str">
        <f t="shared" si="56"/>
        <v/>
      </c>
      <c r="W78" s="51" t="str">
        <f t="shared" si="57"/>
        <v/>
      </c>
      <c r="X78" s="51" t="str">
        <f t="shared" si="58"/>
        <v/>
      </c>
      <c r="Y78" s="51" t="str">
        <f t="shared" si="59"/>
        <v/>
      </c>
      <c r="Z78" s="51" t="str">
        <f t="shared" si="60"/>
        <v/>
      </c>
      <c r="AA78" s="50" t="str">
        <f t="shared" si="40"/>
        <v/>
      </c>
      <c r="AB78" s="1" t="str">
        <f t="shared" si="53"/>
        <v/>
      </c>
      <c r="AC78" s="50" t="str">
        <f t="shared" si="54"/>
        <v/>
      </c>
      <c r="AD78" s="50" t="str">
        <f t="shared" ref="AD78:AD83" si="61">IF(AC78="","",COUNTIFS(AC69:AC78,"W"))</f>
        <v/>
      </c>
      <c r="AE78" s="50" t="str">
        <f t="shared" ref="AE78:AE83" si="62">IF(AC78="","",COUNTIFS(AC69:AC78,"L"))</f>
        <v/>
      </c>
      <c r="AF78" s="50" t="str">
        <f t="shared" ref="AF78:AF83" si="63">IF(AC78="","",COUNTIFS(AC69:AC78,"OTL"))</f>
        <v/>
      </c>
      <c r="AG78" s="17"/>
    </row>
    <row r="79" spans="2:33" x14ac:dyDescent="0.25">
      <c r="B79" s="1">
        <v>78</v>
      </c>
      <c r="I79" s="1" t="str">
        <f t="shared" si="41"/>
        <v/>
      </c>
      <c r="J79" s="1" t="str">
        <f t="shared" si="42"/>
        <v/>
      </c>
      <c r="K79" s="1" t="str">
        <f t="shared" si="43"/>
        <v/>
      </c>
      <c r="L79" s="1" t="str">
        <f t="shared" si="44"/>
        <v/>
      </c>
      <c r="M79" s="1" t="str">
        <f t="shared" si="45"/>
        <v/>
      </c>
      <c r="N79" s="1" t="str">
        <f t="shared" si="46"/>
        <v/>
      </c>
      <c r="O79" s="1" t="str">
        <f t="shared" si="47"/>
        <v/>
      </c>
      <c r="P79" s="1" t="str">
        <f t="shared" si="48"/>
        <v/>
      </c>
      <c r="Q79" s="1" t="str">
        <f t="shared" si="49"/>
        <v/>
      </c>
      <c r="R79" s="1" t="str">
        <f t="shared" si="50"/>
        <v/>
      </c>
      <c r="S79" s="1" t="str">
        <f t="shared" si="51"/>
        <v/>
      </c>
      <c r="T79" s="1" t="str">
        <f t="shared" si="52"/>
        <v/>
      </c>
      <c r="U79" s="50" t="str">
        <f t="shared" si="55"/>
        <v/>
      </c>
      <c r="V79" s="50" t="str">
        <f t="shared" si="56"/>
        <v/>
      </c>
      <c r="W79" s="51" t="str">
        <f t="shared" si="57"/>
        <v/>
      </c>
      <c r="X79" s="51" t="str">
        <f t="shared" si="58"/>
        <v/>
      </c>
      <c r="Y79" s="51" t="str">
        <f t="shared" si="59"/>
        <v/>
      </c>
      <c r="Z79" s="51" t="str">
        <f t="shared" si="60"/>
        <v/>
      </c>
      <c r="AA79" s="50" t="str">
        <f t="shared" si="40"/>
        <v/>
      </c>
      <c r="AB79" s="1" t="str">
        <f t="shared" si="53"/>
        <v/>
      </c>
      <c r="AC79" s="50" t="str">
        <f t="shared" si="54"/>
        <v/>
      </c>
      <c r="AD79" s="50" t="str">
        <f t="shared" si="61"/>
        <v/>
      </c>
      <c r="AE79" s="50" t="str">
        <f t="shared" si="62"/>
        <v/>
      </c>
      <c r="AF79" s="50" t="str">
        <f t="shared" si="63"/>
        <v/>
      </c>
      <c r="AG79" s="17"/>
    </row>
    <row r="80" spans="2:33" x14ac:dyDescent="0.25">
      <c r="B80" s="1">
        <v>79</v>
      </c>
      <c r="I80" s="1" t="str">
        <f t="shared" si="41"/>
        <v/>
      </c>
      <c r="J80" s="1" t="str">
        <f t="shared" si="42"/>
        <v/>
      </c>
      <c r="K80" s="1" t="str">
        <f t="shared" si="43"/>
        <v/>
      </c>
      <c r="L80" s="1" t="str">
        <f t="shared" si="44"/>
        <v/>
      </c>
      <c r="M80" s="1" t="str">
        <f t="shared" si="45"/>
        <v/>
      </c>
      <c r="N80" s="1" t="str">
        <f t="shared" si="46"/>
        <v/>
      </c>
      <c r="O80" s="1" t="str">
        <f t="shared" si="47"/>
        <v/>
      </c>
      <c r="P80" s="1" t="str">
        <f t="shared" si="48"/>
        <v/>
      </c>
      <c r="Q80" s="1" t="str">
        <f t="shared" si="49"/>
        <v/>
      </c>
      <c r="R80" s="1" t="str">
        <f t="shared" si="50"/>
        <v/>
      </c>
      <c r="S80" s="1" t="str">
        <f t="shared" si="51"/>
        <v/>
      </c>
      <c r="T80" s="1" t="str">
        <f t="shared" si="52"/>
        <v/>
      </c>
      <c r="U80" s="50" t="str">
        <f t="shared" si="55"/>
        <v/>
      </c>
      <c r="V80" s="50" t="str">
        <f t="shared" si="56"/>
        <v/>
      </c>
      <c r="W80" s="51" t="str">
        <f t="shared" si="57"/>
        <v/>
      </c>
      <c r="X80" s="51" t="str">
        <f t="shared" si="58"/>
        <v/>
      </c>
      <c r="Y80" s="51" t="str">
        <f t="shared" si="59"/>
        <v/>
      </c>
      <c r="Z80" s="51" t="str">
        <f t="shared" si="60"/>
        <v/>
      </c>
      <c r="AA80" s="50" t="str">
        <f t="shared" si="40"/>
        <v/>
      </c>
      <c r="AB80" s="1" t="str">
        <f t="shared" si="53"/>
        <v/>
      </c>
      <c r="AC80" s="50" t="str">
        <f t="shared" si="54"/>
        <v/>
      </c>
      <c r="AD80" s="50" t="str">
        <f t="shared" si="61"/>
        <v/>
      </c>
      <c r="AE80" s="50" t="str">
        <f t="shared" si="62"/>
        <v/>
      </c>
      <c r="AF80" s="50" t="str">
        <f t="shared" si="63"/>
        <v/>
      </c>
      <c r="AG80" s="17"/>
    </row>
    <row r="81" spans="2:33" x14ac:dyDescent="0.25">
      <c r="B81" s="1">
        <v>80</v>
      </c>
      <c r="I81" s="1" t="str">
        <f t="shared" si="41"/>
        <v/>
      </c>
      <c r="J81" s="1" t="str">
        <f t="shared" si="42"/>
        <v/>
      </c>
      <c r="K81" s="1" t="str">
        <f t="shared" si="43"/>
        <v/>
      </c>
      <c r="L81" s="1" t="str">
        <f t="shared" si="44"/>
        <v/>
      </c>
      <c r="M81" s="1" t="str">
        <f t="shared" si="45"/>
        <v/>
      </c>
      <c r="N81" s="1" t="str">
        <f t="shared" si="46"/>
        <v/>
      </c>
      <c r="O81" s="1" t="str">
        <f t="shared" si="47"/>
        <v/>
      </c>
      <c r="P81" s="1" t="str">
        <f t="shared" si="48"/>
        <v/>
      </c>
      <c r="Q81" s="1" t="str">
        <f t="shared" si="49"/>
        <v/>
      </c>
      <c r="R81" s="1" t="str">
        <f t="shared" si="50"/>
        <v/>
      </c>
      <c r="S81" s="1" t="str">
        <f t="shared" si="51"/>
        <v/>
      </c>
      <c r="T81" s="1" t="str">
        <f t="shared" si="52"/>
        <v/>
      </c>
      <c r="U81" s="50" t="str">
        <f t="shared" si="55"/>
        <v/>
      </c>
      <c r="V81" s="50" t="str">
        <f t="shared" si="56"/>
        <v/>
      </c>
      <c r="W81" s="51" t="str">
        <f t="shared" si="57"/>
        <v/>
      </c>
      <c r="X81" s="51" t="str">
        <f t="shared" si="58"/>
        <v/>
      </c>
      <c r="Y81" s="51" t="str">
        <f t="shared" si="59"/>
        <v/>
      </c>
      <c r="Z81" s="51" t="str">
        <f t="shared" si="60"/>
        <v/>
      </c>
      <c r="AA81" s="50" t="str">
        <f t="shared" si="40"/>
        <v/>
      </c>
      <c r="AB81" s="1" t="str">
        <f t="shared" si="53"/>
        <v/>
      </c>
      <c r="AC81" s="50" t="str">
        <f t="shared" si="54"/>
        <v/>
      </c>
      <c r="AD81" s="50" t="str">
        <f t="shared" si="61"/>
        <v/>
      </c>
      <c r="AE81" s="50" t="str">
        <f t="shared" si="62"/>
        <v/>
      </c>
      <c r="AF81" s="50" t="str">
        <f t="shared" si="63"/>
        <v/>
      </c>
      <c r="AG81" s="17"/>
    </row>
    <row r="82" spans="2:33" x14ac:dyDescent="0.25">
      <c r="B82" s="1">
        <v>81</v>
      </c>
      <c r="I82" s="1" t="str">
        <f t="shared" si="41"/>
        <v/>
      </c>
      <c r="J82" s="1" t="str">
        <f t="shared" si="42"/>
        <v/>
      </c>
      <c r="K82" s="1" t="str">
        <f t="shared" si="43"/>
        <v/>
      </c>
      <c r="L82" s="1" t="str">
        <f t="shared" si="44"/>
        <v/>
      </c>
      <c r="M82" s="1" t="str">
        <f t="shared" si="45"/>
        <v/>
      </c>
      <c r="N82" s="1" t="str">
        <f t="shared" si="46"/>
        <v/>
      </c>
      <c r="O82" s="1" t="str">
        <f t="shared" si="47"/>
        <v/>
      </c>
      <c r="P82" s="1" t="str">
        <f t="shared" si="48"/>
        <v/>
      </c>
      <c r="Q82" s="1" t="str">
        <f t="shared" si="49"/>
        <v/>
      </c>
      <c r="R82" s="1" t="str">
        <f t="shared" si="50"/>
        <v/>
      </c>
      <c r="S82" s="1" t="str">
        <f t="shared" si="51"/>
        <v/>
      </c>
      <c r="T82" s="1" t="str">
        <f t="shared" si="52"/>
        <v/>
      </c>
      <c r="U82" s="50" t="str">
        <f t="shared" si="55"/>
        <v/>
      </c>
      <c r="V82" s="50" t="str">
        <f t="shared" si="56"/>
        <v/>
      </c>
      <c r="W82" s="51" t="str">
        <f t="shared" si="57"/>
        <v/>
      </c>
      <c r="X82" s="51" t="str">
        <f t="shared" si="58"/>
        <v/>
      </c>
      <c r="Y82" s="51" t="str">
        <f t="shared" si="59"/>
        <v/>
      </c>
      <c r="Z82" s="51" t="str">
        <f t="shared" si="60"/>
        <v/>
      </c>
      <c r="AA82" s="50" t="str">
        <f t="shared" si="40"/>
        <v/>
      </c>
      <c r="AB82" s="1" t="str">
        <f t="shared" si="53"/>
        <v/>
      </c>
      <c r="AC82" s="50" t="str">
        <f t="shared" si="54"/>
        <v/>
      </c>
      <c r="AD82" s="50" t="str">
        <f t="shared" si="61"/>
        <v/>
      </c>
      <c r="AE82" s="50" t="str">
        <f t="shared" si="62"/>
        <v/>
      </c>
      <c r="AF82" s="50" t="str">
        <f t="shared" si="63"/>
        <v/>
      </c>
      <c r="AG82" s="17"/>
    </row>
    <row r="83" spans="2:33" x14ac:dyDescent="0.25">
      <c r="B83" s="1">
        <v>82</v>
      </c>
      <c r="I83" s="1" t="str">
        <f t="shared" si="41"/>
        <v/>
      </c>
      <c r="J83" s="1" t="str">
        <f t="shared" si="42"/>
        <v/>
      </c>
      <c r="K83" s="1" t="str">
        <f t="shared" si="43"/>
        <v/>
      </c>
      <c r="L83" s="1" t="str">
        <f t="shared" si="44"/>
        <v/>
      </c>
      <c r="M83" s="1" t="str">
        <f t="shared" si="45"/>
        <v/>
      </c>
      <c r="N83" s="1" t="str">
        <f t="shared" si="46"/>
        <v/>
      </c>
      <c r="O83" s="1" t="str">
        <f t="shared" si="47"/>
        <v/>
      </c>
      <c r="P83" s="1" t="str">
        <f t="shared" si="48"/>
        <v/>
      </c>
      <c r="Q83" s="1" t="str">
        <f t="shared" si="49"/>
        <v/>
      </c>
      <c r="R83" s="1" t="str">
        <f t="shared" si="50"/>
        <v/>
      </c>
      <c r="S83" s="1" t="str">
        <f t="shared" si="51"/>
        <v/>
      </c>
      <c r="T83" s="1" t="str">
        <f t="shared" si="52"/>
        <v/>
      </c>
      <c r="U83" s="50" t="str">
        <f t="shared" si="55"/>
        <v/>
      </c>
      <c r="V83" s="50" t="str">
        <f t="shared" si="56"/>
        <v/>
      </c>
      <c r="W83" s="51" t="str">
        <f>IF(E83="","",IF(AND(E83&lt;F83,COUNTIF($AO$1:$AO$7,D83)=1,OR(G83=$AK$1,H83=$AK$1)), W82+1, W82))</f>
        <v/>
      </c>
      <c r="X83" s="51" t="str">
        <f t="shared" si="58"/>
        <v/>
      </c>
      <c r="Y83" s="51" t="str">
        <f t="shared" si="59"/>
        <v/>
      </c>
      <c r="Z83" s="51" t="str">
        <f t="shared" si="60"/>
        <v/>
      </c>
      <c r="AA83" s="50" t="str">
        <f t="shared" si="40"/>
        <v/>
      </c>
      <c r="AB83" s="1" t="str">
        <f t="shared" si="53"/>
        <v/>
      </c>
      <c r="AC83" s="50" t="str">
        <f t="shared" si="54"/>
        <v/>
      </c>
      <c r="AD83" s="50" t="str">
        <f t="shared" si="61"/>
        <v/>
      </c>
      <c r="AE83" s="50" t="str">
        <f t="shared" si="62"/>
        <v/>
      </c>
      <c r="AF83" s="50" t="str">
        <f t="shared" si="63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64">IF(I1="",0,MAX(I1:I83))</f>
        <v>5</v>
      </c>
      <c r="J84" s="1">
        <f t="shared" si="64"/>
        <v>5</v>
      </c>
      <c r="K84" s="1">
        <f t="shared" si="64"/>
        <v>2</v>
      </c>
      <c r="L84" s="1">
        <f t="shared" si="64"/>
        <v>2</v>
      </c>
      <c r="M84" s="1">
        <f t="shared" si="64"/>
        <v>1</v>
      </c>
      <c r="N84" s="1">
        <f t="shared" si="64"/>
        <v>2</v>
      </c>
      <c r="O84" s="1">
        <f t="shared" ref="O84:Z84" si="65">IF(O2="","",MAX(O2:O83))</f>
        <v>4</v>
      </c>
      <c r="P84" s="1">
        <f t="shared" si="65"/>
        <v>3</v>
      </c>
      <c r="Q84" s="1">
        <f t="shared" si="65"/>
        <v>0</v>
      </c>
      <c r="R84" s="1">
        <f t="shared" si="65"/>
        <v>1</v>
      </c>
      <c r="S84" s="1">
        <f t="shared" si="65"/>
        <v>2</v>
      </c>
      <c r="T84" s="1">
        <f t="shared" si="65"/>
        <v>2</v>
      </c>
      <c r="U84" s="1">
        <f t="shared" si="65"/>
        <v>1</v>
      </c>
      <c r="V84" s="1">
        <f t="shared" si="65"/>
        <v>1</v>
      </c>
      <c r="W84" s="1">
        <f t="shared" si="65"/>
        <v>1</v>
      </c>
      <c r="X84" s="1">
        <f t="shared" si="65"/>
        <v>3</v>
      </c>
      <c r="Y84" s="1">
        <f t="shared" si="65"/>
        <v>2</v>
      </c>
      <c r="Z84" s="1">
        <f t="shared" si="65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OTL","",LOOKUP(2,1 / (AF1:AF83 &lt;&gt; ""),AF1:AF83))</f>
        <v>1</v>
      </c>
    </row>
    <row r="85" spans="2:33" x14ac:dyDescent="0.25">
      <c r="C85" s="1">
        <f>COUNTIF(C1:C83,"Away")</f>
        <v>5</v>
      </c>
      <c r="E85" s="1">
        <f>SUM(E2:E83)</f>
        <v>36</v>
      </c>
      <c r="F85" s="1">
        <f>SUM(F2:F83)</f>
        <v>44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4-3-0</v>
      </c>
      <c r="R85" s="1" t="str">
        <f>IF(R84="","0-0-0",CONCATENATE(R84,"-",S84,"-",T84))</f>
        <v>1-2-2</v>
      </c>
      <c r="U85" s="1" t="str">
        <f>IF(U84="","0-0-0",CONCATENATE(U84,"-",V84,"-",W84))</f>
        <v>1-1-1</v>
      </c>
      <c r="X85" s="1" t="str">
        <f>IF(X84="","0-0-0",CONCATENATE(X84,"-",Y84,"-",Z84))</f>
        <v>3-2-1</v>
      </c>
      <c r="AA85" s="1" t="str">
        <f>IF(AA84="","0-0",CONCATENATE(AA84,AB84))</f>
        <v>L4</v>
      </c>
      <c r="AD85" s="1" t="str">
        <f>IF(AD84="","0-0-0",CONCATENATE(AD84,"-",AE84,"-",AF84))</f>
        <v>4-5-1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G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45209</v>
      </c>
      <c r="B2" s="1">
        <v>1</v>
      </c>
      <c r="C2" s="1" t="s">
        <v>4</v>
      </c>
      <c r="D2" s="1" t="s">
        <v>55</v>
      </c>
      <c r="E2" s="1">
        <v>3</v>
      </c>
      <c r="F2" s="1">
        <v>5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45211</v>
      </c>
      <c r="B3" s="1">
        <v>2</v>
      </c>
      <c r="C3" s="1" t="s">
        <v>3</v>
      </c>
      <c r="D3" s="1" t="s">
        <v>80</v>
      </c>
      <c r="E3" s="1">
        <v>3</v>
      </c>
      <c r="F3" s="1">
        <v>0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69</v>
      </c>
    </row>
    <row r="4" spans="1:41" x14ac:dyDescent="0.25">
      <c r="A4" s="14">
        <v>45213</v>
      </c>
      <c r="B4" s="1">
        <v>3</v>
      </c>
      <c r="C4" s="1" t="s">
        <v>4</v>
      </c>
      <c r="D4" s="1" t="s">
        <v>53</v>
      </c>
      <c r="E4" s="1">
        <v>2</v>
      </c>
      <c r="F4" s="1">
        <v>3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68</v>
      </c>
    </row>
    <row r="5" spans="1:41" x14ac:dyDescent="0.25">
      <c r="A5" s="14">
        <v>45216</v>
      </c>
      <c r="B5" s="1">
        <v>4</v>
      </c>
      <c r="C5" s="1" t="s">
        <v>3</v>
      </c>
      <c r="D5" s="1" t="s">
        <v>78</v>
      </c>
      <c r="E5" s="1">
        <v>1</v>
      </c>
      <c r="F5" s="1">
        <v>6</v>
      </c>
      <c r="G5" s="1" t="s">
        <v>112</v>
      </c>
      <c r="H5" s="1" t="s">
        <v>112</v>
      </c>
      <c r="I5" s="1">
        <f t="shared" si="3"/>
        <v>1</v>
      </c>
      <c r="J5" s="1">
        <f t="shared" si="11"/>
        <v>3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1</v>
      </c>
      <c r="Q5" s="1">
        <f t="shared" si="14"/>
        <v>0</v>
      </c>
      <c r="R5" s="1">
        <f t="shared" si="8"/>
        <v>0</v>
      </c>
      <c r="S5" s="1">
        <f t="shared" si="15"/>
        <v>2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1</v>
      </c>
      <c r="Z5" s="51">
        <f t="shared" si="22"/>
        <v>0</v>
      </c>
      <c r="AA5" s="1" t="str">
        <f t="shared" si="1"/>
        <v>L</v>
      </c>
      <c r="AB5" s="1">
        <f t="shared" si="9"/>
        <v>2</v>
      </c>
      <c r="AC5" s="50" t="str">
        <f t="shared" si="10"/>
        <v>L</v>
      </c>
      <c r="AD5" s="50">
        <f t="shared" si="23"/>
        <v>1</v>
      </c>
      <c r="AE5" s="50">
        <f t="shared" si="24"/>
        <v>3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73</v>
      </c>
    </row>
    <row r="6" spans="1:41" x14ac:dyDescent="0.25">
      <c r="A6" s="14">
        <v>45218</v>
      </c>
      <c r="B6" s="1">
        <v>5</v>
      </c>
      <c r="C6" s="1" t="s">
        <v>4</v>
      </c>
      <c r="D6" s="1" t="s">
        <v>60</v>
      </c>
      <c r="E6" s="1">
        <v>4</v>
      </c>
      <c r="F6" s="1">
        <v>1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1</v>
      </c>
      <c r="Q6" s="1">
        <f t="shared" si="14"/>
        <v>0</v>
      </c>
      <c r="R6" s="1">
        <f t="shared" si="8"/>
        <v>1</v>
      </c>
      <c r="S6" s="1">
        <f t="shared" si="15"/>
        <v>2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1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61</v>
      </c>
      <c r="AN6" s="1" t="s">
        <v>68</v>
      </c>
      <c r="AO6" s="1" t="s">
        <v>71</v>
      </c>
    </row>
    <row r="7" spans="1:41" x14ac:dyDescent="0.25">
      <c r="A7" s="14">
        <v>45220</v>
      </c>
      <c r="B7" s="1">
        <v>6</v>
      </c>
      <c r="C7" s="1" t="s">
        <v>3</v>
      </c>
      <c r="D7" s="1" t="s">
        <v>83</v>
      </c>
      <c r="E7" s="1">
        <v>5</v>
      </c>
      <c r="F7" s="1">
        <v>1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1</v>
      </c>
      <c r="Q7" s="1">
        <f t="shared" si="14"/>
        <v>0</v>
      </c>
      <c r="R7" s="1">
        <f t="shared" si="8"/>
        <v>1</v>
      </c>
      <c r="S7" s="1">
        <f t="shared" si="15"/>
        <v>2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0</v>
      </c>
      <c r="X7" s="51">
        <f t="shared" si="20"/>
        <v>2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2</v>
      </c>
      <c r="AC7" s="50" t="str">
        <f t="shared" si="10"/>
        <v>W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75</v>
      </c>
      <c r="AN7" s="1" t="s">
        <v>78</v>
      </c>
      <c r="AO7" s="1" t="s">
        <v>70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76</v>
      </c>
      <c r="E8" s="1">
        <v>2</v>
      </c>
      <c r="F8" s="1">
        <v>3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2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0</v>
      </c>
      <c r="U8" s="50">
        <f t="shared" si="17"/>
        <v>0</v>
      </c>
      <c r="V8" s="50">
        <f t="shared" si="18"/>
        <v>0</v>
      </c>
      <c r="W8" s="51">
        <f t="shared" si="19"/>
        <v>0</v>
      </c>
      <c r="X8" s="51">
        <f t="shared" si="20"/>
        <v>2</v>
      </c>
      <c r="Y8" s="51">
        <f t="shared" si="21"/>
        <v>2</v>
      </c>
      <c r="Z8" s="51">
        <f t="shared" si="22"/>
        <v>0</v>
      </c>
      <c r="AA8" s="1" t="str">
        <f t="shared" si="1"/>
        <v>L</v>
      </c>
      <c r="AB8" s="1">
        <f t="shared" si="9"/>
        <v>1</v>
      </c>
      <c r="AC8" s="50" t="str">
        <f t="shared" si="10"/>
        <v>L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69</v>
      </c>
      <c r="AN8" s="1" t="s">
        <v>79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54</v>
      </c>
      <c r="E9" s="1">
        <v>3</v>
      </c>
      <c r="F9" s="1">
        <v>2</v>
      </c>
      <c r="G9" s="1" t="s">
        <v>111</v>
      </c>
      <c r="H9" s="1" t="s">
        <v>112</v>
      </c>
      <c r="I9" s="1">
        <f t="shared" si="3"/>
        <v>4</v>
      </c>
      <c r="J9" s="1">
        <f t="shared" si="11"/>
        <v>4</v>
      </c>
      <c r="K9" s="1">
        <f t="shared" si="4"/>
        <v>1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2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0</v>
      </c>
      <c r="U9" s="50">
        <f t="shared" si="17"/>
        <v>0</v>
      </c>
      <c r="V9" s="50">
        <f t="shared" si="18"/>
        <v>0</v>
      </c>
      <c r="W9" s="51">
        <f t="shared" si="19"/>
        <v>0</v>
      </c>
      <c r="X9" s="51">
        <f t="shared" si="20"/>
        <v>2</v>
      </c>
      <c r="Y9" s="51">
        <f t="shared" si="21"/>
        <v>2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4</v>
      </c>
      <c r="AE9" s="50">
        <f t="shared" si="24"/>
        <v>4</v>
      </c>
      <c r="AF9" s="50">
        <f t="shared" si="25"/>
        <v>0</v>
      </c>
      <c r="AG9" s="17"/>
      <c r="AM9" s="1" t="s">
        <v>67</v>
      </c>
      <c r="AN9" s="1" t="s">
        <v>73</v>
      </c>
    </row>
    <row r="10" spans="1:41" x14ac:dyDescent="0.25">
      <c r="A10" s="14">
        <v>45230</v>
      </c>
      <c r="B10" s="1">
        <v>9</v>
      </c>
      <c r="C10" s="1" t="s">
        <v>4</v>
      </c>
      <c r="D10" s="1" t="s">
        <v>76</v>
      </c>
      <c r="E10" s="1">
        <v>2</v>
      </c>
      <c r="F10" s="1">
        <v>5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5</v>
      </c>
      <c r="K10" s="1">
        <f t="shared" si="4"/>
        <v>1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2</v>
      </c>
      <c r="Q10" s="1">
        <f t="shared" si="14"/>
        <v>0</v>
      </c>
      <c r="R10" s="1">
        <f t="shared" si="8"/>
        <v>1</v>
      </c>
      <c r="S10" s="1">
        <f t="shared" si="15"/>
        <v>3</v>
      </c>
      <c r="T10" s="1">
        <f t="shared" si="16"/>
        <v>0</v>
      </c>
      <c r="U10" s="50">
        <f t="shared" si="17"/>
        <v>0</v>
      </c>
      <c r="V10" s="50">
        <f t="shared" si="18"/>
        <v>0</v>
      </c>
      <c r="W10" s="51">
        <f t="shared" si="19"/>
        <v>0</v>
      </c>
      <c r="X10" s="51">
        <f t="shared" si="20"/>
        <v>2</v>
      </c>
      <c r="Y10" s="51">
        <f t="shared" si="21"/>
        <v>3</v>
      </c>
      <c r="Z10" s="51">
        <f t="shared" si="22"/>
        <v>0</v>
      </c>
      <c r="AA10" s="1" t="str">
        <f t="shared" si="1"/>
        <v>L</v>
      </c>
      <c r="AB10" s="1">
        <f t="shared" si="9"/>
        <v>1</v>
      </c>
      <c r="AC10" s="50" t="str">
        <f t="shared" si="10"/>
        <v>L</v>
      </c>
      <c r="AD10" s="50">
        <f t="shared" si="23"/>
        <v>4</v>
      </c>
      <c r="AE10" s="50">
        <f t="shared" si="24"/>
        <v>5</v>
      </c>
      <c r="AF10" s="50">
        <f t="shared" si="25"/>
        <v>0</v>
      </c>
      <c r="AG10" s="17"/>
      <c r="AM10" s="1" t="s">
        <v>68</v>
      </c>
      <c r="AN10" s="1" t="s">
        <v>83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80</v>
      </c>
      <c r="E11" s="1">
        <v>2</v>
      </c>
      <c r="F11" s="1">
        <v>4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6</v>
      </c>
      <c r="K11" s="1">
        <f t="shared" si="4"/>
        <v>1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2</v>
      </c>
      <c r="Q11" s="1">
        <f t="shared" si="14"/>
        <v>0</v>
      </c>
      <c r="R11" s="1">
        <f t="shared" si="8"/>
        <v>1</v>
      </c>
      <c r="S11" s="1">
        <f t="shared" si="15"/>
        <v>4</v>
      </c>
      <c r="T11" s="1">
        <f t="shared" si="16"/>
        <v>0</v>
      </c>
      <c r="U11" s="50">
        <f t="shared" si="17"/>
        <v>0</v>
      </c>
      <c r="V11" s="50">
        <f t="shared" si="18"/>
        <v>0</v>
      </c>
      <c r="W11" s="51">
        <f t="shared" si="19"/>
        <v>0</v>
      </c>
      <c r="X11" s="51">
        <f t="shared" si="20"/>
        <v>2</v>
      </c>
      <c r="Y11" s="51">
        <f t="shared" si="21"/>
        <v>4</v>
      </c>
      <c r="Z11" s="51">
        <f t="shared" si="22"/>
        <v>0</v>
      </c>
      <c r="AA11" s="1" t="str">
        <f t="shared" si="1"/>
        <v>L</v>
      </c>
      <c r="AB11" s="1">
        <f t="shared" si="9"/>
        <v>2</v>
      </c>
      <c r="AC11" s="50" t="str">
        <f t="shared" si="10"/>
        <v>L</v>
      </c>
      <c r="AD11" s="50">
        <f t="shared" si="23"/>
        <v>4</v>
      </c>
      <c r="AE11" s="50">
        <f t="shared" si="24"/>
        <v>6</v>
      </c>
      <c r="AF11" s="50">
        <f t="shared" si="25"/>
        <v>0</v>
      </c>
      <c r="AG11" s="17"/>
      <c r="AM11" s="1" t="s">
        <v>56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78</v>
      </c>
      <c r="E12" s="1">
        <v>5</v>
      </c>
      <c r="F12" s="1">
        <v>2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6</v>
      </c>
      <c r="K12" s="1">
        <f t="shared" si="4"/>
        <v>1</v>
      </c>
      <c r="L12" s="1">
        <f t="shared" si="12"/>
        <v>0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2</v>
      </c>
      <c r="Q12" s="1">
        <f t="shared" si="14"/>
        <v>0</v>
      </c>
      <c r="R12" s="1">
        <f t="shared" si="8"/>
        <v>2</v>
      </c>
      <c r="S12" s="1">
        <f t="shared" si="15"/>
        <v>4</v>
      </c>
      <c r="T12" s="1">
        <f t="shared" si="16"/>
        <v>0</v>
      </c>
      <c r="U12" s="50">
        <f t="shared" si="17"/>
        <v>0</v>
      </c>
      <c r="V12" s="50">
        <f t="shared" si="18"/>
        <v>0</v>
      </c>
      <c r="W12" s="51">
        <f t="shared" si="19"/>
        <v>0</v>
      </c>
      <c r="X12" s="51">
        <f t="shared" si="20"/>
        <v>3</v>
      </c>
      <c r="Y12" s="51">
        <f t="shared" si="21"/>
        <v>4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78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4</v>
      </c>
      <c r="D13" s="1" t="s">
        <v>81</v>
      </c>
      <c r="E13" s="1">
        <v>2</v>
      </c>
      <c r="F13" s="1">
        <v>4</v>
      </c>
      <c r="G13" s="1" t="s">
        <v>112</v>
      </c>
      <c r="H13" s="1" t="s">
        <v>112</v>
      </c>
      <c r="I13" s="1">
        <f t="shared" si="3"/>
        <v>5</v>
      </c>
      <c r="J13" s="1">
        <f t="shared" si="11"/>
        <v>7</v>
      </c>
      <c r="K13" s="1">
        <f t="shared" si="4"/>
        <v>1</v>
      </c>
      <c r="L13" s="1">
        <f t="shared" si="12"/>
        <v>0</v>
      </c>
      <c r="M13" s="1">
        <f t="shared" si="5"/>
        <v>0</v>
      </c>
      <c r="N13" s="1">
        <f t="shared" si="6"/>
        <v>0</v>
      </c>
      <c r="O13" s="1">
        <f t="shared" si="7"/>
        <v>3</v>
      </c>
      <c r="P13" s="1">
        <f t="shared" si="13"/>
        <v>2</v>
      </c>
      <c r="Q13" s="1">
        <f t="shared" si="14"/>
        <v>0</v>
      </c>
      <c r="R13" s="1">
        <f t="shared" si="8"/>
        <v>2</v>
      </c>
      <c r="S13" s="1">
        <f t="shared" si="15"/>
        <v>5</v>
      </c>
      <c r="T13" s="1">
        <f t="shared" si="16"/>
        <v>0</v>
      </c>
      <c r="U13" s="50">
        <f t="shared" si="17"/>
        <v>0</v>
      </c>
      <c r="V13" s="50">
        <f t="shared" si="18"/>
        <v>0</v>
      </c>
      <c r="W13" s="51">
        <f t="shared" si="19"/>
        <v>0</v>
      </c>
      <c r="X13" s="51">
        <f t="shared" si="20"/>
        <v>3</v>
      </c>
      <c r="Y13" s="51">
        <f t="shared" si="21"/>
        <v>5</v>
      </c>
      <c r="Z13" s="51">
        <f t="shared" si="22"/>
        <v>0</v>
      </c>
      <c r="AA13" s="1" t="str">
        <f t="shared" si="1"/>
        <v>L</v>
      </c>
      <c r="AB13" s="1">
        <f t="shared" si="9"/>
        <v>1</v>
      </c>
      <c r="AC13" s="50" t="str">
        <f t="shared" si="10"/>
        <v>L</v>
      </c>
      <c r="AD13" s="50">
        <f>IF(AC13="","",COUNTIFS(AC4:AC13,"W"))</f>
        <v>4</v>
      </c>
      <c r="AE13" s="50">
        <f>IF(AC13="","",COUNTIFS(AC4:AC13,"L"))</f>
        <v>6</v>
      </c>
      <c r="AF13" s="50">
        <f>IF(AC13="","",COUNTIFS(AC4:AC13,"OTL"))</f>
        <v>0</v>
      </c>
      <c r="AG13" s="17"/>
      <c r="AM13" s="1" t="s">
        <v>52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63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7</v>
      </c>
      <c r="K84" s="1">
        <f t="shared" si="57"/>
        <v>1</v>
      </c>
      <c r="L84" s="1">
        <f t="shared" si="57"/>
        <v>0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2</v>
      </c>
      <c r="Q84" s="1">
        <f t="shared" si="58"/>
        <v>0</v>
      </c>
      <c r="R84" s="1">
        <f t="shared" si="58"/>
        <v>2</v>
      </c>
      <c r="S84" s="1">
        <f t="shared" si="58"/>
        <v>5</v>
      </c>
      <c r="T84" s="1">
        <f t="shared" si="58"/>
        <v>0</v>
      </c>
      <c r="U84" s="1">
        <f t="shared" si="58"/>
        <v>0</v>
      </c>
      <c r="V84" s="1">
        <f t="shared" si="58"/>
        <v>0</v>
      </c>
      <c r="W84" s="1">
        <f t="shared" si="58"/>
        <v>0</v>
      </c>
      <c r="X84" s="1">
        <f t="shared" si="58"/>
        <v>3</v>
      </c>
      <c r="Y84" s="1">
        <f t="shared" si="58"/>
        <v>5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7</v>
      </c>
      <c r="E85" s="1">
        <f>SUM(E2:E83)</f>
        <v>34</v>
      </c>
      <c r="F85" s="1">
        <f>SUM(F2:F83)</f>
        <v>36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3-2-0</v>
      </c>
      <c r="R85" s="1" t="str">
        <f>IF(R84="","0-0-0",CONCATENATE(R84,"-",S84,"-",T84))</f>
        <v>2-5-0</v>
      </c>
      <c r="U85" s="1" t="str">
        <f>IF(U84="","0-0-0",CONCATENATE(U84,"-",V84,"-",W84))</f>
        <v>0-0-0</v>
      </c>
      <c r="X85" s="1" t="str">
        <f>IF(X84="","0-0-0",CONCATENATE(X84,"-",Y84,"-",Z84))</f>
        <v>3-5-0</v>
      </c>
      <c r="AA85" s="1" t="str">
        <f>IF(AA84="","0-0",CONCATENATE(AA84,AB84))</f>
        <v>L1</v>
      </c>
      <c r="AD85" s="1" t="str">
        <f>IF(AD84="","0-0-0",CONCATENATE(AD84,"-",AE84,"-",AF84))</f>
        <v>4-6-0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F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56</v>
      </c>
      <c r="E2" s="1">
        <v>4</v>
      </c>
      <c r="F2" s="1">
        <v>3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45212</v>
      </c>
      <c r="B3" s="1">
        <v>2</v>
      </c>
      <c r="C3" s="1" t="s">
        <v>3</v>
      </c>
      <c r="D3" s="1" t="s">
        <v>74</v>
      </c>
      <c r="E3" s="1">
        <v>3</v>
      </c>
      <c r="F3" s="1">
        <v>4</v>
      </c>
      <c r="G3" s="1" t="s">
        <v>112</v>
      </c>
      <c r="H3" s="1" t="s">
        <v>111</v>
      </c>
      <c r="I3" s="1">
        <f t="shared" ref="I3:I66" si="3">IF(E3="","",IF(E3&gt;F3,I2+1,I2))</f>
        <v>1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1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1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1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OTL</v>
      </c>
      <c r="AD3" s="50">
        <f>IF(AC3="","",IF(AC3=$AJ$1,AD2+1,AD2))</f>
        <v>1</v>
      </c>
      <c r="AE3" s="50">
        <f>IF(AC3="","",IF(AC3=$AJ$2,AE2+1,AE2))</f>
        <v>0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61</v>
      </c>
      <c r="AO3" s="1" t="s">
        <v>64</v>
      </c>
    </row>
    <row r="4" spans="1:41" x14ac:dyDescent="0.25">
      <c r="A4" s="14">
        <v>45215</v>
      </c>
      <c r="B4" s="1">
        <v>3</v>
      </c>
      <c r="C4" s="1" t="s">
        <v>3</v>
      </c>
      <c r="D4" s="1" t="s">
        <v>52</v>
      </c>
      <c r="E4" s="1">
        <v>3</v>
      </c>
      <c r="F4" s="1">
        <v>4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1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1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2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1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67</v>
      </c>
      <c r="AO4" s="1" t="s">
        <v>60</v>
      </c>
    </row>
    <row r="5" spans="1:41" x14ac:dyDescent="0.25">
      <c r="A5" s="14">
        <v>45219</v>
      </c>
      <c r="B5" s="1">
        <v>4</v>
      </c>
      <c r="C5" s="1" t="s">
        <v>4</v>
      </c>
      <c r="D5" s="1" t="s">
        <v>64</v>
      </c>
      <c r="E5" s="1">
        <v>5</v>
      </c>
      <c r="F5" s="1">
        <v>4</v>
      </c>
      <c r="G5" s="1" t="s">
        <v>111</v>
      </c>
      <c r="H5" s="1" t="s">
        <v>112</v>
      </c>
      <c r="I5" s="1">
        <f t="shared" si="3"/>
        <v>2</v>
      </c>
      <c r="J5" s="1">
        <f t="shared" si="11"/>
        <v>1</v>
      </c>
      <c r="K5" s="1">
        <f t="shared" si="4"/>
        <v>1</v>
      </c>
      <c r="L5" s="1">
        <f t="shared" si="12"/>
        <v>1</v>
      </c>
      <c r="M5" s="1">
        <f t="shared" si="5"/>
        <v>0</v>
      </c>
      <c r="N5" s="1">
        <f t="shared" si="6"/>
        <v>1</v>
      </c>
      <c r="O5" s="1">
        <f t="shared" si="7"/>
        <v>1</v>
      </c>
      <c r="P5" s="1">
        <f t="shared" si="13"/>
        <v>1</v>
      </c>
      <c r="Q5" s="1">
        <f t="shared" si="14"/>
        <v>1</v>
      </c>
      <c r="R5" s="1">
        <f t="shared" si="8"/>
        <v>1</v>
      </c>
      <c r="S5" s="1">
        <f t="shared" si="15"/>
        <v>0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2</v>
      </c>
      <c r="Y5" s="51">
        <f t="shared" si="21"/>
        <v>1</v>
      </c>
      <c r="Z5" s="51">
        <f t="shared" si="22"/>
        <v>0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81</v>
      </c>
      <c r="AN5" s="1" t="s">
        <v>56</v>
      </c>
      <c r="AO5" s="1" t="s">
        <v>62</v>
      </c>
    </row>
    <row r="6" spans="1:41" x14ac:dyDescent="0.25">
      <c r="A6" s="14">
        <v>45223</v>
      </c>
      <c r="B6" s="1">
        <v>5</v>
      </c>
      <c r="C6" s="1" t="s">
        <v>4</v>
      </c>
      <c r="D6" s="1" t="s">
        <v>58</v>
      </c>
      <c r="E6" s="1">
        <v>5</v>
      </c>
      <c r="F6" s="1">
        <v>2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1</v>
      </c>
      <c r="K6" s="1">
        <f t="shared" si="4"/>
        <v>1</v>
      </c>
      <c r="L6" s="1">
        <f t="shared" si="12"/>
        <v>1</v>
      </c>
      <c r="M6" s="1">
        <f t="shared" si="5"/>
        <v>0</v>
      </c>
      <c r="N6" s="1">
        <f t="shared" si="6"/>
        <v>1</v>
      </c>
      <c r="O6" s="1">
        <f t="shared" si="7"/>
        <v>1</v>
      </c>
      <c r="P6" s="1">
        <f t="shared" si="13"/>
        <v>1</v>
      </c>
      <c r="Q6" s="1">
        <f t="shared" si="14"/>
        <v>1</v>
      </c>
      <c r="R6" s="1">
        <f t="shared" si="8"/>
        <v>2</v>
      </c>
      <c r="S6" s="1">
        <f t="shared" si="15"/>
        <v>0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3</v>
      </c>
      <c r="Y6" s="51">
        <f t="shared" si="21"/>
        <v>1</v>
      </c>
      <c r="Z6" s="51">
        <f t="shared" si="22"/>
        <v>0</v>
      </c>
      <c r="AA6" s="1" t="str">
        <f t="shared" si="1"/>
        <v>W</v>
      </c>
      <c r="AB6" s="1">
        <f t="shared" si="9"/>
        <v>2</v>
      </c>
      <c r="AC6" s="50" t="str">
        <f t="shared" si="10"/>
        <v>W</v>
      </c>
      <c r="AD6" s="50">
        <f t="shared" si="23"/>
        <v>3</v>
      </c>
      <c r="AE6" s="50">
        <f t="shared" si="24"/>
        <v>1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66</v>
      </c>
    </row>
    <row r="7" spans="1:41" x14ac:dyDescent="0.25">
      <c r="A7" s="14">
        <v>45224</v>
      </c>
      <c r="B7" s="1">
        <v>6</v>
      </c>
      <c r="C7" s="1" t="s">
        <v>3</v>
      </c>
      <c r="D7" s="1" t="s">
        <v>65</v>
      </c>
      <c r="E7" s="1">
        <v>4</v>
      </c>
      <c r="F7" s="1">
        <v>6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1</v>
      </c>
      <c r="L7" s="1">
        <f t="shared" si="12"/>
        <v>1</v>
      </c>
      <c r="M7" s="1">
        <f t="shared" si="5"/>
        <v>0</v>
      </c>
      <c r="N7" s="1">
        <f t="shared" si="6"/>
        <v>1</v>
      </c>
      <c r="O7" s="1">
        <f t="shared" si="7"/>
        <v>1</v>
      </c>
      <c r="P7" s="1">
        <f t="shared" si="13"/>
        <v>2</v>
      </c>
      <c r="Q7" s="1">
        <f t="shared" si="14"/>
        <v>1</v>
      </c>
      <c r="R7" s="1">
        <f t="shared" si="8"/>
        <v>2</v>
      </c>
      <c r="S7" s="1">
        <f t="shared" si="15"/>
        <v>0</v>
      </c>
      <c r="T7" s="1">
        <f t="shared" si="16"/>
        <v>0</v>
      </c>
      <c r="U7" s="50">
        <f t="shared" si="17"/>
        <v>1</v>
      </c>
      <c r="V7" s="50">
        <f t="shared" si="18"/>
        <v>1</v>
      </c>
      <c r="W7" s="51">
        <f t="shared" si="19"/>
        <v>0</v>
      </c>
      <c r="X7" s="51">
        <f t="shared" si="20"/>
        <v>3</v>
      </c>
      <c r="Y7" s="51">
        <f t="shared" si="21"/>
        <v>2</v>
      </c>
      <c r="Z7" s="51">
        <f t="shared" si="22"/>
        <v>0</v>
      </c>
      <c r="AA7" s="1" t="str">
        <f t="shared" si="1"/>
        <v>L</v>
      </c>
      <c r="AB7" s="1">
        <f t="shared" si="9"/>
        <v>1</v>
      </c>
      <c r="AC7" s="50" t="str">
        <f t="shared" si="10"/>
        <v>L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58</v>
      </c>
      <c r="AO7" s="1" t="s">
        <v>65</v>
      </c>
    </row>
    <row r="8" spans="1:41" x14ac:dyDescent="0.25">
      <c r="A8" s="14">
        <v>45226</v>
      </c>
      <c r="B8" s="1">
        <v>7</v>
      </c>
      <c r="C8" s="1" t="s">
        <v>3</v>
      </c>
      <c r="D8" s="1" t="s">
        <v>57</v>
      </c>
      <c r="E8" s="1">
        <v>5</v>
      </c>
      <c r="F8" s="1">
        <v>4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2</v>
      </c>
      <c r="K8" s="1">
        <f t="shared" si="4"/>
        <v>1</v>
      </c>
      <c r="L8" s="1">
        <f t="shared" si="12"/>
        <v>1</v>
      </c>
      <c r="M8" s="1">
        <f t="shared" si="5"/>
        <v>0</v>
      </c>
      <c r="N8" s="1">
        <f t="shared" si="6"/>
        <v>1</v>
      </c>
      <c r="O8" s="1">
        <f t="shared" si="7"/>
        <v>2</v>
      </c>
      <c r="P8" s="1">
        <f t="shared" si="13"/>
        <v>2</v>
      </c>
      <c r="Q8" s="1">
        <f t="shared" si="14"/>
        <v>1</v>
      </c>
      <c r="R8" s="1">
        <f t="shared" si="8"/>
        <v>2</v>
      </c>
      <c r="S8" s="1">
        <f t="shared" si="15"/>
        <v>0</v>
      </c>
      <c r="T8" s="1">
        <f t="shared" si="16"/>
        <v>0</v>
      </c>
      <c r="U8" s="50">
        <f t="shared" si="17"/>
        <v>1</v>
      </c>
      <c r="V8" s="50">
        <f t="shared" si="18"/>
        <v>1</v>
      </c>
      <c r="W8" s="51">
        <f t="shared" si="19"/>
        <v>0</v>
      </c>
      <c r="X8" s="51">
        <f t="shared" si="20"/>
        <v>4</v>
      </c>
      <c r="Y8" s="51">
        <f t="shared" si="21"/>
        <v>2</v>
      </c>
      <c r="Z8" s="51">
        <f t="shared" si="22"/>
        <v>0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4</v>
      </c>
      <c r="AE8" s="50">
        <f t="shared" si="24"/>
        <v>2</v>
      </c>
      <c r="AF8" s="50">
        <f t="shared" si="25"/>
        <v>1</v>
      </c>
      <c r="AG8" s="17"/>
      <c r="AM8" s="1" t="s">
        <v>69</v>
      </c>
      <c r="AN8" s="1" t="s">
        <v>64</v>
      </c>
    </row>
    <row r="9" spans="1:41" x14ac:dyDescent="0.25">
      <c r="A9" s="14">
        <v>45228</v>
      </c>
      <c r="B9" s="1">
        <v>8</v>
      </c>
      <c r="C9" s="1" t="s">
        <v>3</v>
      </c>
      <c r="D9" s="1" t="s">
        <v>73</v>
      </c>
      <c r="E9" s="1">
        <v>4</v>
      </c>
      <c r="F9" s="1">
        <v>3</v>
      </c>
      <c r="G9" s="1" t="s">
        <v>112</v>
      </c>
      <c r="H9" s="1" t="s">
        <v>112</v>
      </c>
      <c r="I9" s="1">
        <f t="shared" si="3"/>
        <v>5</v>
      </c>
      <c r="J9" s="1">
        <f t="shared" si="11"/>
        <v>2</v>
      </c>
      <c r="K9" s="1">
        <f t="shared" si="4"/>
        <v>1</v>
      </c>
      <c r="L9" s="1">
        <f t="shared" si="12"/>
        <v>1</v>
      </c>
      <c r="M9" s="1">
        <f t="shared" si="5"/>
        <v>0</v>
      </c>
      <c r="N9" s="1">
        <f t="shared" si="6"/>
        <v>1</v>
      </c>
      <c r="O9" s="1">
        <f t="shared" si="7"/>
        <v>3</v>
      </c>
      <c r="P9" s="1">
        <f t="shared" si="13"/>
        <v>2</v>
      </c>
      <c r="Q9" s="1">
        <f t="shared" si="14"/>
        <v>1</v>
      </c>
      <c r="R9" s="1">
        <f t="shared" si="8"/>
        <v>2</v>
      </c>
      <c r="S9" s="1">
        <f t="shared" si="15"/>
        <v>0</v>
      </c>
      <c r="T9" s="1">
        <f t="shared" si="16"/>
        <v>0</v>
      </c>
      <c r="U9" s="50">
        <f t="shared" si="17"/>
        <v>1</v>
      </c>
      <c r="V9" s="50">
        <f t="shared" si="18"/>
        <v>1</v>
      </c>
      <c r="W9" s="51">
        <f t="shared" si="19"/>
        <v>0</v>
      </c>
      <c r="X9" s="51">
        <f t="shared" si="20"/>
        <v>4</v>
      </c>
      <c r="Y9" s="51">
        <f t="shared" si="21"/>
        <v>2</v>
      </c>
      <c r="Z9" s="51">
        <f t="shared" si="22"/>
        <v>0</v>
      </c>
      <c r="AA9" s="1" t="str">
        <f t="shared" si="1"/>
        <v>W</v>
      </c>
      <c r="AB9" s="1">
        <f t="shared" si="9"/>
        <v>2</v>
      </c>
      <c r="AC9" s="50" t="str">
        <f t="shared" si="10"/>
        <v>W</v>
      </c>
      <c r="AD9" s="50">
        <f t="shared" si="23"/>
        <v>5</v>
      </c>
      <c r="AE9" s="50">
        <f t="shared" si="24"/>
        <v>2</v>
      </c>
      <c r="AF9" s="50">
        <f t="shared" si="25"/>
        <v>1</v>
      </c>
      <c r="AG9" s="17"/>
      <c r="AM9" s="1" t="s">
        <v>67</v>
      </c>
      <c r="AN9" s="1" t="s">
        <v>60</v>
      </c>
    </row>
    <row r="10" spans="1:41" x14ac:dyDescent="0.25">
      <c r="A10" s="14">
        <v>45232</v>
      </c>
      <c r="B10" s="1">
        <v>9</v>
      </c>
      <c r="C10" s="1" t="s">
        <v>4</v>
      </c>
      <c r="D10" s="1" t="s">
        <v>73</v>
      </c>
      <c r="E10" s="1">
        <v>5</v>
      </c>
      <c r="F10" s="1">
        <v>3</v>
      </c>
      <c r="G10" s="1" t="s">
        <v>112</v>
      </c>
      <c r="H10" s="1" t="s">
        <v>112</v>
      </c>
      <c r="I10" s="1">
        <f t="shared" si="3"/>
        <v>6</v>
      </c>
      <c r="J10" s="1">
        <f t="shared" si="11"/>
        <v>2</v>
      </c>
      <c r="K10" s="1">
        <f t="shared" si="4"/>
        <v>1</v>
      </c>
      <c r="L10" s="1">
        <f t="shared" si="12"/>
        <v>1</v>
      </c>
      <c r="M10" s="1">
        <f t="shared" si="5"/>
        <v>0</v>
      </c>
      <c r="N10" s="1">
        <f t="shared" si="6"/>
        <v>1</v>
      </c>
      <c r="O10" s="1">
        <f t="shared" si="7"/>
        <v>3</v>
      </c>
      <c r="P10" s="1">
        <f t="shared" si="13"/>
        <v>2</v>
      </c>
      <c r="Q10" s="1">
        <f t="shared" si="14"/>
        <v>1</v>
      </c>
      <c r="R10" s="1">
        <f t="shared" si="8"/>
        <v>3</v>
      </c>
      <c r="S10" s="1">
        <f t="shared" si="15"/>
        <v>0</v>
      </c>
      <c r="T10" s="1">
        <f t="shared" si="16"/>
        <v>0</v>
      </c>
      <c r="U10" s="50">
        <f t="shared" si="17"/>
        <v>1</v>
      </c>
      <c r="V10" s="50">
        <f t="shared" si="18"/>
        <v>1</v>
      </c>
      <c r="W10" s="51">
        <f t="shared" si="19"/>
        <v>0</v>
      </c>
      <c r="X10" s="51">
        <f t="shared" si="20"/>
        <v>4</v>
      </c>
      <c r="Y10" s="51">
        <f t="shared" si="21"/>
        <v>2</v>
      </c>
      <c r="Z10" s="51">
        <f t="shared" si="22"/>
        <v>0</v>
      </c>
      <c r="AA10" s="1" t="str">
        <f t="shared" si="1"/>
        <v>W</v>
      </c>
      <c r="AB10" s="1">
        <f t="shared" si="9"/>
        <v>3</v>
      </c>
      <c r="AC10" s="50" t="str">
        <f t="shared" si="10"/>
        <v>W</v>
      </c>
      <c r="AD10" s="50">
        <f t="shared" si="23"/>
        <v>6</v>
      </c>
      <c r="AE10" s="50">
        <f t="shared" si="24"/>
        <v>2</v>
      </c>
      <c r="AF10" s="50">
        <f t="shared" si="25"/>
        <v>1</v>
      </c>
      <c r="AG10" s="17"/>
      <c r="AM10" s="1" t="s">
        <v>68</v>
      </c>
      <c r="AN10" s="1" t="s">
        <v>59</v>
      </c>
    </row>
    <row r="11" spans="1:41" x14ac:dyDescent="0.25">
      <c r="A11" s="14">
        <v>45233</v>
      </c>
      <c r="B11" s="1">
        <v>10</v>
      </c>
      <c r="C11" s="1" t="s">
        <v>4</v>
      </c>
      <c r="D11" s="1" t="s">
        <v>71</v>
      </c>
      <c r="E11" s="1">
        <v>1</v>
      </c>
      <c r="F11" s="1">
        <v>4</v>
      </c>
      <c r="G11" s="1" t="s">
        <v>112</v>
      </c>
      <c r="H11" s="1" t="s">
        <v>112</v>
      </c>
      <c r="I11" s="1">
        <f t="shared" si="3"/>
        <v>6</v>
      </c>
      <c r="J11" s="1">
        <f t="shared" si="11"/>
        <v>3</v>
      </c>
      <c r="K11" s="1">
        <f t="shared" si="4"/>
        <v>1</v>
      </c>
      <c r="L11" s="1">
        <f t="shared" si="12"/>
        <v>1</v>
      </c>
      <c r="M11" s="1">
        <f t="shared" si="5"/>
        <v>0</v>
      </c>
      <c r="N11" s="1">
        <f t="shared" si="6"/>
        <v>1</v>
      </c>
      <c r="O11" s="1">
        <f t="shared" si="7"/>
        <v>3</v>
      </c>
      <c r="P11" s="1">
        <f t="shared" si="13"/>
        <v>2</v>
      </c>
      <c r="Q11" s="1">
        <f t="shared" si="14"/>
        <v>1</v>
      </c>
      <c r="R11" s="1">
        <f t="shared" si="8"/>
        <v>3</v>
      </c>
      <c r="S11" s="1">
        <f t="shared" si="15"/>
        <v>1</v>
      </c>
      <c r="T11" s="1">
        <f t="shared" si="16"/>
        <v>0</v>
      </c>
      <c r="U11" s="50">
        <f t="shared" si="17"/>
        <v>1</v>
      </c>
      <c r="V11" s="50">
        <f t="shared" si="18"/>
        <v>1</v>
      </c>
      <c r="W11" s="51">
        <f t="shared" si="19"/>
        <v>0</v>
      </c>
      <c r="X11" s="51">
        <f t="shared" si="20"/>
        <v>4</v>
      </c>
      <c r="Y11" s="51">
        <f t="shared" si="21"/>
        <v>2</v>
      </c>
      <c r="Z11" s="51">
        <f t="shared" si="22"/>
        <v>0</v>
      </c>
      <c r="AA11" s="1" t="str">
        <f t="shared" si="1"/>
        <v>L</v>
      </c>
      <c r="AB11" s="1">
        <f t="shared" si="9"/>
        <v>1</v>
      </c>
      <c r="AC11" s="50" t="str">
        <f t="shared" si="10"/>
        <v>L</v>
      </c>
      <c r="AD11" s="50">
        <f t="shared" si="23"/>
        <v>6</v>
      </c>
      <c r="AE11" s="50">
        <f t="shared" si="24"/>
        <v>3</v>
      </c>
      <c r="AF11" s="50">
        <f t="shared" si="25"/>
        <v>1</v>
      </c>
      <c r="AG11" s="17"/>
      <c r="AM11" s="1" t="s">
        <v>56</v>
      </c>
      <c r="AN11" s="1" t="s">
        <v>62</v>
      </c>
    </row>
    <row r="12" spans="1:41" x14ac:dyDescent="0.25">
      <c r="A12" s="14">
        <v>45235</v>
      </c>
      <c r="B12" s="1">
        <v>11</v>
      </c>
      <c r="C12" s="1" t="s">
        <v>4</v>
      </c>
      <c r="D12" s="1" t="s">
        <v>75</v>
      </c>
      <c r="E12" s="1">
        <v>4</v>
      </c>
      <c r="F12" s="1">
        <v>2</v>
      </c>
      <c r="G12" s="1" t="s">
        <v>112</v>
      </c>
      <c r="H12" s="1" t="s">
        <v>112</v>
      </c>
      <c r="I12" s="1">
        <f t="shared" si="3"/>
        <v>7</v>
      </c>
      <c r="J12" s="1">
        <f t="shared" si="11"/>
        <v>3</v>
      </c>
      <c r="K12" s="1">
        <f t="shared" si="4"/>
        <v>1</v>
      </c>
      <c r="L12" s="1">
        <f t="shared" si="12"/>
        <v>1</v>
      </c>
      <c r="M12" s="1">
        <f t="shared" si="5"/>
        <v>0</v>
      </c>
      <c r="N12" s="1">
        <f t="shared" si="6"/>
        <v>1</v>
      </c>
      <c r="O12" s="1">
        <f t="shared" si="7"/>
        <v>3</v>
      </c>
      <c r="P12" s="1">
        <f t="shared" si="13"/>
        <v>2</v>
      </c>
      <c r="Q12" s="1">
        <f t="shared" si="14"/>
        <v>1</v>
      </c>
      <c r="R12" s="1">
        <f t="shared" si="8"/>
        <v>4</v>
      </c>
      <c r="S12" s="1">
        <f t="shared" si="15"/>
        <v>1</v>
      </c>
      <c r="T12" s="1">
        <f t="shared" si="16"/>
        <v>0</v>
      </c>
      <c r="U12" s="50">
        <f t="shared" si="17"/>
        <v>1</v>
      </c>
      <c r="V12" s="50">
        <f t="shared" si="18"/>
        <v>1</v>
      </c>
      <c r="W12" s="51">
        <f t="shared" si="19"/>
        <v>0</v>
      </c>
      <c r="X12" s="51">
        <f t="shared" si="20"/>
        <v>4</v>
      </c>
      <c r="Y12" s="51">
        <f t="shared" si="21"/>
        <v>2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6</v>
      </c>
      <c r="AE12" s="50">
        <f>IF(AC12="","",COUNTIFS(AC3:AC12,"L"))</f>
        <v>3</v>
      </c>
      <c r="AF12" s="50">
        <f>IF(AC12="","",COUNTIFS(AC3:AC12,"OTL"))</f>
        <v>1</v>
      </c>
      <c r="AG12" s="17"/>
      <c r="AM12" s="1" t="s">
        <v>78</v>
      </c>
      <c r="AN12" s="1" t="s">
        <v>66</v>
      </c>
    </row>
    <row r="13" spans="1:41" x14ac:dyDescent="0.25">
      <c r="A13" s="14">
        <v>45237</v>
      </c>
      <c r="B13" s="1">
        <v>12</v>
      </c>
      <c r="C13" s="1" t="s">
        <v>4</v>
      </c>
      <c r="D13" s="1" t="s">
        <v>69</v>
      </c>
      <c r="E13" s="1">
        <v>3</v>
      </c>
      <c r="F13" s="1">
        <v>6</v>
      </c>
      <c r="G13" s="1" t="s">
        <v>112</v>
      </c>
      <c r="H13" s="1" t="s">
        <v>112</v>
      </c>
      <c r="I13" s="1">
        <f t="shared" si="3"/>
        <v>7</v>
      </c>
      <c r="J13" s="1">
        <f t="shared" si="11"/>
        <v>4</v>
      </c>
      <c r="K13" s="1">
        <f t="shared" si="4"/>
        <v>1</v>
      </c>
      <c r="L13" s="1">
        <f t="shared" si="12"/>
        <v>1</v>
      </c>
      <c r="M13" s="1">
        <f t="shared" si="5"/>
        <v>0</v>
      </c>
      <c r="N13" s="1">
        <f t="shared" si="6"/>
        <v>1</v>
      </c>
      <c r="O13" s="1">
        <f t="shared" si="7"/>
        <v>3</v>
      </c>
      <c r="P13" s="1">
        <f t="shared" si="13"/>
        <v>2</v>
      </c>
      <c r="Q13" s="1">
        <f t="shared" si="14"/>
        <v>1</v>
      </c>
      <c r="R13" s="1">
        <f t="shared" si="8"/>
        <v>4</v>
      </c>
      <c r="S13" s="1">
        <f t="shared" si="15"/>
        <v>2</v>
      </c>
      <c r="T13" s="1">
        <f t="shared" si="16"/>
        <v>0</v>
      </c>
      <c r="U13" s="50">
        <f t="shared" si="17"/>
        <v>1</v>
      </c>
      <c r="V13" s="50">
        <f t="shared" si="18"/>
        <v>1</v>
      </c>
      <c r="W13" s="51">
        <f t="shared" si="19"/>
        <v>0</v>
      </c>
      <c r="X13" s="51">
        <f t="shared" si="20"/>
        <v>4</v>
      </c>
      <c r="Y13" s="51">
        <f t="shared" si="21"/>
        <v>2</v>
      </c>
      <c r="Z13" s="51">
        <f t="shared" si="22"/>
        <v>0</v>
      </c>
      <c r="AA13" s="1" t="str">
        <f t="shared" si="1"/>
        <v>L</v>
      </c>
      <c r="AB13" s="1">
        <f t="shared" si="9"/>
        <v>1</v>
      </c>
      <c r="AC13" s="50" t="str">
        <f t="shared" si="10"/>
        <v>L</v>
      </c>
      <c r="AD13" s="50">
        <f>IF(AC13="","",COUNTIFS(AC4:AC13,"W"))</f>
        <v>6</v>
      </c>
      <c r="AE13" s="50">
        <f>IF(AC13="","",COUNTIFS(AC4:AC13,"L"))</f>
        <v>4</v>
      </c>
      <c r="AF13" s="50">
        <f>IF(AC13="","",COUNTIFS(AC4:AC13,"OTL"))</f>
        <v>0</v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64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7</v>
      </c>
      <c r="J84" s="1">
        <f t="shared" si="57"/>
        <v>4</v>
      </c>
      <c r="K84" s="1">
        <f t="shared" si="57"/>
        <v>1</v>
      </c>
      <c r="L84" s="1">
        <f t="shared" si="57"/>
        <v>1</v>
      </c>
      <c r="M84" s="1">
        <f t="shared" si="57"/>
        <v>0</v>
      </c>
      <c r="N84" s="1">
        <f t="shared" si="57"/>
        <v>1</v>
      </c>
      <c r="O84" s="1">
        <f t="shared" ref="O84:Z84" si="58">IF(O2="","",MAX(O2:O83))</f>
        <v>3</v>
      </c>
      <c r="P84" s="1">
        <f t="shared" si="58"/>
        <v>2</v>
      </c>
      <c r="Q84" s="1">
        <f t="shared" si="58"/>
        <v>1</v>
      </c>
      <c r="R84" s="1">
        <f t="shared" si="58"/>
        <v>4</v>
      </c>
      <c r="S84" s="1">
        <f t="shared" si="58"/>
        <v>2</v>
      </c>
      <c r="T84" s="1">
        <f t="shared" si="58"/>
        <v>0</v>
      </c>
      <c r="U84" s="1">
        <f t="shared" si="58"/>
        <v>1</v>
      </c>
      <c r="V84" s="1">
        <f t="shared" si="58"/>
        <v>1</v>
      </c>
      <c r="W84" s="1">
        <f t="shared" si="58"/>
        <v>0</v>
      </c>
      <c r="X84" s="1">
        <f t="shared" si="58"/>
        <v>4</v>
      </c>
      <c r="Y84" s="1">
        <f t="shared" si="58"/>
        <v>2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6</v>
      </c>
      <c r="E85" s="1">
        <f>SUM(E2:E83)</f>
        <v>46</v>
      </c>
      <c r="F85" s="1">
        <f>SUM(F2:F83)</f>
        <v>45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3-2-1</v>
      </c>
      <c r="R85" s="1" t="str">
        <f>IF(R84="","0-0-0",CONCATENATE(R84,"-",S84,"-",T84))</f>
        <v>4-2-0</v>
      </c>
      <c r="U85" s="1" t="str">
        <f>IF(U84="","0-0-0",CONCATENATE(U84,"-",V84,"-",W84))</f>
        <v>1-1-0</v>
      </c>
      <c r="X85" s="1" t="str">
        <f>IF(X84="","0-0-0",CONCATENATE(X84,"-",Y84,"-",Z84))</f>
        <v>4-2-0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45213</v>
      </c>
      <c r="B2" s="1">
        <v>1</v>
      </c>
      <c r="C2" s="1" t="s">
        <v>3</v>
      </c>
      <c r="D2" s="1" t="s">
        <v>57</v>
      </c>
      <c r="E2" s="1">
        <v>3</v>
      </c>
      <c r="F2" s="1">
        <v>2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45216</v>
      </c>
      <c r="B3" s="1">
        <v>2</v>
      </c>
      <c r="C3" s="1" t="s">
        <v>3</v>
      </c>
      <c r="D3" s="1" t="s">
        <v>74</v>
      </c>
      <c r="E3" s="1">
        <v>1</v>
      </c>
      <c r="F3" s="1">
        <v>0</v>
      </c>
      <c r="G3" s="1" t="s">
        <v>112</v>
      </c>
      <c r="H3" s="1" t="s">
        <v>112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2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63</v>
      </c>
    </row>
    <row r="4" spans="1:41" x14ac:dyDescent="0.25">
      <c r="A4" s="14">
        <v>45219</v>
      </c>
      <c r="B4" s="1">
        <v>3</v>
      </c>
      <c r="C4" s="1" t="s">
        <v>3</v>
      </c>
      <c r="D4" s="1" t="s">
        <v>63</v>
      </c>
      <c r="E4" s="1">
        <v>4</v>
      </c>
      <c r="F4" s="1">
        <v>5</v>
      </c>
      <c r="G4" s="1" t="s">
        <v>111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0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0</v>
      </c>
      <c r="O4" s="1">
        <f t="shared" si="7"/>
        <v>2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1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1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1</v>
      </c>
      <c r="AA4" s="1" t="str">
        <f t="shared" si="1"/>
        <v>L</v>
      </c>
      <c r="AB4" s="1">
        <f t="shared" si="9"/>
        <v>1</v>
      </c>
      <c r="AC4" s="50" t="str">
        <f t="shared" si="10"/>
        <v>OTL</v>
      </c>
      <c r="AD4" s="50">
        <f t="shared" ref="AD4:AD11" si="23">IF(AC4="","",IF(AC4=$AJ$1,AD3+1,AD3))</f>
        <v>2</v>
      </c>
      <c r="AE4" s="50">
        <f t="shared" ref="AE4:AE11" si="24">IF(AC4="","",IF(AC4=$AJ$2,AE3+1,AE3))</f>
        <v>0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67</v>
      </c>
      <c r="AO4" s="1" t="s">
        <v>60</v>
      </c>
    </row>
    <row r="5" spans="1:41" x14ac:dyDescent="0.25">
      <c r="A5" s="14">
        <v>45220</v>
      </c>
      <c r="B5" s="1">
        <v>4</v>
      </c>
      <c r="C5" s="1" t="s">
        <v>4</v>
      </c>
      <c r="D5" s="1" t="s">
        <v>57</v>
      </c>
      <c r="E5" s="1">
        <v>1</v>
      </c>
      <c r="F5" s="1">
        <v>3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1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0</v>
      </c>
      <c r="O5" s="1">
        <f t="shared" si="7"/>
        <v>2</v>
      </c>
      <c r="P5" s="1">
        <f t="shared" si="13"/>
        <v>0</v>
      </c>
      <c r="Q5" s="1">
        <f t="shared" si="14"/>
        <v>1</v>
      </c>
      <c r="R5" s="1">
        <f t="shared" si="8"/>
        <v>0</v>
      </c>
      <c r="S5" s="1">
        <f t="shared" si="15"/>
        <v>1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1</v>
      </c>
      <c r="X5" s="51">
        <f t="shared" si="20"/>
        <v>1</v>
      </c>
      <c r="Y5" s="51">
        <f t="shared" si="21"/>
        <v>1</v>
      </c>
      <c r="Z5" s="51">
        <f t="shared" si="22"/>
        <v>1</v>
      </c>
      <c r="AA5" s="1" t="str">
        <f t="shared" si="1"/>
        <v>L</v>
      </c>
      <c r="AB5" s="1">
        <f t="shared" si="9"/>
        <v>2</v>
      </c>
      <c r="AC5" s="50" t="str">
        <f t="shared" si="10"/>
        <v>L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81</v>
      </c>
      <c r="AN5" s="1" t="s">
        <v>56</v>
      </c>
      <c r="AO5" s="1" t="s">
        <v>62</v>
      </c>
    </row>
    <row r="6" spans="1:41" x14ac:dyDescent="0.25">
      <c r="A6" s="14">
        <v>45223</v>
      </c>
      <c r="B6" s="1">
        <v>5</v>
      </c>
      <c r="C6" s="1" t="s">
        <v>3</v>
      </c>
      <c r="D6" s="1" t="s">
        <v>69</v>
      </c>
      <c r="E6" s="1">
        <v>4</v>
      </c>
      <c r="F6" s="1">
        <v>7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1</v>
      </c>
      <c r="Q6" s="1">
        <f t="shared" si="14"/>
        <v>1</v>
      </c>
      <c r="R6" s="1">
        <f t="shared" si="8"/>
        <v>0</v>
      </c>
      <c r="S6" s="1">
        <f t="shared" si="15"/>
        <v>1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1</v>
      </c>
      <c r="X6" s="51">
        <f t="shared" si="20"/>
        <v>1</v>
      </c>
      <c r="Y6" s="51">
        <f t="shared" si="21"/>
        <v>1</v>
      </c>
      <c r="Z6" s="51">
        <f t="shared" si="22"/>
        <v>1</v>
      </c>
      <c r="AA6" s="1" t="str">
        <f t="shared" si="1"/>
        <v>L</v>
      </c>
      <c r="AB6" s="1">
        <f t="shared" si="9"/>
        <v>3</v>
      </c>
      <c r="AC6" s="50" t="str">
        <f t="shared" si="10"/>
        <v>L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66</v>
      </c>
    </row>
    <row r="7" spans="1:41" x14ac:dyDescent="0.25">
      <c r="A7" s="14">
        <v>45225</v>
      </c>
      <c r="B7" s="1">
        <v>6</v>
      </c>
      <c r="C7" s="1" t="s">
        <v>3</v>
      </c>
      <c r="D7" s="1" t="s">
        <v>59</v>
      </c>
      <c r="E7" s="1">
        <v>3</v>
      </c>
      <c r="F7" s="1">
        <v>2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0</v>
      </c>
      <c r="O7" s="1">
        <f t="shared" si="7"/>
        <v>3</v>
      </c>
      <c r="P7" s="1">
        <f t="shared" si="13"/>
        <v>1</v>
      </c>
      <c r="Q7" s="1">
        <f t="shared" si="14"/>
        <v>1</v>
      </c>
      <c r="R7" s="1">
        <f t="shared" si="8"/>
        <v>0</v>
      </c>
      <c r="S7" s="1">
        <f t="shared" si="15"/>
        <v>1</v>
      </c>
      <c r="T7" s="1">
        <f t="shared" si="16"/>
        <v>0</v>
      </c>
      <c r="U7" s="50">
        <f t="shared" si="17"/>
        <v>0</v>
      </c>
      <c r="V7" s="50">
        <f t="shared" si="18"/>
        <v>0</v>
      </c>
      <c r="W7" s="51">
        <f t="shared" si="19"/>
        <v>1</v>
      </c>
      <c r="X7" s="51">
        <f t="shared" si="20"/>
        <v>2</v>
      </c>
      <c r="Y7" s="51">
        <f t="shared" si="21"/>
        <v>1</v>
      </c>
      <c r="Z7" s="51">
        <f t="shared" si="22"/>
        <v>1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58</v>
      </c>
      <c r="AO7" s="1" t="s">
        <v>65</v>
      </c>
    </row>
    <row r="8" spans="1:41" x14ac:dyDescent="0.25">
      <c r="A8" s="14">
        <v>45227</v>
      </c>
      <c r="B8" s="1">
        <v>7</v>
      </c>
      <c r="C8" s="1" t="s">
        <v>4</v>
      </c>
      <c r="D8" s="1" t="s">
        <v>67</v>
      </c>
      <c r="E8" s="1">
        <v>2</v>
      </c>
      <c r="F8" s="1">
        <v>0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2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1</v>
      </c>
      <c r="Q8" s="1">
        <f t="shared" si="14"/>
        <v>1</v>
      </c>
      <c r="R8" s="1">
        <f t="shared" si="8"/>
        <v>1</v>
      </c>
      <c r="S8" s="1">
        <f t="shared" si="15"/>
        <v>1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1</v>
      </c>
      <c r="X8" s="51">
        <f t="shared" si="20"/>
        <v>3</v>
      </c>
      <c r="Y8" s="51">
        <f t="shared" si="21"/>
        <v>1</v>
      </c>
      <c r="Z8" s="51">
        <f t="shared" si="22"/>
        <v>1</v>
      </c>
      <c r="AA8" s="1" t="str">
        <f t="shared" si="1"/>
        <v>W</v>
      </c>
      <c r="AB8" s="1">
        <f t="shared" si="9"/>
        <v>2</v>
      </c>
      <c r="AC8" s="50" t="str">
        <f t="shared" si="10"/>
        <v>W</v>
      </c>
      <c r="AD8" s="50">
        <f t="shared" si="23"/>
        <v>4</v>
      </c>
      <c r="AE8" s="50">
        <f t="shared" si="24"/>
        <v>2</v>
      </c>
      <c r="AF8" s="50">
        <f t="shared" si="25"/>
        <v>1</v>
      </c>
      <c r="AG8" s="17"/>
      <c r="AM8" s="1" t="s">
        <v>69</v>
      </c>
      <c r="AN8" s="1" t="s">
        <v>63</v>
      </c>
    </row>
    <row r="9" spans="1:41" x14ac:dyDescent="0.25">
      <c r="A9" s="14">
        <v>45229</v>
      </c>
      <c r="B9" s="1">
        <v>8</v>
      </c>
      <c r="C9" s="1" t="s">
        <v>3</v>
      </c>
      <c r="D9" s="1" t="s">
        <v>56</v>
      </c>
      <c r="E9" s="1">
        <v>3</v>
      </c>
      <c r="F9" s="1">
        <v>4</v>
      </c>
      <c r="G9" s="1" t="s">
        <v>111</v>
      </c>
      <c r="H9" s="1" t="s">
        <v>112</v>
      </c>
      <c r="I9" s="1">
        <f t="shared" si="3"/>
        <v>4</v>
      </c>
      <c r="J9" s="1">
        <f t="shared" si="11"/>
        <v>2</v>
      </c>
      <c r="K9" s="1">
        <f t="shared" si="4"/>
        <v>0</v>
      </c>
      <c r="L9" s="1">
        <f t="shared" si="12"/>
        <v>2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1</v>
      </c>
      <c r="Q9" s="1">
        <f t="shared" si="14"/>
        <v>2</v>
      </c>
      <c r="R9" s="1">
        <f t="shared" si="8"/>
        <v>1</v>
      </c>
      <c r="S9" s="1">
        <f t="shared" si="15"/>
        <v>1</v>
      </c>
      <c r="T9" s="1">
        <f t="shared" si="16"/>
        <v>0</v>
      </c>
      <c r="U9" s="50">
        <f t="shared" si="17"/>
        <v>1</v>
      </c>
      <c r="V9" s="50">
        <f t="shared" si="18"/>
        <v>0</v>
      </c>
      <c r="W9" s="51">
        <f t="shared" si="19"/>
        <v>1</v>
      </c>
      <c r="X9" s="51">
        <f t="shared" si="20"/>
        <v>3</v>
      </c>
      <c r="Y9" s="51">
        <f t="shared" si="21"/>
        <v>1</v>
      </c>
      <c r="Z9" s="51">
        <f t="shared" si="22"/>
        <v>2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4</v>
      </c>
      <c r="AE9" s="50">
        <f t="shared" si="24"/>
        <v>2</v>
      </c>
      <c r="AF9" s="50">
        <f t="shared" si="25"/>
        <v>2</v>
      </c>
      <c r="AG9" s="17"/>
      <c r="AM9" s="1" t="s">
        <v>67</v>
      </c>
      <c r="AN9" s="1" t="s">
        <v>60</v>
      </c>
    </row>
    <row r="10" spans="1:41" x14ac:dyDescent="0.25">
      <c r="A10" s="14">
        <v>45232</v>
      </c>
      <c r="B10" s="1">
        <v>9</v>
      </c>
      <c r="C10" s="1" t="s">
        <v>4</v>
      </c>
      <c r="D10" s="1" t="s">
        <v>65</v>
      </c>
      <c r="E10" s="1">
        <v>3</v>
      </c>
      <c r="F10" s="1">
        <v>0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2</v>
      </c>
      <c r="K10" s="1">
        <f t="shared" si="4"/>
        <v>0</v>
      </c>
      <c r="L10" s="1">
        <f t="shared" si="12"/>
        <v>2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1</v>
      </c>
      <c r="Q10" s="1">
        <f t="shared" si="14"/>
        <v>2</v>
      </c>
      <c r="R10" s="1">
        <f t="shared" si="8"/>
        <v>2</v>
      </c>
      <c r="S10" s="1">
        <f t="shared" si="15"/>
        <v>1</v>
      </c>
      <c r="T10" s="1">
        <f t="shared" si="16"/>
        <v>0</v>
      </c>
      <c r="U10" s="50">
        <f t="shared" si="17"/>
        <v>2</v>
      </c>
      <c r="V10" s="50">
        <f t="shared" si="18"/>
        <v>0</v>
      </c>
      <c r="W10" s="51">
        <f t="shared" si="19"/>
        <v>1</v>
      </c>
      <c r="X10" s="51">
        <f t="shared" si="20"/>
        <v>4</v>
      </c>
      <c r="Y10" s="51">
        <f t="shared" si="21"/>
        <v>1</v>
      </c>
      <c r="Z10" s="51">
        <f t="shared" si="22"/>
        <v>2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5</v>
      </c>
      <c r="AE10" s="50">
        <f t="shared" si="24"/>
        <v>2</v>
      </c>
      <c r="AF10" s="50">
        <f t="shared" si="25"/>
        <v>2</v>
      </c>
      <c r="AG10" s="17"/>
      <c r="AM10" s="1" t="s">
        <v>68</v>
      </c>
      <c r="AN10" s="1" t="s">
        <v>59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61</v>
      </c>
      <c r="E11" s="1">
        <v>3</v>
      </c>
      <c r="F11" s="1">
        <v>4</v>
      </c>
      <c r="G11" s="1" t="s">
        <v>111</v>
      </c>
      <c r="H11" s="1" t="s">
        <v>112</v>
      </c>
      <c r="I11" s="1">
        <f t="shared" si="3"/>
        <v>5</v>
      </c>
      <c r="J11" s="1">
        <f t="shared" si="11"/>
        <v>2</v>
      </c>
      <c r="K11" s="1">
        <f t="shared" si="4"/>
        <v>0</v>
      </c>
      <c r="L11" s="1">
        <f t="shared" si="12"/>
        <v>3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1</v>
      </c>
      <c r="Q11" s="1">
        <f t="shared" si="14"/>
        <v>3</v>
      </c>
      <c r="R11" s="1">
        <f t="shared" si="8"/>
        <v>2</v>
      </c>
      <c r="S11" s="1">
        <f t="shared" si="15"/>
        <v>1</v>
      </c>
      <c r="T11" s="1">
        <f t="shared" si="16"/>
        <v>0</v>
      </c>
      <c r="U11" s="50">
        <f t="shared" si="17"/>
        <v>2</v>
      </c>
      <c r="V11" s="50">
        <f t="shared" si="18"/>
        <v>0</v>
      </c>
      <c r="W11" s="51">
        <f t="shared" si="19"/>
        <v>2</v>
      </c>
      <c r="X11" s="51">
        <f t="shared" si="20"/>
        <v>4</v>
      </c>
      <c r="Y11" s="51">
        <f t="shared" si="21"/>
        <v>1</v>
      </c>
      <c r="Z11" s="51">
        <f t="shared" si="22"/>
        <v>3</v>
      </c>
      <c r="AA11" s="1" t="str">
        <f t="shared" si="1"/>
        <v>L</v>
      </c>
      <c r="AB11" s="1">
        <f t="shared" si="9"/>
        <v>1</v>
      </c>
      <c r="AC11" s="50" t="str">
        <f t="shared" si="10"/>
        <v>OTL</v>
      </c>
      <c r="AD11" s="50">
        <f t="shared" si="23"/>
        <v>5</v>
      </c>
      <c r="AE11" s="50">
        <f t="shared" si="24"/>
        <v>2</v>
      </c>
      <c r="AF11" s="50">
        <f t="shared" si="25"/>
        <v>3</v>
      </c>
      <c r="AG11" s="17"/>
      <c r="AM11" s="1" t="s">
        <v>56</v>
      </c>
      <c r="AN11" s="1" t="s">
        <v>62</v>
      </c>
    </row>
    <row r="12" spans="1:41" x14ac:dyDescent="0.25">
      <c r="A12" s="14">
        <v>45237</v>
      </c>
      <c r="B12" s="1">
        <v>11</v>
      </c>
      <c r="C12" s="1" t="s">
        <v>3</v>
      </c>
      <c r="D12" s="1" t="s">
        <v>73</v>
      </c>
      <c r="E12" s="1">
        <v>2</v>
      </c>
      <c r="F12" s="1">
        <v>4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3</v>
      </c>
      <c r="K12" s="1">
        <f t="shared" si="4"/>
        <v>0</v>
      </c>
      <c r="L12" s="1">
        <f t="shared" si="12"/>
        <v>3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2</v>
      </c>
      <c r="Q12" s="1">
        <f t="shared" si="14"/>
        <v>3</v>
      </c>
      <c r="R12" s="1">
        <f t="shared" si="8"/>
        <v>2</v>
      </c>
      <c r="S12" s="1">
        <f t="shared" si="15"/>
        <v>1</v>
      </c>
      <c r="T12" s="1">
        <f t="shared" si="16"/>
        <v>0</v>
      </c>
      <c r="U12" s="50">
        <f t="shared" si="17"/>
        <v>2</v>
      </c>
      <c r="V12" s="50">
        <f t="shared" si="18"/>
        <v>0</v>
      </c>
      <c r="W12" s="51">
        <f t="shared" si="19"/>
        <v>2</v>
      </c>
      <c r="X12" s="51">
        <f t="shared" si="20"/>
        <v>4</v>
      </c>
      <c r="Y12" s="51">
        <f t="shared" si="21"/>
        <v>1</v>
      </c>
      <c r="Z12" s="51">
        <f t="shared" si="22"/>
        <v>3</v>
      </c>
      <c r="AA12" s="1" t="str">
        <f t="shared" si="1"/>
        <v>L</v>
      </c>
      <c r="AB12" s="1">
        <f t="shared" si="9"/>
        <v>2</v>
      </c>
      <c r="AC12" s="50" t="str">
        <f t="shared" si="10"/>
        <v>L</v>
      </c>
      <c r="AD12" s="50">
        <f>IF(AC12="","",COUNTIFS(AC3:AC12,"W"))</f>
        <v>4</v>
      </c>
      <c r="AE12" s="50">
        <f>IF(AC12="","",COUNTIFS(AC3:AC12,"L"))</f>
        <v>3</v>
      </c>
      <c r="AF12" s="50">
        <f>IF(AC12="","",COUNTIFS(AC3:AC12,"OTL"))</f>
        <v>3</v>
      </c>
      <c r="AG12" s="17"/>
      <c r="AM12" s="1" t="s">
        <v>78</v>
      </c>
      <c r="AN12" s="1" t="s">
        <v>66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60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8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3</v>
      </c>
      <c r="K84" s="1">
        <f t="shared" si="57"/>
        <v>0</v>
      </c>
      <c r="L84" s="1">
        <f t="shared" si="57"/>
        <v>3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2</v>
      </c>
      <c r="Q84" s="1">
        <f t="shared" si="58"/>
        <v>3</v>
      </c>
      <c r="R84" s="1">
        <f t="shared" si="58"/>
        <v>2</v>
      </c>
      <c r="S84" s="1">
        <f t="shared" si="58"/>
        <v>1</v>
      </c>
      <c r="T84" s="1">
        <f t="shared" si="58"/>
        <v>0</v>
      </c>
      <c r="U84" s="1">
        <f t="shared" si="58"/>
        <v>2</v>
      </c>
      <c r="V84" s="1">
        <f t="shared" si="58"/>
        <v>0</v>
      </c>
      <c r="W84" s="1">
        <f t="shared" si="58"/>
        <v>2</v>
      </c>
      <c r="X84" s="1">
        <f t="shared" si="58"/>
        <v>4</v>
      </c>
      <c r="Y84" s="1">
        <f t="shared" si="58"/>
        <v>1</v>
      </c>
      <c r="Z84" s="1">
        <f t="shared" si="58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3</v>
      </c>
    </row>
    <row r="85" spans="2:33" x14ac:dyDescent="0.25">
      <c r="C85" s="1">
        <f>COUNTIF(C1:C83,"Away")</f>
        <v>3</v>
      </c>
      <c r="E85" s="1">
        <f>SUM(E2:E83)</f>
        <v>29</v>
      </c>
      <c r="F85" s="1">
        <f>SUM(F2:F83)</f>
        <v>31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3-2-3</v>
      </c>
      <c r="R85" s="1" t="str">
        <f>IF(R84="","0-0-0",CONCATENATE(R84,"-",S84,"-",T84))</f>
        <v>2-1-0</v>
      </c>
      <c r="U85" s="1" t="str">
        <f>IF(U84="","0-0-0",CONCATENATE(U84,"-",V84,"-",W84))</f>
        <v>2-0-2</v>
      </c>
      <c r="X85" s="1" t="str">
        <f>IF(X84="","0-0-0",CONCATENATE(X84,"-",Y84,"-",Z84))</f>
        <v>4-1-3</v>
      </c>
      <c r="AA85" s="1" t="str">
        <f>IF(AA84="","0-0",CONCATENATE(AA84,AB84))</f>
        <v>L2</v>
      </c>
      <c r="AD85" s="1" t="str">
        <f>IF(AD84="","0-0-0",CONCATENATE(AD84,"-",AE84,"-",AF84))</f>
        <v>4-3-3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45211</v>
      </c>
      <c r="B2" s="1">
        <v>1</v>
      </c>
      <c r="C2" s="1" t="s">
        <v>4</v>
      </c>
      <c r="D2" s="1" t="s">
        <v>57</v>
      </c>
      <c r="E2" s="1">
        <v>5</v>
      </c>
      <c r="F2" s="1">
        <v>1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67</v>
      </c>
      <c r="E3" s="1">
        <v>3</v>
      </c>
      <c r="F3" s="1">
        <v>5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63</v>
      </c>
    </row>
    <row r="4" spans="1:41" x14ac:dyDescent="0.25">
      <c r="A4" s="14">
        <v>45215</v>
      </c>
      <c r="B4" s="1">
        <v>3</v>
      </c>
      <c r="C4" s="1" t="s">
        <v>3</v>
      </c>
      <c r="D4" s="1" t="s">
        <v>74</v>
      </c>
      <c r="E4" s="1">
        <v>2</v>
      </c>
      <c r="F4" s="1">
        <v>1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64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72</v>
      </c>
      <c r="E5" s="1">
        <v>1</v>
      </c>
      <c r="F5" s="1">
        <v>4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1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0</v>
      </c>
      <c r="U5" s="50">
        <f t="shared" si="17"/>
        <v>0</v>
      </c>
      <c r="V5" s="50">
        <f t="shared" si="18"/>
        <v>1</v>
      </c>
      <c r="W5" s="51">
        <f t="shared" si="19"/>
        <v>0</v>
      </c>
      <c r="X5" s="51">
        <f t="shared" si="20"/>
        <v>1</v>
      </c>
      <c r="Y5" s="51">
        <f t="shared" si="21"/>
        <v>1</v>
      </c>
      <c r="Z5" s="51">
        <f t="shared" si="22"/>
        <v>0</v>
      </c>
      <c r="AA5" s="1" t="str">
        <f t="shared" si="1"/>
        <v>L</v>
      </c>
      <c r="AB5" s="1">
        <f t="shared" si="9"/>
        <v>1</v>
      </c>
      <c r="AC5" s="50" t="str">
        <f t="shared" si="10"/>
        <v>L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62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80</v>
      </c>
      <c r="E6" s="1">
        <v>4</v>
      </c>
      <c r="F6" s="1">
        <v>1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1</v>
      </c>
      <c r="Q6" s="1">
        <f t="shared" si="14"/>
        <v>0</v>
      </c>
      <c r="R6" s="1">
        <f t="shared" si="8"/>
        <v>2</v>
      </c>
      <c r="S6" s="1">
        <f t="shared" si="15"/>
        <v>1</v>
      </c>
      <c r="T6" s="1">
        <f t="shared" si="16"/>
        <v>0</v>
      </c>
      <c r="U6" s="50">
        <f t="shared" si="17"/>
        <v>0</v>
      </c>
      <c r="V6" s="50">
        <f t="shared" si="18"/>
        <v>1</v>
      </c>
      <c r="W6" s="51">
        <f t="shared" si="19"/>
        <v>0</v>
      </c>
      <c r="X6" s="51">
        <f t="shared" si="20"/>
        <v>1</v>
      </c>
      <c r="Y6" s="51">
        <f t="shared" si="21"/>
        <v>1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61</v>
      </c>
      <c r="AN6" s="1" t="s">
        <v>52</v>
      </c>
      <c r="AO6" s="1" t="s">
        <v>66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81</v>
      </c>
      <c r="E7" s="1">
        <v>3</v>
      </c>
      <c r="F7" s="1">
        <v>1</v>
      </c>
      <c r="G7" s="1" t="s">
        <v>112</v>
      </c>
      <c r="H7" s="1" t="s">
        <v>112</v>
      </c>
      <c r="I7" s="1">
        <f t="shared" si="3"/>
        <v>4</v>
      </c>
      <c r="J7" s="1">
        <f t="shared" si="11"/>
        <v>2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1</v>
      </c>
      <c r="P7" s="1">
        <f t="shared" si="13"/>
        <v>1</v>
      </c>
      <c r="Q7" s="1">
        <f t="shared" si="14"/>
        <v>0</v>
      </c>
      <c r="R7" s="1">
        <f t="shared" si="8"/>
        <v>3</v>
      </c>
      <c r="S7" s="1">
        <f t="shared" si="15"/>
        <v>1</v>
      </c>
      <c r="T7" s="1">
        <f t="shared" si="16"/>
        <v>0</v>
      </c>
      <c r="U7" s="50">
        <f t="shared" si="17"/>
        <v>0</v>
      </c>
      <c r="V7" s="50">
        <f t="shared" si="18"/>
        <v>1</v>
      </c>
      <c r="W7" s="51">
        <f t="shared" si="19"/>
        <v>0</v>
      </c>
      <c r="X7" s="51">
        <f t="shared" si="20"/>
        <v>1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2</v>
      </c>
      <c r="AC7" s="50" t="str">
        <f t="shared" si="10"/>
        <v>W</v>
      </c>
      <c r="AD7" s="50">
        <f t="shared" si="23"/>
        <v>4</v>
      </c>
      <c r="AE7" s="50">
        <f t="shared" si="24"/>
        <v>2</v>
      </c>
      <c r="AF7" s="50">
        <f t="shared" si="25"/>
        <v>0</v>
      </c>
      <c r="AG7" s="17"/>
      <c r="AM7" s="1" t="s">
        <v>75</v>
      </c>
      <c r="AN7" s="1" t="s">
        <v>58</v>
      </c>
      <c r="AO7" s="1" t="s">
        <v>65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78</v>
      </c>
      <c r="E8" s="1">
        <v>3</v>
      </c>
      <c r="F8" s="1">
        <v>0</v>
      </c>
      <c r="G8" s="1" t="s">
        <v>112</v>
      </c>
      <c r="H8" s="1" t="s">
        <v>112</v>
      </c>
      <c r="I8" s="1">
        <f t="shared" si="3"/>
        <v>5</v>
      </c>
      <c r="J8" s="1">
        <f t="shared" si="11"/>
        <v>2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1</v>
      </c>
      <c r="P8" s="1">
        <f t="shared" si="13"/>
        <v>1</v>
      </c>
      <c r="Q8" s="1">
        <f t="shared" si="14"/>
        <v>0</v>
      </c>
      <c r="R8" s="1">
        <f t="shared" si="8"/>
        <v>4</v>
      </c>
      <c r="S8" s="1">
        <f t="shared" si="15"/>
        <v>1</v>
      </c>
      <c r="T8" s="1">
        <f t="shared" si="16"/>
        <v>0</v>
      </c>
      <c r="U8" s="50">
        <f t="shared" si="17"/>
        <v>0</v>
      </c>
      <c r="V8" s="50">
        <f t="shared" si="18"/>
        <v>1</v>
      </c>
      <c r="W8" s="51">
        <f t="shared" si="19"/>
        <v>0</v>
      </c>
      <c r="X8" s="51">
        <f t="shared" si="20"/>
        <v>1</v>
      </c>
      <c r="Y8" s="51">
        <f t="shared" si="21"/>
        <v>1</v>
      </c>
      <c r="Z8" s="51">
        <f t="shared" si="22"/>
        <v>0</v>
      </c>
      <c r="AA8" s="1" t="str">
        <f t="shared" si="1"/>
        <v>W</v>
      </c>
      <c r="AB8" s="1">
        <f t="shared" si="9"/>
        <v>3</v>
      </c>
      <c r="AC8" s="50" t="str">
        <f t="shared" si="10"/>
        <v>W</v>
      </c>
      <c r="AD8" s="50">
        <f t="shared" si="23"/>
        <v>5</v>
      </c>
      <c r="AE8" s="50">
        <f t="shared" si="24"/>
        <v>2</v>
      </c>
      <c r="AF8" s="50">
        <f t="shared" si="25"/>
        <v>0</v>
      </c>
      <c r="AG8" s="17"/>
      <c r="AM8" s="1" t="s">
        <v>69</v>
      </c>
      <c r="AN8" s="1" t="s">
        <v>63</v>
      </c>
    </row>
    <row r="9" spans="1:41" x14ac:dyDescent="0.25">
      <c r="A9" s="14">
        <v>45227</v>
      </c>
      <c r="B9" s="1">
        <v>8</v>
      </c>
      <c r="C9" s="1" t="s">
        <v>4</v>
      </c>
      <c r="D9" s="1" t="s">
        <v>76</v>
      </c>
      <c r="E9" s="1">
        <v>4</v>
      </c>
      <c r="F9" s="1">
        <v>3</v>
      </c>
      <c r="G9" s="1" t="s">
        <v>111</v>
      </c>
      <c r="H9" s="1" t="s">
        <v>112</v>
      </c>
      <c r="I9" s="1">
        <f t="shared" si="3"/>
        <v>6</v>
      </c>
      <c r="J9" s="1">
        <f t="shared" si="11"/>
        <v>2</v>
      </c>
      <c r="K9" s="1">
        <f t="shared" si="4"/>
        <v>1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1</v>
      </c>
      <c r="P9" s="1">
        <f t="shared" si="13"/>
        <v>1</v>
      </c>
      <c r="Q9" s="1">
        <f t="shared" si="14"/>
        <v>0</v>
      </c>
      <c r="R9" s="1">
        <f t="shared" si="8"/>
        <v>5</v>
      </c>
      <c r="S9" s="1">
        <f t="shared" si="15"/>
        <v>1</v>
      </c>
      <c r="T9" s="1">
        <f t="shared" si="16"/>
        <v>0</v>
      </c>
      <c r="U9" s="50">
        <f t="shared" si="17"/>
        <v>0</v>
      </c>
      <c r="V9" s="50">
        <f t="shared" si="18"/>
        <v>1</v>
      </c>
      <c r="W9" s="51">
        <f t="shared" si="19"/>
        <v>0</v>
      </c>
      <c r="X9" s="51">
        <f t="shared" si="20"/>
        <v>1</v>
      </c>
      <c r="Y9" s="51">
        <f t="shared" si="21"/>
        <v>1</v>
      </c>
      <c r="Z9" s="51">
        <f t="shared" si="22"/>
        <v>0</v>
      </c>
      <c r="AA9" s="1" t="str">
        <f t="shared" si="1"/>
        <v>W</v>
      </c>
      <c r="AB9" s="1">
        <f t="shared" si="9"/>
        <v>4</v>
      </c>
      <c r="AC9" s="50" t="str">
        <f t="shared" si="10"/>
        <v>W</v>
      </c>
      <c r="AD9" s="50">
        <f t="shared" si="23"/>
        <v>6</v>
      </c>
      <c r="AE9" s="50">
        <f t="shared" si="24"/>
        <v>2</v>
      </c>
      <c r="AF9" s="50">
        <f t="shared" si="25"/>
        <v>0</v>
      </c>
      <c r="AG9" s="17"/>
      <c r="AM9" s="1" t="s">
        <v>67</v>
      </c>
      <c r="AN9" s="1" t="s">
        <v>64</v>
      </c>
    </row>
    <row r="10" spans="1:41" x14ac:dyDescent="0.25">
      <c r="A10" s="14">
        <v>45229</v>
      </c>
      <c r="B10" s="1">
        <v>9</v>
      </c>
      <c r="C10" s="1" t="s">
        <v>4</v>
      </c>
      <c r="D10" s="1" t="s">
        <v>70</v>
      </c>
      <c r="E10" s="1">
        <v>3</v>
      </c>
      <c r="F10" s="1">
        <v>2</v>
      </c>
      <c r="G10" s="1" t="s">
        <v>111</v>
      </c>
      <c r="H10" s="1" t="s">
        <v>112</v>
      </c>
      <c r="I10" s="1">
        <f t="shared" si="3"/>
        <v>7</v>
      </c>
      <c r="J10" s="1">
        <f t="shared" si="11"/>
        <v>2</v>
      </c>
      <c r="K10" s="1">
        <f t="shared" si="4"/>
        <v>2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1</v>
      </c>
      <c r="P10" s="1">
        <f t="shared" si="13"/>
        <v>1</v>
      </c>
      <c r="Q10" s="1">
        <f t="shared" si="14"/>
        <v>0</v>
      </c>
      <c r="R10" s="1">
        <f t="shared" si="8"/>
        <v>6</v>
      </c>
      <c r="S10" s="1">
        <f t="shared" si="15"/>
        <v>1</v>
      </c>
      <c r="T10" s="1">
        <f t="shared" si="16"/>
        <v>0</v>
      </c>
      <c r="U10" s="50">
        <f t="shared" si="17"/>
        <v>0</v>
      </c>
      <c r="V10" s="50">
        <f t="shared" si="18"/>
        <v>1</v>
      </c>
      <c r="W10" s="51">
        <f t="shared" si="19"/>
        <v>0</v>
      </c>
      <c r="X10" s="51">
        <f t="shared" si="20"/>
        <v>1</v>
      </c>
      <c r="Y10" s="51">
        <f t="shared" si="21"/>
        <v>1</v>
      </c>
      <c r="Z10" s="51">
        <f t="shared" si="22"/>
        <v>0</v>
      </c>
      <c r="AA10" s="1" t="str">
        <f t="shared" si="1"/>
        <v>W</v>
      </c>
      <c r="AB10" s="1">
        <f t="shared" si="9"/>
        <v>5</v>
      </c>
      <c r="AC10" s="50" t="str">
        <f t="shared" si="10"/>
        <v>W</v>
      </c>
      <c r="AD10" s="50">
        <f t="shared" si="23"/>
        <v>7</v>
      </c>
      <c r="AE10" s="50">
        <f t="shared" si="24"/>
        <v>2</v>
      </c>
      <c r="AF10" s="50">
        <f t="shared" si="25"/>
        <v>0</v>
      </c>
      <c r="AG10" s="17"/>
      <c r="AM10" s="1" t="s">
        <v>68</v>
      </c>
      <c r="AN10" s="1" t="s">
        <v>59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61</v>
      </c>
      <c r="E11" s="1">
        <v>2</v>
      </c>
      <c r="F11" s="1">
        <v>1</v>
      </c>
      <c r="G11" s="1" t="s">
        <v>112</v>
      </c>
      <c r="H11" s="1" t="s">
        <v>112</v>
      </c>
      <c r="I11" s="1">
        <f t="shared" si="3"/>
        <v>8</v>
      </c>
      <c r="J11" s="1">
        <f t="shared" si="11"/>
        <v>2</v>
      </c>
      <c r="K11" s="1">
        <f t="shared" si="4"/>
        <v>2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2</v>
      </c>
      <c r="P11" s="1">
        <f t="shared" si="13"/>
        <v>1</v>
      </c>
      <c r="Q11" s="1">
        <f t="shared" si="14"/>
        <v>0</v>
      </c>
      <c r="R11" s="1">
        <f t="shared" si="8"/>
        <v>6</v>
      </c>
      <c r="S11" s="1">
        <f t="shared" si="15"/>
        <v>1</v>
      </c>
      <c r="T11" s="1">
        <f t="shared" si="16"/>
        <v>0</v>
      </c>
      <c r="U11" s="50">
        <f t="shared" si="17"/>
        <v>1</v>
      </c>
      <c r="V11" s="50">
        <f t="shared" si="18"/>
        <v>1</v>
      </c>
      <c r="W11" s="51">
        <f t="shared" si="19"/>
        <v>0</v>
      </c>
      <c r="X11" s="51">
        <f t="shared" si="20"/>
        <v>2</v>
      </c>
      <c r="Y11" s="51">
        <f t="shared" si="21"/>
        <v>1</v>
      </c>
      <c r="Z11" s="51">
        <f t="shared" si="22"/>
        <v>0</v>
      </c>
      <c r="AA11" s="1" t="str">
        <f t="shared" si="1"/>
        <v>W</v>
      </c>
      <c r="AB11" s="1">
        <f t="shared" si="9"/>
        <v>6</v>
      </c>
      <c r="AC11" s="50" t="str">
        <f t="shared" si="10"/>
        <v>W</v>
      </c>
      <c r="AD11" s="50">
        <f t="shared" si="23"/>
        <v>8</v>
      </c>
      <c r="AE11" s="50">
        <f t="shared" si="24"/>
        <v>2</v>
      </c>
      <c r="AF11" s="50">
        <f t="shared" si="25"/>
        <v>0</v>
      </c>
      <c r="AG11" s="17"/>
      <c r="AM11" s="1" t="s">
        <v>56</v>
      </c>
      <c r="AN11" s="1" t="s">
        <v>62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73</v>
      </c>
      <c r="E12" s="1">
        <v>4</v>
      </c>
      <c r="F12" s="1">
        <v>5</v>
      </c>
      <c r="G12" s="1" t="s">
        <v>112</v>
      </c>
      <c r="H12" s="1" t="s">
        <v>111</v>
      </c>
      <c r="I12" s="1">
        <f t="shared" si="3"/>
        <v>8</v>
      </c>
      <c r="J12" s="1">
        <f t="shared" si="11"/>
        <v>2</v>
      </c>
      <c r="K12" s="1">
        <f t="shared" si="4"/>
        <v>2</v>
      </c>
      <c r="L12" s="1">
        <f t="shared" si="12"/>
        <v>1</v>
      </c>
      <c r="M12" s="1">
        <f t="shared" si="5"/>
        <v>0</v>
      </c>
      <c r="N12" s="1">
        <f t="shared" si="6"/>
        <v>1</v>
      </c>
      <c r="O12" s="1">
        <f t="shared" si="7"/>
        <v>2</v>
      </c>
      <c r="P12" s="1">
        <f t="shared" si="13"/>
        <v>1</v>
      </c>
      <c r="Q12" s="1">
        <f t="shared" si="14"/>
        <v>0</v>
      </c>
      <c r="R12" s="1">
        <f t="shared" si="8"/>
        <v>6</v>
      </c>
      <c r="S12" s="1">
        <f t="shared" si="15"/>
        <v>1</v>
      </c>
      <c r="T12" s="1">
        <f t="shared" si="16"/>
        <v>1</v>
      </c>
      <c r="U12" s="50">
        <f t="shared" si="17"/>
        <v>1</v>
      </c>
      <c r="V12" s="50">
        <f t="shared" si="18"/>
        <v>1</v>
      </c>
      <c r="W12" s="51">
        <f t="shared" si="19"/>
        <v>0</v>
      </c>
      <c r="X12" s="51">
        <f t="shared" si="20"/>
        <v>2</v>
      </c>
      <c r="Y12" s="51">
        <f t="shared" si="21"/>
        <v>1</v>
      </c>
      <c r="Z12" s="51">
        <f t="shared" si="22"/>
        <v>0</v>
      </c>
      <c r="AA12" s="1" t="str">
        <f t="shared" si="1"/>
        <v>L</v>
      </c>
      <c r="AB12" s="1">
        <f t="shared" si="9"/>
        <v>1</v>
      </c>
      <c r="AC12" s="50" t="str">
        <f t="shared" si="10"/>
        <v>OTL</v>
      </c>
      <c r="AD12" s="50">
        <f>IF(AC12="","",COUNTIFS(AC3:AC12,"W"))</f>
        <v>7</v>
      </c>
      <c r="AE12" s="50">
        <f>IF(AC12="","",COUNTIFS(AC3:AC12,"L"))</f>
        <v>2</v>
      </c>
      <c r="AF12" s="50">
        <f>IF(AC12="","",COUNTIFS(AC3:AC12,"OTL"))</f>
        <v>1</v>
      </c>
      <c r="AG12" s="17"/>
      <c r="AM12" s="1" t="s">
        <v>78</v>
      </c>
      <c r="AN12" s="1" t="s">
        <v>66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56</v>
      </c>
      <c r="E13" s="1">
        <v>5</v>
      </c>
      <c r="F13" s="1">
        <v>3</v>
      </c>
      <c r="G13" s="1" t="s">
        <v>112</v>
      </c>
      <c r="H13" s="1" t="s">
        <v>112</v>
      </c>
      <c r="I13" s="1">
        <f t="shared" si="3"/>
        <v>9</v>
      </c>
      <c r="J13" s="1">
        <f t="shared" si="11"/>
        <v>2</v>
      </c>
      <c r="K13" s="1">
        <f t="shared" si="4"/>
        <v>2</v>
      </c>
      <c r="L13" s="1">
        <f t="shared" si="12"/>
        <v>1</v>
      </c>
      <c r="M13" s="1">
        <f t="shared" si="5"/>
        <v>0</v>
      </c>
      <c r="N13" s="1">
        <f t="shared" si="6"/>
        <v>1</v>
      </c>
      <c r="O13" s="1">
        <f t="shared" si="7"/>
        <v>3</v>
      </c>
      <c r="P13" s="1">
        <f t="shared" si="13"/>
        <v>1</v>
      </c>
      <c r="Q13" s="1">
        <f t="shared" si="14"/>
        <v>0</v>
      </c>
      <c r="R13" s="1">
        <f t="shared" si="8"/>
        <v>6</v>
      </c>
      <c r="S13" s="1">
        <f t="shared" si="15"/>
        <v>1</v>
      </c>
      <c r="T13" s="1">
        <f t="shared" si="16"/>
        <v>1</v>
      </c>
      <c r="U13" s="50">
        <f t="shared" si="17"/>
        <v>1</v>
      </c>
      <c r="V13" s="50">
        <f t="shared" si="18"/>
        <v>1</v>
      </c>
      <c r="W13" s="51">
        <f t="shared" si="19"/>
        <v>0</v>
      </c>
      <c r="X13" s="51">
        <f t="shared" si="20"/>
        <v>3</v>
      </c>
      <c r="Y13" s="51">
        <f t="shared" si="21"/>
        <v>1</v>
      </c>
      <c r="Z13" s="51">
        <f t="shared" si="22"/>
        <v>0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8</v>
      </c>
      <c r="AE13" s="50">
        <f>IF(AC13="","",COUNTIFS(AC4:AC13,"L"))</f>
        <v>1</v>
      </c>
      <c r="AF13" s="50">
        <f>IF(AC13="","",COUNTIFS(AC4:AC13,"OTL"))</f>
        <v>1</v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59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4</v>
      </c>
      <c r="E84" s="62" t="s">
        <v>13</v>
      </c>
      <c r="F84" s="62"/>
      <c r="I84" s="1">
        <f t="shared" ref="I84:N84" si="57">IF(I1="",0,MAX(I1:I83))</f>
        <v>9</v>
      </c>
      <c r="J84" s="1">
        <f t="shared" si="57"/>
        <v>2</v>
      </c>
      <c r="K84" s="1">
        <f t="shared" si="57"/>
        <v>2</v>
      </c>
      <c r="L84" s="1">
        <f t="shared" si="57"/>
        <v>1</v>
      </c>
      <c r="M84" s="1">
        <f t="shared" si="57"/>
        <v>0</v>
      </c>
      <c r="N84" s="1">
        <f t="shared" si="57"/>
        <v>1</v>
      </c>
      <c r="O84" s="1">
        <f t="shared" ref="O84:Z84" si="58">IF(O2="","",MAX(O2:O83))</f>
        <v>3</v>
      </c>
      <c r="P84" s="1">
        <f t="shared" si="58"/>
        <v>1</v>
      </c>
      <c r="Q84" s="1">
        <f t="shared" si="58"/>
        <v>0</v>
      </c>
      <c r="R84" s="1">
        <f t="shared" si="58"/>
        <v>6</v>
      </c>
      <c r="S84" s="1">
        <f t="shared" si="58"/>
        <v>1</v>
      </c>
      <c r="T84" s="1">
        <f t="shared" si="58"/>
        <v>1</v>
      </c>
      <c r="U84" s="1">
        <f t="shared" si="58"/>
        <v>1</v>
      </c>
      <c r="V84" s="1">
        <f t="shared" si="58"/>
        <v>1</v>
      </c>
      <c r="W84" s="1">
        <f t="shared" si="58"/>
        <v>0</v>
      </c>
      <c r="X84" s="1">
        <f t="shared" si="58"/>
        <v>3</v>
      </c>
      <c r="Y84" s="1">
        <f t="shared" si="58"/>
        <v>1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8</v>
      </c>
      <c r="E85" s="1">
        <f>SUM(E2:E83)</f>
        <v>39</v>
      </c>
      <c r="F85" s="1">
        <f>SUM(F2:F83)</f>
        <v>27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3-1-0</v>
      </c>
      <c r="R85" s="1" t="str">
        <f>IF(R84="","0-0-0",CONCATENATE(R84,"-",S84,"-",T84))</f>
        <v>6-1-1</v>
      </c>
      <c r="U85" s="1" t="str">
        <f>IF(U84="","0-0-0",CONCATENATE(U84,"-",V84,"-",W84))</f>
        <v>1-1-0</v>
      </c>
      <c r="X85" s="1" t="str">
        <f>IF(X84="","0-0-0",CONCATENATE(X84,"-",Y84,"-",Z84))</f>
        <v>3-1-0</v>
      </c>
      <c r="AA85" s="1" t="str">
        <f>IF(AA84="","0-0",CONCATENATE(AA84,AB84))</f>
        <v>W1</v>
      </c>
      <c r="AD85" s="1" t="str">
        <f>IF(AD84="","0-0-0",CONCATENATE(AD84,"-",AE84,"-",AF84))</f>
        <v>8-1-1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45210</v>
      </c>
      <c r="B2" s="1">
        <v>1</v>
      </c>
      <c r="C2" s="1" t="s">
        <v>4</v>
      </c>
      <c r="D2" s="1" t="s">
        <v>61</v>
      </c>
      <c r="E2" s="1">
        <v>3</v>
      </c>
      <c r="F2" s="1">
        <v>5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62</v>
      </c>
      <c r="E3" s="1">
        <v>5</v>
      </c>
      <c r="F3" s="1">
        <v>2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56</v>
      </c>
    </row>
    <row r="4" spans="1:41" x14ac:dyDescent="0.25">
      <c r="A4" s="14">
        <v>45214</v>
      </c>
      <c r="B4" s="1">
        <v>3</v>
      </c>
      <c r="C4" s="1" t="s">
        <v>3</v>
      </c>
      <c r="D4" s="1" t="s">
        <v>55</v>
      </c>
      <c r="E4" s="1">
        <v>5</v>
      </c>
      <c r="F4" s="1">
        <v>2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2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2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2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52</v>
      </c>
    </row>
    <row r="5" spans="1:41" x14ac:dyDescent="0.25">
      <c r="A5" s="14">
        <v>45217</v>
      </c>
      <c r="B5" s="1">
        <v>4</v>
      </c>
      <c r="C5" s="1" t="s">
        <v>3</v>
      </c>
      <c r="D5" s="1" t="s">
        <v>65</v>
      </c>
      <c r="E5" s="1">
        <v>6</v>
      </c>
      <c r="F5" s="1">
        <v>1</v>
      </c>
      <c r="G5" s="1" t="s">
        <v>112</v>
      </c>
      <c r="H5" s="1" t="s">
        <v>112</v>
      </c>
      <c r="I5" s="1">
        <f t="shared" si="3"/>
        <v>3</v>
      </c>
      <c r="J5" s="1">
        <f t="shared" si="11"/>
        <v>1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3</v>
      </c>
      <c r="P5" s="1">
        <f t="shared" si="13"/>
        <v>0</v>
      </c>
      <c r="Q5" s="1">
        <f t="shared" si="14"/>
        <v>0</v>
      </c>
      <c r="R5" s="1">
        <f t="shared" si="8"/>
        <v>0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3</v>
      </c>
      <c r="Y5" s="51">
        <f t="shared" si="21"/>
        <v>1</v>
      </c>
      <c r="Z5" s="51">
        <f t="shared" si="22"/>
        <v>0</v>
      </c>
      <c r="AA5" s="1" t="str">
        <f t="shared" si="1"/>
        <v>W</v>
      </c>
      <c r="AB5" s="1">
        <f t="shared" si="9"/>
        <v>3</v>
      </c>
      <c r="AC5" s="50" t="str">
        <f t="shared" si="10"/>
        <v>W</v>
      </c>
      <c r="AD5" s="50">
        <f t="shared" si="23"/>
        <v>3</v>
      </c>
      <c r="AE5" s="50">
        <f t="shared" si="24"/>
        <v>1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58</v>
      </c>
    </row>
    <row r="6" spans="1:41" x14ac:dyDescent="0.25">
      <c r="A6" s="14">
        <v>45220</v>
      </c>
      <c r="B6" s="1">
        <v>5</v>
      </c>
      <c r="C6" s="1" t="s">
        <v>3</v>
      </c>
      <c r="D6" s="1" t="s">
        <v>56</v>
      </c>
      <c r="E6" s="1">
        <v>2</v>
      </c>
      <c r="F6" s="1">
        <v>5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3</v>
      </c>
      <c r="P6" s="1">
        <f t="shared" si="13"/>
        <v>1</v>
      </c>
      <c r="Q6" s="1">
        <f t="shared" si="14"/>
        <v>0</v>
      </c>
      <c r="R6" s="1">
        <f t="shared" si="8"/>
        <v>0</v>
      </c>
      <c r="S6" s="1">
        <f t="shared" si="15"/>
        <v>1</v>
      </c>
      <c r="T6" s="1">
        <f t="shared" si="16"/>
        <v>0</v>
      </c>
      <c r="U6" s="50">
        <f t="shared" si="17"/>
        <v>1</v>
      </c>
      <c r="V6" s="50">
        <f t="shared" si="18"/>
        <v>1</v>
      </c>
      <c r="W6" s="51">
        <f t="shared" si="19"/>
        <v>0</v>
      </c>
      <c r="X6" s="51">
        <f t="shared" si="20"/>
        <v>3</v>
      </c>
      <c r="Y6" s="51">
        <f t="shared" si="21"/>
        <v>2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61</v>
      </c>
      <c r="AN6" s="1" t="s">
        <v>52</v>
      </c>
      <c r="AO6" s="1" t="s">
        <v>55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57</v>
      </c>
      <c r="E7" s="1">
        <v>4</v>
      </c>
      <c r="F7" s="1">
        <v>6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3</v>
      </c>
      <c r="P7" s="1">
        <f t="shared" si="13"/>
        <v>2</v>
      </c>
      <c r="Q7" s="1">
        <f t="shared" si="14"/>
        <v>0</v>
      </c>
      <c r="R7" s="1">
        <f t="shared" si="8"/>
        <v>0</v>
      </c>
      <c r="S7" s="1">
        <f t="shared" si="15"/>
        <v>1</v>
      </c>
      <c r="T7" s="1">
        <f t="shared" si="16"/>
        <v>0</v>
      </c>
      <c r="U7" s="50">
        <f t="shared" si="17"/>
        <v>1</v>
      </c>
      <c r="V7" s="50">
        <f t="shared" si="18"/>
        <v>2</v>
      </c>
      <c r="W7" s="51">
        <f t="shared" si="19"/>
        <v>0</v>
      </c>
      <c r="X7" s="51">
        <f t="shared" si="20"/>
        <v>3</v>
      </c>
      <c r="Y7" s="51">
        <f t="shared" si="21"/>
        <v>3</v>
      </c>
      <c r="Z7" s="51">
        <f t="shared" si="22"/>
        <v>0</v>
      </c>
      <c r="AA7" s="1" t="str">
        <f t="shared" si="1"/>
        <v>L</v>
      </c>
      <c r="AB7" s="1">
        <f t="shared" si="9"/>
        <v>2</v>
      </c>
      <c r="AC7" s="50" t="str">
        <f t="shared" si="10"/>
        <v>L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75</v>
      </c>
      <c r="AN7" s="1" t="s">
        <v>58</v>
      </c>
      <c r="AO7" s="1" t="s">
        <v>54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64</v>
      </c>
      <c r="E8" s="1">
        <v>2</v>
      </c>
      <c r="F8" s="1">
        <v>3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2</v>
      </c>
      <c r="Q8" s="1">
        <f t="shared" si="14"/>
        <v>0</v>
      </c>
      <c r="R8" s="1">
        <f t="shared" si="8"/>
        <v>0</v>
      </c>
      <c r="S8" s="1">
        <f t="shared" si="15"/>
        <v>2</v>
      </c>
      <c r="T8" s="1">
        <f t="shared" si="16"/>
        <v>0</v>
      </c>
      <c r="U8" s="50">
        <f t="shared" si="17"/>
        <v>1</v>
      </c>
      <c r="V8" s="50">
        <f t="shared" si="18"/>
        <v>2</v>
      </c>
      <c r="W8" s="51">
        <f t="shared" si="19"/>
        <v>0</v>
      </c>
      <c r="X8" s="51">
        <f t="shared" si="20"/>
        <v>3</v>
      </c>
      <c r="Y8" s="51">
        <f t="shared" si="21"/>
        <v>4</v>
      </c>
      <c r="Z8" s="51">
        <f t="shared" si="22"/>
        <v>0</v>
      </c>
      <c r="AA8" s="1" t="str">
        <f t="shared" si="1"/>
        <v>L</v>
      </c>
      <c r="AB8" s="1">
        <f t="shared" si="9"/>
        <v>3</v>
      </c>
      <c r="AC8" s="50" t="str">
        <f t="shared" si="10"/>
        <v>L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69</v>
      </c>
      <c r="AN8" s="1" t="s">
        <v>63</v>
      </c>
    </row>
    <row r="9" spans="1:41" x14ac:dyDescent="0.25">
      <c r="A9" s="14">
        <v>45227</v>
      </c>
      <c r="B9" s="1">
        <v>8</v>
      </c>
      <c r="C9" s="1" t="s">
        <v>4</v>
      </c>
      <c r="D9" s="1" t="s">
        <v>66</v>
      </c>
      <c r="E9" s="1">
        <v>5</v>
      </c>
      <c r="F9" s="1">
        <v>2</v>
      </c>
      <c r="G9" s="1" t="s">
        <v>112</v>
      </c>
      <c r="H9" s="1" t="s">
        <v>112</v>
      </c>
      <c r="I9" s="1">
        <f t="shared" si="3"/>
        <v>4</v>
      </c>
      <c r="J9" s="1">
        <f t="shared" si="11"/>
        <v>4</v>
      </c>
      <c r="K9" s="1">
        <f t="shared" si="4"/>
        <v>0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2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0</v>
      </c>
      <c r="U9" s="50">
        <f t="shared" si="17"/>
        <v>1</v>
      </c>
      <c r="V9" s="50">
        <f t="shared" si="18"/>
        <v>2</v>
      </c>
      <c r="W9" s="51">
        <f t="shared" si="19"/>
        <v>0</v>
      </c>
      <c r="X9" s="51">
        <f t="shared" si="20"/>
        <v>4</v>
      </c>
      <c r="Y9" s="51">
        <f t="shared" si="21"/>
        <v>4</v>
      </c>
      <c r="Z9" s="51">
        <f t="shared" si="22"/>
        <v>0</v>
      </c>
      <c r="AA9" s="1" t="str">
        <f t="shared" si="1"/>
        <v>W</v>
      </c>
      <c r="AB9" s="1">
        <f t="shared" si="9"/>
        <v>1</v>
      </c>
      <c r="AC9" s="50" t="str">
        <f t="shared" si="10"/>
        <v>W</v>
      </c>
      <c r="AD9" s="50">
        <f t="shared" si="23"/>
        <v>4</v>
      </c>
      <c r="AE9" s="50">
        <f t="shared" si="24"/>
        <v>4</v>
      </c>
      <c r="AF9" s="50">
        <f t="shared" si="25"/>
        <v>0</v>
      </c>
      <c r="AG9" s="17"/>
      <c r="AM9" s="1" t="s">
        <v>67</v>
      </c>
      <c r="AN9" s="1" t="s">
        <v>64</v>
      </c>
    </row>
    <row r="10" spans="1:41" x14ac:dyDescent="0.25">
      <c r="A10" s="14">
        <v>45232</v>
      </c>
      <c r="B10" s="1">
        <v>9</v>
      </c>
      <c r="C10" s="1" t="s">
        <v>3</v>
      </c>
      <c r="D10" s="1" t="s">
        <v>79</v>
      </c>
      <c r="E10" s="1">
        <v>2</v>
      </c>
      <c r="F10" s="1">
        <v>3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5</v>
      </c>
      <c r="K10" s="1">
        <f t="shared" si="4"/>
        <v>0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3</v>
      </c>
      <c r="Q10" s="1">
        <f t="shared" si="14"/>
        <v>0</v>
      </c>
      <c r="R10" s="1">
        <f t="shared" si="8"/>
        <v>1</v>
      </c>
      <c r="S10" s="1">
        <f t="shared" si="15"/>
        <v>2</v>
      </c>
      <c r="T10" s="1">
        <f t="shared" si="16"/>
        <v>0</v>
      </c>
      <c r="U10" s="50">
        <f t="shared" si="17"/>
        <v>1</v>
      </c>
      <c r="V10" s="50">
        <f t="shared" si="18"/>
        <v>2</v>
      </c>
      <c r="W10" s="51">
        <f t="shared" si="19"/>
        <v>0</v>
      </c>
      <c r="X10" s="51">
        <f t="shared" si="20"/>
        <v>4</v>
      </c>
      <c r="Y10" s="51">
        <f t="shared" si="21"/>
        <v>4</v>
      </c>
      <c r="Z10" s="51">
        <f t="shared" si="22"/>
        <v>0</v>
      </c>
      <c r="AA10" s="1" t="str">
        <f t="shared" si="1"/>
        <v>L</v>
      </c>
      <c r="AB10" s="1">
        <f t="shared" si="9"/>
        <v>1</v>
      </c>
      <c r="AC10" s="50" t="str">
        <f t="shared" si="10"/>
        <v>L</v>
      </c>
      <c r="AD10" s="50">
        <f t="shared" si="23"/>
        <v>4</v>
      </c>
      <c r="AE10" s="50">
        <f t="shared" si="24"/>
        <v>5</v>
      </c>
      <c r="AF10" s="50">
        <f t="shared" si="25"/>
        <v>0</v>
      </c>
      <c r="AG10" s="17"/>
      <c r="AM10" s="1" t="s">
        <v>68</v>
      </c>
      <c r="AN10" s="1" t="s">
        <v>60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55</v>
      </c>
      <c r="E11" s="1">
        <v>4</v>
      </c>
      <c r="F11" s="1">
        <v>6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6</v>
      </c>
      <c r="K11" s="1">
        <f t="shared" si="4"/>
        <v>0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4</v>
      </c>
      <c r="Q11" s="1">
        <f t="shared" si="14"/>
        <v>0</v>
      </c>
      <c r="R11" s="1">
        <f t="shared" si="8"/>
        <v>1</v>
      </c>
      <c r="S11" s="1">
        <f t="shared" si="15"/>
        <v>2</v>
      </c>
      <c r="T11" s="1">
        <f t="shared" si="16"/>
        <v>0</v>
      </c>
      <c r="U11" s="50">
        <f t="shared" si="17"/>
        <v>1</v>
      </c>
      <c r="V11" s="50">
        <f t="shared" si="18"/>
        <v>3</v>
      </c>
      <c r="W11" s="51">
        <f t="shared" si="19"/>
        <v>0</v>
      </c>
      <c r="X11" s="51">
        <f t="shared" si="20"/>
        <v>4</v>
      </c>
      <c r="Y11" s="51">
        <f t="shared" si="21"/>
        <v>5</v>
      </c>
      <c r="Z11" s="51">
        <f t="shared" si="22"/>
        <v>0</v>
      </c>
      <c r="AA11" s="1" t="str">
        <f t="shared" si="1"/>
        <v>L</v>
      </c>
      <c r="AB11" s="1">
        <f t="shared" si="9"/>
        <v>2</v>
      </c>
      <c r="AC11" s="50" t="str">
        <f t="shared" si="10"/>
        <v>L</v>
      </c>
      <c r="AD11" s="50">
        <f t="shared" si="23"/>
        <v>4</v>
      </c>
      <c r="AE11" s="50">
        <f t="shared" si="24"/>
        <v>6</v>
      </c>
      <c r="AF11" s="50">
        <f t="shared" si="25"/>
        <v>0</v>
      </c>
      <c r="AG11" s="17"/>
      <c r="AM11" s="1" t="s">
        <v>56</v>
      </c>
      <c r="AN11" s="1" t="s">
        <v>62</v>
      </c>
    </row>
    <row r="12" spans="1:41" x14ac:dyDescent="0.25">
      <c r="A12" s="14">
        <v>45238</v>
      </c>
      <c r="B12" s="1">
        <v>11</v>
      </c>
      <c r="C12" s="1" t="s">
        <v>4</v>
      </c>
      <c r="D12" s="1" t="s">
        <v>54</v>
      </c>
      <c r="E12" s="1">
        <v>6</v>
      </c>
      <c r="F12" s="1">
        <v>3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6</v>
      </c>
      <c r="K12" s="1">
        <f t="shared" si="4"/>
        <v>0</v>
      </c>
      <c r="L12" s="1">
        <f t="shared" si="12"/>
        <v>0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4</v>
      </c>
      <c r="Q12" s="1">
        <f t="shared" si="14"/>
        <v>0</v>
      </c>
      <c r="R12" s="1">
        <f t="shared" si="8"/>
        <v>2</v>
      </c>
      <c r="S12" s="1">
        <f t="shared" si="15"/>
        <v>2</v>
      </c>
      <c r="T12" s="1">
        <f t="shared" si="16"/>
        <v>0</v>
      </c>
      <c r="U12" s="50">
        <f t="shared" si="17"/>
        <v>2</v>
      </c>
      <c r="V12" s="50">
        <f t="shared" si="18"/>
        <v>3</v>
      </c>
      <c r="W12" s="51">
        <f t="shared" si="19"/>
        <v>0</v>
      </c>
      <c r="X12" s="51">
        <f t="shared" si="20"/>
        <v>5</v>
      </c>
      <c r="Y12" s="51">
        <f t="shared" si="21"/>
        <v>5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78</v>
      </c>
      <c r="AN12" s="1" t="s">
        <v>66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62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6</v>
      </c>
      <c r="K84" s="1">
        <f t="shared" si="57"/>
        <v>0</v>
      </c>
      <c r="L84" s="1">
        <f t="shared" si="57"/>
        <v>0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4</v>
      </c>
      <c r="Q84" s="1">
        <f t="shared" si="58"/>
        <v>0</v>
      </c>
      <c r="R84" s="1">
        <f t="shared" si="58"/>
        <v>2</v>
      </c>
      <c r="S84" s="1">
        <f t="shared" si="58"/>
        <v>2</v>
      </c>
      <c r="T84" s="1">
        <f t="shared" si="58"/>
        <v>0</v>
      </c>
      <c r="U84" s="1">
        <f t="shared" si="58"/>
        <v>2</v>
      </c>
      <c r="V84" s="1">
        <f t="shared" si="58"/>
        <v>3</v>
      </c>
      <c r="W84" s="1">
        <f t="shared" si="58"/>
        <v>0</v>
      </c>
      <c r="X84" s="1">
        <f t="shared" si="58"/>
        <v>5</v>
      </c>
      <c r="Y84" s="1">
        <f t="shared" si="58"/>
        <v>5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4</v>
      </c>
      <c r="E85" s="1">
        <f>SUM(E2:E83)</f>
        <v>44</v>
      </c>
      <c r="F85" s="1">
        <f>SUM(F2:F83)</f>
        <v>38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3-4-0</v>
      </c>
      <c r="R85" s="1" t="str">
        <f>IF(R84="","0-0-0",CONCATENATE(R84,"-",S84,"-",T84))</f>
        <v>2-2-0</v>
      </c>
      <c r="U85" s="1" t="str">
        <f>IF(U84="","0-0-0",CONCATENATE(U84,"-",V84,"-",W84))</f>
        <v>2-3-0</v>
      </c>
      <c r="X85" s="1" t="str">
        <f>IF(X84="","0-0-0",CONCATENATE(X84,"-",Y84,"-",Z84))</f>
        <v>5-5-0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45211</v>
      </c>
      <c r="B2" s="1">
        <v>1</v>
      </c>
      <c r="C2" s="1" t="s">
        <v>4</v>
      </c>
      <c r="D2" s="1" t="s">
        <v>67</v>
      </c>
      <c r="E2" s="1">
        <v>4</v>
      </c>
      <c r="F2" s="1">
        <v>2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59</v>
      </c>
      <c r="E3" s="1">
        <v>2</v>
      </c>
      <c r="F3" s="1">
        <v>5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1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63</v>
      </c>
    </row>
    <row r="4" spans="1:41" x14ac:dyDescent="0.25">
      <c r="A4" s="14">
        <v>45216</v>
      </c>
      <c r="B4" s="1">
        <v>3</v>
      </c>
      <c r="C4" s="1" t="s">
        <v>3</v>
      </c>
      <c r="D4" s="1" t="s">
        <v>76</v>
      </c>
      <c r="E4" s="1">
        <v>2</v>
      </c>
      <c r="F4" s="1">
        <v>0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1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64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78</v>
      </c>
      <c r="E5" s="1">
        <v>4</v>
      </c>
      <c r="F5" s="1">
        <v>1</v>
      </c>
      <c r="G5" s="1" t="s">
        <v>112</v>
      </c>
      <c r="H5" s="1" t="s">
        <v>112</v>
      </c>
      <c r="I5" s="1">
        <f t="shared" si="3"/>
        <v>3</v>
      </c>
      <c r="J5" s="1">
        <f t="shared" si="11"/>
        <v>1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2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1</v>
      </c>
      <c r="Z5" s="51">
        <f t="shared" si="22"/>
        <v>0</v>
      </c>
      <c r="AA5" s="1" t="str">
        <f t="shared" si="1"/>
        <v>W</v>
      </c>
      <c r="AB5" s="1">
        <f t="shared" si="9"/>
        <v>2</v>
      </c>
      <c r="AC5" s="50" t="str">
        <f t="shared" si="10"/>
        <v>W</v>
      </c>
      <c r="AD5" s="50">
        <f t="shared" si="23"/>
        <v>3</v>
      </c>
      <c r="AE5" s="50">
        <f t="shared" si="24"/>
        <v>1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60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68</v>
      </c>
      <c r="E6" s="1">
        <v>4</v>
      </c>
      <c r="F6" s="1">
        <v>5</v>
      </c>
      <c r="G6" s="1" t="s">
        <v>111</v>
      </c>
      <c r="H6" s="1" t="s">
        <v>112</v>
      </c>
      <c r="I6" s="1">
        <f t="shared" si="3"/>
        <v>3</v>
      </c>
      <c r="J6" s="1">
        <f t="shared" si="11"/>
        <v>1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1</v>
      </c>
      <c r="S6" s="1">
        <f t="shared" si="15"/>
        <v>1</v>
      </c>
      <c r="T6" s="1">
        <f t="shared" si="16"/>
        <v>1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1</v>
      </c>
      <c r="Z6" s="51">
        <f t="shared" si="22"/>
        <v>0</v>
      </c>
      <c r="AA6" s="1" t="str">
        <f t="shared" si="1"/>
        <v>L</v>
      </c>
      <c r="AB6" s="1">
        <f t="shared" si="9"/>
        <v>1</v>
      </c>
      <c r="AC6" s="50" t="str">
        <f t="shared" si="10"/>
        <v>OTL</v>
      </c>
      <c r="AD6" s="50">
        <f t="shared" si="23"/>
        <v>3</v>
      </c>
      <c r="AE6" s="50">
        <f t="shared" si="24"/>
        <v>1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66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77</v>
      </c>
      <c r="E7" s="1">
        <v>2</v>
      </c>
      <c r="F7" s="1">
        <v>3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0</v>
      </c>
      <c r="Q7" s="1">
        <f t="shared" si="14"/>
        <v>0</v>
      </c>
      <c r="R7" s="1">
        <f t="shared" si="8"/>
        <v>1</v>
      </c>
      <c r="S7" s="1">
        <f t="shared" si="15"/>
        <v>2</v>
      </c>
      <c r="T7" s="1">
        <f t="shared" si="16"/>
        <v>1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1</v>
      </c>
      <c r="Y7" s="51">
        <f t="shared" si="21"/>
        <v>1</v>
      </c>
      <c r="Z7" s="51">
        <f t="shared" si="22"/>
        <v>0</v>
      </c>
      <c r="AA7" s="1" t="str">
        <f t="shared" si="1"/>
        <v>L</v>
      </c>
      <c r="AB7" s="1">
        <f t="shared" si="9"/>
        <v>2</v>
      </c>
      <c r="AC7" s="50" t="str">
        <f t="shared" si="10"/>
        <v>L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58</v>
      </c>
      <c r="AO7" s="1" t="s">
        <v>65</v>
      </c>
    </row>
    <row r="8" spans="1:41" x14ac:dyDescent="0.25">
      <c r="A8" s="14">
        <v>45225</v>
      </c>
      <c r="B8" s="1">
        <v>7</v>
      </c>
      <c r="C8" s="1" t="s">
        <v>3</v>
      </c>
      <c r="D8" s="1" t="s">
        <v>73</v>
      </c>
      <c r="E8" s="1">
        <v>6</v>
      </c>
      <c r="F8" s="1">
        <v>2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2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0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1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1</v>
      </c>
      <c r="Y8" s="51">
        <f t="shared" si="21"/>
        <v>1</v>
      </c>
      <c r="Z8" s="51">
        <f t="shared" si="22"/>
        <v>0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4</v>
      </c>
      <c r="AE8" s="50">
        <f t="shared" si="24"/>
        <v>2</v>
      </c>
      <c r="AF8" s="50">
        <f t="shared" si="25"/>
        <v>1</v>
      </c>
      <c r="AG8" s="17"/>
      <c r="AM8" s="1" t="s">
        <v>69</v>
      </c>
      <c r="AN8" s="1" t="s">
        <v>63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82</v>
      </c>
      <c r="E9" s="1">
        <v>4</v>
      </c>
      <c r="F9" s="1">
        <v>7</v>
      </c>
      <c r="G9" s="1" t="s">
        <v>112</v>
      </c>
      <c r="H9" s="1" t="s">
        <v>112</v>
      </c>
      <c r="I9" s="1">
        <f t="shared" si="3"/>
        <v>4</v>
      </c>
      <c r="J9" s="1">
        <f t="shared" si="11"/>
        <v>3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3</v>
      </c>
      <c r="P9" s="1">
        <f t="shared" si="13"/>
        <v>1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1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1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L</v>
      </c>
      <c r="AD9" s="50">
        <f t="shared" si="23"/>
        <v>4</v>
      </c>
      <c r="AE9" s="50">
        <f t="shared" si="24"/>
        <v>3</v>
      </c>
      <c r="AF9" s="50">
        <f t="shared" si="25"/>
        <v>1</v>
      </c>
      <c r="AG9" s="17"/>
      <c r="AM9" s="1" t="s">
        <v>67</v>
      </c>
      <c r="AN9" s="1" t="s">
        <v>64</v>
      </c>
    </row>
    <row r="10" spans="1:41" x14ac:dyDescent="0.25">
      <c r="A10" s="14">
        <v>45229</v>
      </c>
      <c r="B10" s="1">
        <v>9</v>
      </c>
      <c r="C10" s="1" t="s">
        <v>3</v>
      </c>
      <c r="D10" s="1" t="s">
        <v>61</v>
      </c>
      <c r="E10" s="1">
        <v>2</v>
      </c>
      <c r="F10" s="1">
        <v>3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4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2</v>
      </c>
      <c r="Q10" s="1">
        <f t="shared" si="14"/>
        <v>0</v>
      </c>
      <c r="R10" s="1">
        <f t="shared" si="8"/>
        <v>1</v>
      </c>
      <c r="S10" s="1">
        <f t="shared" si="15"/>
        <v>2</v>
      </c>
      <c r="T10" s="1">
        <f t="shared" si="16"/>
        <v>1</v>
      </c>
      <c r="U10" s="50">
        <f t="shared" si="17"/>
        <v>1</v>
      </c>
      <c r="V10" s="50">
        <f t="shared" si="18"/>
        <v>1</v>
      </c>
      <c r="W10" s="51">
        <f t="shared" si="19"/>
        <v>0</v>
      </c>
      <c r="X10" s="51">
        <f t="shared" si="20"/>
        <v>1</v>
      </c>
      <c r="Y10" s="51">
        <f t="shared" si="21"/>
        <v>2</v>
      </c>
      <c r="Z10" s="51">
        <f t="shared" si="22"/>
        <v>0</v>
      </c>
      <c r="AA10" s="1" t="str">
        <f t="shared" si="1"/>
        <v>L</v>
      </c>
      <c r="AB10" s="1">
        <f t="shared" si="9"/>
        <v>2</v>
      </c>
      <c r="AC10" s="50" t="str">
        <f t="shared" si="10"/>
        <v>L</v>
      </c>
      <c r="AD10" s="50">
        <f t="shared" si="23"/>
        <v>4</v>
      </c>
      <c r="AE10" s="50">
        <f t="shared" si="24"/>
        <v>4</v>
      </c>
      <c r="AF10" s="50">
        <f t="shared" si="25"/>
        <v>1</v>
      </c>
      <c r="AG10" s="17"/>
      <c r="AM10" s="1" t="s">
        <v>68</v>
      </c>
      <c r="AN10" s="1" t="s">
        <v>60</v>
      </c>
    </row>
    <row r="11" spans="1:41" x14ac:dyDescent="0.25">
      <c r="A11" s="14">
        <v>45231</v>
      </c>
      <c r="B11" s="1">
        <v>10</v>
      </c>
      <c r="C11" s="1" t="s">
        <v>3</v>
      </c>
      <c r="D11" s="1" t="s">
        <v>57</v>
      </c>
      <c r="E11" s="1">
        <v>2</v>
      </c>
      <c r="F11" s="1">
        <v>5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5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3</v>
      </c>
      <c r="Q11" s="1">
        <f t="shared" si="14"/>
        <v>0</v>
      </c>
      <c r="R11" s="1">
        <f t="shared" si="8"/>
        <v>1</v>
      </c>
      <c r="S11" s="1">
        <f t="shared" si="15"/>
        <v>2</v>
      </c>
      <c r="T11" s="1">
        <f t="shared" si="16"/>
        <v>1</v>
      </c>
      <c r="U11" s="50">
        <f t="shared" si="17"/>
        <v>1</v>
      </c>
      <c r="V11" s="50">
        <f t="shared" si="18"/>
        <v>1</v>
      </c>
      <c r="W11" s="51">
        <f t="shared" si="19"/>
        <v>0</v>
      </c>
      <c r="X11" s="51">
        <f t="shared" si="20"/>
        <v>1</v>
      </c>
      <c r="Y11" s="51">
        <f t="shared" si="21"/>
        <v>3</v>
      </c>
      <c r="Z11" s="51">
        <f t="shared" si="22"/>
        <v>0</v>
      </c>
      <c r="AA11" s="1" t="str">
        <f t="shared" si="1"/>
        <v>L</v>
      </c>
      <c r="AB11" s="1">
        <f t="shared" si="9"/>
        <v>3</v>
      </c>
      <c r="AC11" s="50" t="str">
        <f t="shared" si="10"/>
        <v>L</v>
      </c>
      <c r="AD11" s="50">
        <f t="shared" si="23"/>
        <v>4</v>
      </c>
      <c r="AE11" s="50">
        <f t="shared" si="24"/>
        <v>5</v>
      </c>
      <c r="AF11" s="50">
        <f t="shared" si="25"/>
        <v>1</v>
      </c>
      <c r="AG11" s="17"/>
      <c r="AM11" s="1" t="s">
        <v>56</v>
      </c>
      <c r="AN11" s="1" t="s">
        <v>59</v>
      </c>
    </row>
    <row r="12" spans="1:41" x14ac:dyDescent="0.25">
      <c r="A12" s="14">
        <v>45233</v>
      </c>
      <c r="B12" s="1">
        <v>11</v>
      </c>
      <c r="C12" s="1" t="s">
        <v>4</v>
      </c>
      <c r="D12" s="1" t="s">
        <v>57</v>
      </c>
      <c r="E12" s="1">
        <v>5</v>
      </c>
      <c r="F12" s="1">
        <v>1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5</v>
      </c>
      <c r="K12" s="1">
        <f t="shared" si="4"/>
        <v>0</v>
      </c>
      <c r="L12" s="1">
        <f t="shared" si="12"/>
        <v>1</v>
      </c>
      <c r="M12" s="1">
        <f t="shared" si="5"/>
        <v>0</v>
      </c>
      <c r="N12" s="1">
        <f t="shared" si="6"/>
        <v>0</v>
      </c>
      <c r="O12" s="1">
        <f t="shared" si="7"/>
        <v>3</v>
      </c>
      <c r="P12" s="1">
        <f t="shared" si="13"/>
        <v>3</v>
      </c>
      <c r="Q12" s="1">
        <f t="shared" si="14"/>
        <v>0</v>
      </c>
      <c r="R12" s="1">
        <f t="shared" si="8"/>
        <v>2</v>
      </c>
      <c r="S12" s="1">
        <f t="shared" si="15"/>
        <v>2</v>
      </c>
      <c r="T12" s="1">
        <f t="shared" si="16"/>
        <v>1</v>
      </c>
      <c r="U12" s="50">
        <f t="shared" si="17"/>
        <v>1</v>
      </c>
      <c r="V12" s="50">
        <f t="shared" si="18"/>
        <v>1</v>
      </c>
      <c r="W12" s="51">
        <f t="shared" si="19"/>
        <v>0</v>
      </c>
      <c r="X12" s="51">
        <f t="shared" si="20"/>
        <v>2</v>
      </c>
      <c r="Y12" s="51">
        <f t="shared" si="21"/>
        <v>3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4</v>
      </c>
      <c r="AE12" s="50">
        <f>IF(AC12="","",COUNTIFS(AC3:AC12,"L"))</f>
        <v>5</v>
      </c>
      <c r="AF12" s="50">
        <f>IF(AC12="","",COUNTIFS(AC3:AC12,"OTL"))</f>
        <v>1</v>
      </c>
      <c r="AG12" s="17"/>
      <c r="AM12" s="1" t="s">
        <v>78</v>
      </c>
      <c r="AN12" s="1" t="s">
        <v>66</v>
      </c>
    </row>
    <row r="13" spans="1:41" x14ac:dyDescent="0.25">
      <c r="A13" s="14">
        <v>45234</v>
      </c>
      <c r="B13" s="1">
        <v>12</v>
      </c>
      <c r="C13" s="1" t="s">
        <v>3</v>
      </c>
      <c r="D13" s="1" t="s">
        <v>79</v>
      </c>
      <c r="E13" s="1">
        <v>0</v>
      </c>
      <c r="F13" s="1">
        <v>5</v>
      </c>
      <c r="G13" s="1" t="s">
        <v>112</v>
      </c>
      <c r="H13" s="1" t="s">
        <v>112</v>
      </c>
      <c r="I13" s="1">
        <f t="shared" si="3"/>
        <v>5</v>
      </c>
      <c r="J13" s="1">
        <f t="shared" si="11"/>
        <v>6</v>
      </c>
      <c r="K13" s="1">
        <f t="shared" si="4"/>
        <v>0</v>
      </c>
      <c r="L13" s="1">
        <f t="shared" si="12"/>
        <v>1</v>
      </c>
      <c r="M13" s="1">
        <f t="shared" si="5"/>
        <v>0</v>
      </c>
      <c r="N13" s="1">
        <f t="shared" si="6"/>
        <v>0</v>
      </c>
      <c r="O13" s="1">
        <f t="shared" si="7"/>
        <v>3</v>
      </c>
      <c r="P13" s="1">
        <f t="shared" si="13"/>
        <v>4</v>
      </c>
      <c r="Q13" s="1">
        <f t="shared" si="14"/>
        <v>0</v>
      </c>
      <c r="R13" s="1">
        <f t="shared" si="8"/>
        <v>2</v>
      </c>
      <c r="S13" s="1">
        <f t="shared" si="15"/>
        <v>2</v>
      </c>
      <c r="T13" s="1">
        <f t="shared" si="16"/>
        <v>1</v>
      </c>
      <c r="U13" s="50">
        <f t="shared" si="17"/>
        <v>1</v>
      </c>
      <c r="V13" s="50">
        <f t="shared" si="18"/>
        <v>1</v>
      </c>
      <c r="W13" s="51">
        <f t="shared" si="19"/>
        <v>0</v>
      </c>
      <c r="X13" s="51">
        <f t="shared" si="20"/>
        <v>2</v>
      </c>
      <c r="Y13" s="51">
        <f t="shared" si="21"/>
        <v>3</v>
      </c>
      <c r="Z13" s="51">
        <f t="shared" si="22"/>
        <v>0</v>
      </c>
      <c r="AA13" s="1" t="str">
        <f t="shared" si="1"/>
        <v>L</v>
      </c>
      <c r="AB13" s="1">
        <f t="shared" si="9"/>
        <v>1</v>
      </c>
      <c r="AC13" s="50" t="str">
        <f t="shared" si="10"/>
        <v>L</v>
      </c>
      <c r="AD13" s="50">
        <f>IF(AC13="","",COUNTIFS(AC4:AC13,"W"))</f>
        <v>4</v>
      </c>
      <c r="AE13" s="50">
        <f>IF(AC13="","",COUNTIFS(AC4:AC13,"L"))</f>
        <v>5</v>
      </c>
      <c r="AF13" s="50">
        <f>IF(AC13="","",COUNTIFS(AC4:AC13,"OTL"))</f>
        <v>1</v>
      </c>
      <c r="AG13" s="17"/>
      <c r="AM13" s="1" t="s">
        <v>52</v>
      </c>
      <c r="AN13" s="1" t="s">
        <v>55</v>
      </c>
    </row>
    <row r="14" spans="1:41" x14ac:dyDescent="0.25">
      <c r="A14" s="14">
        <v>45237</v>
      </c>
      <c r="B14" s="1">
        <v>13</v>
      </c>
      <c r="C14" s="1" t="s">
        <v>4</v>
      </c>
      <c r="D14" s="1" t="s">
        <v>83</v>
      </c>
      <c r="E14" s="1">
        <v>1</v>
      </c>
      <c r="F14" s="1">
        <v>2</v>
      </c>
      <c r="G14" s="1" t="s">
        <v>112</v>
      </c>
      <c r="H14" s="1" t="s">
        <v>112</v>
      </c>
      <c r="I14" s="1">
        <f t="shared" si="3"/>
        <v>5</v>
      </c>
      <c r="J14" s="1">
        <f t="shared" si="11"/>
        <v>7</v>
      </c>
      <c r="K14" s="1">
        <f t="shared" si="4"/>
        <v>0</v>
      </c>
      <c r="L14" s="1">
        <f t="shared" si="12"/>
        <v>1</v>
      </c>
      <c r="M14" s="1">
        <f t="shared" si="5"/>
        <v>0</v>
      </c>
      <c r="N14" s="1">
        <f t="shared" si="6"/>
        <v>0</v>
      </c>
      <c r="O14" s="1">
        <f t="shared" si="7"/>
        <v>3</v>
      </c>
      <c r="P14" s="1">
        <f t="shared" si="13"/>
        <v>4</v>
      </c>
      <c r="Q14" s="1">
        <f t="shared" si="14"/>
        <v>0</v>
      </c>
      <c r="R14" s="1">
        <f t="shared" si="8"/>
        <v>2</v>
      </c>
      <c r="S14" s="1">
        <f t="shared" si="15"/>
        <v>3</v>
      </c>
      <c r="T14" s="1">
        <f t="shared" si="16"/>
        <v>1</v>
      </c>
      <c r="U14" s="50">
        <f t="shared" si="17"/>
        <v>1</v>
      </c>
      <c r="V14" s="50">
        <f t="shared" si="18"/>
        <v>1</v>
      </c>
      <c r="W14" s="51">
        <f t="shared" si="19"/>
        <v>0</v>
      </c>
      <c r="X14" s="51">
        <f t="shared" si="20"/>
        <v>2</v>
      </c>
      <c r="Y14" s="51">
        <f t="shared" si="21"/>
        <v>3</v>
      </c>
      <c r="Z14" s="51">
        <f t="shared" si="22"/>
        <v>0</v>
      </c>
      <c r="AA14" s="1" t="str">
        <f t="shared" si="1"/>
        <v>L</v>
      </c>
      <c r="AB14" s="1">
        <f t="shared" si="9"/>
        <v>2</v>
      </c>
      <c r="AC14" s="50" t="str">
        <f t="shared" si="10"/>
        <v>L</v>
      </c>
      <c r="AD14" s="50">
        <f t="shared" ref="AD14:AD77" si="26">IF(AC14="","",COUNTIFS(AC5:AC14,"W"))</f>
        <v>3</v>
      </c>
      <c r="AE14" s="50">
        <f t="shared" ref="AE14:AE77" si="27">IF(AC14="","",COUNTIFS(AC5:AC14,"L"))</f>
        <v>6</v>
      </c>
      <c r="AF14" s="50">
        <f t="shared" ref="AF14:AF77" si="28">IF(AC14="","",COUNTIFS(AC5:AC14,"OTL"))</f>
        <v>1</v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66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7</v>
      </c>
      <c r="K84" s="1">
        <f t="shared" si="57"/>
        <v>0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3</v>
      </c>
      <c r="P84" s="1">
        <f t="shared" si="58"/>
        <v>4</v>
      </c>
      <c r="Q84" s="1">
        <f t="shared" si="58"/>
        <v>0</v>
      </c>
      <c r="R84" s="1">
        <f t="shared" si="58"/>
        <v>2</v>
      </c>
      <c r="S84" s="1">
        <f t="shared" si="58"/>
        <v>3</v>
      </c>
      <c r="T84" s="1">
        <f t="shared" si="58"/>
        <v>1</v>
      </c>
      <c r="U84" s="1">
        <f t="shared" si="58"/>
        <v>1</v>
      </c>
      <c r="V84" s="1">
        <f t="shared" si="58"/>
        <v>1</v>
      </c>
      <c r="W84" s="1">
        <f t="shared" si="58"/>
        <v>0</v>
      </c>
      <c r="X84" s="1">
        <f t="shared" si="58"/>
        <v>2</v>
      </c>
      <c r="Y84" s="1">
        <f t="shared" si="58"/>
        <v>3</v>
      </c>
      <c r="Z84" s="1">
        <f t="shared" si="58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38</v>
      </c>
      <c r="F85" s="1">
        <f>SUM(F2:F83)</f>
        <v>41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3-4-0</v>
      </c>
      <c r="R85" s="1" t="str">
        <f>IF(R84="","0-0-0",CONCATENATE(R84,"-",S84,"-",T84))</f>
        <v>2-3-1</v>
      </c>
      <c r="U85" s="1" t="str">
        <f>IF(U84="","0-0-0",CONCATENATE(U84,"-",V84,"-",W84))</f>
        <v>1-1-0</v>
      </c>
      <c r="X85" s="1" t="str">
        <f>IF(X84="","0-0-0",CONCATENATE(X84,"-",Y84,"-",Z84))</f>
        <v>2-3-0</v>
      </c>
      <c r="AA85" s="1" t="str">
        <f>IF(AA84="","0-0",CONCATENATE(AA84,AB84))</f>
        <v>L2</v>
      </c>
      <c r="AD85" s="1" t="str">
        <f>IF(AD84="","0-0-0",CONCATENATE(AD84,"-",AE84,"-",AF84))</f>
        <v>3-6-1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45209</v>
      </c>
      <c r="B2" s="1">
        <v>1</v>
      </c>
      <c r="C2" s="1" t="s">
        <v>3</v>
      </c>
      <c r="D2" s="1" t="s">
        <v>75</v>
      </c>
      <c r="E2" s="1">
        <v>2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45212</v>
      </c>
      <c r="B3" s="1">
        <v>2</v>
      </c>
      <c r="C3" s="1" t="s">
        <v>4</v>
      </c>
      <c r="D3" s="1" t="s">
        <v>65</v>
      </c>
      <c r="E3" s="1">
        <v>4</v>
      </c>
      <c r="F3" s="1">
        <v>0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1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1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63</v>
      </c>
    </row>
    <row r="4" spans="1:41" x14ac:dyDescent="0.25">
      <c r="A4" s="14">
        <v>45213</v>
      </c>
      <c r="B4" s="1">
        <v>3</v>
      </c>
      <c r="C4" s="1" t="s">
        <v>3</v>
      </c>
      <c r="D4" s="1" t="s">
        <v>81</v>
      </c>
      <c r="E4" s="1">
        <v>5</v>
      </c>
      <c r="F4" s="1">
        <v>2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2</v>
      </c>
      <c r="AC4" s="50" t="str">
        <f t="shared" si="10"/>
        <v>W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64</v>
      </c>
    </row>
    <row r="5" spans="1:41" x14ac:dyDescent="0.25">
      <c r="A5" s="14">
        <v>45217</v>
      </c>
      <c r="B5" s="1">
        <v>4</v>
      </c>
      <c r="C5" s="1" t="s">
        <v>4</v>
      </c>
      <c r="D5" s="1" t="s">
        <v>56</v>
      </c>
      <c r="E5" s="1">
        <v>3</v>
      </c>
      <c r="F5" s="1">
        <v>6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1</v>
      </c>
      <c r="Q5" s="1">
        <f t="shared" si="14"/>
        <v>0</v>
      </c>
      <c r="R5" s="1">
        <f t="shared" si="8"/>
        <v>1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0</v>
      </c>
      <c r="W5" s="51">
        <f t="shared" si="19"/>
        <v>0</v>
      </c>
      <c r="X5" s="51">
        <f t="shared" si="20"/>
        <v>1</v>
      </c>
      <c r="Y5" s="51">
        <f t="shared" si="21"/>
        <v>1</v>
      </c>
      <c r="Z5" s="51">
        <f t="shared" si="22"/>
        <v>0</v>
      </c>
      <c r="AA5" s="1" t="str">
        <f t="shared" si="1"/>
        <v>L</v>
      </c>
      <c r="AB5" s="1">
        <f t="shared" si="9"/>
        <v>1</v>
      </c>
      <c r="AC5" s="50" t="str">
        <f t="shared" si="10"/>
        <v>L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60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71</v>
      </c>
      <c r="E6" s="1">
        <v>2</v>
      </c>
      <c r="F6" s="1">
        <v>4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1</v>
      </c>
      <c r="Q6" s="1">
        <f t="shared" si="14"/>
        <v>0</v>
      </c>
      <c r="R6" s="1">
        <f t="shared" si="8"/>
        <v>1</v>
      </c>
      <c r="S6" s="1">
        <f t="shared" si="15"/>
        <v>2</v>
      </c>
      <c r="T6" s="1">
        <f t="shared" si="16"/>
        <v>0</v>
      </c>
      <c r="U6" s="50">
        <f t="shared" si="17"/>
        <v>1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1</v>
      </c>
      <c r="Z6" s="51">
        <f t="shared" si="22"/>
        <v>0</v>
      </c>
      <c r="AA6" s="1" t="str">
        <f t="shared" si="1"/>
        <v>L</v>
      </c>
      <c r="AB6" s="1">
        <f t="shared" si="9"/>
        <v>2</v>
      </c>
      <c r="AC6" s="50" t="str">
        <f t="shared" si="10"/>
        <v>L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61</v>
      </c>
      <c r="AN6" s="1" t="s">
        <v>52</v>
      </c>
      <c r="AO6" s="1" t="s">
        <v>62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68</v>
      </c>
      <c r="E7" s="1">
        <v>1</v>
      </c>
      <c r="F7" s="1">
        <v>4</v>
      </c>
      <c r="G7" s="1" t="s">
        <v>112</v>
      </c>
      <c r="H7" s="1" t="s">
        <v>112</v>
      </c>
      <c r="I7" s="1">
        <f t="shared" si="3"/>
        <v>2</v>
      </c>
      <c r="J7" s="1">
        <f t="shared" si="11"/>
        <v>4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1</v>
      </c>
      <c r="P7" s="1">
        <f t="shared" si="13"/>
        <v>2</v>
      </c>
      <c r="Q7" s="1">
        <f t="shared" si="14"/>
        <v>0</v>
      </c>
      <c r="R7" s="1">
        <f t="shared" si="8"/>
        <v>1</v>
      </c>
      <c r="S7" s="1">
        <f t="shared" si="15"/>
        <v>2</v>
      </c>
      <c r="T7" s="1">
        <f t="shared" si="16"/>
        <v>0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1</v>
      </c>
      <c r="Y7" s="51">
        <f t="shared" si="21"/>
        <v>1</v>
      </c>
      <c r="Z7" s="51">
        <f t="shared" si="22"/>
        <v>0</v>
      </c>
      <c r="AA7" s="1" t="str">
        <f t="shared" si="1"/>
        <v>L</v>
      </c>
      <c r="AB7" s="1">
        <f t="shared" si="9"/>
        <v>3</v>
      </c>
      <c r="AC7" s="50" t="str">
        <f t="shared" si="10"/>
        <v>L</v>
      </c>
      <c r="AD7" s="50">
        <f t="shared" si="23"/>
        <v>2</v>
      </c>
      <c r="AE7" s="50">
        <f t="shared" si="24"/>
        <v>4</v>
      </c>
      <c r="AF7" s="50">
        <f t="shared" si="25"/>
        <v>0</v>
      </c>
      <c r="AG7" s="17"/>
      <c r="AM7" s="1" t="s">
        <v>75</v>
      </c>
      <c r="AN7" s="1" t="s">
        <v>58</v>
      </c>
      <c r="AO7" s="1" t="s">
        <v>65</v>
      </c>
    </row>
    <row r="8" spans="1:41" x14ac:dyDescent="0.25">
      <c r="A8" s="14">
        <v>45225</v>
      </c>
      <c r="B8" s="1">
        <v>7</v>
      </c>
      <c r="C8" s="1" t="s">
        <v>3</v>
      </c>
      <c r="D8" s="1" t="s">
        <v>69</v>
      </c>
      <c r="E8" s="1">
        <v>4</v>
      </c>
      <c r="F8" s="1">
        <v>0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4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2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1</v>
      </c>
      <c r="Y8" s="51">
        <f t="shared" si="21"/>
        <v>1</v>
      </c>
      <c r="Z8" s="51">
        <f t="shared" si="22"/>
        <v>0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3</v>
      </c>
      <c r="AE8" s="50">
        <f t="shared" si="24"/>
        <v>4</v>
      </c>
      <c r="AF8" s="50">
        <f t="shared" si="25"/>
        <v>0</v>
      </c>
      <c r="AG8" s="17"/>
      <c r="AM8" s="1" t="s">
        <v>69</v>
      </c>
      <c r="AN8" s="1" t="s">
        <v>63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59</v>
      </c>
      <c r="E9" s="1">
        <v>2</v>
      </c>
      <c r="F9" s="1">
        <v>5</v>
      </c>
      <c r="G9" s="1" t="s">
        <v>112</v>
      </c>
      <c r="H9" s="1" t="s">
        <v>112</v>
      </c>
      <c r="I9" s="1">
        <f t="shared" si="3"/>
        <v>3</v>
      </c>
      <c r="J9" s="1">
        <f t="shared" si="11"/>
        <v>5</v>
      </c>
      <c r="K9" s="1">
        <f t="shared" si="4"/>
        <v>0</v>
      </c>
      <c r="L9" s="1">
        <f t="shared" si="12"/>
        <v>0</v>
      </c>
      <c r="M9" s="1">
        <f t="shared" si="5"/>
        <v>0</v>
      </c>
      <c r="N9" s="1">
        <f t="shared" si="6"/>
        <v>0</v>
      </c>
      <c r="O9" s="1">
        <f t="shared" si="7"/>
        <v>2</v>
      </c>
      <c r="P9" s="1">
        <f t="shared" si="13"/>
        <v>3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0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1</v>
      </c>
      <c r="Y9" s="51">
        <f t="shared" si="21"/>
        <v>2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L</v>
      </c>
      <c r="AD9" s="50">
        <f t="shared" si="23"/>
        <v>3</v>
      </c>
      <c r="AE9" s="50">
        <f t="shared" si="24"/>
        <v>5</v>
      </c>
      <c r="AF9" s="50">
        <f t="shared" si="25"/>
        <v>0</v>
      </c>
      <c r="AG9" s="17"/>
      <c r="AM9" s="1" t="s">
        <v>67</v>
      </c>
      <c r="AN9" s="1" t="s">
        <v>64</v>
      </c>
    </row>
    <row r="10" spans="1:41" x14ac:dyDescent="0.25">
      <c r="A10" s="14">
        <v>45229</v>
      </c>
      <c r="B10" s="1">
        <v>9</v>
      </c>
      <c r="C10" s="1" t="s">
        <v>3</v>
      </c>
      <c r="D10" s="1" t="s">
        <v>82</v>
      </c>
      <c r="E10" s="1">
        <v>3</v>
      </c>
      <c r="F10" s="1">
        <v>4</v>
      </c>
      <c r="G10" s="1" t="s">
        <v>112</v>
      </c>
      <c r="H10" s="1" t="s">
        <v>112</v>
      </c>
      <c r="I10" s="1">
        <f t="shared" si="3"/>
        <v>3</v>
      </c>
      <c r="J10" s="1">
        <f t="shared" si="11"/>
        <v>6</v>
      </c>
      <c r="K10" s="1">
        <f t="shared" si="4"/>
        <v>0</v>
      </c>
      <c r="L10" s="1">
        <f t="shared" si="12"/>
        <v>0</v>
      </c>
      <c r="M10" s="1">
        <f t="shared" si="5"/>
        <v>0</v>
      </c>
      <c r="N10" s="1">
        <f t="shared" si="6"/>
        <v>0</v>
      </c>
      <c r="O10" s="1">
        <f t="shared" si="7"/>
        <v>2</v>
      </c>
      <c r="P10" s="1">
        <f t="shared" si="13"/>
        <v>4</v>
      </c>
      <c r="Q10" s="1">
        <f t="shared" si="14"/>
        <v>0</v>
      </c>
      <c r="R10" s="1">
        <f t="shared" si="8"/>
        <v>1</v>
      </c>
      <c r="S10" s="1">
        <f t="shared" si="15"/>
        <v>2</v>
      </c>
      <c r="T10" s="1">
        <f t="shared" si="16"/>
        <v>0</v>
      </c>
      <c r="U10" s="50">
        <f t="shared" si="17"/>
        <v>1</v>
      </c>
      <c r="V10" s="50">
        <f t="shared" si="18"/>
        <v>0</v>
      </c>
      <c r="W10" s="51">
        <f t="shared" si="19"/>
        <v>0</v>
      </c>
      <c r="X10" s="51">
        <f t="shared" si="20"/>
        <v>1</v>
      </c>
      <c r="Y10" s="51">
        <f t="shared" si="21"/>
        <v>2</v>
      </c>
      <c r="Z10" s="51">
        <f t="shared" si="22"/>
        <v>0</v>
      </c>
      <c r="AA10" s="1" t="str">
        <f t="shared" si="1"/>
        <v>L</v>
      </c>
      <c r="AB10" s="1">
        <f t="shared" si="9"/>
        <v>2</v>
      </c>
      <c r="AC10" s="50" t="str">
        <f t="shared" si="10"/>
        <v>L</v>
      </c>
      <c r="AD10" s="50">
        <f t="shared" si="23"/>
        <v>3</v>
      </c>
      <c r="AE10" s="50">
        <f t="shared" si="24"/>
        <v>6</v>
      </c>
      <c r="AF10" s="50">
        <f t="shared" si="25"/>
        <v>0</v>
      </c>
      <c r="AG10" s="17"/>
      <c r="AM10" s="1" t="s">
        <v>68</v>
      </c>
      <c r="AN10" s="1" t="s">
        <v>60</v>
      </c>
    </row>
    <row r="11" spans="1:41" x14ac:dyDescent="0.25">
      <c r="A11" s="14">
        <v>45234</v>
      </c>
      <c r="B11" s="1">
        <v>10</v>
      </c>
      <c r="C11" s="1" t="s">
        <v>4</v>
      </c>
      <c r="D11" s="1" t="s">
        <v>83</v>
      </c>
      <c r="E11" s="1">
        <v>10</v>
      </c>
      <c r="F11" s="1">
        <v>2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6</v>
      </c>
      <c r="K11" s="1">
        <f t="shared" si="4"/>
        <v>0</v>
      </c>
      <c r="L11" s="1">
        <f t="shared" si="12"/>
        <v>0</v>
      </c>
      <c r="M11" s="1">
        <f t="shared" si="5"/>
        <v>0</v>
      </c>
      <c r="N11" s="1">
        <f t="shared" si="6"/>
        <v>0</v>
      </c>
      <c r="O11" s="1">
        <f t="shared" si="7"/>
        <v>2</v>
      </c>
      <c r="P11" s="1">
        <f t="shared" si="13"/>
        <v>4</v>
      </c>
      <c r="Q11" s="1">
        <f t="shared" si="14"/>
        <v>0</v>
      </c>
      <c r="R11" s="1">
        <f t="shared" si="8"/>
        <v>2</v>
      </c>
      <c r="S11" s="1">
        <f t="shared" si="15"/>
        <v>2</v>
      </c>
      <c r="T11" s="1">
        <f t="shared" si="16"/>
        <v>0</v>
      </c>
      <c r="U11" s="50">
        <f t="shared" si="17"/>
        <v>1</v>
      </c>
      <c r="V11" s="50">
        <f t="shared" si="18"/>
        <v>0</v>
      </c>
      <c r="W11" s="51">
        <f t="shared" si="19"/>
        <v>0</v>
      </c>
      <c r="X11" s="51">
        <f t="shared" si="20"/>
        <v>1</v>
      </c>
      <c r="Y11" s="51">
        <f t="shared" si="21"/>
        <v>2</v>
      </c>
      <c r="Z11" s="51">
        <f t="shared" si="22"/>
        <v>0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4</v>
      </c>
      <c r="AE11" s="50">
        <f t="shared" si="24"/>
        <v>6</v>
      </c>
      <c r="AF11" s="50">
        <f t="shared" si="25"/>
        <v>0</v>
      </c>
      <c r="AG11" s="17"/>
      <c r="AM11" s="1" t="s">
        <v>56</v>
      </c>
      <c r="AN11" s="1" t="s">
        <v>59</v>
      </c>
    </row>
    <row r="12" spans="1:41" x14ac:dyDescent="0.25">
      <c r="A12" s="14">
        <v>45237</v>
      </c>
      <c r="B12" s="1">
        <v>11</v>
      </c>
      <c r="C12" s="1" t="s">
        <v>4</v>
      </c>
      <c r="D12" s="1" t="s">
        <v>82</v>
      </c>
      <c r="E12" s="1">
        <v>2</v>
      </c>
      <c r="F12" s="1">
        <v>0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6</v>
      </c>
      <c r="K12" s="1">
        <f t="shared" si="4"/>
        <v>0</v>
      </c>
      <c r="L12" s="1">
        <f t="shared" si="12"/>
        <v>0</v>
      </c>
      <c r="M12" s="1">
        <f t="shared" si="5"/>
        <v>0</v>
      </c>
      <c r="N12" s="1">
        <f t="shared" si="6"/>
        <v>0</v>
      </c>
      <c r="O12" s="1">
        <f t="shared" si="7"/>
        <v>2</v>
      </c>
      <c r="P12" s="1">
        <f t="shared" si="13"/>
        <v>4</v>
      </c>
      <c r="Q12" s="1">
        <f t="shared" si="14"/>
        <v>0</v>
      </c>
      <c r="R12" s="1">
        <f t="shared" si="8"/>
        <v>3</v>
      </c>
      <c r="S12" s="1">
        <f t="shared" si="15"/>
        <v>2</v>
      </c>
      <c r="T12" s="1">
        <f t="shared" si="16"/>
        <v>0</v>
      </c>
      <c r="U12" s="50">
        <f t="shared" si="17"/>
        <v>1</v>
      </c>
      <c r="V12" s="50">
        <f t="shared" si="18"/>
        <v>0</v>
      </c>
      <c r="W12" s="51">
        <f t="shared" si="19"/>
        <v>0</v>
      </c>
      <c r="X12" s="51">
        <f t="shared" si="20"/>
        <v>1</v>
      </c>
      <c r="Y12" s="51">
        <f t="shared" si="21"/>
        <v>2</v>
      </c>
      <c r="Z12" s="51">
        <f t="shared" si="22"/>
        <v>0</v>
      </c>
      <c r="AA12" s="1" t="str">
        <f t="shared" si="1"/>
        <v>W</v>
      </c>
      <c r="AB12" s="1">
        <f t="shared" si="9"/>
        <v>2</v>
      </c>
      <c r="AC12" s="50" t="str">
        <f t="shared" si="10"/>
        <v>W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78</v>
      </c>
      <c r="AN12" s="1" t="s">
        <v>62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52</v>
      </c>
      <c r="AN13" s="1" t="s">
        <v>55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83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6</v>
      </c>
      <c r="K84" s="1">
        <f t="shared" si="57"/>
        <v>0</v>
      </c>
      <c r="L84" s="1">
        <f t="shared" si="57"/>
        <v>0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2</v>
      </c>
      <c r="P84" s="1">
        <f t="shared" si="58"/>
        <v>4</v>
      </c>
      <c r="Q84" s="1">
        <f t="shared" si="58"/>
        <v>0</v>
      </c>
      <c r="R84" s="1">
        <f t="shared" si="58"/>
        <v>3</v>
      </c>
      <c r="S84" s="1">
        <f t="shared" si="58"/>
        <v>2</v>
      </c>
      <c r="T84" s="1">
        <f t="shared" si="58"/>
        <v>0</v>
      </c>
      <c r="U84" s="1">
        <f t="shared" si="58"/>
        <v>1</v>
      </c>
      <c r="V84" s="1">
        <f t="shared" si="58"/>
        <v>0</v>
      </c>
      <c r="W84" s="1">
        <f t="shared" si="58"/>
        <v>0</v>
      </c>
      <c r="X84" s="1">
        <f t="shared" si="58"/>
        <v>1</v>
      </c>
      <c r="Y84" s="1">
        <f t="shared" si="58"/>
        <v>2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5</v>
      </c>
      <c r="E85" s="1">
        <f>SUM(E2:E83)</f>
        <v>38</v>
      </c>
      <c r="F85" s="1">
        <f>SUM(F2:F83)</f>
        <v>31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2-4-0</v>
      </c>
      <c r="R85" s="1" t="str">
        <f>IF(R84="","0-0-0",CONCATENATE(R84,"-",S84,"-",T84))</f>
        <v>3-2-0</v>
      </c>
      <c r="U85" s="1" t="str">
        <f>IF(U84="","0-0-0",CONCATENATE(U84,"-",V84,"-",W84))</f>
        <v>1-0-0</v>
      </c>
      <c r="X85" s="1" t="str">
        <f>IF(X84="","0-0-0",CONCATENATE(X84,"-",Y84,"-",Z84))</f>
        <v>1-2-0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45211</v>
      </c>
      <c r="B2" s="1">
        <v>1</v>
      </c>
      <c r="C2" s="1" t="s">
        <v>3</v>
      </c>
      <c r="D2" s="1" t="s">
        <v>77</v>
      </c>
      <c r="E2" s="1">
        <v>1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69</v>
      </c>
      <c r="E3" s="1">
        <v>1</v>
      </c>
      <c r="F3" s="1">
        <v>2</v>
      </c>
      <c r="G3" s="1" t="s">
        <v>112</v>
      </c>
      <c r="H3" s="1" t="s">
        <v>111</v>
      </c>
      <c r="I3" s="1">
        <f t="shared" ref="I3:I66" si="3">IF(E3="","",IF(E3&gt;F3,I2+1,I2))</f>
        <v>0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1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1</v>
      </c>
      <c r="O3" s="1">
        <f t="shared" ref="O3:O66" si="7">IF(E3="","",IF(AND(C3=$AL$1,E3&gt;F3),O2+1,O2))</f>
        <v>0</v>
      </c>
      <c r="P3" s="1">
        <f>IF(E3="","",IF(AND(C3=$AL$1,F3&gt;E3,G3=$AK$2,H3=$AK$2), P2+1, P2))</f>
        <v>1</v>
      </c>
      <c r="Q3" s="1">
        <f>IF(E3="","",IF(AND(C3=$AL$1,F3&gt;E3,OR(G3=$AK$1,H3=$AK$1)),Q2+1, Q2))</f>
        <v>1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1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OTL</v>
      </c>
      <c r="AD3" s="50">
        <f>IF(AC3="","",IF(AC3=$AJ$1,AD2+1,AD2))</f>
        <v>0</v>
      </c>
      <c r="AE3" s="50">
        <f>IF(AC3="","",IF(AC3=$AJ$2,AE2+1,AE2))</f>
        <v>1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81</v>
      </c>
      <c r="AO3" s="1" t="s">
        <v>78</v>
      </c>
    </row>
    <row r="4" spans="1:41" x14ac:dyDescent="0.25">
      <c r="A4" s="14">
        <v>45216</v>
      </c>
      <c r="B4" s="1">
        <v>3</v>
      </c>
      <c r="C4" s="1" t="s">
        <v>3</v>
      </c>
      <c r="D4" s="1" t="s">
        <v>61</v>
      </c>
      <c r="E4" s="1">
        <v>3</v>
      </c>
      <c r="F4" s="1">
        <v>6</v>
      </c>
      <c r="G4" s="1" t="s">
        <v>112</v>
      </c>
      <c r="H4" s="1" t="s">
        <v>112</v>
      </c>
      <c r="I4" s="1">
        <f t="shared" si="3"/>
        <v>0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1</v>
      </c>
      <c r="O4" s="1">
        <f t="shared" si="7"/>
        <v>0</v>
      </c>
      <c r="P4" s="1">
        <f t="shared" ref="P4:P67" si="13">IF(E4="","",IF(AND(C4=$AL$1,F4&gt;E4,G4=$AK$2,H4=$AK$2), P3+1, P3))</f>
        <v>2</v>
      </c>
      <c r="Q4" s="1">
        <f t="shared" ref="Q4:Q67" si="14">IF(E4="","",IF(AND(C4=$AL$1,F4&gt;E4,OR(G4=$AK$1,H4=$AK$1)),Q3+1, Q3))</f>
        <v>1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1</v>
      </c>
      <c r="AA4" s="1" t="str">
        <f t="shared" si="1"/>
        <v>L</v>
      </c>
      <c r="AB4" s="1">
        <f t="shared" si="9"/>
        <v>3</v>
      </c>
      <c r="AC4" s="50" t="str">
        <f t="shared" si="10"/>
        <v>L</v>
      </c>
      <c r="AD4" s="50">
        <f t="shared" ref="AD4:AD11" si="23">IF(AC4="","",IF(AC4=$AJ$1,AD3+1,AD3))</f>
        <v>0</v>
      </c>
      <c r="AE4" s="50">
        <f t="shared" ref="AE4:AE11" si="24">IF(AC4="","",IF(AC4=$AJ$2,AE3+1,AE3))</f>
        <v>2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75</v>
      </c>
      <c r="AO4" s="1" t="s">
        <v>79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53</v>
      </c>
      <c r="E5" s="1">
        <v>1</v>
      </c>
      <c r="F5" s="1">
        <v>3</v>
      </c>
      <c r="G5" s="1" t="s">
        <v>112</v>
      </c>
      <c r="H5" s="1" t="s">
        <v>112</v>
      </c>
      <c r="I5" s="1">
        <f t="shared" si="3"/>
        <v>0</v>
      </c>
      <c r="J5" s="1">
        <f t="shared" si="11"/>
        <v>3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1</v>
      </c>
      <c r="O5" s="1">
        <f t="shared" si="7"/>
        <v>0</v>
      </c>
      <c r="P5" s="1">
        <f t="shared" si="13"/>
        <v>3</v>
      </c>
      <c r="Q5" s="1">
        <f t="shared" si="14"/>
        <v>1</v>
      </c>
      <c r="R5" s="1">
        <f t="shared" si="8"/>
        <v>0</v>
      </c>
      <c r="S5" s="1">
        <f t="shared" si="15"/>
        <v>0</v>
      </c>
      <c r="T5" s="1">
        <f t="shared" si="16"/>
        <v>0</v>
      </c>
      <c r="U5" s="50">
        <f t="shared" si="17"/>
        <v>0</v>
      </c>
      <c r="V5" s="50">
        <f t="shared" si="18"/>
        <v>1</v>
      </c>
      <c r="W5" s="51">
        <f t="shared" si="19"/>
        <v>0</v>
      </c>
      <c r="X5" s="51">
        <f t="shared" si="20"/>
        <v>0</v>
      </c>
      <c r="Y5" s="51">
        <f t="shared" si="21"/>
        <v>1</v>
      </c>
      <c r="Z5" s="51">
        <f t="shared" si="22"/>
        <v>1</v>
      </c>
      <c r="AA5" s="1" t="str">
        <f t="shared" si="1"/>
        <v>L</v>
      </c>
      <c r="AB5" s="1">
        <f t="shared" si="9"/>
        <v>4</v>
      </c>
      <c r="AC5" s="50" t="str">
        <f t="shared" si="10"/>
        <v>L</v>
      </c>
      <c r="AD5" s="50">
        <f t="shared" si="23"/>
        <v>0</v>
      </c>
      <c r="AE5" s="50">
        <f t="shared" si="24"/>
        <v>3</v>
      </c>
      <c r="AF5" s="50">
        <f t="shared" si="25"/>
        <v>1</v>
      </c>
      <c r="AG5" s="17"/>
      <c r="AM5" s="1" t="s">
        <v>81</v>
      </c>
      <c r="AN5" s="1" t="s">
        <v>69</v>
      </c>
      <c r="AO5" s="1" t="s">
        <v>80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72</v>
      </c>
      <c r="E6" s="1">
        <v>1</v>
      </c>
      <c r="F6" s="1">
        <v>5</v>
      </c>
      <c r="G6" s="1" t="s">
        <v>112</v>
      </c>
      <c r="H6" s="1" t="s">
        <v>112</v>
      </c>
      <c r="I6" s="1">
        <f t="shared" si="3"/>
        <v>0</v>
      </c>
      <c r="J6" s="1">
        <f t="shared" si="11"/>
        <v>4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1</v>
      </c>
      <c r="O6" s="1">
        <f t="shared" si="7"/>
        <v>0</v>
      </c>
      <c r="P6" s="1">
        <f t="shared" si="13"/>
        <v>3</v>
      </c>
      <c r="Q6" s="1">
        <f t="shared" si="14"/>
        <v>1</v>
      </c>
      <c r="R6" s="1">
        <f t="shared" si="8"/>
        <v>0</v>
      </c>
      <c r="S6" s="1">
        <f t="shared" si="15"/>
        <v>1</v>
      </c>
      <c r="T6" s="1">
        <f t="shared" si="16"/>
        <v>0</v>
      </c>
      <c r="U6" s="50">
        <f t="shared" si="17"/>
        <v>0</v>
      </c>
      <c r="V6" s="50">
        <f t="shared" si="18"/>
        <v>1</v>
      </c>
      <c r="W6" s="51">
        <f t="shared" si="19"/>
        <v>0</v>
      </c>
      <c r="X6" s="51">
        <f t="shared" si="20"/>
        <v>0</v>
      </c>
      <c r="Y6" s="51">
        <f t="shared" si="21"/>
        <v>2</v>
      </c>
      <c r="Z6" s="51">
        <f t="shared" si="22"/>
        <v>1</v>
      </c>
      <c r="AA6" s="1" t="str">
        <f t="shared" si="1"/>
        <v>L</v>
      </c>
      <c r="AB6" s="1">
        <f t="shared" si="9"/>
        <v>5</v>
      </c>
      <c r="AC6" s="50" t="str">
        <f t="shared" si="10"/>
        <v>L</v>
      </c>
      <c r="AD6" s="50">
        <f t="shared" si="23"/>
        <v>0</v>
      </c>
      <c r="AE6" s="50">
        <f t="shared" si="24"/>
        <v>4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76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52</v>
      </c>
      <c r="E7" s="1">
        <v>1</v>
      </c>
      <c r="F7" s="1">
        <v>3</v>
      </c>
      <c r="G7" s="1" t="s">
        <v>112</v>
      </c>
      <c r="H7" s="1" t="s">
        <v>112</v>
      </c>
      <c r="I7" s="1">
        <f t="shared" si="3"/>
        <v>0</v>
      </c>
      <c r="J7" s="1">
        <f t="shared" si="11"/>
        <v>5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1</v>
      </c>
      <c r="O7" s="1">
        <f t="shared" si="7"/>
        <v>0</v>
      </c>
      <c r="P7" s="1">
        <f t="shared" si="13"/>
        <v>3</v>
      </c>
      <c r="Q7" s="1">
        <f t="shared" si="14"/>
        <v>1</v>
      </c>
      <c r="R7" s="1">
        <f t="shared" si="8"/>
        <v>0</v>
      </c>
      <c r="S7" s="1">
        <f t="shared" si="15"/>
        <v>2</v>
      </c>
      <c r="T7" s="1">
        <f t="shared" si="16"/>
        <v>0</v>
      </c>
      <c r="U7" s="50">
        <f t="shared" si="17"/>
        <v>0</v>
      </c>
      <c r="V7" s="50">
        <f t="shared" si="18"/>
        <v>1</v>
      </c>
      <c r="W7" s="51">
        <f t="shared" si="19"/>
        <v>0</v>
      </c>
      <c r="X7" s="51">
        <f t="shared" si="20"/>
        <v>0</v>
      </c>
      <c r="Y7" s="51">
        <f t="shared" si="21"/>
        <v>2</v>
      </c>
      <c r="Z7" s="51">
        <f t="shared" si="22"/>
        <v>1</v>
      </c>
      <c r="AA7" s="1" t="str">
        <f t="shared" si="1"/>
        <v>L</v>
      </c>
      <c r="AB7" s="1">
        <f t="shared" si="9"/>
        <v>6</v>
      </c>
      <c r="AC7" s="50" t="str">
        <f t="shared" si="10"/>
        <v>L</v>
      </c>
      <c r="AD7" s="50">
        <f t="shared" si="23"/>
        <v>0</v>
      </c>
      <c r="AE7" s="50">
        <f t="shared" si="24"/>
        <v>5</v>
      </c>
      <c r="AF7" s="50">
        <f t="shared" si="25"/>
        <v>1</v>
      </c>
      <c r="AG7" s="17"/>
      <c r="AM7" s="1" t="s">
        <v>75</v>
      </c>
      <c r="AN7" s="1" t="s">
        <v>78</v>
      </c>
      <c r="AO7" s="1" t="s">
        <v>77</v>
      </c>
    </row>
    <row r="8" spans="1:41" x14ac:dyDescent="0.25">
      <c r="A8" s="14">
        <v>11257</v>
      </c>
      <c r="B8" s="1">
        <v>7</v>
      </c>
      <c r="C8" s="1" t="s">
        <v>4</v>
      </c>
      <c r="D8" s="1" t="s">
        <v>55</v>
      </c>
      <c r="E8" s="1">
        <v>0</v>
      </c>
      <c r="F8" s="1">
        <v>6</v>
      </c>
      <c r="G8" s="1" t="s">
        <v>112</v>
      </c>
      <c r="H8" s="1" t="s">
        <v>112</v>
      </c>
      <c r="I8" s="1">
        <f t="shared" si="3"/>
        <v>0</v>
      </c>
      <c r="J8" s="1">
        <f t="shared" si="11"/>
        <v>6</v>
      </c>
      <c r="K8" s="1">
        <f t="shared" si="4"/>
        <v>0</v>
      </c>
      <c r="L8" s="1">
        <f t="shared" si="12"/>
        <v>1</v>
      </c>
      <c r="M8" s="1">
        <f t="shared" si="5"/>
        <v>0</v>
      </c>
      <c r="N8" s="1">
        <f t="shared" si="6"/>
        <v>1</v>
      </c>
      <c r="O8" s="1">
        <f t="shared" si="7"/>
        <v>0</v>
      </c>
      <c r="P8" s="1">
        <f t="shared" si="13"/>
        <v>3</v>
      </c>
      <c r="Q8" s="1">
        <f t="shared" si="14"/>
        <v>1</v>
      </c>
      <c r="R8" s="1">
        <f t="shared" si="8"/>
        <v>0</v>
      </c>
      <c r="S8" s="1">
        <f t="shared" si="15"/>
        <v>3</v>
      </c>
      <c r="T8" s="1">
        <f t="shared" si="16"/>
        <v>0</v>
      </c>
      <c r="U8" s="50">
        <f t="shared" si="17"/>
        <v>0</v>
      </c>
      <c r="V8" s="50">
        <f t="shared" si="18"/>
        <v>1</v>
      </c>
      <c r="W8" s="51">
        <f t="shared" si="19"/>
        <v>0</v>
      </c>
      <c r="X8" s="51">
        <f t="shared" si="20"/>
        <v>0</v>
      </c>
      <c r="Y8" s="51">
        <f t="shared" si="21"/>
        <v>2</v>
      </c>
      <c r="Z8" s="51">
        <f t="shared" si="22"/>
        <v>1</v>
      </c>
      <c r="AA8" s="1" t="str">
        <f t="shared" si="1"/>
        <v>L</v>
      </c>
      <c r="AB8" s="1">
        <f t="shared" si="9"/>
        <v>7</v>
      </c>
      <c r="AC8" s="50" t="str">
        <f t="shared" si="10"/>
        <v>L</v>
      </c>
      <c r="AD8" s="50">
        <f t="shared" si="23"/>
        <v>0</v>
      </c>
      <c r="AE8" s="50">
        <f t="shared" si="24"/>
        <v>6</v>
      </c>
      <c r="AF8" s="50">
        <f t="shared" si="25"/>
        <v>1</v>
      </c>
      <c r="AG8" s="17"/>
      <c r="AM8" s="1" t="s">
        <v>69</v>
      </c>
      <c r="AN8" s="1" t="s">
        <v>79</v>
      </c>
    </row>
    <row r="9" spans="1:41" x14ac:dyDescent="0.25">
      <c r="A9" s="14">
        <v>45226</v>
      </c>
      <c r="B9" s="1">
        <v>8</v>
      </c>
      <c r="C9" s="1" t="s">
        <v>4</v>
      </c>
      <c r="D9" s="1" t="s">
        <v>61</v>
      </c>
      <c r="E9" s="1">
        <v>0</v>
      </c>
      <c r="F9" s="1">
        <v>3</v>
      </c>
      <c r="G9" s="1" t="s">
        <v>112</v>
      </c>
      <c r="H9" s="1" t="s">
        <v>112</v>
      </c>
      <c r="I9" s="1">
        <f t="shared" si="3"/>
        <v>0</v>
      </c>
      <c r="J9" s="1">
        <f t="shared" si="11"/>
        <v>7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1</v>
      </c>
      <c r="O9" s="1">
        <f t="shared" si="7"/>
        <v>0</v>
      </c>
      <c r="P9" s="1">
        <f t="shared" si="13"/>
        <v>3</v>
      </c>
      <c r="Q9" s="1">
        <f t="shared" si="14"/>
        <v>1</v>
      </c>
      <c r="R9" s="1">
        <f t="shared" si="8"/>
        <v>0</v>
      </c>
      <c r="S9" s="1">
        <f t="shared" si="15"/>
        <v>4</v>
      </c>
      <c r="T9" s="1">
        <f t="shared" si="16"/>
        <v>0</v>
      </c>
      <c r="U9" s="50">
        <f t="shared" si="17"/>
        <v>0</v>
      </c>
      <c r="V9" s="50">
        <f t="shared" si="18"/>
        <v>1</v>
      </c>
      <c r="W9" s="51">
        <f t="shared" si="19"/>
        <v>0</v>
      </c>
      <c r="X9" s="51">
        <f t="shared" si="20"/>
        <v>0</v>
      </c>
      <c r="Y9" s="51">
        <f t="shared" si="21"/>
        <v>2</v>
      </c>
      <c r="Z9" s="51">
        <f t="shared" si="22"/>
        <v>1</v>
      </c>
      <c r="AA9" s="1" t="str">
        <f t="shared" si="1"/>
        <v>L</v>
      </c>
      <c r="AB9" s="1">
        <f t="shared" si="9"/>
        <v>8</v>
      </c>
      <c r="AC9" s="50" t="str">
        <f t="shared" si="10"/>
        <v>L</v>
      </c>
      <c r="AD9" s="50">
        <f t="shared" si="23"/>
        <v>0</v>
      </c>
      <c r="AE9" s="50">
        <f t="shared" si="24"/>
        <v>7</v>
      </c>
      <c r="AF9" s="50">
        <f t="shared" si="25"/>
        <v>1</v>
      </c>
      <c r="AG9" s="17"/>
      <c r="AM9" s="1" t="s">
        <v>67</v>
      </c>
      <c r="AN9" s="1" t="s">
        <v>73</v>
      </c>
    </row>
    <row r="10" spans="1:41" x14ac:dyDescent="0.25">
      <c r="A10" s="14">
        <v>45228</v>
      </c>
      <c r="B10" s="1">
        <v>9</v>
      </c>
      <c r="C10" s="1" t="s">
        <v>4</v>
      </c>
      <c r="D10" s="1" t="s">
        <v>65</v>
      </c>
      <c r="E10" s="1">
        <v>1</v>
      </c>
      <c r="F10" s="1">
        <v>3</v>
      </c>
      <c r="G10" s="1" t="s">
        <v>112</v>
      </c>
      <c r="H10" s="1" t="s">
        <v>112</v>
      </c>
      <c r="I10" s="1">
        <f t="shared" si="3"/>
        <v>0</v>
      </c>
      <c r="J10" s="1">
        <f t="shared" si="11"/>
        <v>8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1</v>
      </c>
      <c r="O10" s="1">
        <f t="shared" si="7"/>
        <v>0</v>
      </c>
      <c r="P10" s="1">
        <f t="shared" si="13"/>
        <v>3</v>
      </c>
      <c r="Q10" s="1">
        <f t="shared" si="14"/>
        <v>1</v>
      </c>
      <c r="R10" s="1">
        <f t="shared" si="8"/>
        <v>0</v>
      </c>
      <c r="S10" s="1">
        <f t="shared" si="15"/>
        <v>5</v>
      </c>
      <c r="T10" s="1">
        <f t="shared" si="16"/>
        <v>0</v>
      </c>
      <c r="U10" s="50">
        <f t="shared" si="17"/>
        <v>0</v>
      </c>
      <c r="V10" s="50">
        <f t="shared" si="18"/>
        <v>1</v>
      </c>
      <c r="W10" s="51">
        <f t="shared" si="19"/>
        <v>0</v>
      </c>
      <c r="X10" s="51">
        <f t="shared" si="20"/>
        <v>0</v>
      </c>
      <c r="Y10" s="51">
        <f t="shared" si="21"/>
        <v>2</v>
      </c>
      <c r="Z10" s="51">
        <f t="shared" si="22"/>
        <v>1</v>
      </c>
      <c r="AA10" s="1" t="str">
        <f t="shared" si="1"/>
        <v>L</v>
      </c>
      <c r="AB10" s="1">
        <f t="shared" si="9"/>
        <v>9</v>
      </c>
      <c r="AC10" s="50" t="str">
        <f t="shared" si="10"/>
        <v>L</v>
      </c>
      <c r="AD10" s="50">
        <f t="shared" si="23"/>
        <v>0</v>
      </c>
      <c r="AE10" s="50">
        <f t="shared" si="24"/>
        <v>8</v>
      </c>
      <c r="AF10" s="50">
        <f t="shared" si="25"/>
        <v>1</v>
      </c>
      <c r="AG10" s="17"/>
      <c r="AM10" s="1" t="s">
        <v>68</v>
      </c>
      <c r="AN10" s="1" t="s">
        <v>72</v>
      </c>
    </row>
    <row r="11" spans="1:41" x14ac:dyDescent="0.25">
      <c r="A11" s="14">
        <v>45232</v>
      </c>
      <c r="B11" s="1">
        <v>10</v>
      </c>
      <c r="C11" s="1" t="s">
        <v>3</v>
      </c>
      <c r="D11" s="1" t="s">
        <v>76</v>
      </c>
      <c r="E11" s="1">
        <v>1</v>
      </c>
      <c r="F11" s="1">
        <v>10</v>
      </c>
      <c r="G11" s="1" t="s">
        <v>112</v>
      </c>
      <c r="H11" s="1" t="s">
        <v>112</v>
      </c>
      <c r="I11" s="1">
        <f t="shared" si="3"/>
        <v>0</v>
      </c>
      <c r="J11" s="1">
        <f t="shared" si="11"/>
        <v>9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1</v>
      </c>
      <c r="O11" s="1">
        <f t="shared" si="7"/>
        <v>0</v>
      </c>
      <c r="P11" s="1">
        <f t="shared" si="13"/>
        <v>4</v>
      </c>
      <c r="Q11" s="1">
        <f t="shared" si="14"/>
        <v>1</v>
      </c>
      <c r="R11" s="1">
        <f t="shared" si="8"/>
        <v>0</v>
      </c>
      <c r="S11" s="1">
        <f t="shared" si="15"/>
        <v>5</v>
      </c>
      <c r="T11" s="1">
        <f t="shared" si="16"/>
        <v>0</v>
      </c>
      <c r="U11" s="50">
        <f t="shared" si="17"/>
        <v>0</v>
      </c>
      <c r="V11" s="50">
        <f t="shared" si="18"/>
        <v>2</v>
      </c>
      <c r="W11" s="51">
        <f t="shared" si="19"/>
        <v>0</v>
      </c>
      <c r="X11" s="51">
        <f t="shared" si="20"/>
        <v>0</v>
      </c>
      <c r="Y11" s="51">
        <f t="shared" si="21"/>
        <v>3</v>
      </c>
      <c r="Z11" s="51">
        <f t="shared" si="22"/>
        <v>1</v>
      </c>
      <c r="AA11" s="1" t="str">
        <f t="shared" si="1"/>
        <v>L</v>
      </c>
      <c r="AB11" s="1">
        <f t="shared" si="9"/>
        <v>10</v>
      </c>
      <c r="AC11" s="50" t="str">
        <f t="shared" si="10"/>
        <v>L</v>
      </c>
      <c r="AD11" s="50">
        <f t="shared" si="23"/>
        <v>0</v>
      </c>
      <c r="AE11" s="50">
        <f t="shared" si="24"/>
        <v>9</v>
      </c>
      <c r="AF11" s="50">
        <f t="shared" si="25"/>
        <v>1</v>
      </c>
      <c r="AG11" s="17"/>
      <c r="AM11" s="1" t="s">
        <v>56</v>
      </c>
      <c r="AN11" s="1" t="s">
        <v>80</v>
      </c>
    </row>
    <row r="12" spans="1:41" x14ac:dyDescent="0.25">
      <c r="A12" s="14">
        <v>45234</v>
      </c>
      <c r="B12" s="1">
        <v>11</v>
      </c>
      <c r="C12" s="1" t="s">
        <v>3</v>
      </c>
      <c r="D12" s="1" t="s">
        <v>66</v>
      </c>
      <c r="E12" s="1">
        <v>2</v>
      </c>
      <c r="F12" s="1">
        <v>10</v>
      </c>
      <c r="G12" s="1" t="s">
        <v>112</v>
      </c>
      <c r="H12" s="1" t="s">
        <v>112</v>
      </c>
      <c r="I12" s="1">
        <f t="shared" si="3"/>
        <v>0</v>
      </c>
      <c r="J12" s="1">
        <f t="shared" si="11"/>
        <v>10</v>
      </c>
      <c r="K12" s="1">
        <f t="shared" si="4"/>
        <v>0</v>
      </c>
      <c r="L12" s="1">
        <f t="shared" si="12"/>
        <v>1</v>
      </c>
      <c r="M12" s="1">
        <f t="shared" si="5"/>
        <v>0</v>
      </c>
      <c r="N12" s="1">
        <f t="shared" si="6"/>
        <v>1</v>
      </c>
      <c r="O12" s="1">
        <f t="shared" si="7"/>
        <v>0</v>
      </c>
      <c r="P12" s="1">
        <f t="shared" si="13"/>
        <v>5</v>
      </c>
      <c r="Q12" s="1">
        <f t="shared" si="14"/>
        <v>1</v>
      </c>
      <c r="R12" s="1">
        <f t="shared" si="8"/>
        <v>0</v>
      </c>
      <c r="S12" s="1">
        <f t="shared" si="15"/>
        <v>5</v>
      </c>
      <c r="T12" s="1">
        <f t="shared" si="16"/>
        <v>0</v>
      </c>
      <c r="U12" s="50">
        <f t="shared" si="17"/>
        <v>0</v>
      </c>
      <c r="V12" s="50">
        <f t="shared" si="18"/>
        <v>2</v>
      </c>
      <c r="W12" s="51">
        <f t="shared" si="19"/>
        <v>0</v>
      </c>
      <c r="X12" s="51">
        <f t="shared" si="20"/>
        <v>0</v>
      </c>
      <c r="Y12" s="51">
        <f t="shared" si="21"/>
        <v>3</v>
      </c>
      <c r="Z12" s="51">
        <f t="shared" si="22"/>
        <v>1</v>
      </c>
      <c r="AA12" s="1" t="str">
        <f t="shared" si="1"/>
        <v>L</v>
      </c>
      <c r="AB12" s="1">
        <f t="shared" si="9"/>
        <v>11</v>
      </c>
      <c r="AC12" s="50" t="str">
        <f t="shared" si="10"/>
        <v>L</v>
      </c>
      <c r="AD12" s="50">
        <f>IF(AC12="","",COUNTIFS(AC3:AC12,"W"))</f>
        <v>0</v>
      </c>
      <c r="AE12" s="50">
        <f>IF(AC12="","",COUNTIFS(AC3:AC12,"L"))</f>
        <v>9</v>
      </c>
      <c r="AF12" s="50">
        <f>IF(AC12="","",COUNTIFS(AC3:AC12,"OTL"))</f>
        <v>1</v>
      </c>
      <c r="AG12" s="17"/>
      <c r="AM12" s="1" t="s">
        <v>78</v>
      </c>
      <c r="AN12" s="1" t="s">
        <v>71</v>
      </c>
    </row>
    <row r="13" spans="1:41" x14ac:dyDescent="0.25">
      <c r="A13" s="14">
        <v>45237</v>
      </c>
      <c r="B13" s="1">
        <v>12</v>
      </c>
      <c r="C13" s="1" t="s">
        <v>3</v>
      </c>
      <c r="D13" s="1" t="s">
        <v>62</v>
      </c>
      <c r="E13" s="1">
        <v>2</v>
      </c>
      <c r="F13" s="1">
        <v>1</v>
      </c>
      <c r="G13" s="1" t="s">
        <v>112</v>
      </c>
      <c r="H13" s="1" t="s">
        <v>112</v>
      </c>
      <c r="I13" s="1">
        <f t="shared" si="3"/>
        <v>1</v>
      </c>
      <c r="J13" s="1">
        <f t="shared" si="11"/>
        <v>10</v>
      </c>
      <c r="K13" s="1">
        <f t="shared" si="4"/>
        <v>0</v>
      </c>
      <c r="L13" s="1">
        <f t="shared" si="12"/>
        <v>1</v>
      </c>
      <c r="M13" s="1">
        <f t="shared" si="5"/>
        <v>0</v>
      </c>
      <c r="N13" s="1">
        <f t="shared" si="6"/>
        <v>1</v>
      </c>
      <c r="O13" s="1">
        <f t="shared" si="7"/>
        <v>1</v>
      </c>
      <c r="P13" s="1">
        <f t="shared" si="13"/>
        <v>5</v>
      </c>
      <c r="Q13" s="1">
        <f t="shared" si="14"/>
        <v>1</v>
      </c>
      <c r="R13" s="1">
        <f t="shared" si="8"/>
        <v>0</v>
      </c>
      <c r="S13" s="1">
        <f t="shared" si="15"/>
        <v>5</v>
      </c>
      <c r="T13" s="1">
        <f t="shared" si="16"/>
        <v>0</v>
      </c>
      <c r="U13" s="50">
        <f t="shared" si="17"/>
        <v>0</v>
      </c>
      <c r="V13" s="50">
        <f t="shared" si="18"/>
        <v>2</v>
      </c>
      <c r="W13" s="51">
        <f t="shared" si="19"/>
        <v>0</v>
      </c>
      <c r="X13" s="51">
        <f t="shared" si="20"/>
        <v>0</v>
      </c>
      <c r="Y13" s="51">
        <f t="shared" si="21"/>
        <v>3</v>
      </c>
      <c r="Z13" s="51">
        <f t="shared" si="22"/>
        <v>1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1</v>
      </c>
      <c r="AE13" s="50">
        <f>IF(AC13="","",COUNTIFS(AC4:AC13,"L"))</f>
        <v>9</v>
      </c>
      <c r="AF13" s="50">
        <f>IF(AC13="","",COUNTIFS(AC4:AC13,"OTL"))</f>
        <v>0</v>
      </c>
      <c r="AG13" s="17"/>
      <c r="AM13" s="1" t="s">
        <v>52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80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1</v>
      </c>
      <c r="J84" s="1">
        <f t="shared" si="57"/>
        <v>10</v>
      </c>
      <c r="K84" s="1">
        <f t="shared" si="57"/>
        <v>0</v>
      </c>
      <c r="L84" s="1">
        <f t="shared" si="57"/>
        <v>1</v>
      </c>
      <c r="M84" s="1">
        <f t="shared" si="57"/>
        <v>0</v>
      </c>
      <c r="N84" s="1">
        <f t="shared" si="57"/>
        <v>1</v>
      </c>
      <c r="O84" s="1">
        <f t="shared" ref="O84:Z84" si="58">IF(O2="","",MAX(O2:O83))</f>
        <v>1</v>
      </c>
      <c r="P84" s="1">
        <f t="shared" si="58"/>
        <v>5</v>
      </c>
      <c r="Q84" s="1">
        <f t="shared" si="58"/>
        <v>1</v>
      </c>
      <c r="R84" s="1">
        <f t="shared" si="58"/>
        <v>0</v>
      </c>
      <c r="S84" s="1">
        <f t="shared" si="58"/>
        <v>5</v>
      </c>
      <c r="T84" s="1">
        <f t="shared" si="58"/>
        <v>0</v>
      </c>
      <c r="U84" s="1">
        <f t="shared" si="58"/>
        <v>0</v>
      </c>
      <c r="V84" s="1">
        <f t="shared" si="58"/>
        <v>2</v>
      </c>
      <c r="W84" s="1">
        <f t="shared" si="58"/>
        <v>0</v>
      </c>
      <c r="X84" s="1">
        <f t="shared" si="58"/>
        <v>0</v>
      </c>
      <c r="Y84" s="1">
        <f t="shared" si="58"/>
        <v>3</v>
      </c>
      <c r="Z84" s="1">
        <f t="shared" si="58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9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5</v>
      </c>
      <c r="E85" s="1">
        <f>SUM(E2:E83)</f>
        <v>14</v>
      </c>
      <c r="F85" s="1">
        <f>SUM(F2:F83)</f>
        <v>56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1-5-1</v>
      </c>
      <c r="R85" s="1" t="str">
        <f>IF(R84="","0-0-0",CONCATENATE(R84,"-",S84,"-",T84))</f>
        <v>0-5-0</v>
      </c>
      <c r="U85" s="1" t="str">
        <f>IF(U84="","0-0-0",CONCATENATE(U84,"-",V84,"-",W84))</f>
        <v>0-2-0</v>
      </c>
      <c r="X85" s="1" t="str">
        <f>IF(X84="","0-0-0",CONCATENATE(X84,"-",Y84,"-",Z84))</f>
        <v>0-3-1</v>
      </c>
      <c r="AA85" s="1" t="str">
        <f>IF(AA84="","0-0",CONCATENATE(AA84,AB84))</f>
        <v>W1</v>
      </c>
      <c r="AD85" s="1" t="str">
        <f>IF(AD84="","0-0-0",CONCATENATE(AD84,"-",AE84,"-",AF84))</f>
        <v>1-9-0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R32" sqref="R32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</v>
      </c>
      <c r="C4" s="4">
        <v>1</v>
      </c>
      <c r="D4" s="4">
        <v>0</v>
      </c>
      <c r="E4" s="33">
        <v>0</v>
      </c>
      <c r="F4" s="34">
        <v>2</v>
      </c>
      <c r="G4" s="32">
        <v>1</v>
      </c>
      <c r="H4" s="33">
        <v>1</v>
      </c>
      <c r="I4" s="33">
        <v>0</v>
      </c>
      <c r="J4" s="34">
        <v>0</v>
      </c>
      <c r="K4" s="42" t="s">
        <v>119</v>
      </c>
      <c r="L4" s="4" t="s">
        <v>116</v>
      </c>
      <c r="M4" s="4" t="s">
        <v>116</v>
      </c>
      <c r="N4" s="4" t="s">
        <v>116</v>
      </c>
      <c r="O4" s="32">
        <v>3</v>
      </c>
      <c r="P4" s="33">
        <v>1</v>
      </c>
      <c r="Q4" s="34">
        <v>2</v>
      </c>
      <c r="R4" s="3" t="s">
        <v>26</v>
      </c>
      <c r="S4" s="5" t="s">
        <v>119</v>
      </c>
    </row>
    <row r="5" spans="1:20" x14ac:dyDescent="0.25">
      <c r="A5" s="12" t="s">
        <v>55</v>
      </c>
      <c r="B5" s="1">
        <v>1</v>
      </c>
      <c r="C5" s="1">
        <v>1</v>
      </c>
      <c r="D5" s="1">
        <v>0</v>
      </c>
      <c r="E5" s="36">
        <v>0</v>
      </c>
      <c r="F5" s="37">
        <v>2</v>
      </c>
      <c r="G5" s="35">
        <v>1</v>
      </c>
      <c r="H5" s="36">
        <v>1</v>
      </c>
      <c r="I5" s="36">
        <v>0</v>
      </c>
      <c r="J5" s="37">
        <v>0</v>
      </c>
      <c r="K5" s="6" t="s">
        <v>119</v>
      </c>
      <c r="L5" s="1" t="s">
        <v>116</v>
      </c>
      <c r="M5" s="1" t="s">
        <v>116</v>
      </c>
      <c r="N5" s="1" t="s">
        <v>116</v>
      </c>
      <c r="O5" s="35">
        <v>5</v>
      </c>
      <c r="P5" s="36">
        <v>3</v>
      </c>
      <c r="Q5" s="37">
        <v>2</v>
      </c>
      <c r="R5" s="6" t="s">
        <v>26</v>
      </c>
      <c r="S5" s="7" t="s">
        <v>119</v>
      </c>
    </row>
    <row r="6" spans="1:20" x14ac:dyDescent="0.25">
      <c r="A6" s="12" t="s">
        <v>54</v>
      </c>
      <c r="B6" s="1">
        <v>1</v>
      </c>
      <c r="C6" s="1">
        <v>1</v>
      </c>
      <c r="D6" s="1">
        <v>0</v>
      </c>
      <c r="E6" s="36">
        <v>0</v>
      </c>
      <c r="F6" s="37">
        <v>2</v>
      </c>
      <c r="G6" s="35">
        <v>0</v>
      </c>
      <c r="H6" s="36">
        <v>0</v>
      </c>
      <c r="I6" s="36">
        <v>1</v>
      </c>
      <c r="J6" s="37">
        <v>0</v>
      </c>
      <c r="K6" s="6" t="s">
        <v>119</v>
      </c>
      <c r="L6" s="1" t="s">
        <v>116</v>
      </c>
      <c r="M6" s="1" t="s">
        <v>119</v>
      </c>
      <c r="N6" s="1" t="s">
        <v>119</v>
      </c>
      <c r="O6" s="35">
        <v>6</v>
      </c>
      <c r="P6" s="36">
        <v>5</v>
      </c>
      <c r="Q6" s="37">
        <v>1</v>
      </c>
      <c r="R6" s="6" t="s">
        <v>26</v>
      </c>
      <c r="S6" s="7" t="s">
        <v>119</v>
      </c>
    </row>
    <row r="7" spans="1:20" x14ac:dyDescent="0.25">
      <c r="A7" s="12" t="s">
        <v>58</v>
      </c>
      <c r="B7" s="1">
        <v>1</v>
      </c>
      <c r="C7" s="1">
        <v>0</v>
      </c>
      <c r="D7" s="1">
        <v>0</v>
      </c>
      <c r="E7" s="36">
        <v>1</v>
      </c>
      <c r="F7" s="37">
        <v>1</v>
      </c>
      <c r="G7" s="35">
        <v>0</v>
      </c>
      <c r="H7" s="36">
        <v>0</v>
      </c>
      <c r="I7" s="36">
        <v>0</v>
      </c>
      <c r="J7" s="37">
        <v>1</v>
      </c>
      <c r="K7" s="6" t="s">
        <v>116</v>
      </c>
      <c r="L7" s="1" t="s">
        <v>121</v>
      </c>
      <c r="M7" s="1" t="s">
        <v>121</v>
      </c>
      <c r="N7" s="1" t="s">
        <v>121</v>
      </c>
      <c r="O7" s="35">
        <v>5</v>
      </c>
      <c r="P7" s="36">
        <v>6</v>
      </c>
      <c r="Q7" s="37">
        <v>-1</v>
      </c>
      <c r="R7" s="6" t="s">
        <v>27</v>
      </c>
      <c r="S7" s="7" t="s">
        <v>121</v>
      </c>
    </row>
    <row r="8" spans="1:20" x14ac:dyDescent="0.25">
      <c r="A8" s="12" t="s">
        <v>57</v>
      </c>
      <c r="B8" s="1">
        <v>1</v>
      </c>
      <c r="C8" s="1">
        <v>0</v>
      </c>
      <c r="D8" s="1">
        <v>1</v>
      </c>
      <c r="E8" s="36">
        <v>0</v>
      </c>
      <c r="F8" s="37">
        <v>0</v>
      </c>
      <c r="G8" s="35">
        <v>0</v>
      </c>
      <c r="H8" s="36">
        <v>0</v>
      </c>
      <c r="I8" s="36">
        <v>0</v>
      </c>
      <c r="J8" s="37">
        <v>0</v>
      </c>
      <c r="K8" s="45" t="s">
        <v>117</v>
      </c>
      <c r="L8" s="1" t="s">
        <v>116</v>
      </c>
      <c r="M8" s="1" t="s">
        <v>116</v>
      </c>
      <c r="N8" s="1" t="s">
        <v>117</v>
      </c>
      <c r="O8" s="35">
        <v>1</v>
      </c>
      <c r="P8" s="36">
        <v>5</v>
      </c>
      <c r="Q8" s="37">
        <v>-4</v>
      </c>
      <c r="R8" s="6" t="s">
        <v>27</v>
      </c>
      <c r="S8" s="7" t="s">
        <v>117</v>
      </c>
    </row>
    <row r="9" spans="1:20" x14ac:dyDescent="0.25">
      <c r="A9" s="12" t="s">
        <v>56</v>
      </c>
      <c r="B9" s="1">
        <v>1</v>
      </c>
      <c r="C9" s="1">
        <v>0</v>
      </c>
      <c r="D9" s="1">
        <v>1</v>
      </c>
      <c r="E9" s="36">
        <v>0</v>
      </c>
      <c r="F9" s="37">
        <v>0</v>
      </c>
      <c r="G9" s="35">
        <v>0</v>
      </c>
      <c r="H9" s="36">
        <v>0</v>
      </c>
      <c r="I9" s="36">
        <v>0</v>
      </c>
      <c r="J9" s="37">
        <v>0</v>
      </c>
      <c r="K9" s="6" t="s">
        <v>116</v>
      </c>
      <c r="L9" s="1" t="s">
        <v>117</v>
      </c>
      <c r="M9" s="1" t="s">
        <v>116</v>
      </c>
      <c r="N9" s="1" t="s">
        <v>117</v>
      </c>
      <c r="O9" s="35">
        <v>3</v>
      </c>
      <c r="P9" s="36">
        <v>4</v>
      </c>
      <c r="Q9" s="37">
        <v>-1</v>
      </c>
      <c r="R9" s="6" t="s">
        <v>27</v>
      </c>
      <c r="S9" s="7" t="s">
        <v>117</v>
      </c>
    </row>
    <row r="10" spans="1:20" x14ac:dyDescent="0.25">
      <c r="A10" s="12" t="s">
        <v>52</v>
      </c>
      <c r="B10" s="1">
        <v>1</v>
      </c>
      <c r="C10" s="1">
        <v>0</v>
      </c>
      <c r="D10" s="1">
        <v>1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117</v>
      </c>
      <c r="M10" s="1" t="s">
        <v>116</v>
      </c>
      <c r="N10" s="1" t="s">
        <v>116</v>
      </c>
      <c r="O10" s="35">
        <v>0</v>
      </c>
      <c r="P10" s="36">
        <v>2</v>
      </c>
      <c r="Q10" s="37">
        <v>-2</v>
      </c>
      <c r="R10" s="6" t="s">
        <v>27</v>
      </c>
      <c r="S10" s="7" t="s">
        <v>117</v>
      </c>
    </row>
    <row r="11" spans="1:20" ht="15.75" thickBot="1" x14ac:dyDescent="0.3">
      <c r="A11" s="12" t="s">
        <v>59</v>
      </c>
      <c r="B11" s="1">
        <v>1</v>
      </c>
      <c r="C11" s="1">
        <v>0</v>
      </c>
      <c r="D11" s="1">
        <v>1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116</v>
      </c>
      <c r="L11" s="1" t="s">
        <v>117</v>
      </c>
      <c r="M11" s="1" t="s">
        <v>116</v>
      </c>
      <c r="N11" s="1" t="s">
        <v>117</v>
      </c>
      <c r="O11" s="35">
        <v>3</v>
      </c>
      <c r="P11" s="36">
        <v>5</v>
      </c>
      <c r="Q11" s="37">
        <v>-2</v>
      </c>
      <c r="R11" s="6" t="s">
        <v>27</v>
      </c>
      <c r="S11" s="7" t="s">
        <v>117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61</v>
      </c>
      <c r="B14" s="1">
        <v>1</v>
      </c>
      <c r="C14" s="1">
        <v>1</v>
      </c>
      <c r="D14" s="1">
        <v>0</v>
      </c>
      <c r="E14" s="36">
        <v>0</v>
      </c>
      <c r="F14" s="34">
        <v>2</v>
      </c>
      <c r="G14" s="36">
        <v>1</v>
      </c>
      <c r="H14" s="36">
        <v>1</v>
      </c>
      <c r="I14" s="36">
        <v>0</v>
      </c>
      <c r="J14" s="36">
        <v>0</v>
      </c>
      <c r="K14" s="6" t="s">
        <v>119</v>
      </c>
      <c r="L14" s="1" t="s">
        <v>116</v>
      </c>
      <c r="M14" s="1" t="s">
        <v>116</v>
      </c>
      <c r="N14" s="1" t="s">
        <v>119</v>
      </c>
      <c r="O14" s="35">
        <v>5</v>
      </c>
      <c r="P14" s="36">
        <v>3</v>
      </c>
      <c r="Q14" s="37">
        <v>2</v>
      </c>
      <c r="R14" s="6" t="s">
        <v>26</v>
      </c>
      <c r="S14" s="7" t="s">
        <v>119</v>
      </c>
    </row>
    <row r="15" spans="1:20" x14ac:dyDescent="0.25">
      <c r="A15" s="12" t="s">
        <v>63</v>
      </c>
      <c r="B15" s="1">
        <v>1</v>
      </c>
      <c r="C15" s="1">
        <v>1</v>
      </c>
      <c r="D15" s="1">
        <v>0</v>
      </c>
      <c r="E15" s="36">
        <v>0</v>
      </c>
      <c r="F15" s="37">
        <v>2</v>
      </c>
      <c r="G15" s="36">
        <v>1</v>
      </c>
      <c r="H15" s="36">
        <v>1</v>
      </c>
      <c r="I15" s="36">
        <v>0</v>
      </c>
      <c r="J15" s="36">
        <v>0</v>
      </c>
      <c r="K15" s="6" t="s">
        <v>119</v>
      </c>
      <c r="L15" s="1" t="s">
        <v>116</v>
      </c>
      <c r="M15" s="1" t="s">
        <v>116</v>
      </c>
      <c r="N15" s="1" t="s">
        <v>119</v>
      </c>
      <c r="O15" s="35">
        <v>4</v>
      </c>
      <c r="P15" s="36">
        <v>3</v>
      </c>
      <c r="Q15" s="37">
        <v>1</v>
      </c>
      <c r="R15" s="6" t="s">
        <v>26</v>
      </c>
      <c r="S15" s="7" t="s">
        <v>119</v>
      </c>
    </row>
    <row r="16" spans="1:20" x14ac:dyDescent="0.25">
      <c r="A16" s="12" t="s">
        <v>60</v>
      </c>
      <c r="B16" s="1">
        <v>1</v>
      </c>
      <c r="C16" s="1">
        <v>1</v>
      </c>
      <c r="D16" s="1">
        <v>0</v>
      </c>
      <c r="E16" s="36">
        <v>0</v>
      </c>
      <c r="F16" s="37">
        <v>2</v>
      </c>
      <c r="G16" s="36">
        <v>1</v>
      </c>
      <c r="H16" s="36">
        <v>1</v>
      </c>
      <c r="I16" s="36">
        <v>0</v>
      </c>
      <c r="J16" s="36">
        <v>0</v>
      </c>
      <c r="K16" s="6" t="s">
        <v>116</v>
      </c>
      <c r="L16" s="1" t="s">
        <v>119</v>
      </c>
      <c r="M16" s="1" t="s">
        <v>116</v>
      </c>
      <c r="N16" s="1" t="s">
        <v>119</v>
      </c>
      <c r="O16" s="35">
        <v>5</v>
      </c>
      <c r="P16" s="36">
        <v>1</v>
      </c>
      <c r="Q16" s="37">
        <v>4</v>
      </c>
      <c r="R16" s="6" t="s">
        <v>26</v>
      </c>
      <c r="S16" s="7" t="s">
        <v>119</v>
      </c>
    </row>
    <row r="17" spans="1:19" x14ac:dyDescent="0.25">
      <c r="A17" s="12" t="s">
        <v>62</v>
      </c>
      <c r="B17" s="1">
        <v>1</v>
      </c>
      <c r="C17" s="1">
        <v>1</v>
      </c>
      <c r="D17" s="1">
        <v>0</v>
      </c>
      <c r="E17" s="36">
        <v>0</v>
      </c>
      <c r="F17" s="37">
        <v>2</v>
      </c>
      <c r="G17" s="36">
        <v>1</v>
      </c>
      <c r="H17" s="36">
        <v>1</v>
      </c>
      <c r="I17" s="36">
        <v>0</v>
      </c>
      <c r="J17" s="36">
        <v>0</v>
      </c>
      <c r="K17" s="6" t="s">
        <v>116</v>
      </c>
      <c r="L17" s="1" t="s">
        <v>119</v>
      </c>
      <c r="M17" s="1" t="s">
        <v>119</v>
      </c>
      <c r="N17" s="1" t="s">
        <v>119</v>
      </c>
      <c r="O17" s="35">
        <v>4</v>
      </c>
      <c r="P17" s="36">
        <v>2</v>
      </c>
      <c r="Q17" s="37">
        <v>2</v>
      </c>
      <c r="R17" s="6" t="s">
        <v>26</v>
      </c>
      <c r="S17" s="7" t="s">
        <v>119</v>
      </c>
    </row>
    <row r="18" spans="1:19" x14ac:dyDescent="0.25">
      <c r="A18" s="12" t="s">
        <v>67</v>
      </c>
      <c r="B18" s="1">
        <v>1</v>
      </c>
      <c r="C18" s="1">
        <v>0</v>
      </c>
      <c r="D18" s="1">
        <v>1</v>
      </c>
      <c r="E18" s="36">
        <v>0</v>
      </c>
      <c r="F18" s="37">
        <v>0</v>
      </c>
      <c r="G18" s="36">
        <v>0</v>
      </c>
      <c r="H18" s="36">
        <v>0</v>
      </c>
      <c r="I18" s="36">
        <v>0</v>
      </c>
      <c r="J18" s="36">
        <v>0</v>
      </c>
      <c r="K18" s="6" t="s">
        <v>117</v>
      </c>
      <c r="L18" s="1" t="s">
        <v>116</v>
      </c>
      <c r="M18" s="1" t="s">
        <v>117</v>
      </c>
      <c r="N18" s="1" t="s">
        <v>117</v>
      </c>
      <c r="O18" s="35">
        <v>2</v>
      </c>
      <c r="P18" s="36">
        <v>4</v>
      </c>
      <c r="Q18" s="37">
        <v>-2</v>
      </c>
      <c r="R18" s="6" t="s">
        <v>27</v>
      </c>
      <c r="S18" s="7" t="s">
        <v>117</v>
      </c>
    </row>
    <row r="19" spans="1:19" x14ac:dyDescent="0.25">
      <c r="A19" s="12" t="s">
        <v>64</v>
      </c>
      <c r="B19" s="1">
        <v>0</v>
      </c>
      <c r="C19" s="1">
        <v>0</v>
      </c>
      <c r="D19" s="1">
        <v>0</v>
      </c>
      <c r="E19" s="36">
        <v>0</v>
      </c>
      <c r="F19" s="37">
        <v>0</v>
      </c>
      <c r="G19" s="36">
        <v>0</v>
      </c>
      <c r="H19" s="36">
        <v>0</v>
      </c>
      <c r="I19" s="36">
        <v>0</v>
      </c>
      <c r="J19" s="36">
        <v>0</v>
      </c>
      <c r="K19" s="6" t="s">
        <v>116</v>
      </c>
      <c r="L19" s="1" t="s">
        <v>116</v>
      </c>
      <c r="M19" s="1" t="s">
        <v>116</v>
      </c>
      <c r="N19" s="1" t="s">
        <v>116</v>
      </c>
      <c r="O19" s="35">
        <v>0</v>
      </c>
      <c r="P19" s="36">
        <v>0</v>
      </c>
      <c r="Q19" s="37">
        <v>0</v>
      </c>
      <c r="R19" s="6" t="s">
        <v>116</v>
      </c>
      <c r="S19" s="7" t="s">
        <v>116</v>
      </c>
    </row>
    <row r="20" spans="1:19" x14ac:dyDescent="0.25">
      <c r="A20" s="12" t="s">
        <v>66</v>
      </c>
      <c r="B20" s="1">
        <v>1</v>
      </c>
      <c r="C20" s="1">
        <v>0</v>
      </c>
      <c r="D20" s="1">
        <v>1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6">
        <v>0</v>
      </c>
      <c r="K20" s="6" t="s">
        <v>117</v>
      </c>
      <c r="L20" s="1" t="s">
        <v>116</v>
      </c>
      <c r="M20" s="1" t="s">
        <v>116</v>
      </c>
      <c r="N20" s="1" t="s">
        <v>116</v>
      </c>
      <c r="O20" s="35">
        <v>2</v>
      </c>
      <c r="P20" s="36">
        <v>4</v>
      </c>
      <c r="Q20" s="37">
        <v>-2</v>
      </c>
      <c r="R20" s="6" t="s">
        <v>27</v>
      </c>
      <c r="S20" s="7" t="s">
        <v>117</v>
      </c>
    </row>
    <row r="21" spans="1:19" ht="15.75" thickBot="1" x14ac:dyDescent="0.3">
      <c r="A21" s="13" t="s">
        <v>65</v>
      </c>
      <c r="B21" s="9">
        <v>0</v>
      </c>
      <c r="C21" s="9">
        <v>0</v>
      </c>
      <c r="D21" s="9">
        <v>0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116</v>
      </c>
      <c r="L21" s="9" t="s">
        <v>116</v>
      </c>
      <c r="M21" s="9" t="s">
        <v>116</v>
      </c>
      <c r="N21" s="9" t="s">
        <v>116</v>
      </c>
      <c r="O21" s="38">
        <v>0</v>
      </c>
      <c r="P21" s="39">
        <v>0</v>
      </c>
      <c r="Q21" s="40">
        <v>0</v>
      </c>
      <c r="R21" s="8" t="s">
        <v>116</v>
      </c>
      <c r="S21" s="10" t="s">
        <v>116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75</v>
      </c>
      <c r="B25" s="4">
        <v>2</v>
      </c>
      <c r="C25" s="4">
        <v>1</v>
      </c>
      <c r="D25" s="4">
        <v>1</v>
      </c>
      <c r="E25" s="33">
        <v>0</v>
      </c>
      <c r="F25" s="34">
        <v>2</v>
      </c>
      <c r="G25" s="33">
        <v>1</v>
      </c>
      <c r="H25" s="33">
        <v>1</v>
      </c>
      <c r="I25" s="33">
        <v>0</v>
      </c>
      <c r="J25" s="33">
        <v>0</v>
      </c>
      <c r="K25" s="3" t="s">
        <v>116</v>
      </c>
      <c r="L25" s="43" t="s">
        <v>120</v>
      </c>
      <c r="M25" s="4" t="s">
        <v>116</v>
      </c>
      <c r="N25" s="4" t="s">
        <v>116</v>
      </c>
      <c r="O25" s="32">
        <v>5</v>
      </c>
      <c r="P25" s="33">
        <v>5</v>
      </c>
      <c r="Q25" s="34">
        <v>0</v>
      </c>
      <c r="R25" s="3" t="s">
        <v>27</v>
      </c>
      <c r="S25" s="5" t="s">
        <v>28</v>
      </c>
    </row>
    <row r="26" spans="1:19" x14ac:dyDescent="0.25">
      <c r="A26" s="12" t="s">
        <v>69</v>
      </c>
      <c r="B26" s="1">
        <v>1</v>
      </c>
      <c r="C26" s="1">
        <v>1</v>
      </c>
      <c r="D26" s="1">
        <v>0</v>
      </c>
      <c r="E26" s="36">
        <v>0</v>
      </c>
      <c r="F26" s="37">
        <v>2</v>
      </c>
      <c r="G26" s="36">
        <v>1</v>
      </c>
      <c r="H26" s="36">
        <v>1</v>
      </c>
      <c r="I26" s="36">
        <v>0</v>
      </c>
      <c r="J26" s="36">
        <v>0</v>
      </c>
      <c r="K26" s="6" t="s">
        <v>116</v>
      </c>
      <c r="L26" s="1" t="s">
        <v>119</v>
      </c>
      <c r="M26" s="1" t="s">
        <v>116</v>
      </c>
      <c r="N26" s="1" t="s">
        <v>119</v>
      </c>
      <c r="O26" s="35">
        <v>5</v>
      </c>
      <c r="P26" s="36">
        <v>2</v>
      </c>
      <c r="Q26" s="37">
        <v>3</v>
      </c>
      <c r="R26" s="6" t="s">
        <v>26</v>
      </c>
      <c r="S26" s="7" t="s">
        <v>119</v>
      </c>
    </row>
    <row r="27" spans="1:19" x14ac:dyDescent="0.25">
      <c r="A27" s="12" t="s">
        <v>68</v>
      </c>
      <c r="B27" s="1">
        <v>1</v>
      </c>
      <c r="C27" s="1">
        <v>1</v>
      </c>
      <c r="D27" s="1">
        <v>0</v>
      </c>
      <c r="E27" s="36">
        <v>0</v>
      </c>
      <c r="F27" s="37">
        <v>2</v>
      </c>
      <c r="G27" s="36">
        <v>0</v>
      </c>
      <c r="H27" s="36">
        <v>0</v>
      </c>
      <c r="I27" s="36">
        <v>1</v>
      </c>
      <c r="J27" s="36">
        <v>0</v>
      </c>
      <c r="K27" s="6" t="s">
        <v>119</v>
      </c>
      <c r="L27" s="1" t="s">
        <v>116</v>
      </c>
      <c r="M27" s="1" t="s">
        <v>119</v>
      </c>
      <c r="N27" s="1" t="s">
        <v>119</v>
      </c>
      <c r="O27" s="35">
        <v>2</v>
      </c>
      <c r="P27" s="36">
        <v>1</v>
      </c>
      <c r="Q27" s="37">
        <v>1</v>
      </c>
      <c r="R27" s="6" t="s">
        <v>26</v>
      </c>
      <c r="S27" s="7" t="s">
        <v>119</v>
      </c>
    </row>
    <row r="28" spans="1:19" x14ac:dyDescent="0.25">
      <c r="A28" s="12" t="s">
        <v>73</v>
      </c>
      <c r="B28" s="1">
        <v>1</v>
      </c>
      <c r="C28" s="1">
        <v>1</v>
      </c>
      <c r="D28" s="1">
        <v>0</v>
      </c>
      <c r="E28" s="36">
        <v>0</v>
      </c>
      <c r="F28" s="37">
        <v>2</v>
      </c>
      <c r="G28" s="36">
        <v>1</v>
      </c>
      <c r="H28" s="36">
        <v>1</v>
      </c>
      <c r="I28" s="36">
        <v>0</v>
      </c>
      <c r="J28" s="36">
        <v>0</v>
      </c>
      <c r="K28" s="6" t="s">
        <v>119</v>
      </c>
      <c r="L28" s="1" t="s">
        <v>116</v>
      </c>
      <c r="M28" s="1" t="s">
        <v>116</v>
      </c>
      <c r="N28" s="1" t="s">
        <v>116</v>
      </c>
      <c r="O28" s="35">
        <v>2</v>
      </c>
      <c r="P28" s="36">
        <v>0</v>
      </c>
      <c r="Q28" s="37">
        <v>2</v>
      </c>
      <c r="R28" s="6" t="s">
        <v>26</v>
      </c>
      <c r="S28" s="7" t="s">
        <v>119</v>
      </c>
    </row>
    <row r="29" spans="1:19" x14ac:dyDescent="0.25">
      <c r="A29" s="12" t="s">
        <v>72</v>
      </c>
      <c r="B29" s="1">
        <v>2</v>
      </c>
      <c r="C29" s="1">
        <v>1</v>
      </c>
      <c r="D29" s="1">
        <v>1</v>
      </c>
      <c r="E29" s="36">
        <v>0</v>
      </c>
      <c r="F29" s="37">
        <v>2</v>
      </c>
      <c r="G29" s="36">
        <v>1</v>
      </c>
      <c r="H29" s="36">
        <v>1</v>
      </c>
      <c r="I29" s="36">
        <v>0</v>
      </c>
      <c r="J29" s="36">
        <v>0</v>
      </c>
      <c r="K29" s="6" t="s">
        <v>119</v>
      </c>
      <c r="L29" s="1" t="s">
        <v>117</v>
      </c>
      <c r="M29" s="1" t="s">
        <v>116</v>
      </c>
      <c r="N29" s="1" t="s">
        <v>119</v>
      </c>
      <c r="O29" s="35">
        <v>6</v>
      </c>
      <c r="P29" s="36">
        <v>5</v>
      </c>
      <c r="Q29" s="37">
        <v>1</v>
      </c>
      <c r="R29" s="6" t="s">
        <v>26</v>
      </c>
      <c r="S29" s="7" t="s">
        <v>28</v>
      </c>
    </row>
    <row r="30" spans="1:19" x14ac:dyDescent="0.25">
      <c r="A30" s="12" t="s">
        <v>71</v>
      </c>
      <c r="B30" s="1">
        <v>1</v>
      </c>
      <c r="C30" s="1">
        <v>0</v>
      </c>
      <c r="D30" s="1">
        <v>1</v>
      </c>
      <c r="E30" s="36">
        <v>1</v>
      </c>
      <c r="F30" s="37">
        <v>1</v>
      </c>
      <c r="G30" s="36">
        <v>0</v>
      </c>
      <c r="H30" s="36">
        <v>0</v>
      </c>
      <c r="I30" s="36">
        <v>0</v>
      </c>
      <c r="J30" s="36">
        <v>1</v>
      </c>
      <c r="K30" s="6" t="s">
        <v>116</v>
      </c>
      <c r="L30" s="1" t="s">
        <v>117</v>
      </c>
      <c r="M30" s="1" t="s">
        <v>117</v>
      </c>
      <c r="N30" s="1" t="s">
        <v>117</v>
      </c>
      <c r="O30" s="35">
        <v>1</v>
      </c>
      <c r="P30" s="36">
        <v>2</v>
      </c>
      <c r="Q30" s="37">
        <v>-1</v>
      </c>
      <c r="R30" s="6" t="s">
        <v>27</v>
      </c>
      <c r="S30" s="7" t="s">
        <v>117</v>
      </c>
    </row>
    <row r="31" spans="1:19" x14ac:dyDescent="0.25">
      <c r="A31" s="12" t="s">
        <v>74</v>
      </c>
      <c r="B31" s="1">
        <v>0</v>
      </c>
      <c r="C31" s="1">
        <v>0</v>
      </c>
      <c r="D31" s="1">
        <v>0</v>
      </c>
      <c r="E31" s="36">
        <v>0</v>
      </c>
      <c r="F31" s="37">
        <v>0</v>
      </c>
      <c r="G31" s="36">
        <v>0</v>
      </c>
      <c r="H31" s="36">
        <v>0</v>
      </c>
      <c r="I31" s="36">
        <v>0</v>
      </c>
      <c r="J31" s="36">
        <v>0</v>
      </c>
      <c r="K31" s="6" t="s">
        <v>116</v>
      </c>
      <c r="L31" s="1" t="s">
        <v>116</v>
      </c>
      <c r="M31" s="1" t="s">
        <v>116</v>
      </c>
      <c r="N31" s="1" t="s">
        <v>116</v>
      </c>
      <c r="O31" s="35">
        <v>0</v>
      </c>
      <c r="P31" s="36">
        <v>0</v>
      </c>
      <c r="Q31" s="37">
        <v>0</v>
      </c>
      <c r="R31" s="6" t="s">
        <v>116</v>
      </c>
      <c r="S31" s="7" t="s">
        <v>116</v>
      </c>
    </row>
    <row r="32" spans="1:19" ht="15.75" thickBot="1" x14ac:dyDescent="0.3">
      <c r="A32" s="12" t="s">
        <v>70</v>
      </c>
      <c r="B32" s="1">
        <v>1</v>
      </c>
      <c r="C32" s="1">
        <v>0</v>
      </c>
      <c r="D32" s="1">
        <v>1</v>
      </c>
      <c r="E32" s="36">
        <v>0</v>
      </c>
      <c r="F32" s="40">
        <v>0</v>
      </c>
      <c r="G32" s="36">
        <v>0</v>
      </c>
      <c r="H32" s="36">
        <v>0</v>
      </c>
      <c r="I32" s="36">
        <v>0</v>
      </c>
      <c r="J32" s="36">
        <v>0</v>
      </c>
      <c r="K32" s="6" t="s">
        <v>116</v>
      </c>
      <c r="L32" s="1" t="s">
        <v>117</v>
      </c>
      <c r="M32" s="1" t="s">
        <v>116</v>
      </c>
      <c r="N32" s="1" t="s">
        <v>117</v>
      </c>
      <c r="O32" s="35">
        <v>3</v>
      </c>
      <c r="P32" s="36">
        <v>5</v>
      </c>
      <c r="Q32" s="37">
        <v>-2</v>
      </c>
      <c r="R32" s="6" t="s">
        <v>27</v>
      </c>
      <c r="S32" s="7" t="s">
        <v>117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2</v>
      </c>
      <c r="C35" s="1">
        <v>2</v>
      </c>
      <c r="D35" s="1">
        <v>0</v>
      </c>
      <c r="E35" s="36">
        <v>0</v>
      </c>
      <c r="F35" s="34">
        <v>4</v>
      </c>
      <c r="G35" s="36">
        <v>2</v>
      </c>
      <c r="H35" s="36">
        <v>2</v>
      </c>
      <c r="I35" s="36">
        <v>0</v>
      </c>
      <c r="J35" s="36">
        <v>0</v>
      </c>
      <c r="K35" s="6" t="s">
        <v>119</v>
      </c>
      <c r="L35" s="1" t="s">
        <v>119</v>
      </c>
      <c r="M35" s="1" t="s">
        <v>119</v>
      </c>
      <c r="N35" s="1" t="s">
        <v>115</v>
      </c>
      <c r="O35" s="35">
        <v>8</v>
      </c>
      <c r="P35" s="36">
        <v>2</v>
      </c>
      <c r="Q35" s="37">
        <v>6</v>
      </c>
      <c r="R35" s="6" t="s">
        <v>29</v>
      </c>
      <c r="S35" s="47" t="s">
        <v>115</v>
      </c>
    </row>
    <row r="36" spans="1:19" x14ac:dyDescent="0.25">
      <c r="A36" s="12" t="s">
        <v>81</v>
      </c>
      <c r="B36" s="1">
        <v>1</v>
      </c>
      <c r="C36" s="1">
        <v>1</v>
      </c>
      <c r="D36" s="1">
        <v>0</v>
      </c>
      <c r="E36" s="36">
        <v>0</v>
      </c>
      <c r="F36" s="37">
        <v>2</v>
      </c>
      <c r="G36" s="36">
        <v>1</v>
      </c>
      <c r="H36" s="36">
        <v>1</v>
      </c>
      <c r="I36" s="36">
        <v>0</v>
      </c>
      <c r="J36" s="36">
        <v>0</v>
      </c>
      <c r="K36" s="6" t="s">
        <v>119</v>
      </c>
      <c r="L36" s="1" t="s">
        <v>116</v>
      </c>
      <c r="M36" s="1" t="s">
        <v>116</v>
      </c>
      <c r="N36" s="1" t="s">
        <v>119</v>
      </c>
      <c r="O36" s="35">
        <v>5</v>
      </c>
      <c r="P36" s="36">
        <v>3</v>
      </c>
      <c r="Q36" s="37">
        <v>2</v>
      </c>
      <c r="R36" s="6" t="s">
        <v>26</v>
      </c>
      <c r="S36" s="7" t="s">
        <v>119</v>
      </c>
    </row>
    <row r="37" spans="1:19" x14ac:dyDescent="0.25">
      <c r="A37" s="12" t="s">
        <v>76</v>
      </c>
      <c r="B37" s="1">
        <v>1</v>
      </c>
      <c r="C37" s="1">
        <v>1</v>
      </c>
      <c r="D37" s="1">
        <v>0</v>
      </c>
      <c r="E37" s="36">
        <v>0</v>
      </c>
      <c r="F37" s="37">
        <v>2</v>
      </c>
      <c r="G37" s="36">
        <v>1</v>
      </c>
      <c r="H37" s="36">
        <v>1</v>
      </c>
      <c r="I37" s="36">
        <v>0</v>
      </c>
      <c r="J37" s="36">
        <v>0</v>
      </c>
      <c r="K37" s="6" t="s">
        <v>119</v>
      </c>
      <c r="L37" s="1" t="s">
        <v>116</v>
      </c>
      <c r="M37" s="1" t="s">
        <v>119</v>
      </c>
      <c r="N37" s="1" t="s">
        <v>119</v>
      </c>
      <c r="O37" s="35">
        <v>8</v>
      </c>
      <c r="P37" s="36">
        <v>1</v>
      </c>
      <c r="Q37" s="37">
        <v>7</v>
      </c>
      <c r="R37" s="6" t="s">
        <v>26</v>
      </c>
      <c r="S37" s="7" t="s">
        <v>119</v>
      </c>
    </row>
    <row r="38" spans="1:19" x14ac:dyDescent="0.25">
      <c r="A38" s="12" t="s">
        <v>82</v>
      </c>
      <c r="B38" s="1">
        <v>0</v>
      </c>
      <c r="C38" s="1">
        <v>0</v>
      </c>
      <c r="D38" s="1">
        <v>0</v>
      </c>
      <c r="E38" s="36">
        <v>0</v>
      </c>
      <c r="F38" s="37">
        <v>0</v>
      </c>
      <c r="G38" s="36">
        <v>0</v>
      </c>
      <c r="H38" s="36">
        <v>0</v>
      </c>
      <c r="I38" s="36">
        <v>0</v>
      </c>
      <c r="J38" s="36">
        <v>0</v>
      </c>
      <c r="K38" s="6" t="s">
        <v>116</v>
      </c>
      <c r="L38" s="1" t="s">
        <v>116</v>
      </c>
      <c r="M38" s="1" t="s">
        <v>116</v>
      </c>
      <c r="N38" s="1" t="s">
        <v>116</v>
      </c>
      <c r="O38" s="35">
        <v>0</v>
      </c>
      <c r="P38" s="36">
        <v>0</v>
      </c>
      <c r="Q38" s="37">
        <v>0</v>
      </c>
      <c r="R38" s="6" t="s">
        <v>116</v>
      </c>
      <c r="S38" s="7" t="s">
        <v>116</v>
      </c>
    </row>
    <row r="39" spans="1:19" x14ac:dyDescent="0.25">
      <c r="A39" s="12" t="s">
        <v>78</v>
      </c>
      <c r="B39" s="1">
        <v>1</v>
      </c>
      <c r="C39" s="1">
        <v>0</v>
      </c>
      <c r="D39" s="1">
        <v>1</v>
      </c>
      <c r="E39" s="36">
        <v>0</v>
      </c>
      <c r="F39" s="37">
        <v>0</v>
      </c>
      <c r="G39" s="36">
        <v>0</v>
      </c>
      <c r="H39" s="36">
        <v>0</v>
      </c>
      <c r="I39" s="36">
        <v>0</v>
      </c>
      <c r="J39" s="36">
        <v>0</v>
      </c>
      <c r="K39" s="6" t="s">
        <v>116</v>
      </c>
      <c r="L39" s="1" t="s">
        <v>117</v>
      </c>
      <c r="M39" s="1" t="s">
        <v>117</v>
      </c>
      <c r="N39" s="1" t="s">
        <v>117</v>
      </c>
      <c r="O39" s="35">
        <v>1</v>
      </c>
      <c r="P39" s="36">
        <v>8</v>
      </c>
      <c r="Q39" s="37">
        <v>-7</v>
      </c>
      <c r="R39" s="6" t="s">
        <v>27</v>
      </c>
      <c r="S39" s="7" t="s">
        <v>117</v>
      </c>
    </row>
    <row r="40" spans="1:19" x14ac:dyDescent="0.25">
      <c r="A40" s="12" t="s">
        <v>79</v>
      </c>
      <c r="B40" s="1">
        <v>1</v>
      </c>
      <c r="C40" s="1">
        <v>0</v>
      </c>
      <c r="D40" s="1">
        <v>1</v>
      </c>
      <c r="E40" s="36">
        <v>0</v>
      </c>
      <c r="F40" s="37">
        <v>0</v>
      </c>
      <c r="G40" s="36">
        <v>0</v>
      </c>
      <c r="H40" s="36">
        <v>0</v>
      </c>
      <c r="I40" s="36">
        <v>0</v>
      </c>
      <c r="J40" s="36">
        <v>0</v>
      </c>
      <c r="K40" s="6" t="s">
        <v>117</v>
      </c>
      <c r="L40" s="1" t="s">
        <v>116</v>
      </c>
      <c r="M40" s="1" t="s">
        <v>116</v>
      </c>
      <c r="N40" s="1" t="s">
        <v>117</v>
      </c>
      <c r="O40" s="35">
        <v>2</v>
      </c>
      <c r="P40" s="36">
        <v>5</v>
      </c>
      <c r="Q40" s="37">
        <v>-3</v>
      </c>
      <c r="R40" s="6" t="s">
        <v>27</v>
      </c>
      <c r="S40" s="7" t="s">
        <v>117</v>
      </c>
    </row>
    <row r="41" spans="1:19" x14ac:dyDescent="0.25">
      <c r="A41" s="12" t="s">
        <v>83</v>
      </c>
      <c r="B41" s="1">
        <v>1</v>
      </c>
      <c r="C41" s="1">
        <v>0</v>
      </c>
      <c r="D41" s="1">
        <v>1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6">
        <v>0</v>
      </c>
      <c r="K41" s="6" t="s">
        <v>117</v>
      </c>
      <c r="L41" s="1" t="s">
        <v>116</v>
      </c>
      <c r="M41" s="1" t="s">
        <v>117</v>
      </c>
      <c r="N41" s="1" t="s">
        <v>117</v>
      </c>
      <c r="O41" s="35">
        <v>1</v>
      </c>
      <c r="P41" s="36">
        <v>4</v>
      </c>
      <c r="Q41" s="37">
        <v>-3</v>
      </c>
      <c r="R41" s="6" t="s">
        <v>27</v>
      </c>
      <c r="S41" s="7" t="s">
        <v>117</v>
      </c>
    </row>
    <row r="42" spans="1:19" ht="15.75" thickBot="1" x14ac:dyDescent="0.3">
      <c r="A42" s="13" t="s">
        <v>80</v>
      </c>
      <c r="B42" s="9">
        <v>2</v>
      </c>
      <c r="C42" s="9">
        <v>0</v>
      </c>
      <c r="D42" s="9">
        <v>2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116</v>
      </c>
      <c r="L42" s="46" t="s">
        <v>118</v>
      </c>
      <c r="M42" s="9" t="s">
        <v>117</v>
      </c>
      <c r="N42" s="9" t="s">
        <v>118</v>
      </c>
      <c r="O42" s="38">
        <v>1</v>
      </c>
      <c r="P42" s="39">
        <v>7</v>
      </c>
      <c r="Q42" s="40">
        <v>-6</v>
      </c>
      <c r="R42" s="8" t="s">
        <v>30</v>
      </c>
      <c r="S42" s="10" t="s">
        <v>118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45209</v>
      </c>
      <c r="B2" s="1">
        <v>1</v>
      </c>
      <c r="C2" s="1" t="s">
        <v>4</v>
      </c>
      <c r="D2" s="1" t="s">
        <v>77</v>
      </c>
      <c r="E2" s="1">
        <v>1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45577</v>
      </c>
      <c r="B3" s="1">
        <v>2</v>
      </c>
      <c r="C3" s="1" t="s">
        <v>4</v>
      </c>
      <c r="D3" s="1" t="s">
        <v>72</v>
      </c>
      <c r="E3" s="1">
        <v>0</v>
      </c>
      <c r="F3" s="1">
        <v>3</v>
      </c>
      <c r="G3" s="1" t="s">
        <v>112</v>
      </c>
      <c r="H3" s="1" t="s">
        <v>112</v>
      </c>
      <c r="I3" s="1">
        <f t="shared" ref="I3:I66" si="3">IF(E3="","",IF(E3&gt;F3,I2+1,I2))</f>
        <v>0</v>
      </c>
      <c r="J3" s="1">
        <f>IF(E3="","",IF(AND(F3&gt;E3,G3=$AK$2,H3=$AK$2),J2+1,J2))</f>
        <v>2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0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2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2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0</v>
      </c>
      <c r="AE3" s="50">
        <f>IF(AC3="","",IF(AC3=$AJ$2,AE2+1,AE2))</f>
        <v>2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78</v>
      </c>
    </row>
    <row r="4" spans="1:41" x14ac:dyDescent="0.25">
      <c r="A4" s="14">
        <v>45213</v>
      </c>
      <c r="B4" s="1">
        <v>3</v>
      </c>
      <c r="C4" s="1" t="s">
        <v>4</v>
      </c>
      <c r="D4" s="1" t="s">
        <v>71</v>
      </c>
      <c r="E4" s="1">
        <v>1</v>
      </c>
      <c r="F4" s="1">
        <v>2</v>
      </c>
      <c r="G4" s="1" t="s">
        <v>112</v>
      </c>
      <c r="H4" s="1" t="s">
        <v>111</v>
      </c>
      <c r="I4" s="1">
        <f t="shared" si="3"/>
        <v>0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0</v>
      </c>
      <c r="N4" s="1">
        <f t="shared" si="6"/>
        <v>1</v>
      </c>
      <c r="O4" s="1">
        <f t="shared" si="7"/>
        <v>0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1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1</v>
      </c>
      <c r="AA4" s="1" t="str">
        <f t="shared" si="1"/>
        <v>L</v>
      </c>
      <c r="AB4" s="1">
        <f t="shared" si="9"/>
        <v>3</v>
      </c>
      <c r="AC4" s="50" t="str">
        <f t="shared" si="10"/>
        <v>OTL</v>
      </c>
      <c r="AD4" s="50">
        <f t="shared" ref="AD4:AD11" si="23">IF(AC4="","",IF(AC4=$AJ$1,AD3+1,AD3))</f>
        <v>0</v>
      </c>
      <c r="AE4" s="50">
        <f t="shared" ref="AE4:AE11" si="24">IF(AC4="","",IF(AC4=$AJ$2,AE3+1,AE3))</f>
        <v>2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75</v>
      </c>
      <c r="AO4" s="1" t="s">
        <v>79</v>
      </c>
    </row>
    <row r="5" spans="1:41" x14ac:dyDescent="0.25">
      <c r="A5" s="14">
        <v>45216</v>
      </c>
      <c r="B5" s="1">
        <v>4</v>
      </c>
      <c r="C5" s="1" t="s">
        <v>3</v>
      </c>
      <c r="D5" s="1" t="s">
        <v>69</v>
      </c>
      <c r="E5" s="1">
        <v>1</v>
      </c>
      <c r="F5" s="1">
        <v>4</v>
      </c>
      <c r="G5" s="1" t="s">
        <v>112</v>
      </c>
      <c r="H5" s="1" t="s">
        <v>112</v>
      </c>
      <c r="I5" s="1">
        <f t="shared" si="3"/>
        <v>0</v>
      </c>
      <c r="J5" s="1">
        <f t="shared" si="11"/>
        <v>3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1</v>
      </c>
      <c r="O5" s="1">
        <f t="shared" si="7"/>
        <v>0</v>
      </c>
      <c r="P5" s="1">
        <f t="shared" si="13"/>
        <v>1</v>
      </c>
      <c r="Q5" s="1">
        <f t="shared" si="14"/>
        <v>0</v>
      </c>
      <c r="R5" s="1">
        <f t="shared" si="8"/>
        <v>0</v>
      </c>
      <c r="S5" s="1">
        <f t="shared" si="15"/>
        <v>2</v>
      </c>
      <c r="T5" s="1">
        <f t="shared" si="16"/>
        <v>1</v>
      </c>
      <c r="U5" s="50">
        <f t="shared" si="17"/>
        <v>0</v>
      </c>
      <c r="V5" s="50">
        <f t="shared" si="18"/>
        <v>1</v>
      </c>
      <c r="W5" s="51">
        <f t="shared" si="19"/>
        <v>0</v>
      </c>
      <c r="X5" s="51">
        <f t="shared" si="20"/>
        <v>0</v>
      </c>
      <c r="Y5" s="51">
        <f t="shared" si="21"/>
        <v>3</v>
      </c>
      <c r="Z5" s="51">
        <f t="shared" si="22"/>
        <v>1</v>
      </c>
      <c r="AA5" s="1" t="str">
        <f t="shared" si="1"/>
        <v>L</v>
      </c>
      <c r="AB5" s="1">
        <f t="shared" si="9"/>
        <v>4</v>
      </c>
      <c r="AC5" s="50" t="str">
        <f t="shared" si="10"/>
        <v>L</v>
      </c>
      <c r="AD5" s="50">
        <f t="shared" si="23"/>
        <v>0</v>
      </c>
      <c r="AE5" s="50">
        <f t="shared" si="24"/>
        <v>3</v>
      </c>
      <c r="AF5" s="50">
        <f t="shared" si="25"/>
        <v>1</v>
      </c>
      <c r="AG5" s="17"/>
      <c r="AM5" s="1" t="s">
        <v>81</v>
      </c>
      <c r="AN5" s="1" t="s">
        <v>69</v>
      </c>
      <c r="AO5" s="1" t="s">
        <v>83</v>
      </c>
    </row>
    <row r="6" spans="1:41" x14ac:dyDescent="0.25">
      <c r="A6" s="14">
        <v>45218</v>
      </c>
      <c r="B6" s="1">
        <v>5</v>
      </c>
      <c r="C6" s="1" t="s">
        <v>3</v>
      </c>
      <c r="D6" s="1" t="s">
        <v>61</v>
      </c>
      <c r="E6" s="1">
        <v>7</v>
      </c>
      <c r="F6" s="1">
        <v>4</v>
      </c>
      <c r="G6" s="1" t="s">
        <v>112</v>
      </c>
      <c r="H6" s="1" t="s">
        <v>112</v>
      </c>
      <c r="I6" s="1">
        <f t="shared" si="3"/>
        <v>1</v>
      </c>
      <c r="J6" s="1">
        <f t="shared" si="11"/>
        <v>3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1</v>
      </c>
      <c r="O6" s="1">
        <f t="shared" si="7"/>
        <v>1</v>
      </c>
      <c r="P6" s="1">
        <f t="shared" si="13"/>
        <v>1</v>
      </c>
      <c r="Q6" s="1">
        <f t="shared" si="14"/>
        <v>0</v>
      </c>
      <c r="R6" s="1">
        <f t="shared" si="8"/>
        <v>0</v>
      </c>
      <c r="S6" s="1">
        <f t="shared" si="15"/>
        <v>2</v>
      </c>
      <c r="T6" s="1">
        <f t="shared" si="16"/>
        <v>1</v>
      </c>
      <c r="U6" s="50">
        <f t="shared" si="17"/>
        <v>0</v>
      </c>
      <c r="V6" s="50">
        <f t="shared" si="18"/>
        <v>1</v>
      </c>
      <c r="W6" s="51">
        <f t="shared" si="19"/>
        <v>0</v>
      </c>
      <c r="X6" s="51">
        <f t="shared" si="20"/>
        <v>0</v>
      </c>
      <c r="Y6" s="51">
        <f t="shared" si="21"/>
        <v>3</v>
      </c>
      <c r="Z6" s="51">
        <f t="shared" si="22"/>
        <v>1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1</v>
      </c>
      <c r="AE6" s="50">
        <f t="shared" si="24"/>
        <v>3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76</v>
      </c>
    </row>
    <row r="7" spans="1:41" x14ac:dyDescent="0.25">
      <c r="A7" s="14">
        <v>45220</v>
      </c>
      <c r="B7" s="1">
        <v>6</v>
      </c>
      <c r="C7" s="1" t="s">
        <v>3</v>
      </c>
      <c r="D7" s="1" t="s">
        <v>60</v>
      </c>
      <c r="E7" s="1">
        <v>1</v>
      </c>
      <c r="F7" s="1">
        <v>4</v>
      </c>
      <c r="G7" s="1" t="s">
        <v>112</v>
      </c>
      <c r="H7" s="1" t="s">
        <v>112</v>
      </c>
      <c r="I7" s="1">
        <f t="shared" si="3"/>
        <v>1</v>
      </c>
      <c r="J7" s="1">
        <f t="shared" si="11"/>
        <v>4</v>
      </c>
      <c r="K7" s="1">
        <f t="shared" si="4"/>
        <v>0</v>
      </c>
      <c r="L7" s="1">
        <f t="shared" si="12"/>
        <v>1</v>
      </c>
      <c r="M7" s="1">
        <f t="shared" si="5"/>
        <v>0</v>
      </c>
      <c r="N7" s="1">
        <f t="shared" si="6"/>
        <v>1</v>
      </c>
      <c r="O7" s="1">
        <f t="shared" si="7"/>
        <v>1</v>
      </c>
      <c r="P7" s="1">
        <f t="shared" si="13"/>
        <v>2</v>
      </c>
      <c r="Q7" s="1">
        <f t="shared" si="14"/>
        <v>0</v>
      </c>
      <c r="R7" s="1">
        <f t="shared" si="8"/>
        <v>0</v>
      </c>
      <c r="S7" s="1">
        <f t="shared" si="15"/>
        <v>2</v>
      </c>
      <c r="T7" s="1">
        <f t="shared" si="16"/>
        <v>1</v>
      </c>
      <c r="U7" s="50">
        <f t="shared" si="17"/>
        <v>0</v>
      </c>
      <c r="V7" s="50">
        <f t="shared" si="18"/>
        <v>1</v>
      </c>
      <c r="W7" s="51">
        <f t="shared" si="19"/>
        <v>0</v>
      </c>
      <c r="X7" s="51">
        <f t="shared" si="20"/>
        <v>0</v>
      </c>
      <c r="Y7" s="51">
        <f t="shared" si="21"/>
        <v>3</v>
      </c>
      <c r="Z7" s="51">
        <f t="shared" si="22"/>
        <v>1</v>
      </c>
      <c r="AA7" s="1" t="str">
        <f t="shared" si="1"/>
        <v>L</v>
      </c>
      <c r="AB7" s="1">
        <f t="shared" si="9"/>
        <v>1</v>
      </c>
      <c r="AC7" s="50" t="str">
        <f t="shared" si="10"/>
        <v>L</v>
      </c>
      <c r="AD7" s="50">
        <f t="shared" si="23"/>
        <v>1</v>
      </c>
      <c r="AE7" s="50">
        <f t="shared" si="24"/>
        <v>4</v>
      </c>
      <c r="AF7" s="50">
        <f t="shared" si="25"/>
        <v>1</v>
      </c>
      <c r="AG7" s="17"/>
      <c r="AM7" s="1" t="s">
        <v>75</v>
      </c>
      <c r="AN7" s="1" t="s">
        <v>78</v>
      </c>
      <c r="AO7" s="1" t="s">
        <v>77</v>
      </c>
    </row>
    <row r="8" spans="1:41" x14ac:dyDescent="0.25">
      <c r="A8" s="14">
        <v>45223</v>
      </c>
      <c r="B8" s="1">
        <v>7</v>
      </c>
      <c r="C8" s="1" t="s">
        <v>4</v>
      </c>
      <c r="D8" s="1" t="s">
        <v>56</v>
      </c>
      <c r="E8" s="1">
        <v>5</v>
      </c>
      <c r="F8" s="1">
        <v>4</v>
      </c>
      <c r="G8" s="1" t="s">
        <v>111</v>
      </c>
      <c r="H8" s="1" t="s">
        <v>112</v>
      </c>
      <c r="I8" s="1">
        <f t="shared" si="3"/>
        <v>2</v>
      </c>
      <c r="J8" s="1">
        <f t="shared" si="11"/>
        <v>4</v>
      </c>
      <c r="K8" s="1">
        <f t="shared" si="4"/>
        <v>1</v>
      </c>
      <c r="L8" s="1">
        <f t="shared" si="12"/>
        <v>1</v>
      </c>
      <c r="M8" s="1">
        <f t="shared" si="5"/>
        <v>0</v>
      </c>
      <c r="N8" s="1">
        <f t="shared" si="6"/>
        <v>1</v>
      </c>
      <c r="O8" s="1">
        <f t="shared" si="7"/>
        <v>1</v>
      </c>
      <c r="P8" s="1">
        <f t="shared" si="13"/>
        <v>2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1</v>
      </c>
      <c r="U8" s="50">
        <f t="shared" si="17"/>
        <v>0</v>
      </c>
      <c r="V8" s="50">
        <f t="shared" si="18"/>
        <v>1</v>
      </c>
      <c r="W8" s="51">
        <f t="shared" si="19"/>
        <v>0</v>
      </c>
      <c r="X8" s="51">
        <f t="shared" si="20"/>
        <v>0</v>
      </c>
      <c r="Y8" s="51">
        <f t="shared" si="21"/>
        <v>3</v>
      </c>
      <c r="Z8" s="51">
        <f t="shared" si="22"/>
        <v>1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2</v>
      </c>
      <c r="AE8" s="50">
        <f t="shared" si="24"/>
        <v>4</v>
      </c>
      <c r="AF8" s="50">
        <f t="shared" si="25"/>
        <v>1</v>
      </c>
      <c r="AG8" s="17"/>
      <c r="AM8" s="1" t="s">
        <v>69</v>
      </c>
      <c r="AN8" s="1" t="s">
        <v>79</v>
      </c>
    </row>
    <row r="9" spans="1:41" x14ac:dyDescent="0.25">
      <c r="A9" s="14">
        <v>45225</v>
      </c>
      <c r="B9" s="1">
        <v>8</v>
      </c>
      <c r="C9" s="1" t="s">
        <v>4</v>
      </c>
      <c r="D9" s="1" t="s">
        <v>61</v>
      </c>
      <c r="E9" s="1">
        <v>2</v>
      </c>
      <c r="F9" s="1">
        <v>3</v>
      </c>
      <c r="G9" s="1" t="s">
        <v>111</v>
      </c>
      <c r="H9" s="1" t="s">
        <v>112</v>
      </c>
      <c r="I9" s="1">
        <f t="shared" si="3"/>
        <v>2</v>
      </c>
      <c r="J9" s="1">
        <f t="shared" si="11"/>
        <v>4</v>
      </c>
      <c r="K9" s="1">
        <f t="shared" si="4"/>
        <v>1</v>
      </c>
      <c r="L9" s="1">
        <f t="shared" si="12"/>
        <v>2</v>
      </c>
      <c r="M9" s="1">
        <f t="shared" si="5"/>
        <v>0</v>
      </c>
      <c r="N9" s="1">
        <f t="shared" si="6"/>
        <v>1</v>
      </c>
      <c r="O9" s="1">
        <f t="shared" si="7"/>
        <v>1</v>
      </c>
      <c r="P9" s="1">
        <f t="shared" si="13"/>
        <v>2</v>
      </c>
      <c r="Q9" s="1">
        <f t="shared" si="14"/>
        <v>0</v>
      </c>
      <c r="R9" s="1">
        <f t="shared" si="8"/>
        <v>1</v>
      </c>
      <c r="S9" s="1">
        <f t="shared" si="15"/>
        <v>2</v>
      </c>
      <c r="T9" s="1">
        <f t="shared" si="16"/>
        <v>2</v>
      </c>
      <c r="U9" s="50">
        <f t="shared" si="17"/>
        <v>0</v>
      </c>
      <c r="V9" s="50">
        <f t="shared" si="18"/>
        <v>1</v>
      </c>
      <c r="W9" s="51">
        <f t="shared" si="19"/>
        <v>0</v>
      </c>
      <c r="X9" s="51">
        <f t="shared" si="20"/>
        <v>0</v>
      </c>
      <c r="Y9" s="51">
        <f t="shared" si="21"/>
        <v>3</v>
      </c>
      <c r="Z9" s="51">
        <f t="shared" si="22"/>
        <v>1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2</v>
      </c>
      <c r="AE9" s="50">
        <f t="shared" si="24"/>
        <v>4</v>
      </c>
      <c r="AF9" s="50">
        <f t="shared" si="25"/>
        <v>2</v>
      </c>
      <c r="AG9" s="17"/>
      <c r="AM9" s="1" t="s">
        <v>67</v>
      </c>
      <c r="AN9" s="1" t="s">
        <v>73</v>
      </c>
    </row>
    <row r="10" spans="1:41" x14ac:dyDescent="0.25">
      <c r="A10" s="14">
        <v>45227</v>
      </c>
      <c r="B10" s="1">
        <v>9</v>
      </c>
      <c r="C10" s="1" t="s">
        <v>4</v>
      </c>
      <c r="D10" s="1" t="s">
        <v>52</v>
      </c>
      <c r="E10" s="1">
        <v>2</v>
      </c>
      <c r="F10" s="1">
        <v>3</v>
      </c>
      <c r="G10" s="1" t="s">
        <v>112</v>
      </c>
      <c r="H10" s="1" t="s">
        <v>112</v>
      </c>
      <c r="I10" s="1">
        <f t="shared" si="3"/>
        <v>2</v>
      </c>
      <c r="J10" s="1">
        <f t="shared" si="11"/>
        <v>5</v>
      </c>
      <c r="K10" s="1">
        <f t="shared" si="4"/>
        <v>1</v>
      </c>
      <c r="L10" s="1">
        <f t="shared" si="12"/>
        <v>2</v>
      </c>
      <c r="M10" s="1">
        <f t="shared" si="5"/>
        <v>0</v>
      </c>
      <c r="N10" s="1">
        <f t="shared" si="6"/>
        <v>1</v>
      </c>
      <c r="O10" s="1">
        <f t="shared" si="7"/>
        <v>1</v>
      </c>
      <c r="P10" s="1">
        <f t="shared" si="13"/>
        <v>2</v>
      </c>
      <c r="Q10" s="1">
        <f t="shared" si="14"/>
        <v>0</v>
      </c>
      <c r="R10" s="1">
        <f t="shared" si="8"/>
        <v>1</v>
      </c>
      <c r="S10" s="1">
        <f t="shared" si="15"/>
        <v>3</v>
      </c>
      <c r="T10" s="1">
        <f t="shared" si="16"/>
        <v>2</v>
      </c>
      <c r="U10" s="50">
        <f t="shared" si="17"/>
        <v>0</v>
      </c>
      <c r="V10" s="50">
        <f t="shared" si="18"/>
        <v>1</v>
      </c>
      <c r="W10" s="51">
        <f t="shared" si="19"/>
        <v>0</v>
      </c>
      <c r="X10" s="51">
        <f t="shared" si="20"/>
        <v>0</v>
      </c>
      <c r="Y10" s="51">
        <f t="shared" si="21"/>
        <v>3</v>
      </c>
      <c r="Z10" s="51">
        <f t="shared" si="22"/>
        <v>1</v>
      </c>
      <c r="AA10" s="1" t="str">
        <f t="shared" si="1"/>
        <v>L</v>
      </c>
      <c r="AB10" s="1">
        <f t="shared" si="9"/>
        <v>2</v>
      </c>
      <c r="AC10" s="50" t="str">
        <f t="shared" si="10"/>
        <v>L</v>
      </c>
      <c r="AD10" s="50">
        <f t="shared" si="23"/>
        <v>2</v>
      </c>
      <c r="AE10" s="50">
        <f t="shared" si="24"/>
        <v>5</v>
      </c>
      <c r="AF10" s="50">
        <f t="shared" si="25"/>
        <v>2</v>
      </c>
      <c r="AG10" s="17"/>
      <c r="AM10" s="1" t="s">
        <v>68</v>
      </c>
      <c r="AN10" s="1" t="s">
        <v>72</v>
      </c>
    </row>
    <row r="11" spans="1:41" x14ac:dyDescent="0.25">
      <c r="A11" s="14">
        <v>45229</v>
      </c>
      <c r="B11" s="1">
        <v>10</v>
      </c>
      <c r="C11" s="1" t="s">
        <v>4</v>
      </c>
      <c r="D11" s="1" t="s">
        <v>55</v>
      </c>
      <c r="E11" s="1">
        <v>4</v>
      </c>
      <c r="F11" s="1">
        <v>3</v>
      </c>
      <c r="G11" s="1" t="s">
        <v>111</v>
      </c>
      <c r="H11" s="1" t="s">
        <v>112</v>
      </c>
      <c r="I11" s="1">
        <f t="shared" si="3"/>
        <v>3</v>
      </c>
      <c r="J11" s="1">
        <f t="shared" si="11"/>
        <v>5</v>
      </c>
      <c r="K11" s="1">
        <f t="shared" si="4"/>
        <v>2</v>
      </c>
      <c r="L11" s="1">
        <f t="shared" si="12"/>
        <v>2</v>
      </c>
      <c r="M11" s="1">
        <f t="shared" si="5"/>
        <v>0</v>
      </c>
      <c r="N11" s="1">
        <f t="shared" si="6"/>
        <v>1</v>
      </c>
      <c r="O11" s="1">
        <f t="shared" si="7"/>
        <v>1</v>
      </c>
      <c r="P11" s="1">
        <f t="shared" si="13"/>
        <v>2</v>
      </c>
      <c r="Q11" s="1">
        <f t="shared" si="14"/>
        <v>0</v>
      </c>
      <c r="R11" s="1">
        <f t="shared" si="8"/>
        <v>2</v>
      </c>
      <c r="S11" s="1">
        <f t="shared" si="15"/>
        <v>3</v>
      </c>
      <c r="T11" s="1">
        <f t="shared" si="16"/>
        <v>2</v>
      </c>
      <c r="U11" s="50">
        <f t="shared" si="17"/>
        <v>0</v>
      </c>
      <c r="V11" s="50">
        <f t="shared" si="18"/>
        <v>1</v>
      </c>
      <c r="W11" s="51">
        <f t="shared" si="19"/>
        <v>0</v>
      </c>
      <c r="X11" s="51">
        <f t="shared" si="20"/>
        <v>0</v>
      </c>
      <c r="Y11" s="51">
        <f t="shared" si="21"/>
        <v>3</v>
      </c>
      <c r="Z11" s="51">
        <f t="shared" si="22"/>
        <v>1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3</v>
      </c>
      <c r="AE11" s="50">
        <f t="shared" si="24"/>
        <v>5</v>
      </c>
      <c r="AF11" s="50">
        <f t="shared" si="25"/>
        <v>2</v>
      </c>
      <c r="AG11" s="17"/>
      <c r="AM11" s="1" t="s">
        <v>56</v>
      </c>
      <c r="AN11" s="1" t="s">
        <v>83</v>
      </c>
    </row>
    <row r="12" spans="1:41" x14ac:dyDescent="0.25">
      <c r="A12" s="14">
        <v>45232</v>
      </c>
      <c r="B12" s="1">
        <v>11</v>
      </c>
      <c r="C12" s="1" t="s">
        <v>3</v>
      </c>
      <c r="D12" s="1" t="s">
        <v>72</v>
      </c>
      <c r="E12" s="1">
        <v>4</v>
      </c>
      <c r="F12" s="1">
        <v>2</v>
      </c>
      <c r="G12" s="1" t="s">
        <v>112</v>
      </c>
      <c r="H12" s="1" t="s">
        <v>112</v>
      </c>
      <c r="I12" s="1">
        <f t="shared" si="3"/>
        <v>4</v>
      </c>
      <c r="J12" s="1">
        <f t="shared" si="11"/>
        <v>5</v>
      </c>
      <c r="K12" s="1">
        <f t="shared" si="4"/>
        <v>2</v>
      </c>
      <c r="L12" s="1">
        <f t="shared" si="12"/>
        <v>2</v>
      </c>
      <c r="M12" s="1">
        <f t="shared" si="5"/>
        <v>0</v>
      </c>
      <c r="N12" s="1">
        <f t="shared" si="6"/>
        <v>1</v>
      </c>
      <c r="O12" s="1">
        <f t="shared" si="7"/>
        <v>2</v>
      </c>
      <c r="P12" s="1">
        <f t="shared" si="13"/>
        <v>2</v>
      </c>
      <c r="Q12" s="1">
        <f t="shared" si="14"/>
        <v>0</v>
      </c>
      <c r="R12" s="1">
        <f t="shared" si="8"/>
        <v>2</v>
      </c>
      <c r="S12" s="1">
        <f t="shared" si="15"/>
        <v>3</v>
      </c>
      <c r="T12" s="1">
        <f t="shared" si="16"/>
        <v>2</v>
      </c>
      <c r="U12" s="50">
        <f t="shared" si="17"/>
        <v>0</v>
      </c>
      <c r="V12" s="50">
        <f t="shared" si="18"/>
        <v>1</v>
      </c>
      <c r="W12" s="51">
        <f t="shared" si="19"/>
        <v>0</v>
      </c>
      <c r="X12" s="51">
        <f t="shared" si="20"/>
        <v>1</v>
      </c>
      <c r="Y12" s="51">
        <f t="shared" si="21"/>
        <v>3</v>
      </c>
      <c r="Z12" s="51">
        <f t="shared" si="22"/>
        <v>1</v>
      </c>
      <c r="AA12" s="1" t="str">
        <f t="shared" si="1"/>
        <v>W</v>
      </c>
      <c r="AB12" s="1">
        <f t="shared" si="9"/>
        <v>2</v>
      </c>
      <c r="AC12" s="50" t="str">
        <f t="shared" si="10"/>
        <v>W</v>
      </c>
      <c r="AD12" s="50">
        <f>IF(AC12="","",COUNTIFS(AC3:AC12,"W"))</f>
        <v>4</v>
      </c>
      <c r="AE12" s="50">
        <f>IF(AC12="","",COUNTIFS(AC3:AC12,"L"))</f>
        <v>4</v>
      </c>
      <c r="AF12" s="50">
        <f>IF(AC12="","",COUNTIFS(AC3:AC12,"OTL"))</f>
        <v>2</v>
      </c>
      <c r="AG12" s="17"/>
      <c r="AM12" s="1" t="s">
        <v>78</v>
      </c>
      <c r="AN12" s="1" t="s">
        <v>71</v>
      </c>
    </row>
    <row r="13" spans="1:41" x14ac:dyDescent="0.25">
      <c r="A13" s="14">
        <v>45234</v>
      </c>
      <c r="B13" s="1">
        <v>12</v>
      </c>
      <c r="C13" s="1" t="s">
        <v>3</v>
      </c>
      <c r="D13" s="1" t="s">
        <v>81</v>
      </c>
      <c r="E13" s="1">
        <v>3</v>
      </c>
      <c r="F13" s="1">
        <v>6</v>
      </c>
      <c r="G13" s="1" t="s">
        <v>112</v>
      </c>
      <c r="H13" s="1" t="s">
        <v>112</v>
      </c>
      <c r="I13" s="1">
        <f t="shared" si="3"/>
        <v>4</v>
      </c>
      <c r="J13" s="1">
        <f t="shared" si="11"/>
        <v>6</v>
      </c>
      <c r="K13" s="1">
        <f t="shared" si="4"/>
        <v>2</v>
      </c>
      <c r="L13" s="1">
        <f t="shared" si="12"/>
        <v>2</v>
      </c>
      <c r="M13" s="1">
        <f t="shared" si="5"/>
        <v>0</v>
      </c>
      <c r="N13" s="1">
        <f t="shared" si="6"/>
        <v>1</v>
      </c>
      <c r="O13" s="1">
        <f t="shared" si="7"/>
        <v>2</v>
      </c>
      <c r="P13" s="1">
        <f t="shared" si="13"/>
        <v>3</v>
      </c>
      <c r="Q13" s="1">
        <f t="shared" si="14"/>
        <v>0</v>
      </c>
      <c r="R13" s="1">
        <f t="shared" si="8"/>
        <v>2</v>
      </c>
      <c r="S13" s="1">
        <f t="shared" si="15"/>
        <v>3</v>
      </c>
      <c r="T13" s="1">
        <f t="shared" si="16"/>
        <v>2</v>
      </c>
      <c r="U13" s="50">
        <f t="shared" si="17"/>
        <v>0</v>
      </c>
      <c r="V13" s="50">
        <f t="shared" si="18"/>
        <v>2</v>
      </c>
      <c r="W13" s="51">
        <f t="shared" si="19"/>
        <v>0</v>
      </c>
      <c r="X13" s="51">
        <f t="shared" si="20"/>
        <v>1</v>
      </c>
      <c r="Y13" s="51">
        <f t="shared" si="21"/>
        <v>4</v>
      </c>
      <c r="Z13" s="51">
        <f t="shared" si="22"/>
        <v>1</v>
      </c>
      <c r="AA13" s="1" t="str">
        <f t="shared" si="1"/>
        <v>L</v>
      </c>
      <c r="AB13" s="1">
        <f t="shared" si="9"/>
        <v>1</v>
      </c>
      <c r="AC13" s="50" t="str">
        <f t="shared" si="10"/>
        <v>L</v>
      </c>
      <c r="AD13" s="50">
        <f>IF(AC13="","",COUNTIFS(AC4:AC13,"W"))</f>
        <v>4</v>
      </c>
      <c r="AE13" s="50">
        <f>IF(AC13="","",COUNTIFS(AC4:AC13,"L"))</f>
        <v>4</v>
      </c>
      <c r="AF13" s="50">
        <f>IF(AC13="","",COUNTIFS(AC4:AC13,"OTL"))</f>
        <v>2</v>
      </c>
      <c r="AG13" s="17"/>
      <c r="AM13" s="1" t="s">
        <v>52</v>
      </c>
      <c r="AN13" s="1" t="s">
        <v>76</v>
      </c>
    </row>
    <row r="14" spans="1:41" x14ac:dyDescent="0.25">
      <c r="A14" s="14">
        <v>45237</v>
      </c>
      <c r="B14" s="1">
        <v>13</v>
      </c>
      <c r="C14" s="1" t="s">
        <v>4</v>
      </c>
      <c r="D14" s="1" t="s">
        <v>74</v>
      </c>
      <c r="E14" s="1">
        <v>3</v>
      </c>
      <c r="F14" s="1">
        <v>4</v>
      </c>
      <c r="G14" s="1" t="s">
        <v>112</v>
      </c>
      <c r="H14" s="1" t="s">
        <v>111</v>
      </c>
      <c r="I14" s="1">
        <f t="shared" si="3"/>
        <v>4</v>
      </c>
      <c r="J14" s="1">
        <f t="shared" si="11"/>
        <v>6</v>
      </c>
      <c r="K14" s="1">
        <f t="shared" si="4"/>
        <v>2</v>
      </c>
      <c r="L14" s="1">
        <f t="shared" si="12"/>
        <v>3</v>
      </c>
      <c r="M14" s="1">
        <f t="shared" si="5"/>
        <v>0</v>
      </c>
      <c r="N14" s="1">
        <f t="shared" si="6"/>
        <v>2</v>
      </c>
      <c r="O14" s="1">
        <f t="shared" si="7"/>
        <v>2</v>
      </c>
      <c r="P14" s="1">
        <f t="shared" si="13"/>
        <v>3</v>
      </c>
      <c r="Q14" s="1">
        <f t="shared" si="14"/>
        <v>0</v>
      </c>
      <c r="R14" s="1">
        <f t="shared" si="8"/>
        <v>2</v>
      </c>
      <c r="S14" s="1">
        <f t="shared" si="15"/>
        <v>3</v>
      </c>
      <c r="T14" s="1">
        <f t="shared" si="16"/>
        <v>3</v>
      </c>
      <c r="U14" s="50">
        <f t="shared" si="17"/>
        <v>0</v>
      </c>
      <c r="V14" s="50">
        <f t="shared" si="18"/>
        <v>2</v>
      </c>
      <c r="W14" s="51">
        <f t="shared" si="19"/>
        <v>0</v>
      </c>
      <c r="X14" s="51">
        <f t="shared" si="20"/>
        <v>1</v>
      </c>
      <c r="Y14" s="51">
        <f t="shared" si="21"/>
        <v>4</v>
      </c>
      <c r="Z14" s="51">
        <f t="shared" si="22"/>
        <v>2</v>
      </c>
      <c r="AA14" s="1" t="str">
        <f t="shared" si="1"/>
        <v>L</v>
      </c>
      <c r="AB14" s="1">
        <f t="shared" si="9"/>
        <v>2</v>
      </c>
      <c r="AC14" s="50" t="str">
        <f t="shared" si="10"/>
        <v>OTL</v>
      </c>
      <c r="AD14" s="50">
        <f t="shared" ref="AD14:AD77" si="26">IF(AC14="","",COUNTIFS(AC5:AC14,"W"))</f>
        <v>4</v>
      </c>
      <c r="AE14" s="50">
        <f t="shared" ref="AE14:AE77" si="27">IF(AC14="","",COUNTIFS(AC5:AC14,"L"))</f>
        <v>4</v>
      </c>
      <c r="AF14" s="50">
        <f t="shared" ref="AF14:AF77" si="28">IF(AC14="","",COUNTIFS(AC5:AC14,"OTL"))</f>
        <v>2</v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71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4</v>
      </c>
      <c r="J84" s="1">
        <f t="shared" si="57"/>
        <v>6</v>
      </c>
      <c r="K84" s="1">
        <f t="shared" si="57"/>
        <v>2</v>
      </c>
      <c r="L84" s="1">
        <f t="shared" si="57"/>
        <v>3</v>
      </c>
      <c r="M84" s="1">
        <f t="shared" si="57"/>
        <v>0</v>
      </c>
      <c r="N84" s="1">
        <f t="shared" si="57"/>
        <v>2</v>
      </c>
      <c r="O84" s="1">
        <f t="shared" ref="O84:Z84" si="58">IF(O2="","",MAX(O2:O83))</f>
        <v>2</v>
      </c>
      <c r="P84" s="1">
        <f t="shared" si="58"/>
        <v>3</v>
      </c>
      <c r="Q84" s="1">
        <f t="shared" si="58"/>
        <v>0</v>
      </c>
      <c r="R84" s="1">
        <f t="shared" si="58"/>
        <v>2</v>
      </c>
      <c r="S84" s="1">
        <f t="shared" si="58"/>
        <v>3</v>
      </c>
      <c r="T84" s="1">
        <f t="shared" si="58"/>
        <v>3</v>
      </c>
      <c r="U84" s="1">
        <f t="shared" si="58"/>
        <v>0</v>
      </c>
      <c r="V84" s="1">
        <f t="shared" si="58"/>
        <v>2</v>
      </c>
      <c r="W84" s="1">
        <f t="shared" si="58"/>
        <v>0</v>
      </c>
      <c r="X84" s="1">
        <f t="shared" si="58"/>
        <v>1</v>
      </c>
      <c r="Y84" s="1">
        <f t="shared" si="58"/>
        <v>4</v>
      </c>
      <c r="Z84" s="1">
        <f t="shared" si="58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2:33" x14ac:dyDescent="0.25">
      <c r="C85" s="1">
        <f>COUNTIF(C1:C83,"Away")</f>
        <v>8</v>
      </c>
      <c r="E85" s="1">
        <f>SUM(E2:E83)</f>
        <v>34</v>
      </c>
      <c r="F85" s="1">
        <f>SUM(F2:F83)</f>
        <v>46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2-3-0</v>
      </c>
      <c r="R85" s="1" t="str">
        <f>IF(R84="","0-0-0",CONCATENATE(R84,"-",S84,"-",T84))</f>
        <v>2-3-3</v>
      </c>
      <c r="U85" s="1" t="str">
        <f>IF(U84="","0-0-0",CONCATENATE(U84,"-",V84,"-",W84))</f>
        <v>0-2-0</v>
      </c>
      <c r="X85" s="1" t="str">
        <f>IF(X84="","0-0-0",CONCATENATE(X84,"-",Y84,"-",Z84))</f>
        <v>1-4-2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45211</v>
      </c>
      <c r="B2" s="1">
        <v>1</v>
      </c>
      <c r="C2" s="1" t="s">
        <v>4</v>
      </c>
      <c r="D2" s="1" t="s">
        <v>68</v>
      </c>
      <c r="E2" s="1">
        <v>1</v>
      </c>
      <c r="F2" s="1">
        <v>2</v>
      </c>
      <c r="G2" s="1" t="s">
        <v>112</v>
      </c>
      <c r="H2" s="1" t="s">
        <v>111</v>
      </c>
      <c r="I2" s="1">
        <f t="shared" ref="I2" si="0"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1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1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1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OTL</v>
      </c>
      <c r="AD2" s="50">
        <f>IF(AC2="","",IF(AC2=$AJ$1,1,0))</f>
        <v>0</v>
      </c>
      <c r="AE2" s="50">
        <f>IF(AC2="","",IF(AC2=$AJ$2,1,0))</f>
        <v>0</v>
      </c>
      <c r="AF2" s="50">
        <f>IF(AC2="","",IF(AC2=$AJ$3,1,0))</f>
        <v>1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80</v>
      </c>
      <c r="E3" s="1">
        <v>2</v>
      </c>
      <c r="F3" s="1">
        <v>1</v>
      </c>
      <c r="G3" s="1" t="s">
        <v>112</v>
      </c>
      <c r="H3" s="1" t="s">
        <v>111</v>
      </c>
      <c r="I3" s="1">
        <f t="shared" ref="I3:I66" si="3">IF(E3="","",IF(E3&gt;F3,I2+1,I2))</f>
        <v>1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1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1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1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1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1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0</v>
      </c>
      <c r="AF3" s="50">
        <f>IF(AC3="","",IF(AC3=$AJ$3,AF2+1,AF2))</f>
        <v>1</v>
      </c>
      <c r="AG3" s="17"/>
      <c r="AJ3" s="1" t="s">
        <v>99</v>
      </c>
      <c r="AM3" s="1" t="s">
        <v>53</v>
      </c>
      <c r="AN3" s="1" t="s">
        <v>81</v>
      </c>
      <c r="AO3" s="1" t="s">
        <v>69</v>
      </c>
    </row>
    <row r="4" spans="1:41" x14ac:dyDescent="0.25">
      <c r="A4" s="14">
        <v>45218</v>
      </c>
      <c r="B4" s="1">
        <v>3</v>
      </c>
      <c r="C4" s="1" t="s">
        <v>3</v>
      </c>
      <c r="D4" s="1" t="s">
        <v>74</v>
      </c>
      <c r="E4" s="1">
        <v>2</v>
      </c>
      <c r="F4" s="1">
        <v>6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1</v>
      </c>
      <c r="M4" s="1">
        <f t="shared" si="5"/>
        <v>1</v>
      </c>
      <c r="N4" s="1">
        <f t="shared" si="6"/>
        <v>1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1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1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1</v>
      </c>
      <c r="Z4" s="51">
        <f t="shared" ref="Z4:Z67" si="22">IF(E4="","",IF(AND(E4&lt;F4,COUNTIF($AN$1:$AN$15,D4)=1,OR(G4=$AK$1,H4=$AK$1)), Z3+1, Z3))</f>
        <v>1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1</v>
      </c>
      <c r="AF4" s="50">
        <f t="shared" ref="AF4:AF11" si="25">IF(AC4="","",IF(AC4=$AJ$3,AF3+1,AF3))</f>
        <v>1</v>
      </c>
      <c r="AG4" s="17"/>
      <c r="AM4" s="1" t="s">
        <v>57</v>
      </c>
      <c r="AN4" s="1" t="s">
        <v>75</v>
      </c>
      <c r="AO4" s="1" t="s">
        <v>68</v>
      </c>
    </row>
    <row r="5" spans="1:41" x14ac:dyDescent="0.25">
      <c r="A5" s="14">
        <v>45220</v>
      </c>
      <c r="B5" s="1">
        <v>4</v>
      </c>
      <c r="C5" s="1" t="s">
        <v>3</v>
      </c>
      <c r="D5" s="1" t="s">
        <v>66</v>
      </c>
      <c r="E5" s="1">
        <v>4</v>
      </c>
      <c r="F5" s="1">
        <v>2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1</v>
      </c>
      <c r="K5" s="1">
        <f t="shared" si="4"/>
        <v>0</v>
      </c>
      <c r="L5" s="1">
        <f t="shared" si="12"/>
        <v>1</v>
      </c>
      <c r="M5" s="1">
        <f t="shared" si="5"/>
        <v>1</v>
      </c>
      <c r="N5" s="1">
        <f t="shared" si="6"/>
        <v>1</v>
      </c>
      <c r="O5" s="1">
        <f t="shared" si="7"/>
        <v>2</v>
      </c>
      <c r="P5" s="1">
        <f t="shared" si="13"/>
        <v>1</v>
      </c>
      <c r="Q5" s="1">
        <f t="shared" si="14"/>
        <v>0</v>
      </c>
      <c r="R5" s="1">
        <f t="shared" si="8"/>
        <v>0</v>
      </c>
      <c r="S5" s="1">
        <f t="shared" si="15"/>
        <v>0</v>
      </c>
      <c r="T5" s="1">
        <f t="shared" si="16"/>
        <v>1</v>
      </c>
      <c r="U5" s="50">
        <f t="shared" si="17"/>
        <v>0</v>
      </c>
      <c r="V5" s="50">
        <f t="shared" si="18"/>
        <v>1</v>
      </c>
      <c r="W5" s="51">
        <f t="shared" si="19"/>
        <v>1</v>
      </c>
      <c r="X5" s="51">
        <f t="shared" si="20"/>
        <v>1</v>
      </c>
      <c r="Y5" s="51">
        <f t="shared" si="21"/>
        <v>1</v>
      </c>
      <c r="Z5" s="51">
        <f t="shared" si="22"/>
        <v>1</v>
      </c>
      <c r="AA5" s="1" t="str">
        <f t="shared" si="1"/>
        <v>W</v>
      </c>
      <c r="AB5" s="1">
        <f t="shared" si="9"/>
        <v>1</v>
      </c>
      <c r="AC5" s="50" t="str">
        <f t="shared" si="10"/>
        <v>W</v>
      </c>
      <c r="AD5" s="50">
        <f t="shared" si="23"/>
        <v>2</v>
      </c>
      <c r="AE5" s="50">
        <f t="shared" si="24"/>
        <v>1</v>
      </c>
      <c r="AF5" s="50">
        <f t="shared" si="25"/>
        <v>1</v>
      </c>
      <c r="AG5" s="17"/>
      <c r="AM5" s="1" t="s">
        <v>81</v>
      </c>
      <c r="AN5" s="1" t="s">
        <v>69</v>
      </c>
      <c r="AO5" s="1" t="s">
        <v>73</v>
      </c>
    </row>
    <row r="6" spans="1:41" x14ac:dyDescent="0.25">
      <c r="A6" s="14">
        <v>45223</v>
      </c>
      <c r="B6" s="1">
        <v>5</v>
      </c>
      <c r="C6" s="1" t="s">
        <v>4</v>
      </c>
      <c r="D6" s="1" t="s">
        <v>70</v>
      </c>
      <c r="E6" s="1">
        <v>2</v>
      </c>
      <c r="F6" s="1">
        <v>4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1</v>
      </c>
      <c r="N6" s="1">
        <f t="shared" si="6"/>
        <v>1</v>
      </c>
      <c r="O6" s="1">
        <f t="shared" si="7"/>
        <v>2</v>
      </c>
      <c r="P6" s="1">
        <f t="shared" si="13"/>
        <v>1</v>
      </c>
      <c r="Q6" s="1">
        <f t="shared" si="14"/>
        <v>0</v>
      </c>
      <c r="R6" s="1">
        <f t="shared" si="8"/>
        <v>0</v>
      </c>
      <c r="S6" s="1">
        <f t="shared" si="15"/>
        <v>1</v>
      </c>
      <c r="T6" s="1">
        <f t="shared" si="16"/>
        <v>1</v>
      </c>
      <c r="U6" s="50">
        <f t="shared" si="17"/>
        <v>0</v>
      </c>
      <c r="V6" s="50">
        <f t="shared" si="18"/>
        <v>2</v>
      </c>
      <c r="W6" s="51">
        <f t="shared" si="19"/>
        <v>1</v>
      </c>
      <c r="X6" s="51">
        <f t="shared" si="20"/>
        <v>1</v>
      </c>
      <c r="Y6" s="51">
        <f t="shared" si="21"/>
        <v>2</v>
      </c>
      <c r="Z6" s="51">
        <f t="shared" si="22"/>
        <v>1</v>
      </c>
      <c r="AA6" s="1" t="str">
        <f t="shared" si="1"/>
        <v>L</v>
      </c>
      <c r="AB6" s="1">
        <f t="shared" si="9"/>
        <v>1</v>
      </c>
      <c r="AC6" s="50" t="str">
        <f t="shared" si="10"/>
        <v>L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61</v>
      </c>
      <c r="AN6" s="1" t="s">
        <v>68</v>
      </c>
      <c r="AO6" s="1" t="s">
        <v>72</v>
      </c>
    </row>
    <row r="7" spans="1:41" x14ac:dyDescent="0.25">
      <c r="A7" s="14">
        <v>45225</v>
      </c>
      <c r="B7" s="1">
        <v>6</v>
      </c>
      <c r="C7" s="1" t="s">
        <v>4</v>
      </c>
      <c r="D7" s="1" t="s">
        <v>81</v>
      </c>
      <c r="E7" s="1">
        <v>3</v>
      </c>
      <c r="F7" s="1">
        <v>0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2</v>
      </c>
      <c r="K7" s="1">
        <f t="shared" si="4"/>
        <v>0</v>
      </c>
      <c r="L7" s="1">
        <f t="shared" si="12"/>
        <v>1</v>
      </c>
      <c r="M7" s="1">
        <f t="shared" si="5"/>
        <v>1</v>
      </c>
      <c r="N7" s="1">
        <f t="shared" si="6"/>
        <v>1</v>
      </c>
      <c r="O7" s="1">
        <f t="shared" si="7"/>
        <v>2</v>
      </c>
      <c r="P7" s="1">
        <f t="shared" si="13"/>
        <v>1</v>
      </c>
      <c r="Q7" s="1">
        <f t="shared" si="14"/>
        <v>0</v>
      </c>
      <c r="R7" s="1">
        <f t="shared" si="8"/>
        <v>1</v>
      </c>
      <c r="S7" s="1">
        <f t="shared" si="15"/>
        <v>1</v>
      </c>
      <c r="T7" s="1">
        <f t="shared" si="16"/>
        <v>1</v>
      </c>
      <c r="U7" s="50">
        <f t="shared" si="17"/>
        <v>0</v>
      </c>
      <c r="V7" s="50">
        <f t="shared" si="18"/>
        <v>2</v>
      </c>
      <c r="W7" s="51">
        <f t="shared" si="19"/>
        <v>1</v>
      </c>
      <c r="X7" s="51">
        <f t="shared" si="20"/>
        <v>2</v>
      </c>
      <c r="Y7" s="51">
        <f t="shared" si="21"/>
        <v>2</v>
      </c>
      <c r="Z7" s="51">
        <f t="shared" si="22"/>
        <v>1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3</v>
      </c>
      <c r="AE7" s="50">
        <f t="shared" si="24"/>
        <v>2</v>
      </c>
      <c r="AF7" s="50">
        <f t="shared" si="25"/>
        <v>1</v>
      </c>
      <c r="AG7" s="17"/>
      <c r="AM7" s="1" t="s">
        <v>75</v>
      </c>
      <c r="AN7" s="1" t="s">
        <v>78</v>
      </c>
      <c r="AO7" s="1" t="s">
        <v>70</v>
      </c>
    </row>
    <row r="8" spans="1:41" x14ac:dyDescent="0.25">
      <c r="A8" s="14">
        <v>45226</v>
      </c>
      <c r="B8" s="1">
        <v>7</v>
      </c>
      <c r="C8" s="1" t="s">
        <v>4</v>
      </c>
      <c r="D8" s="1" t="s">
        <v>76</v>
      </c>
      <c r="E8" s="1">
        <v>0</v>
      </c>
      <c r="F8" s="1">
        <v>5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3</v>
      </c>
      <c r="K8" s="1">
        <f t="shared" si="4"/>
        <v>0</v>
      </c>
      <c r="L8" s="1">
        <f t="shared" si="12"/>
        <v>1</v>
      </c>
      <c r="M8" s="1">
        <f t="shared" si="5"/>
        <v>1</v>
      </c>
      <c r="N8" s="1">
        <f t="shared" si="6"/>
        <v>1</v>
      </c>
      <c r="O8" s="1">
        <f t="shared" si="7"/>
        <v>2</v>
      </c>
      <c r="P8" s="1">
        <f t="shared" si="13"/>
        <v>1</v>
      </c>
      <c r="Q8" s="1">
        <f t="shared" si="14"/>
        <v>0</v>
      </c>
      <c r="R8" s="1">
        <f t="shared" si="8"/>
        <v>1</v>
      </c>
      <c r="S8" s="1">
        <f t="shared" si="15"/>
        <v>2</v>
      </c>
      <c r="T8" s="1">
        <f t="shared" si="16"/>
        <v>1</v>
      </c>
      <c r="U8" s="50">
        <f t="shared" si="17"/>
        <v>0</v>
      </c>
      <c r="V8" s="50">
        <f t="shared" si="18"/>
        <v>2</v>
      </c>
      <c r="W8" s="51">
        <f t="shared" si="19"/>
        <v>1</v>
      </c>
      <c r="X8" s="51">
        <f t="shared" si="20"/>
        <v>2</v>
      </c>
      <c r="Y8" s="51">
        <f t="shared" si="21"/>
        <v>3</v>
      </c>
      <c r="Z8" s="51">
        <f t="shared" si="22"/>
        <v>1</v>
      </c>
      <c r="AA8" s="1" t="str">
        <f t="shared" si="1"/>
        <v>L</v>
      </c>
      <c r="AB8" s="1">
        <f t="shared" si="9"/>
        <v>1</v>
      </c>
      <c r="AC8" s="50" t="str">
        <f t="shared" si="10"/>
        <v>L</v>
      </c>
      <c r="AD8" s="50">
        <f t="shared" si="23"/>
        <v>3</v>
      </c>
      <c r="AE8" s="50">
        <f t="shared" si="24"/>
        <v>3</v>
      </c>
      <c r="AF8" s="50">
        <f t="shared" si="25"/>
        <v>1</v>
      </c>
      <c r="AG8" s="17"/>
      <c r="AM8" s="1" t="s">
        <v>69</v>
      </c>
      <c r="AN8" s="1" t="s">
        <v>79</v>
      </c>
    </row>
    <row r="9" spans="1:41" x14ac:dyDescent="0.25">
      <c r="A9" s="14">
        <v>45231</v>
      </c>
      <c r="B9" s="1">
        <v>8</v>
      </c>
      <c r="C9" s="1" t="s">
        <v>4</v>
      </c>
      <c r="D9" s="1" t="s">
        <v>69</v>
      </c>
      <c r="E9" s="1">
        <v>1</v>
      </c>
      <c r="F9" s="1">
        <v>4</v>
      </c>
      <c r="G9" s="1" t="s">
        <v>112</v>
      </c>
      <c r="H9" s="1" t="s">
        <v>112</v>
      </c>
      <c r="I9" s="1">
        <f t="shared" si="3"/>
        <v>3</v>
      </c>
      <c r="J9" s="1">
        <f t="shared" si="11"/>
        <v>4</v>
      </c>
      <c r="K9" s="1">
        <f t="shared" si="4"/>
        <v>0</v>
      </c>
      <c r="L9" s="1">
        <f t="shared" si="12"/>
        <v>1</v>
      </c>
      <c r="M9" s="1">
        <f t="shared" si="5"/>
        <v>1</v>
      </c>
      <c r="N9" s="1">
        <f t="shared" si="6"/>
        <v>1</v>
      </c>
      <c r="O9" s="1">
        <f t="shared" si="7"/>
        <v>2</v>
      </c>
      <c r="P9" s="1">
        <f t="shared" si="13"/>
        <v>1</v>
      </c>
      <c r="Q9" s="1">
        <f t="shared" si="14"/>
        <v>0</v>
      </c>
      <c r="R9" s="1">
        <f t="shared" si="8"/>
        <v>1</v>
      </c>
      <c r="S9" s="1">
        <f t="shared" si="15"/>
        <v>3</v>
      </c>
      <c r="T9" s="1">
        <f t="shared" si="16"/>
        <v>1</v>
      </c>
      <c r="U9" s="50">
        <f t="shared" si="17"/>
        <v>0</v>
      </c>
      <c r="V9" s="50">
        <f t="shared" si="18"/>
        <v>3</v>
      </c>
      <c r="W9" s="51">
        <f t="shared" si="19"/>
        <v>1</v>
      </c>
      <c r="X9" s="51">
        <f t="shared" si="20"/>
        <v>2</v>
      </c>
      <c r="Y9" s="51">
        <f t="shared" si="21"/>
        <v>4</v>
      </c>
      <c r="Z9" s="51">
        <f t="shared" si="22"/>
        <v>1</v>
      </c>
      <c r="AA9" s="1" t="str">
        <f t="shared" si="1"/>
        <v>L</v>
      </c>
      <c r="AB9" s="1">
        <f t="shared" si="9"/>
        <v>2</v>
      </c>
      <c r="AC9" s="50" t="str">
        <f t="shared" si="10"/>
        <v>L</v>
      </c>
      <c r="AD9" s="50">
        <f t="shared" si="23"/>
        <v>3</v>
      </c>
      <c r="AE9" s="50">
        <f t="shared" si="24"/>
        <v>4</v>
      </c>
      <c r="AF9" s="50">
        <f t="shared" si="25"/>
        <v>1</v>
      </c>
      <c r="AG9" s="17"/>
      <c r="AM9" s="1" t="s">
        <v>67</v>
      </c>
      <c r="AN9" s="1" t="s">
        <v>73</v>
      </c>
    </row>
    <row r="10" spans="1:41" x14ac:dyDescent="0.25">
      <c r="A10" s="14">
        <v>45233</v>
      </c>
      <c r="B10" s="1">
        <v>9</v>
      </c>
      <c r="C10" s="1" t="s">
        <v>3</v>
      </c>
      <c r="D10" s="1" t="s">
        <v>63</v>
      </c>
      <c r="E10" s="1">
        <v>4</v>
      </c>
      <c r="F10" s="1">
        <v>1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4</v>
      </c>
      <c r="K10" s="1">
        <f t="shared" si="4"/>
        <v>0</v>
      </c>
      <c r="L10" s="1">
        <f t="shared" si="12"/>
        <v>1</v>
      </c>
      <c r="M10" s="1">
        <f t="shared" si="5"/>
        <v>1</v>
      </c>
      <c r="N10" s="1">
        <f t="shared" si="6"/>
        <v>1</v>
      </c>
      <c r="O10" s="1">
        <f t="shared" si="7"/>
        <v>3</v>
      </c>
      <c r="P10" s="1">
        <f t="shared" si="13"/>
        <v>1</v>
      </c>
      <c r="Q10" s="1">
        <f t="shared" si="14"/>
        <v>0</v>
      </c>
      <c r="R10" s="1">
        <f t="shared" si="8"/>
        <v>1</v>
      </c>
      <c r="S10" s="1">
        <f t="shared" si="15"/>
        <v>3</v>
      </c>
      <c r="T10" s="1">
        <f t="shared" si="16"/>
        <v>1</v>
      </c>
      <c r="U10" s="50">
        <f t="shared" si="17"/>
        <v>0</v>
      </c>
      <c r="V10" s="50">
        <f t="shared" si="18"/>
        <v>3</v>
      </c>
      <c r="W10" s="51">
        <f t="shared" si="19"/>
        <v>1</v>
      </c>
      <c r="X10" s="51">
        <f t="shared" si="20"/>
        <v>2</v>
      </c>
      <c r="Y10" s="51">
        <f t="shared" si="21"/>
        <v>4</v>
      </c>
      <c r="Z10" s="51">
        <f t="shared" si="22"/>
        <v>1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4</v>
      </c>
      <c r="AE10" s="50">
        <f t="shared" si="24"/>
        <v>4</v>
      </c>
      <c r="AF10" s="50">
        <f t="shared" si="25"/>
        <v>1</v>
      </c>
      <c r="AG10" s="17"/>
      <c r="AM10" s="1" t="s">
        <v>68</v>
      </c>
      <c r="AN10" s="1" t="s">
        <v>72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58</v>
      </c>
      <c r="E11" s="1">
        <v>6</v>
      </c>
      <c r="F11" s="1">
        <v>3</v>
      </c>
      <c r="G11" s="1" t="s">
        <v>112</v>
      </c>
      <c r="H11" s="1" t="s">
        <v>112</v>
      </c>
      <c r="I11" s="1">
        <f t="shared" si="3"/>
        <v>5</v>
      </c>
      <c r="J11" s="1">
        <f t="shared" si="11"/>
        <v>4</v>
      </c>
      <c r="K11" s="1">
        <f t="shared" si="4"/>
        <v>0</v>
      </c>
      <c r="L11" s="1">
        <f t="shared" si="12"/>
        <v>1</v>
      </c>
      <c r="M11" s="1">
        <f t="shared" si="5"/>
        <v>1</v>
      </c>
      <c r="N11" s="1">
        <f t="shared" si="6"/>
        <v>1</v>
      </c>
      <c r="O11" s="1">
        <f t="shared" si="7"/>
        <v>4</v>
      </c>
      <c r="P11" s="1">
        <f t="shared" si="13"/>
        <v>1</v>
      </c>
      <c r="Q11" s="1">
        <f t="shared" si="14"/>
        <v>0</v>
      </c>
      <c r="R11" s="1">
        <f t="shared" si="8"/>
        <v>1</v>
      </c>
      <c r="S11" s="1">
        <f t="shared" si="15"/>
        <v>3</v>
      </c>
      <c r="T11" s="1">
        <f t="shared" si="16"/>
        <v>1</v>
      </c>
      <c r="U11" s="50">
        <f t="shared" si="17"/>
        <v>0</v>
      </c>
      <c r="V11" s="50">
        <f t="shared" si="18"/>
        <v>3</v>
      </c>
      <c r="W11" s="51">
        <f t="shared" si="19"/>
        <v>1</v>
      </c>
      <c r="X11" s="51">
        <f t="shared" si="20"/>
        <v>2</v>
      </c>
      <c r="Y11" s="51">
        <f t="shared" si="21"/>
        <v>4</v>
      </c>
      <c r="Z11" s="51">
        <f t="shared" si="22"/>
        <v>1</v>
      </c>
      <c r="AA11" s="1" t="str">
        <f t="shared" si="1"/>
        <v>W</v>
      </c>
      <c r="AB11" s="1">
        <f t="shared" si="9"/>
        <v>2</v>
      </c>
      <c r="AC11" s="50" t="str">
        <f t="shared" si="10"/>
        <v>W</v>
      </c>
      <c r="AD11" s="50">
        <f t="shared" si="23"/>
        <v>5</v>
      </c>
      <c r="AE11" s="50">
        <f t="shared" si="24"/>
        <v>4</v>
      </c>
      <c r="AF11" s="50">
        <f t="shared" si="25"/>
        <v>1</v>
      </c>
      <c r="AG11" s="17"/>
      <c r="AM11" s="1" t="s">
        <v>56</v>
      </c>
      <c r="AN11" s="1" t="s">
        <v>83</v>
      </c>
    </row>
    <row r="12" spans="1:41" x14ac:dyDescent="0.25">
      <c r="A12" s="14">
        <v>45237</v>
      </c>
      <c r="B12" s="1">
        <v>11</v>
      </c>
      <c r="C12" s="1" t="s">
        <v>3</v>
      </c>
      <c r="D12" s="1" t="s">
        <v>70</v>
      </c>
      <c r="E12" s="1">
        <v>2</v>
      </c>
      <c r="F12" s="1">
        <v>5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5</v>
      </c>
      <c r="K12" s="1">
        <f t="shared" si="4"/>
        <v>0</v>
      </c>
      <c r="L12" s="1">
        <f t="shared" si="12"/>
        <v>1</v>
      </c>
      <c r="M12" s="1">
        <f t="shared" si="5"/>
        <v>1</v>
      </c>
      <c r="N12" s="1">
        <f t="shared" si="6"/>
        <v>1</v>
      </c>
      <c r="O12" s="1">
        <f t="shared" si="7"/>
        <v>4</v>
      </c>
      <c r="P12" s="1">
        <f t="shared" si="13"/>
        <v>2</v>
      </c>
      <c r="Q12" s="1">
        <f t="shared" si="14"/>
        <v>0</v>
      </c>
      <c r="R12" s="1">
        <f t="shared" si="8"/>
        <v>1</v>
      </c>
      <c r="S12" s="1">
        <f t="shared" si="15"/>
        <v>3</v>
      </c>
      <c r="T12" s="1">
        <f t="shared" si="16"/>
        <v>1</v>
      </c>
      <c r="U12" s="50">
        <f t="shared" si="17"/>
        <v>0</v>
      </c>
      <c r="V12" s="50">
        <f t="shared" si="18"/>
        <v>4</v>
      </c>
      <c r="W12" s="51">
        <f t="shared" si="19"/>
        <v>1</v>
      </c>
      <c r="X12" s="51">
        <f t="shared" si="20"/>
        <v>2</v>
      </c>
      <c r="Y12" s="51">
        <f t="shared" si="21"/>
        <v>5</v>
      </c>
      <c r="Z12" s="51">
        <f t="shared" si="22"/>
        <v>1</v>
      </c>
      <c r="AA12" s="1" t="str">
        <f t="shared" si="1"/>
        <v>L</v>
      </c>
      <c r="AB12" s="1">
        <f t="shared" si="9"/>
        <v>1</v>
      </c>
      <c r="AC12" s="50" t="str">
        <f t="shared" si="10"/>
        <v>L</v>
      </c>
      <c r="AD12" s="50">
        <f>IF(AC12="","",COUNTIFS(AC3:AC12,"W"))</f>
        <v>5</v>
      </c>
      <c r="AE12" s="50">
        <f>IF(AC12="","",COUNTIFS(AC3:AC12,"L"))</f>
        <v>5</v>
      </c>
      <c r="AF12" s="50">
        <f>IF(AC12="","",COUNTIFS(AC3:AC12,"OTL"))</f>
        <v>0</v>
      </c>
      <c r="AG12" s="17"/>
      <c r="AM12" s="1" t="s">
        <v>78</v>
      </c>
      <c r="AN12" s="1" t="s">
        <v>80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52</v>
      </c>
      <c r="AN13" s="1" t="s">
        <v>76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55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5</v>
      </c>
      <c r="K84" s="1">
        <f t="shared" si="57"/>
        <v>0</v>
      </c>
      <c r="L84" s="1">
        <f t="shared" si="57"/>
        <v>1</v>
      </c>
      <c r="M84" s="1">
        <f t="shared" si="57"/>
        <v>1</v>
      </c>
      <c r="N84" s="1">
        <f t="shared" si="57"/>
        <v>1</v>
      </c>
      <c r="O84" s="1">
        <f t="shared" ref="O84:Z84" si="58">IF(O2="","",MAX(O2:O83))</f>
        <v>4</v>
      </c>
      <c r="P84" s="1">
        <f t="shared" si="58"/>
        <v>2</v>
      </c>
      <c r="Q84" s="1">
        <f t="shared" si="58"/>
        <v>0</v>
      </c>
      <c r="R84" s="1">
        <f t="shared" si="58"/>
        <v>1</v>
      </c>
      <c r="S84" s="1">
        <f t="shared" si="58"/>
        <v>3</v>
      </c>
      <c r="T84" s="1">
        <f t="shared" si="58"/>
        <v>1</v>
      </c>
      <c r="U84" s="1">
        <f t="shared" si="58"/>
        <v>0</v>
      </c>
      <c r="V84" s="1">
        <f t="shared" si="58"/>
        <v>4</v>
      </c>
      <c r="W84" s="1">
        <f t="shared" si="58"/>
        <v>1</v>
      </c>
      <c r="X84" s="1">
        <f t="shared" si="58"/>
        <v>2</v>
      </c>
      <c r="Y84" s="1">
        <f t="shared" si="58"/>
        <v>5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2:33" x14ac:dyDescent="0.25">
      <c r="C85" s="1">
        <f>COUNTIF(C1:C83,"Away")</f>
        <v>5</v>
      </c>
      <c r="E85" s="1">
        <f>SUM(E2:E83)</f>
        <v>27</v>
      </c>
      <c r="F85" s="1">
        <f>SUM(F2:F83)</f>
        <v>33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4-2-0</v>
      </c>
      <c r="R85" s="1" t="str">
        <f>IF(R84="","0-0-0",CONCATENATE(R84,"-",S84,"-",T84))</f>
        <v>1-3-1</v>
      </c>
      <c r="U85" s="1" t="str">
        <f>IF(U84="","0-0-0",CONCATENATE(U84,"-",V84,"-",W84))</f>
        <v>0-4-1</v>
      </c>
      <c r="X85" s="1" t="str">
        <f>IF(X84="","0-0-0",CONCATENATE(X84,"-",Y84,"-",Z84))</f>
        <v>2-5-1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/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45209</v>
      </c>
      <c r="B2" s="1">
        <v>1</v>
      </c>
      <c r="C2" s="1" t="s">
        <v>3</v>
      </c>
      <c r="D2" s="1" t="s">
        <v>72</v>
      </c>
      <c r="E2" s="1">
        <v>5</v>
      </c>
      <c r="F2" s="1">
        <v>3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56</v>
      </c>
      <c r="E3" s="1">
        <v>4</v>
      </c>
      <c r="F3" s="1">
        <v>6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L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L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56</v>
      </c>
    </row>
    <row r="4" spans="1:41" x14ac:dyDescent="0.25">
      <c r="A4" s="14">
        <v>45214</v>
      </c>
      <c r="B4" s="1">
        <v>3</v>
      </c>
      <c r="C4" s="1" t="s">
        <v>4</v>
      </c>
      <c r="D4" s="1" t="s">
        <v>59</v>
      </c>
      <c r="E4" s="1">
        <v>2</v>
      </c>
      <c r="F4" s="1">
        <v>5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2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2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2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52</v>
      </c>
    </row>
    <row r="5" spans="1:41" x14ac:dyDescent="0.25">
      <c r="A5" s="14">
        <v>45216</v>
      </c>
      <c r="B5" s="1">
        <v>4</v>
      </c>
      <c r="C5" s="1" t="s">
        <v>4</v>
      </c>
      <c r="D5" s="1" t="s">
        <v>57</v>
      </c>
      <c r="E5" s="1">
        <v>2</v>
      </c>
      <c r="F5" s="1">
        <v>3</v>
      </c>
      <c r="G5" s="1" t="s">
        <v>111</v>
      </c>
      <c r="H5" s="1" t="s">
        <v>112</v>
      </c>
      <c r="I5" s="1">
        <f t="shared" si="3"/>
        <v>1</v>
      </c>
      <c r="J5" s="1">
        <f t="shared" si="11"/>
        <v>2</v>
      </c>
      <c r="K5" s="1">
        <f t="shared" si="4"/>
        <v>0</v>
      </c>
      <c r="L5" s="1">
        <f t="shared" si="12"/>
        <v>1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0</v>
      </c>
      <c r="S5" s="1">
        <f t="shared" si="15"/>
        <v>2</v>
      </c>
      <c r="T5" s="1">
        <f t="shared" si="16"/>
        <v>1</v>
      </c>
      <c r="U5" s="50">
        <f t="shared" si="17"/>
        <v>0</v>
      </c>
      <c r="V5" s="50">
        <f t="shared" si="18"/>
        <v>2</v>
      </c>
      <c r="W5" s="51">
        <f t="shared" si="19"/>
        <v>1</v>
      </c>
      <c r="X5" s="51">
        <f t="shared" si="20"/>
        <v>0</v>
      </c>
      <c r="Y5" s="51">
        <f t="shared" si="21"/>
        <v>2</v>
      </c>
      <c r="Z5" s="51">
        <f t="shared" si="22"/>
        <v>1</v>
      </c>
      <c r="AA5" s="1" t="str">
        <f t="shared" si="1"/>
        <v>L</v>
      </c>
      <c r="AB5" s="1">
        <f t="shared" si="9"/>
        <v>3</v>
      </c>
      <c r="AC5" s="50" t="str">
        <f t="shared" si="10"/>
        <v>OTL</v>
      </c>
      <c r="AD5" s="50">
        <f t="shared" si="23"/>
        <v>1</v>
      </c>
      <c r="AE5" s="50">
        <f t="shared" si="24"/>
        <v>2</v>
      </c>
      <c r="AF5" s="50">
        <f t="shared" si="25"/>
        <v>1</v>
      </c>
      <c r="AG5" s="17"/>
      <c r="AM5" s="1" t="s">
        <v>81</v>
      </c>
      <c r="AN5" s="1" t="s">
        <v>56</v>
      </c>
      <c r="AO5" s="1" t="s">
        <v>58</v>
      </c>
    </row>
    <row r="6" spans="1:41" x14ac:dyDescent="0.25">
      <c r="A6" s="14">
        <v>45218</v>
      </c>
      <c r="B6" s="1">
        <v>5</v>
      </c>
      <c r="C6" s="1" t="s">
        <v>3</v>
      </c>
      <c r="D6" s="1" t="s">
        <v>76</v>
      </c>
      <c r="E6" s="1">
        <v>4</v>
      </c>
      <c r="F6" s="1">
        <v>3</v>
      </c>
      <c r="G6" s="1" t="s">
        <v>112</v>
      </c>
      <c r="H6" s="1" t="s">
        <v>112</v>
      </c>
      <c r="I6" s="1">
        <f t="shared" si="3"/>
        <v>2</v>
      </c>
      <c r="J6" s="1">
        <f t="shared" si="11"/>
        <v>2</v>
      </c>
      <c r="K6" s="1">
        <f t="shared" si="4"/>
        <v>0</v>
      </c>
      <c r="L6" s="1">
        <f t="shared" si="12"/>
        <v>1</v>
      </c>
      <c r="M6" s="1">
        <f t="shared" si="5"/>
        <v>0</v>
      </c>
      <c r="N6" s="1">
        <f t="shared" si="6"/>
        <v>0</v>
      </c>
      <c r="O6" s="1">
        <f t="shared" si="7"/>
        <v>2</v>
      </c>
      <c r="P6" s="1">
        <f t="shared" si="13"/>
        <v>0</v>
      </c>
      <c r="Q6" s="1">
        <f t="shared" si="14"/>
        <v>0</v>
      </c>
      <c r="R6" s="1">
        <f t="shared" si="8"/>
        <v>0</v>
      </c>
      <c r="S6" s="1">
        <f t="shared" si="15"/>
        <v>2</v>
      </c>
      <c r="T6" s="1">
        <f t="shared" si="16"/>
        <v>1</v>
      </c>
      <c r="U6" s="50">
        <f t="shared" si="17"/>
        <v>0</v>
      </c>
      <c r="V6" s="50">
        <f t="shared" si="18"/>
        <v>2</v>
      </c>
      <c r="W6" s="51">
        <f t="shared" si="19"/>
        <v>1</v>
      </c>
      <c r="X6" s="51">
        <f t="shared" si="20"/>
        <v>0</v>
      </c>
      <c r="Y6" s="51">
        <f t="shared" si="21"/>
        <v>2</v>
      </c>
      <c r="Z6" s="51">
        <f t="shared" si="22"/>
        <v>1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2</v>
      </c>
      <c r="AE6" s="50">
        <f t="shared" si="24"/>
        <v>2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59</v>
      </c>
    </row>
    <row r="7" spans="1:41" x14ac:dyDescent="0.25">
      <c r="A7" s="14">
        <v>45220</v>
      </c>
      <c r="B7" s="1">
        <v>6</v>
      </c>
      <c r="C7" s="1" t="s">
        <v>3</v>
      </c>
      <c r="D7" s="1" t="s">
        <v>54</v>
      </c>
      <c r="E7" s="1">
        <v>3</v>
      </c>
      <c r="F7" s="1">
        <v>4</v>
      </c>
      <c r="G7" s="1" t="s">
        <v>111</v>
      </c>
      <c r="H7" s="1" t="s">
        <v>112</v>
      </c>
      <c r="I7" s="1">
        <f t="shared" si="3"/>
        <v>2</v>
      </c>
      <c r="J7" s="1">
        <f t="shared" si="11"/>
        <v>2</v>
      </c>
      <c r="K7" s="1">
        <f t="shared" si="4"/>
        <v>0</v>
      </c>
      <c r="L7" s="1">
        <f t="shared" si="12"/>
        <v>2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0</v>
      </c>
      <c r="Q7" s="1">
        <f t="shared" si="14"/>
        <v>1</v>
      </c>
      <c r="R7" s="1">
        <f t="shared" si="8"/>
        <v>0</v>
      </c>
      <c r="S7" s="1">
        <f t="shared" si="15"/>
        <v>2</v>
      </c>
      <c r="T7" s="1">
        <f t="shared" si="16"/>
        <v>1</v>
      </c>
      <c r="U7" s="50">
        <f t="shared" si="17"/>
        <v>0</v>
      </c>
      <c r="V7" s="50">
        <f t="shared" si="18"/>
        <v>2</v>
      </c>
      <c r="W7" s="51">
        <f t="shared" si="19"/>
        <v>2</v>
      </c>
      <c r="X7" s="51">
        <f t="shared" si="20"/>
        <v>0</v>
      </c>
      <c r="Y7" s="51">
        <f t="shared" si="21"/>
        <v>2</v>
      </c>
      <c r="Z7" s="51">
        <f t="shared" si="22"/>
        <v>2</v>
      </c>
      <c r="AA7" s="1" t="str">
        <f t="shared" si="1"/>
        <v>L</v>
      </c>
      <c r="AB7" s="1">
        <f t="shared" si="9"/>
        <v>1</v>
      </c>
      <c r="AC7" s="50" t="str">
        <f t="shared" si="10"/>
        <v>OTL</v>
      </c>
      <c r="AD7" s="50">
        <f t="shared" si="23"/>
        <v>2</v>
      </c>
      <c r="AE7" s="50">
        <f t="shared" si="24"/>
        <v>2</v>
      </c>
      <c r="AF7" s="50">
        <f t="shared" si="25"/>
        <v>2</v>
      </c>
      <c r="AG7" s="17"/>
      <c r="AM7" s="1" t="s">
        <v>75</v>
      </c>
      <c r="AN7" s="1" t="s">
        <v>58</v>
      </c>
      <c r="AO7" s="1" t="s">
        <v>54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61</v>
      </c>
      <c r="E8" s="1">
        <v>3</v>
      </c>
      <c r="F8" s="1">
        <v>0</v>
      </c>
      <c r="G8" s="1" t="s">
        <v>112</v>
      </c>
      <c r="H8" s="1" t="s">
        <v>112</v>
      </c>
      <c r="I8" s="1">
        <f t="shared" si="3"/>
        <v>3</v>
      </c>
      <c r="J8" s="1">
        <f t="shared" si="11"/>
        <v>2</v>
      </c>
      <c r="K8" s="1">
        <f t="shared" si="4"/>
        <v>0</v>
      </c>
      <c r="L8" s="1">
        <f t="shared" si="12"/>
        <v>2</v>
      </c>
      <c r="M8" s="1">
        <f t="shared" si="5"/>
        <v>0</v>
      </c>
      <c r="N8" s="1">
        <f t="shared" si="6"/>
        <v>0</v>
      </c>
      <c r="O8" s="1">
        <f t="shared" si="7"/>
        <v>3</v>
      </c>
      <c r="P8" s="1">
        <f t="shared" si="13"/>
        <v>0</v>
      </c>
      <c r="Q8" s="1">
        <f t="shared" si="14"/>
        <v>1</v>
      </c>
      <c r="R8" s="1">
        <f t="shared" si="8"/>
        <v>0</v>
      </c>
      <c r="S8" s="1">
        <f t="shared" si="15"/>
        <v>2</v>
      </c>
      <c r="T8" s="1">
        <f t="shared" si="16"/>
        <v>1</v>
      </c>
      <c r="U8" s="50">
        <f t="shared" si="17"/>
        <v>0</v>
      </c>
      <c r="V8" s="50">
        <f t="shared" si="18"/>
        <v>2</v>
      </c>
      <c r="W8" s="51">
        <f t="shared" si="19"/>
        <v>2</v>
      </c>
      <c r="X8" s="51">
        <f t="shared" si="20"/>
        <v>1</v>
      </c>
      <c r="Y8" s="51">
        <f t="shared" si="21"/>
        <v>2</v>
      </c>
      <c r="Z8" s="51">
        <f t="shared" si="22"/>
        <v>2</v>
      </c>
      <c r="AA8" s="1" t="str">
        <f t="shared" si="1"/>
        <v>W</v>
      </c>
      <c r="AB8" s="1">
        <f t="shared" si="9"/>
        <v>1</v>
      </c>
      <c r="AC8" s="50" t="str">
        <f t="shared" si="10"/>
        <v>W</v>
      </c>
      <c r="AD8" s="50">
        <f t="shared" si="23"/>
        <v>3</v>
      </c>
      <c r="AE8" s="50">
        <f t="shared" si="24"/>
        <v>2</v>
      </c>
      <c r="AF8" s="50">
        <f t="shared" si="25"/>
        <v>2</v>
      </c>
      <c r="AG8" s="17"/>
      <c r="AM8" s="1" t="s">
        <v>69</v>
      </c>
      <c r="AN8" s="1" t="s">
        <v>63</v>
      </c>
    </row>
    <row r="9" spans="1:41" x14ac:dyDescent="0.25">
      <c r="A9" s="14">
        <v>45225</v>
      </c>
      <c r="B9" s="1">
        <v>8</v>
      </c>
      <c r="C9" s="1" t="s">
        <v>3</v>
      </c>
      <c r="D9" s="1" t="s">
        <v>83</v>
      </c>
      <c r="E9" s="1">
        <v>6</v>
      </c>
      <c r="F9" s="1">
        <v>0</v>
      </c>
      <c r="G9" s="1" t="s">
        <v>112</v>
      </c>
      <c r="H9" s="1" t="s">
        <v>112</v>
      </c>
      <c r="I9" s="1">
        <f t="shared" si="3"/>
        <v>4</v>
      </c>
      <c r="J9" s="1">
        <f t="shared" si="11"/>
        <v>2</v>
      </c>
      <c r="K9" s="1">
        <f t="shared" si="4"/>
        <v>0</v>
      </c>
      <c r="L9" s="1">
        <f t="shared" si="12"/>
        <v>2</v>
      </c>
      <c r="M9" s="1">
        <f t="shared" si="5"/>
        <v>0</v>
      </c>
      <c r="N9" s="1">
        <f t="shared" si="6"/>
        <v>0</v>
      </c>
      <c r="O9" s="1">
        <f t="shared" si="7"/>
        <v>4</v>
      </c>
      <c r="P9" s="1">
        <f t="shared" si="13"/>
        <v>0</v>
      </c>
      <c r="Q9" s="1">
        <f t="shared" si="14"/>
        <v>1</v>
      </c>
      <c r="R9" s="1">
        <f t="shared" si="8"/>
        <v>0</v>
      </c>
      <c r="S9" s="1">
        <f t="shared" si="15"/>
        <v>2</v>
      </c>
      <c r="T9" s="1">
        <f t="shared" si="16"/>
        <v>1</v>
      </c>
      <c r="U9" s="50">
        <f t="shared" si="17"/>
        <v>0</v>
      </c>
      <c r="V9" s="50">
        <f t="shared" si="18"/>
        <v>2</v>
      </c>
      <c r="W9" s="51">
        <f t="shared" si="19"/>
        <v>2</v>
      </c>
      <c r="X9" s="51">
        <f t="shared" si="20"/>
        <v>1</v>
      </c>
      <c r="Y9" s="51">
        <f t="shared" si="21"/>
        <v>2</v>
      </c>
      <c r="Z9" s="51">
        <f t="shared" si="22"/>
        <v>2</v>
      </c>
      <c r="AA9" s="1" t="str">
        <f t="shared" si="1"/>
        <v>W</v>
      </c>
      <c r="AB9" s="1">
        <f t="shared" si="9"/>
        <v>2</v>
      </c>
      <c r="AC9" s="50" t="str">
        <f t="shared" si="10"/>
        <v>W</v>
      </c>
      <c r="AD9" s="50">
        <f t="shared" si="23"/>
        <v>4</v>
      </c>
      <c r="AE9" s="50">
        <f t="shared" si="24"/>
        <v>2</v>
      </c>
      <c r="AF9" s="50">
        <f t="shared" si="25"/>
        <v>2</v>
      </c>
      <c r="AG9" s="17"/>
      <c r="AM9" s="1" t="s">
        <v>67</v>
      </c>
      <c r="AN9" s="1" t="s">
        <v>64</v>
      </c>
    </row>
    <row r="10" spans="1:41" x14ac:dyDescent="0.25">
      <c r="A10" s="14">
        <v>45229</v>
      </c>
      <c r="B10" s="1">
        <v>9</v>
      </c>
      <c r="C10" s="1" t="s">
        <v>3</v>
      </c>
      <c r="D10" s="1" t="s">
        <v>80</v>
      </c>
      <c r="E10" s="1">
        <v>3</v>
      </c>
      <c r="F10" s="1">
        <v>4</v>
      </c>
      <c r="G10" s="1" t="s">
        <v>111</v>
      </c>
      <c r="H10" s="1" t="s">
        <v>112</v>
      </c>
      <c r="I10" s="1">
        <f t="shared" si="3"/>
        <v>4</v>
      </c>
      <c r="J10" s="1">
        <f t="shared" si="11"/>
        <v>2</v>
      </c>
      <c r="K10" s="1">
        <f t="shared" si="4"/>
        <v>0</v>
      </c>
      <c r="L10" s="1">
        <f t="shared" si="12"/>
        <v>3</v>
      </c>
      <c r="M10" s="1">
        <f t="shared" si="5"/>
        <v>0</v>
      </c>
      <c r="N10" s="1">
        <f t="shared" si="6"/>
        <v>0</v>
      </c>
      <c r="O10" s="1">
        <f t="shared" si="7"/>
        <v>4</v>
      </c>
      <c r="P10" s="1">
        <f t="shared" si="13"/>
        <v>0</v>
      </c>
      <c r="Q10" s="1">
        <f t="shared" si="14"/>
        <v>2</v>
      </c>
      <c r="R10" s="1">
        <f t="shared" si="8"/>
        <v>0</v>
      </c>
      <c r="S10" s="1">
        <f t="shared" si="15"/>
        <v>2</v>
      </c>
      <c r="T10" s="1">
        <f t="shared" si="16"/>
        <v>1</v>
      </c>
      <c r="U10" s="50">
        <f t="shared" si="17"/>
        <v>0</v>
      </c>
      <c r="V10" s="50">
        <f t="shared" si="18"/>
        <v>2</v>
      </c>
      <c r="W10" s="51">
        <f t="shared" si="19"/>
        <v>2</v>
      </c>
      <c r="X10" s="51">
        <f t="shared" si="20"/>
        <v>1</v>
      </c>
      <c r="Y10" s="51">
        <f t="shared" si="21"/>
        <v>2</v>
      </c>
      <c r="Z10" s="51">
        <f t="shared" si="22"/>
        <v>2</v>
      </c>
      <c r="AA10" s="1" t="str">
        <f t="shared" si="1"/>
        <v>L</v>
      </c>
      <c r="AB10" s="1">
        <f t="shared" si="9"/>
        <v>1</v>
      </c>
      <c r="AC10" s="50" t="str">
        <f t="shared" si="10"/>
        <v>OTL</v>
      </c>
      <c r="AD10" s="50">
        <f t="shared" si="23"/>
        <v>4</v>
      </c>
      <c r="AE10" s="50">
        <f t="shared" si="24"/>
        <v>2</v>
      </c>
      <c r="AF10" s="50">
        <f t="shared" si="25"/>
        <v>3</v>
      </c>
      <c r="AG10" s="17"/>
      <c r="AM10" s="1" t="s">
        <v>68</v>
      </c>
      <c r="AN10" s="1" t="s">
        <v>60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67</v>
      </c>
      <c r="E11" s="1">
        <v>2</v>
      </c>
      <c r="F11" s="1">
        <v>4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3</v>
      </c>
      <c r="K11" s="1">
        <f t="shared" si="4"/>
        <v>0</v>
      </c>
      <c r="L11" s="1">
        <f t="shared" si="12"/>
        <v>3</v>
      </c>
      <c r="M11" s="1">
        <f t="shared" si="5"/>
        <v>0</v>
      </c>
      <c r="N11" s="1">
        <f t="shared" si="6"/>
        <v>0</v>
      </c>
      <c r="O11" s="1">
        <f t="shared" si="7"/>
        <v>4</v>
      </c>
      <c r="P11" s="1">
        <f t="shared" si="13"/>
        <v>0</v>
      </c>
      <c r="Q11" s="1">
        <f t="shared" si="14"/>
        <v>2</v>
      </c>
      <c r="R11" s="1">
        <f t="shared" si="8"/>
        <v>0</v>
      </c>
      <c r="S11" s="1">
        <f t="shared" si="15"/>
        <v>3</v>
      </c>
      <c r="T11" s="1">
        <f t="shared" si="16"/>
        <v>1</v>
      </c>
      <c r="U11" s="50">
        <f t="shared" si="17"/>
        <v>0</v>
      </c>
      <c r="V11" s="50">
        <f t="shared" si="18"/>
        <v>2</v>
      </c>
      <c r="W11" s="51">
        <f t="shared" si="19"/>
        <v>2</v>
      </c>
      <c r="X11" s="51">
        <f t="shared" si="20"/>
        <v>1</v>
      </c>
      <c r="Y11" s="51">
        <f t="shared" si="21"/>
        <v>3</v>
      </c>
      <c r="Z11" s="51">
        <f t="shared" si="22"/>
        <v>2</v>
      </c>
      <c r="AA11" s="1" t="str">
        <f t="shared" si="1"/>
        <v>L</v>
      </c>
      <c r="AB11" s="1">
        <f t="shared" si="9"/>
        <v>2</v>
      </c>
      <c r="AC11" s="50" t="str">
        <f t="shared" si="10"/>
        <v>L</v>
      </c>
      <c r="AD11" s="50">
        <f t="shared" si="23"/>
        <v>4</v>
      </c>
      <c r="AE11" s="50">
        <f t="shared" si="24"/>
        <v>3</v>
      </c>
      <c r="AF11" s="50">
        <f t="shared" si="25"/>
        <v>3</v>
      </c>
      <c r="AG11" s="17"/>
      <c r="AM11" s="1" t="s">
        <v>56</v>
      </c>
      <c r="AN11" s="1" t="s">
        <v>59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59</v>
      </c>
      <c r="E12" s="1">
        <v>6</v>
      </c>
      <c r="F12" s="1">
        <v>4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3</v>
      </c>
      <c r="K12" s="1">
        <f t="shared" si="4"/>
        <v>0</v>
      </c>
      <c r="L12" s="1">
        <f t="shared" si="12"/>
        <v>3</v>
      </c>
      <c r="M12" s="1">
        <f t="shared" si="5"/>
        <v>0</v>
      </c>
      <c r="N12" s="1">
        <f t="shared" si="6"/>
        <v>0</v>
      </c>
      <c r="O12" s="1">
        <f t="shared" si="7"/>
        <v>4</v>
      </c>
      <c r="P12" s="1">
        <f t="shared" si="13"/>
        <v>0</v>
      </c>
      <c r="Q12" s="1">
        <f t="shared" si="14"/>
        <v>2</v>
      </c>
      <c r="R12" s="1">
        <f t="shared" si="8"/>
        <v>1</v>
      </c>
      <c r="S12" s="1">
        <f t="shared" si="15"/>
        <v>3</v>
      </c>
      <c r="T12" s="1">
        <f t="shared" si="16"/>
        <v>1</v>
      </c>
      <c r="U12" s="50">
        <f t="shared" si="17"/>
        <v>1</v>
      </c>
      <c r="V12" s="50">
        <f t="shared" si="18"/>
        <v>2</v>
      </c>
      <c r="W12" s="51">
        <f t="shared" si="19"/>
        <v>2</v>
      </c>
      <c r="X12" s="51">
        <f t="shared" si="20"/>
        <v>2</v>
      </c>
      <c r="Y12" s="51">
        <f t="shared" si="21"/>
        <v>3</v>
      </c>
      <c r="Z12" s="51">
        <f t="shared" si="22"/>
        <v>2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4</v>
      </c>
      <c r="AE12" s="50">
        <f>IF(AC12="","",COUNTIFS(AC3:AC12,"L"))</f>
        <v>3</v>
      </c>
      <c r="AF12" s="50">
        <f>IF(AC12="","",COUNTIFS(AC3:AC12,"OTL"))</f>
        <v>3</v>
      </c>
      <c r="AG12" s="17"/>
      <c r="AM12" s="1" t="s">
        <v>78</v>
      </c>
      <c r="AN12" s="1" t="s">
        <v>62</v>
      </c>
    </row>
    <row r="13" spans="1:41" x14ac:dyDescent="0.25">
      <c r="A13" s="14">
        <v>45236</v>
      </c>
      <c r="B13" s="1">
        <v>12</v>
      </c>
      <c r="C13" s="1" t="s">
        <v>4</v>
      </c>
      <c r="D13" s="1" t="s">
        <v>54</v>
      </c>
      <c r="E13" s="1">
        <v>5</v>
      </c>
      <c r="F13" s="1">
        <v>6</v>
      </c>
      <c r="G13" s="1" t="s">
        <v>111</v>
      </c>
      <c r="H13" s="1" t="s">
        <v>112</v>
      </c>
      <c r="I13" s="1">
        <f t="shared" si="3"/>
        <v>5</v>
      </c>
      <c r="J13" s="1">
        <f t="shared" si="11"/>
        <v>3</v>
      </c>
      <c r="K13" s="1">
        <f t="shared" si="4"/>
        <v>0</v>
      </c>
      <c r="L13" s="1">
        <f t="shared" si="12"/>
        <v>4</v>
      </c>
      <c r="M13" s="1">
        <f t="shared" si="5"/>
        <v>0</v>
      </c>
      <c r="N13" s="1">
        <f t="shared" si="6"/>
        <v>0</v>
      </c>
      <c r="O13" s="1">
        <f t="shared" si="7"/>
        <v>4</v>
      </c>
      <c r="P13" s="1">
        <f t="shared" si="13"/>
        <v>0</v>
      </c>
      <c r="Q13" s="1">
        <f t="shared" si="14"/>
        <v>2</v>
      </c>
      <c r="R13" s="1">
        <f t="shared" si="8"/>
        <v>1</v>
      </c>
      <c r="S13" s="1">
        <f t="shared" si="15"/>
        <v>3</v>
      </c>
      <c r="T13" s="1">
        <f t="shared" si="16"/>
        <v>2</v>
      </c>
      <c r="U13" s="50">
        <f t="shared" si="17"/>
        <v>1</v>
      </c>
      <c r="V13" s="50">
        <f t="shared" si="18"/>
        <v>2</v>
      </c>
      <c r="W13" s="51">
        <f t="shared" si="19"/>
        <v>3</v>
      </c>
      <c r="X13" s="51">
        <f t="shared" si="20"/>
        <v>2</v>
      </c>
      <c r="Y13" s="51">
        <f t="shared" si="21"/>
        <v>3</v>
      </c>
      <c r="Z13" s="51">
        <f t="shared" si="22"/>
        <v>3</v>
      </c>
      <c r="AA13" s="1" t="str">
        <f t="shared" si="1"/>
        <v>L</v>
      </c>
      <c r="AB13" s="1">
        <f t="shared" si="9"/>
        <v>1</v>
      </c>
      <c r="AC13" s="50" t="str">
        <f t="shared" si="10"/>
        <v>OTL</v>
      </c>
      <c r="AD13" s="50">
        <f>IF(AC13="","",COUNTIFS(AC4:AC13,"W"))</f>
        <v>4</v>
      </c>
      <c r="AE13" s="50">
        <f>IF(AC13="","",COUNTIFS(AC4:AC13,"L"))</f>
        <v>2</v>
      </c>
      <c r="AF13" s="50">
        <f>IF(AC13="","",COUNTIFS(AC4:AC13,"OTL"))</f>
        <v>4</v>
      </c>
      <c r="AG13" s="17"/>
      <c r="AM13" s="1" t="s">
        <v>52</v>
      </c>
      <c r="AN13" s="1" t="s">
        <v>66</v>
      </c>
    </row>
    <row r="14" spans="1:41" x14ac:dyDescent="0.25">
      <c r="A14" s="14">
        <v>45237</v>
      </c>
      <c r="B14" s="1">
        <v>13</v>
      </c>
      <c r="C14" s="1" t="s">
        <v>4</v>
      </c>
      <c r="D14" s="1" t="s">
        <v>58</v>
      </c>
      <c r="E14" s="1">
        <v>5</v>
      </c>
      <c r="F14" s="1">
        <v>3</v>
      </c>
      <c r="G14" s="1" t="s">
        <v>112</v>
      </c>
      <c r="H14" s="1" t="s">
        <v>112</v>
      </c>
      <c r="I14" s="1">
        <f t="shared" si="3"/>
        <v>6</v>
      </c>
      <c r="J14" s="1">
        <f t="shared" si="11"/>
        <v>3</v>
      </c>
      <c r="K14" s="1">
        <f t="shared" si="4"/>
        <v>0</v>
      </c>
      <c r="L14" s="1">
        <f t="shared" si="12"/>
        <v>4</v>
      </c>
      <c r="M14" s="1">
        <f t="shared" si="5"/>
        <v>0</v>
      </c>
      <c r="N14" s="1">
        <f t="shared" si="6"/>
        <v>0</v>
      </c>
      <c r="O14" s="1">
        <f t="shared" si="7"/>
        <v>4</v>
      </c>
      <c r="P14" s="1">
        <f t="shared" si="13"/>
        <v>0</v>
      </c>
      <c r="Q14" s="1">
        <f t="shared" si="14"/>
        <v>2</v>
      </c>
      <c r="R14" s="1">
        <f t="shared" si="8"/>
        <v>2</v>
      </c>
      <c r="S14" s="1">
        <f t="shared" si="15"/>
        <v>3</v>
      </c>
      <c r="T14" s="1">
        <f t="shared" si="16"/>
        <v>2</v>
      </c>
      <c r="U14" s="50">
        <f t="shared" si="17"/>
        <v>2</v>
      </c>
      <c r="V14" s="50">
        <f t="shared" si="18"/>
        <v>2</v>
      </c>
      <c r="W14" s="51">
        <f t="shared" si="19"/>
        <v>3</v>
      </c>
      <c r="X14" s="51">
        <f t="shared" si="20"/>
        <v>3</v>
      </c>
      <c r="Y14" s="51">
        <f t="shared" si="21"/>
        <v>3</v>
      </c>
      <c r="Z14" s="51">
        <f t="shared" si="22"/>
        <v>3</v>
      </c>
      <c r="AA14" s="1" t="str">
        <f t="shared" si="1"/>
        <v>W</v>
      </c>
      <c r="AB14" s="1">
        <f t="shared" si="9"/>
        <v>1</v>
      </c>
      <c r="AC14" s="50" t="str">
        <f t="shared" si="10"/>
        <v>W</v>
      </c>
      <c r="AD14" s="50">
        <f t="shared" ref="AD14:AD77" si="26">IF(AC14="","",COUNTIFS(AC5:AC14,"W"))</f>
        <v>5</v>
      </c>
      <c r="AE14" s="50">
        <f t="shared" ref="AE14:AE77" si="27">IF(AC14="","",COUNTIFS(AC5:AC14,"L"))</f>
        <v>1</v>
      </c>
      <c r="AF14" s="50">
        <f t="shared" ref="AF14:AF77" si="28">IF(AC14="","",COUNTIFS(AC5:AC14,"OTL"))</f>
        <v>4</v>
      </c>
      <c r="AG14" s="17"/>
      <c r="AM14" s="1" t="s">
        <v>79</v>
      </c>
      <c r="AN14" s="1" t="s">
        <v>54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54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6</v>
      </c>
      <c r="J84" s="1">
        <f t="shared" si="57"/>
        <v>3</v>
      </c>
      <c r="K84" s="1">
        <f t="shared" si="57"/>
        <v>0</v>
      </c>
      <c r="L84" s="1">
        <f t="shared" si="57"/>
        <v>4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0</v>
      </c>
      <c r="Q84" s="1">
        <f t="shared" si="58"/>
        <v>2</v>
      </c>
      <c r="R84" s="1">
        <f t="shared" si="58"/>
        <v>2</v>
      </c>
      <c r="S84" s="1">
        <f t="shared" si="58"/>
        <v>3</v>
      </c>
      <c r="T84" s="1">
        <f t="shared" si="58"/>
        <v>2</v>
      </c>
      <c r="U84" s="1">
        <f t="shared" si="58"/>
        <v>2</v>
      </c>
      <c r="V84" s="1">
        <f t="shared" si="58"/>
        <v>2</v>
      </c>
      <c r="W84" s="1">
        <f t="shared" si="58"/>
        <v>3</v>
      </c>
      <c r="X84" s="1">
        <f t="shared" si="58"/>
        <v>3</v>
      </c>
      <c r="Y84" s="1">
        <f t="shared" si="58"/>
        <v>3</v>
      </c>
      <c r="Z84" s="1">
        <f t="shared" si="58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4</v>
      </c>
    </row>
    <row r="85" spans="2:33" x14ac:dyDescent="0.25">
      <c r="C85" s="1">
        <f>COUNTIF(C1:C83,"Away")</f>
        <v>7</v>
      </c>
      <c r="E85" s="1">
        <f>SUM(E2:E83)</f>
        <v>50</v>
      </c>
      <c r="F85" s="1">
        <f>SUM(F2:F83)</f>
        <v>45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4-0-2</v>
      </c>
      <c r="R85" s="1" t="str">
        <f>IF(R84="","0-0-0",CONCATENATE(R84,"-",S84,"-",T84))</f>
        <v>2-3-2</v>
      </c>
      <c r="U85" s="1" t="str">
        <f>IF(U84="","0-0-0",CONCATENATE(U84,"-",V84,"-",W84))</f>
        <v>2-2-3</v>
      </c>
      <c r="X85" s="1" t="str">
        <f>IF(X84="","0-0-0",CONCATENATE(X84,"-",Y84,"-",Z84))</f>
        <v>3-3-3</v>
      </c>
      <c r="AA85" s="1" t="str">
        <f>IF(AA84="","0-0",CONCATENATE(AA84,AB84))</f>
        <v>W1</v>
      </c>
      <c r="AD85" s="1" t="str">
        <f>IF(AD84="","0-0-0",CONCATENATE(AD84,"-",AE84,"-",AF84))</f>
        <v>5-1-4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53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58</v>
      </c>
      <c r="E2" s="1">
        <v>6</v>
      </c>
      <c r="F2" s="1">
        <v>5</v>
      </c>
      <c r="G2" s="1" t="s">
        <v>112</v>
      </c>
      <c r="H2" s="1" t="s">
        <v>111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57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73</v>
      </c>
      <c r="E3" s="1">
        <v>7</v>
      </c>
      <c r="F3" s="1">
        <v>4</v>
      </c>
      <c r="G3" s="1" t="s">
        <v>112</v>
      </c>
      <c r="H3" s="1" t="s">
        <v>112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2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1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1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56</v>
      </c>
    </row>
    <row r="4" spans="1:41" x14ac:dyDescent="0.25">
      <c r="A4" s="14">
        <v>45215</v>
      </c>
      <c r="B4" s="1">
        <v>3</v>
      </c>
      <c r="C4" s="1" t="s">
        <v>3</v>
      </c>
      <c r="D4" s="1" t="s">
        <v>75</v>
      </c>
      <c r="E4" s="1">
        <v>1</v>
      </c>
      <c r="F4" s="1">
        <v>4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1</v>
      </c>
      <c r="N4" s="1">
        <f t="shared" si="6"/>
        <v>0</v>
      </c>
      <c r="O4" s="1">
        <f t="shared" si="7"/>
        <v>2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1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1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52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52</v>
      </c>
      <c r="E5" s="1">
        <v>1</v>
      </c>
      <c r="F5" s="1">
        <v>3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1</v>
      </c>
      <c r="N5" s="1">
        <f t="shared" si="6"/>
        <v>0</v>
      </c>
      <c r="O5" s="1">
        <f t="shared" si="7"/>
        <v>2</v>
      </c>
      <c r="P5" s="1">
        <f t="shared" si="13"/>
        <v>1</v>
      </c>
      <c r="Q5" s="1">
        <f t="shared" si="14"/>
        <v>0</v>
      </c>
      <c r="R5" s="1">
        <f t="shared" si="8"/>
        <v>0</v>
      </c>
      <c r="S5" s="1">
        <f t="shared" si="15"/>
        <v>1</v>
      </c>
      <c r="T5" s="1">
        <f t="shared" si="16"/>
        <v>0</v>
      </c>
      <c r="U5" s="50">
        <f t="shared" si="17"/>
        <v>1</v>
      </c>
      <c r="V5" s="50">
        <f t="shared" si="18"/>
        <v>1</v>
      </c>
      <c r="W5" s="51">
        <f t="shared" si="19"/>
        <v>0</v>
      </c>
      <c r="X5" s="51">
        <f t="shared" si="20"/>
        <v>1</v>
      </c>
      <c r="Y5" s="51">
        <f t="shared" si="21"/>
        <v>1</v>
      </c>
      <c r="Z5" s="51">
        <f t="shared" si="22"/>
        <v>0</v>
      </c>
      <c r="AA5" s="1" t="str">
        <f t="shared" si="1"/>
        <v>L</v>
      </c>
      <c r="AB5" s="1">
        <f t="shared" si="9"/>
        <v>2</v>
      </c>
      <c r="AC5" s="50" t="str">
        <f t="shared" si="10"/>
        <v>L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56</v>
      </c>
      <c r="AO5" s="1" t="s">
        <v>58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55</v>
      </c>
      <c r="E6" s="1">
        <v>4</v>
      </c>
      <c r="F6" s="1">
        <v>3</v>
      </c>
      <c r="G6" s="1" t="s">
        <v>111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1</v>
      </c>
      <c r="L6" s="1">
        <f t="shared" si="12"/>
        <v>0</v>
      </c>
      <c r="M6" s="1">
        <f t="shared" si="5"/>
        <v>1</v>
      </c>
      <c r="N6" s="1">
        <f t="shared" si="6"/>
        <v>0</v>
      </c>
      <c r="O6" s="1">
        <f t="shared" si="7"/>
        <v>2</v>
      </c>
      <c r="P6" s="1">
        <f t="shared" si="13"/>
        <v>1</v>
      </c>
      <c r="Q6" s="1">
        <f t="shared" si="14"/>
        <v>0</v>
      </c>
      <c r="R6" s="1">
        <f t="shared" si="8"/>
        <v>1</v>
      </c>
      <c r="S6" s="1">
        <f t="shared" si="15"/>
        <v>1</v>
      </c>
      <c r="T6" s="1">
        <f t="shared" si="16"/>
        <v>0</v>
      </c>
      <c r="U6" s="50">
        <f t="shared" si="17"/>
        <v>2</v>
      </c>
      <c r="V6" s="50">
        <f t="shared" si="18"/>
        <v>1</v>
      </c>
      <c r="W6" s="51">
        <f t="shared" si="19"/>
        <v>0</v>
      </c>
      <c r="X6" s="51">
        <f t="shared" si="20"/>
        <v>2</v>
      </c>
      <c r="Y6" s="51">
        <f t="shared" si="21"/>
        <v>1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61</v>
      </c>
      <c r="AN6" s="1" t="s">
        <v>52</v>
      </c>
      <c r="AO6" s="1" t="s">
        <v>59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65</v>
      </c>
      <c r="E7" s="1">
        <v>4</v>
      </c>
      <c r="F7" s="1">
        <v>1</v>
      </c>
      <c r="G7" s="1" t="s">
        <v>112</v>
      </c>
      <c r="H7" s="1" t="s">
        <v>112</v>
      </c>
      <c r="I7" s="1">
        <f t="shared" si="3"/>
        <v>4</v>
      </c>
      <c r="J7" s="1">
        <f t="shared" si="11"/>
        <v>2</v>
      </c>
      <c r="K7" s="1">
        <f t="shared" si="4"/>
        <v>1</v>
      </c>
      <c r="L7" s="1">
        <f t="shared" si="12"/>
        <v>0</v>
      </c>
      <c r="M7" s="1">
        <f t="shared" si="5"/>
        <v>1</v>
      </c>
      <c r="N7" s="1">
        <f t="shared" si="6"/>
        <v>0</v>
      </c>
      <c r="O7" s="1">
        <f t="shared" si="7"/>
        <v>2</v>
      </c>
      <c r="P7" s="1">
        <f t="shared" si="13"/>
        <v>1</v>
      </c>
      <c r="Q7" s="1">
        <f t="shared" si="14"/>
        <v>0</v>
      </c>
      <c r="R7" s="1">
        <f t="shared" si="8"/>
        <v>2</v>
      </c>
      <c r="S7" s="1">
        <f t="shared" si="15"/>
        <v>1</v>
      </c>
      <c r="T7" s="1">
        <f t="shared" si="16"/>
        <v>0</v>
      </c>
      <c r="U7" s="50">
        <f t="shared" si="17"/>
        <v>2</v>
      </c>
      <c r="V7" s="50">
        <f t="shared" si="18"/>
        <v>1</v>
      </c>
      <c r="W7" s="51">
        <f t="shared" si="19"/>
        <v>0</v>
      </c>
      <c r="X7" s="51">
        <f t="shared" si="20"/>
        <v>3</v>
      </c>
      <c r="Y7" s="51">
        <f t="shared" si="21"/>
        <v>1</v>
      </c>
      <c r="Z7" s="51">
        <f t="shared" si="22"/>
        <v>0</v>
      </c>
      <c r="AA7" s="1" t="str">
        <f t="shared" si="1"/>
        <v>W</v>
      </c>
      <c r="AB7" s="1">
        <f t="shared" si="9"/>
        <v>2</v>
      </c>
      <c r="AC7" s="50" t="str">
        <f t="shared" si="10"/>
        <v>W</v>
      </c>
      <c r="AD7" s="50">
        <f t="shared" si="23"/>
        <v>4</v>
      </c>
      <c r="AE7" s="50">
        <f t="shared" si="24"/>
        <v>2</v>
      </c>
      <c r="AF7" s="50">
        <f t="shared" si="25"/>
        <v>0</v>
      </c>
      <c r="AG7" s="17"/>
      <c r="AM7" s="1" t="s">
        <v>75</v>
      </c>
      <c r="AN7" s="1" t="s">
        <v>58</v>
      </c>
      <c r="AO7" s="1" t="s">
        <v>55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68</v>
      </c>
      <c r="E8" s="1">
        <v>4</v>
      </c>
      <c r="F8" s="1">
        <v>1</v>
      </c>
      <c r="G8" s="1" t="s">
        <v>112</v>
      </c>
      <c r="H8" s="1" t="s">
        <v>112</v>
      </c>
      <c r="I8" s="1">
        <f t="shared" si="3"/>
        <v>5</v>
      </c>
      <c r="J8" s="1">
        <f t="shared" si="11"/>
        <v>2</v>
      </c>
      <c r="K8" s="1">
        <f t="shared" si="4"/>
        <v>1</v>
      </c>
      <c r="L8" s="1">
        <f t="shared" si="12"/>
        <v>0</v>
      </c>
      <c r="M8" s="1">
        <f t="shared" si="5"/>
        <v>1</v>
      </c>
      <c r="N8" s="1">
        <f t="shared" si="6"/>
        <v>0</v>
      </c>
      <c r="O8" s="1">
        <f t="shared" si="7"/>
        <v>2</v>
      </c>
      <c r="P8" s="1">
        <f t="shared" si="13"/>
        <v>1</v>
      </c>
      <c r="Q8" s="1">
        <f t="shared" si="14"/>
        <v>0</v>
      </c>
      <c r="R8" s="1">
        <f t="shared" si="8"/>
        <v>3</v>
      </c>
      <c r="S8" s="1">
        <f t="shared" si="15"/>
        <v>1</v>
      </c>
      <c r="T8" s="1">
        <f t="shared" si="16"/>
        <v>0</v>
      </c>
      <c r="U8" s="50">
        <f t="shared" si="17"/>
        <v>2</v>
      </c>
      <c r="V8" s="50">
        <f t="shared" si="18"/>
        <v>1</v>
      </c>
      <c r="W8" s="51">
        <f t="shared" si="19"/>
        <v>0</v>
      </c>
      <c r="X8" s="51">
        <f t="shared" si="20"/>
        <v>3</v>
      </c>
      <c r="Y8" s="51">
        <f t="shared" si="21"/>
        <v>1</v>
      </c>
      <c r="Z8" s="51">
        <f t="shared" si="22"/>
        <v>0</v>
      </c>
      <c r="AA8" s="1" t="str">
        <f t="shared" si="1"/>
        <v>W</v>
      </c>
      <c r="AB8" s="1">
        <f t="shared" si="9"/>
        <v>3</v>
      </c>
      <c r="AC8" s="50" t="str">
        <f t="shared" si="10"/>
        <v>W</v>
      </c>
      <c r="AD8" s="50">
        <f t="shared" si="23"/>
        <v>5</v>
      </c>
      <c r="AE8" s="50">
        <f t="shared" si="24"/>
        <v>2</v>
      </c>
      <c r="AF8" s="50">
        <f t="shared" si="25"/>
        <v>0</v>
      </c>
      <c r="AG8" s="17"/>
      <c r="AM8" s="1" t="s">
        <v>69</v>
      </c>
      <c r="AN8" s="1" t="s">
        <v>63</v>
      </c>
    </row>
    <row r="9" spans="1:41" x14ac:dyDescent="0.25">
      <c r="A9" s="14">
        <v>45227</v>
      </c>
      <c r="B9" s="1">
        <v>8</v>
      </c>
      <c r="C9" s="1" t="s">
        <v>4</v>
      </c>
      <c r="D9" s="1" t="s">
        <v>72</v>
      </c>
      <c r="E9" s="1">
        <v>2</v>
      </c>
      <c r="F9" s="1">
        <v>3</v>
      </c>
      <c r="G9" s="1" t="s">
        <v>111</v>
      </c>
      <c r="H9" s="1" t="s">
        <v>112</v>
      </c>
      <c r="I9" s="1">
        <f t="shared" si="3"/>
        <v>5</v>
      </c>
      <c r="J9" s="1">
        <f t="shared" si="11"/>
        <v>2</v>
      </c>
      <c r="K9" s="1">
        <f t="shared" si="4"/>
        <v>1</v>
      </c>
      <c r="L9" s="1">
        <f t="shared" si="12"/>
        <v>1</v>
      </c>
      <c r="M9" s="1">
        <f t="shared" si="5"/>
        <v>1</v>
      </c>
      <c r="N9" s="1">
        <f t="shared" si="6"/>
        <v>0</v>
      </c>
      <c r="O9" s="1">
        <f t="shared" si="7"/>
        <v>2</v>
      </c>
      <c r="P9" s="1">
        <f t="shared" si="13"/>
        <v>1</v>
      </c>
      <c r="Q9" s="1">
        <f t="shared" si="14"/>
        <v>0</v>
      </c>
      <c r="R9" s="1">
        <f t="shared" si="8"/>
        <v>3</v>
      </c>
      <c r="S9" s="1">
        <f t="shared" si="15"/>
        <v>1</v>
      </c>
      <c r="T9" s="1">
        <f t="shared" si="16"/>
        <v>1</v>
      </c>
      <c r="U9" s="50">
        <f t="shared" si="17"/>
        <v>2</v>
      </c>
      <c r="V9" s="50">
        <f t="shared" si="18"/>
        <v>1</v>
      </c>
      <c r="W9" s="51">
        <f t="shared" si="19"/>
        <v>0</v>
      </c>
      <c r="X9" s="51">
        <f t="shared" si="20"/>
        <v>3</v>
      </c>
      <c r="Y9" s="51">
        <f t="shared" si="21"/>
        <v>1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5</v>
      </c>
      <c r="AE9" s="50">
        <f t="shared" si="24"/>
        <v>2</v>
      </c>
      <c r="AF9" s="50">
        <f t="shared" si="25"/>
        <v>1</v>
      </c>
      <c r="AG9" s="17"/>
      <c r="AM9" s="1" t="s">
        <v>67</v>
      </c>
      <c r="AN9" s="1" t="s">
        <v>64</v>
      </c>
    </row>
    <row r="10" spans="1:41" x14ac:dyDescent="0.25">
      <c r="A10" s="14">
        <v>45230</v>
      </c>
      <c r="B10" s="1">
        <v>9</v>
      </c>
      <c r="C10" s="1" t="s">
        <v>3</v>
      </c>
      <c r="D10" s="1" t="s">
        <v>79</v>
      </c>
      <c r="E10" s="1">
        <v>1</v>
      </c>
      <c r="F10" s="1">
        <v>4</v>
      </c>
      <c r="G10" s="1" t="s">
        <v>112</v>
      </c>
      <c r="H10" s="1" t="s">
        <v>112</v>
      </c>
      <c r="I10" s="1">
        <f t="shared" si="3"/>
        <v>5</v>
      </c>
      <c r="J10" s="1">
        <f t="shared" si="11"/>
        <v>3</v>
      </c>
      <c r="K10" s="1">
        <f t="shared" si="4"/>
        <v>1</v>
      </c>
      <c r="L10" s="1">
        <f t="shared" si="12"/>
        <v>1</v>
      </c>
      <c r="M10" s="1">
        <f t="shared" si="5"/>
        <v>1</v>
      </c>
      <c r="N10" s="1">
        <f t="shared" si="6"/>
        <v>0</v>
      </c>
      <c r="O10" s="1">
        <f t="shared" si="7"/>
        <v>2</v>
      </c>
      <c r="P10" s="1">
        <f t="shared" si="13"/>
        <v>2</v>
      </c>
      <c r="Q10" s="1">
        <f t="shared" si="14"/>
        <v>0</v>
      </c>
      <c r="R10" s="1">
        <f t="shared" si="8"/>
        <v>3</v>
      </c>
      <c r="S10" s="1">
        <f t="shared" si="15"/>
        <v>1</v>
      </c>
      <c r="T10" s="1">
        <f t="shared" si="16"/>
        <v>1</v>
      </c>
      <c r="U10" s="50">
        <f t="shared" si="17"/>
        <v>2</v>
      </c>
      <c r="V10" s="50">
        <f t="shared" si="18"/>
        <v>1</v>
      </c>
      <c r="W10" s="51">
        <f t="shared" si="19"/>
        <v>0</v>
      </c>
      <c r="X10" s="51">
        <f t="shared" si="20"/>
        <v>3</v>
      </c>
      <c r="Y10" s="51">
        <f t="shared" si="21"/>
        <v>1</v>
      </c>
      <c r="Z10" s="51">
        <f t="shared" si="22"/>
        <v>0</v>
      </c>
      <c r="AA10" s="1" t="str">
        <f t="shared" si="1"/>
        <v>L</v>
      </c>
      <c r="AB10" s="1">
        <f t="shared" si="9"/>
        <v>2</v>
      </c>
      <c r="AC10" s="50" t="str">
        <f t="shared" si="10"/>
        <v>L</v>
      </c>
      <c r="AD10" s="50">
        <f t="shared" si="23"/>
        <v>5</v>
      </c>
      <c r="AE10" s="50">
        <f t="shared" si="24"/>
        <v>3</v>
      </c>
      <c r="AF10" s="50">
        <f t="shared" si="25"/>
        <v>1</v>
      </c>
      <c r="AG10" s="17"/>
      <c r="AM10" s="1" t="s">
        <v>68</v>
      </c>
      <c r="AN10" s="1" t="s">
        <v>60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53</v>
      </c>
      <c r="E11" s="1">
        <v>2</v>
      </c>
      <c r="F11" s="1">
        <v>3</v>
      </c>
      <c r="G11" s="1" t="s">
        <v>112</v>
      </c>
      <c r="H11" s="1" t="s">
        <v>111</v>
      </c>
      <c r="I11" s="1">
        <f t="shared" si="3"/>
        <v>5</v>
      </c>
      <c r="J11" s="1">
        <f t="shared" si="11"/>
        <v>3</v>
      </c>
      <c r="K11" s="1">
        <f t="shared" si="4"/>
        <v>1</v>
      </c>
      <c r="L11" s="1">
        <f t="shared" si="12"/>
        <v>2</v>
      </c>
      <c r="M11" s="1">
        <f t="shared" si="5"/>
        <v>1</v>
      </c>
      <c r="N11" s="1">
        <f t="shared" si="6"/>
        <v>1</v>
      </c>
      <c r="O11" s="1">
        <f t="shared" si="7"/>
        <v>2</v>
      </c>
      <c r="P11" s="1">
        <f t="shared" si="13"/>
        <v>2</v>
      </c>
      <c r="Q11" s="1">
        <f t="shared" si="14"/>
        <v>0</v>
      </c>
      <c r="R11" s="1">
        <f t="shared" si="8"/>
        <v>3</v>
      </c>
      <c r="S11" s="1">
        <f t="shared" si="15"/>
        <v>1</v>
      </c>
      <c r="T11" s="1">
        <f t="shared" si="16"/>
        <v>2</v>
      </c>
      <c r="U11" s="50">
        <f t="shared" si="17"/>
        <v>2</v>
      </c>
      <c r="V11" s="50">
        <f t="shared" si="18"/>
        <v>1</v>
      </c>
      <c r="W11" s="51">
        <f t="shared" si="19"/>
        <v>1</v>
      </c>
      <c r="X11" s="51">
        <f t="shared" si="20"/>
        <v>3</v>
      </c>
      <c r="Y11" s="51">
        <f t="shared" si="21"/>
        <v>1</v>
      </c>
      <c r="Z11" s="51">
        <f t="shared" si="22"/>
        <v>1</v>
      </c>
      <c r="AA11" s="1" t="str">
        <f t="shared" si="1"/>
        <v>L</v>
      </c>
      <c r="AB11" s="1">
        <f t="shared" si="9"/>
        <v>3</v>
      </c>
      <c r="AC11" s="50" t="str">
        <f t="shared" si="10"/>
        <v>OTL</v>
      </c>
      <c r="AD11" s="50">
        <f t="shared" si="23"/>
        <v>5</v>
      </c>
      <c r="AE11" s="50">
        <f t="shared" si="24"/>
        <v>3</v>
      </c>
      <c r="AF11" s="50">
        <f t="shared" si="25"/>
        <v>2</v>
      </c>
      <c r="AG11" s="17"/>
      <c r="AM11" s="1" t="s">
        <v>56</v>
      </c>
      <c r="AN11" s="1" t="s">
        <v>59</v>
      </c>
    </row>
    <row r="12" spans="1:41" x14ac:dyDescent="0.25">
      <c r="A12" s="14">
        <v>45234</v>
      </c>
      <c r="B12" s="1">
        <v>11</v>
      </c>
      <c r="C12" s="1" t="s">
        <v>3</v>
      </c>
      <c r="D12" s="1" t="s">
        <v>57</v>
      </c>
      <c r="E12" s="1">
        <v>4</v>
      </c>
      <c r="F12" s="1">
        <v>6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4</v>
      </c>
      <c r="K12" s="1">
        <f t="shared" si="4"/>
        <v>1</v>
      </c>
      <c r="L12" s="1">
        <f t="shared" si="12"/>
        <v>2</v>
      </c>
      <c r="M12" s="1">
        <f t="shared" si="5"/>
        <v>1</v>
      </c>
      <c r="N12" s="1">
        <f t="shared" si="6"/>
        <v>1</v>
      </c>
      <c r="O12" s="1">
        <f t="shared" si="7"/>
        <v>2</v>
      </c>
      <c r="P12" s="1">
        <f t="shared" si="13"/>
        <v>3</v>
      </c>
      <c r="Q12" s="1">
        <f t="shared" si="14"/>
        <v>0</v>
      </c>
      <c r="R12" s="1">
        <f t="shared" si="8"/>
        <v>3</v>
      </c>
      <c r="S12" s="1">
        <f t="shared" si="15"/>
        <v>1</v>
      </c>
      <c r="T12" s="1">
        <f t="shared" si="16"/>
        <v>2</v>
      </c>
      <c r="U12" s="50">
        <f t="shared" si="17"/>
        <v>2</v>
      </c>
      <c r="V12" s="50">
        <f t="shared" si="18"/>
        <v>2</v>
      </c>
      <c r="W12" s="51">
        <f t="shared" si="19"/>
        <v>1</v>
      </c>
      <c r="X12" s="51">
        <f t="shared" si="20"/>
        <v>3</v>
      </c>
      <c r="Y12" s="51">
        <f t="shared" si="21"/>
        <v>2</v>
      </c>
      <c r="Z12" s="51">
        <f t="shared" si="22"/>
        <v>1</v>
      </c>
      <c r="AA12" s="1" t="str">
        <f t="shared" si="1"/>
        <v>L</v>
      </c>
      <c r="AB12" s="1">
        <f t="shared" si="9"/>
        <v>4</v>
      </c>
      <c r="AC12" s="50" t="str">
        <f t="shared" si="10"/>
        <v>L</v>
      </c>
      <c r="AD12" s="50">
        <f>IF(AC12="","",COUNTIFS(AC3:AC12,"W"))</f>
        <v>4</v>
      </c>
      <c r="AE12" s="50">
        <f>IF(AC12="","",COUNTIFS(AC3:AC12,"L"))</f>
        <v>4</v>
      </c>
      <c r="AF12" s="50">
        <f>IF(AC12="","",COUNTIFS(AC3:AC12,"OTL"))</f>
        <v>2</v>
      </c>
      <c r="AG12" s="17"/>
      <c r="AM12" s="1" t="s">
        <v>78</v>
      </c>
      <c r="AN12" s="1" t="s">
        <v>62</v>
      </c>
    </row>
    <row r="13" spans="1:41" x14ac:dyDescent="0.25">
      <c r="A13" s="14">
        <v>45236</v>
      </c>
      <c r="B13" s="1">
        <v>12</v>
      </c>
      <c r="C13" s="1" t="s">
        <v>3</v>
      </c>
      <c r="D13" s="1" t="s">
        <v>55</v>
      </c>
      <c r="E13" s="1">
        <v>6</v>
      </c>
      <c r="F13" s="1">
        <v>5</v>
      </c>
      <c r="G13" s="1" t="s">
        <v>111</v>
      </c>
      <c r="H13" s="1" t="s">
        <v>112</v>
      </c>
      <c r="I13" s="1">
        <f t="shared" si="3"/>
        <v>6</v>
      </c>
      <c r="J13" s="1">
        <f t="shared" si="11"/>
        <v>4</v>
      </c>
      <c r="K13" s="1">
        <f t="shared" si="4"/>
        <v>2</v>
      </c>
      <c r="L13" s="1">
        <f t="shared" si="12"/>
        <v>2</v>
      </c>
      <c r="M13" s="1">
        <f t="shared" si="5"/>
        <v>1</v>
      </c>
      <c r="N13" s="1">
        <f t="shared" si="6"/>
        <v>1</v>
      </c>
      <c r="O13" s="1">
        <f t="shared" si="7"/>
        <v>3</v>
      </c>
      <c r="P13" s="1">
        <f t="shared" si="13"/>
        <v>3</v>
      </c>
      <c r="Q13" s="1">
        <f t="shared" si="14"/>
        <v>0</v>
      </c>
      <c r="R13" s="1">
        <f t="shared" si="8"/>
        <v>3</v>
      </c>
      <c r="S13" s="1">
        <f t="shared" si="15"/>
        <v>1</v>
      </c>
      <c r="T13" s="1">
        <f t="shared" si="16"/>
        <v>2</v>
      </c>
      <c r="U13" s="50">
        <f t="shared" si="17"/>
        <v>3</v>
      </c>
      <c r="V13" s="50">
        <f t="shared" si="18"/>
        <v>2</v>
      </c>
      <c r="W13" s="51">
        <f t="shared" si="19"/>
        <v>1</v>
      </c>
      <c r="X13" s="51">
        <f t="shared" si="20"/>
        <v>4</v>
      </c>
      <c r="Y13" s="51">
        <f t="shared" si="21"/>
        <v>2</v>
      </c>
      <c r="Z13" s="51">
        <f t="shared" si="22"/>
        <v>1</v>
      </c>
      <c r="AA13" s="1" t="str">
        <f t="shared" si="1"/>
        <v>W</v>
      </c>
      <c r="AB13" s="1">
        <f t="shared" si="9"/>
        <v>1</v>
      </c>
      <c r="AC13" s="50" t="str">
        <f t="shared" si="10"/>
        <v>W</v>
      </c>
      <c r="AD13" s="50">
        <f>IF(AC13="","",COUNTIFS(AC4:AC13,"W"))</f>
        <v>4</v>
      </c>
      <c r="AE13" s="50">
        <f>IF(AC13="","",COUNTIFS(AC4:AC13,"L"))</f>
        <v>4</v>
      </c>
      <c r="AF13" s="50">
        <f>IF(AC13="","",COUNTIFS(AC4:AC13,"OTL"))</f>
        <v>2</v>
      </c>
      <c r="AG13" s="17"/>
      <c r="AM13" s="1" t="s">
        <v>52</v>
      </c>
      <c r="AN13" s="1" t="s">
        <v>66</v>
      </c>
    </row>
    <row r="14" spans="1:41" x14ac:dyDescent="0.25">
      <c r="A14" s="14">
        <v>45238</v>
      </c>
      <c r="B14" s="1">
        <v>13</v>
      </c>
      <c r="C14" s="1" t="s">
        <v>3</v>
      </c>
      <c r="D14" s="1" t="s">
        <v>59</v>
      </c>
      <c r="E14" s="1">
        <v>3</v>
      </c>
      <c r="F14" s="1">
        <v>6</v>
      </c>
      <c r="G14" s="1" t="s">
        <v>112</v>
      </c>
      <c r="H14" s="1" t="s">
        <v>112</v>
      </c>
      <c r="I14" s="1">
        <f t="shared" si="3"/>
        <v>6</v>
      </c>
      <c r="J14" s="1">
        <f t="shared" si="11"/>
        <v>5</v>
      </c>
      <c r="K14" s="1">
        <f t="shared" si="4"/>
        <v>2</v>
      </c>
      <c r="L14" s="1">
        <f t="shared" si="12"/>
        <v>2</v>
      </c>
      <c r="M14" s="1">
        <f t="shared" si="5"/>
        <v>1</v>
      </c>
      <c r="N14" s="1">
        <f t="shared" si="6"/>
        <v>1</v>
      </c>
      <c r="O14" s="1">
        <f t="shared" si="7"/>
        <v>3</v>
      </c>
      <c r="P14" s="1">
        <f t="shared" si="13"/>
        <v>4</v>
      </c>
      <c r="Q14" s="1">
        <f t="shared" si="14"/>
        <v>0</v>
      </c>
      <c r="R14" s="1">
        <f t="shared" si="8"/>
        <v>3</v>
      </c>
      <c r="S14" s="1">
        <f t="shared" si="15"/>
        <v>1</v>
      </c>
      <c r="T14" s="1">
        <f t="shared" si="16"/>
        <v>2</v>
      </c>
      <c r="U14" s="50">
        <f t="shared" si="17"/>
        <v>3</v>
      </c>
      <c r="V14" s="50">
        <f t="shared" si="18"/>
        <v>3</v>
      </c>
      <c r="W14" s="51">
        <f t="shared" si="19"/>
        <v>1</v>
      </c>
      <c r="X14" s="51">
        <f t="shared" si="20"/>
        <v>4</v>
      </c>
      <c r="Y14" s="51">
        <f t="shared" si="21"/>
        <v>3</v>
      </c>
      <c r="Z14" s="51">
        <f t="shared" si="22"/>
        <v>1</v>
      </c>
      <c r="AA14" s="1" t="str">
        <f t="shared" si="1"/>
        <v>L</v>
      </c>
      <c r="AB14" s="1">
        <f t="shared" si="9"/>
        <v>1</v>
      </c>
      <c r="AC14" s="50" t="str">
        <f t="shared" si="10"/>
        <v>L</v>
      </c>
      <c r="AD14" s="50">
        <f t="shared" ref="AD14:AD77" si="26">IF(AC14="","",COUNTIFS(AC5:AC14,"W"))</f>
        <v>4</v>
      </c>
      <c r="AE14" s="50">
        <f t="shared" ref="AE14:AE77" si="27">IF(AC14="","",COUNTIFS(AC5:AC14,"L"))</f>
        <v>4</v>
      </c>
      <c r="AF14" s="50">
        <f t="shared" ref="AF14:AF77" si="28">IF(AC14="","",COUNTIFS(AC5:AC14,"OTL"))</f>
        <v>2</v>
      </c>
      <c r="AG14" s="17"/>
      <c r="AM14" s="1" t="s">
        <v>79</v>
      </c>
      <c r="AN14" s="1" t="s">
        <v>55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65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55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76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7</v>
      </c>
      <c r="E84" s="62" t="s">
        <v>13</v>
      </c>
      <c r="F84" s="62"/>
      <c r="I84" s="1">
        <f t="shared" ref="I84:N84" si="57">IF(I1="",0,MAX(I1:I83))</f>
        <v>6</v>
      </c>
      <c r="J84" s="1">
        <f t="shared" si="57"/>
        <v>5</v>
      </c>
      <c r="K84" s="1">
        <f t="shared" si="57"/>
        <v>2</v>
      </c>
      <c r="L84" s="1">
        <f t="shared" si="57"/>
        <v>2</v>
      </c>
      <c r="M84" s="1">
        <f t="shared" si="57"/>
        <v>1</v>
      </c>
      <c r="N84" s="1">
        <f t="shared" si="57"/>
        <v>1</v>
      </c>
      <c r="O84" s="1">
        <f t="shared" ref="O84:Z84" si="58">IF(O2="","",MAX(O2:O83))</f>
        <v>3</v>
      </c>
      <c r="P84" s="1">
        <f t="shared" si="58"/>
        <v>4</v>
      </c>
      <c r="Q84" s="1">
        <f t="shared" si="58"/>
        <v>0</v>
      </c>
      <c r="R84" s="1">
        <f t="shared" si="58"/>
        <v>3</v>
      </c>
      <c r="S84" s="1">
        <f t="shared" si="58"/>
        <v>1</v>
      </c>
      <c r="T84" s="1">
        <f t="shared" si="58"/>
        <v>2</v>
      </c>
      <c r="U84" s="1">
        <f t="shared" si="58"/>
        <v>3</v>
      </c>
      <c r="V84" s="1">
        <f t="shared" si="58"/>
        <v>3</v>
      </c>
      <c r="W84" s="1">
        <f t="shared" si="58"/>
        <v>1</v>
      </c>
      <c r="X84" s="1">
        <f t="shared" si="58"/>
        <v>4</v>
      </c>
      <c r="Y84" s="1">
        <f t="shared" si="58"/>
        <v>3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2:33" x14ac:dyDescent="0.25">
      <c r="C85" s="1">
        <f>COUNTIF(C1:C83,"Away")</f>
        <v>6</v>
      </c>
      <c r="E85" s="1">
        <f>SUM(E2:E83)</f>
        <v>45</v>
      </c>
      <c r="F85" s="1">
        <f>SUM(F2:F83)</f>
        <v>48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3-4-0</v>
      </c>
      <c r="R85" s="1" t="str">
        <f>IF(R84="","0-0-0",CONCATENATE(R84,"-",S84,"-",T84))</f>
        <v>3-1-2</v>
      </c>
      <c r="U85" s="1" t="str">
        <f>IF(U84="","0-0-0",CONCATENATE(U84,"-",V84,"-",W84))</f>
        <v>3-3-1</v>
      </c>
      <c r="X85" s="1" t="str">
        <f>IF(X84="","0-0-0",CONCATENATE(X84,"-",Y84,"-",Z84))</f>
        <v>4-3-1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2:33" x14ac:dyDescent="0.25">
      <c r="C86" s="1">
        <f>SUM(C84:C85)</f>
        <v>13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45210</v>
      </c>
      <c r="B2" s="1">
        <v>1</v>
      </c>
      <c r="C2" s="1" t="s">
        <v>3</v>
      </c>
      <c r="D2" s="1" t="s">
        <v>78</v>
      </c>
      <c r="E2" s="1">
        <v>8</v>
      </c>
      <c r="F2" s="1">
        <v>1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45213</v>
      </c>
      <c r="B3" s="1">
        <v>2</v>
      </c>
      <c r="C3" s="1" t="s">
        <v>4</v>
      </c>
      <c r="D3" s="1" t="s">
        <v>78</v>
      </c>
      <c r="E3" s="1">
        <v>4</v>
      </c>
      <c r="F3" s="1">
        <v>3</v>
      </c>
      <c r="G3" s="1" t="s">
        <v>112</v>
      </c>
      <c r="H3" s="1" t="s">
        <v>112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2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2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78</v>
      </c>
    </row>
    <row r="4" spans="1:41" x14ac:dyDescent="0.25">
      <c r="A4" s="14">
        <v>45216</v>
      </c>
      <c r="B4" s="1">
        <v>3</v>
      </c>
      <c r="C4" s="1" t="s">
        <v>4</v>
      </c>
      <c r="D4" s="1" t="s">
        <v>62</v>
      </c>
      <c r="E4" s="1">
        <v>0</v>
      </c>
      <c r="F4" s="1">
        <v>2</v>
      </c>
      <c r="G4" s="1" t="s">
        <v>112</v>
      </c>
      <c r="H4" s="1" t="s">
        <v>112</v>
      </c>
      <c r="I4" s="1">
        <f t="shared" si="3"/>
        <v>2</v>
      </c>
      <c r="J4" s="1">
        <f t="shared" ref="J4:J67" si="11">IF(E4="","",IF(AND(F4&gt;E4,G4=$AK$2,H4=$AK$2),J3+1,J3))</f>
        <v>1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2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2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2</v>
      </c>
      <c r="AE4" s="50">
        <f t="shared" ref="AE4:AE11" si="24">IF(AC4="","",IF(AC4=$AJ$2,AE3+1,AE3))</f>
        <v>1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79</v>
      </c>
    </row>
    <row r="5" spans="1:41" x14ac:dyDescent="0.25">
      <c r="A5" s="14">
        <v>45218</v>
      </c>
      <c r="B5" s="1">
        <v>4</v>
      </c>
      <c r="C5" s="1" t="s">
        <v>4</v>
      </c>
      <c r="D5" s="1" t="s">
        <v>55</v>
      </c>
      <c r="E5" s="1">
        <v>3</v>
      </c>
      <c r="F5" s="1">
        <v>4</v>
      </c>
      <c r="G5" s="1" t="s">
        <v>112</v>
      </c>
      <c r="H5" s="1" t="s">
        <v>112</v>
      </c>
      <c r="I5" s="1">
        <f t="shared" si="3"/>
        <v>2</v>
      </c>
      <c r="J5" s="1">
        <f t="shared" si="11"/>
        <v>2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2</v>
      </c>
      <c r="T5" s="1">
        <f t="shared" si="16"/>
        <v>0</v>
      </c>
      <c r="U5" s="50">
        <f t="shared" si="17"/>
        <v>2</v>
      </c>
      <c r="V5" s="50">
        <f t="shared" si="18"/>
        <v>0</v>
      </c>
      <c r="W5" s="51">
        <f t="shared" si="19"/>
        <v>0</v>
      </c>
      <c r="X5" s="51">
        <f t="shared" si="20"/>
        <v>2</v>
      </c>
      <c r="Y5" s="51">
        <f t="shared" si="21"/>
        <v>0</v>
      </c>
      <c r="Z5" s="51">
        <f t="shared" si="22"/>
        <v>0</v>
      </c>
      <c r="AA5" s="1" t="str">
        <f t="shared" si="1"/>
        <v>L</v>
      </c>
      <c r="AB5" s="1">
        <f t="shared" si="9"/>
        <v>2</v>
      </c>
      <c r="AC5" s="50" t="str">
        <f t="shared" si="10"/>
        <v>L</v>
      </c>
      <c r="AD5" s="50">
        <f t="shared" si="23"/>
        <v>2</v>
      </c>
      <c r="AE5" s="50">
        <f t="shared" si="24"/>
        <v>2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83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52</v>
      </c>
      <c r="E6" s="1">
        <v>5</v>
      </c>
      <c r="F6" s="1">
        <v>3</v>
      </c>
      <c r="G6" s="1" t="s">
        <v>112</v>
      </c>
      <c r="H6" s="1" t="s">
        <v>112</v>
      </c>
      <c r="I6" s="1">
        <f t="shared" si="3"/>
        <v>3</v>
      </c>
      <c r="J6" s="1">
        <f t="shared" si="11"/>
        <v>2</v>
      </c>
      <c r="K6" s="1">
        <f t="shared" si="4"/>
        <v>0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2</v>
      </c>
      <c r="T6" s="1">
        <f t="shared" si="16"/>
        <v>0</v>
      </c>
      <c r="U6" s="50">
        <f t="shared" si="17"/>
        <v>2</v>
      </c>
      <c r="V6" s="50">
        <f t="shared" si="18"/>
        <v>0</v>
      </c>
      <c r="W6" s="51">
        <f t="shared" si="19"/>
        <v>0</v>
      </c>
      <c r="X6" s="51">
        <f t="shared" si="20"/>
        <v>2</v>
      </c>
      <c r="Y6" s="51">
        <f t="shared" si="21"/>
        <v>0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3</v>
      </c>
      <c r="AE6" s="50">
        <f t="shared" si="24"/>
        <v>2</v>
      </c>
      <c r="AF6" s="50">
        <f t="shared" si="25"/>
        <v>0</v>
      </c>
      <c r="AG6" s="17"/>
      <c r="AM6" s="1" t="s">
        <v>61</v>
      </c>
      <c r="AN6" s="1" t="s">
        <v>68</v>
      </c>
      <c r="AO6" s="1" t="s">
        <v>80</v>
      </c>
    </row>
    <row r="7" spans="1:41" x14ac:dyDescent="0.25">
      <c r="A7" s="14">
        <v>45223</v>
      </c>
      <c r="B7" s="1">
        <v>6</v>
      </c>
      <c r="C7" s="1" t="s">
        <v>4</v>
      </c>
      <c r="D7" s="1" t="s">
        <v>72</v>
      </c>
      <c r="E7" s="1">
        <v>3</v>
      </c>
      <c r="F7" s="1">
        <v>2</v>
      </c>
      <c r="G7" s="1" t="s">
        <v>112</v>
      </c>
      <c r="H7" s="1" t="s">
        <v>112</v>
      </c>
      <c r="I7" s="1">
        <f t="shared" si="3"/>
        <v>4</v>
      </c>
      <c r="J7" s="1">
        <f t="shared" si="11"/>
        <v>2</v>
      </c>
      <c r="K7" s="1">
        <f t="shared" si="4"/>
        <v>0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1</v>
      </c>
      <c r="P7" s="1">
        <f t="shared" si="13"/>
        <v>0</v>
      </c>
      <c r="Q7" s="1">
        <f t="shared" si="14"/>
        <v>0</v>
      </c>
      <c r="R7" s="1">
        <f t="shared" si="8"/>
        <v>3</v>
      </c>
      <c r="S7" s="1">
        <f t="shared" si="15"/>
        <v>2</v>
      </c>
      <c r="T7" s="1">
        <f t="shared" si="16"/>
        <v>0</v>
      </c>
      <c r="U7" s="50">
        <f t="shared" si="17"/>
        <v>2</v>
      </c>
      <c r="V7" s="50">
        <f t="shared" si="18"/>
        <v>0</v>
      </c>
      <c r="W7" s="51">
        <f t="shared" si="19"/>
        <v>0</v>
      </c>
      <c r="X7" s="51">
        <f t="shared" si="20"/>
        <v>3</v>
      </c>
      <c r="Y7" s="51">
        <f t="shared" si="21"/>
        <v>0</v>
      </c>
      <c r="Z7" s="51">
        <f t="shared" si="22"/>
        <v>0</v>
      </c>
      <c r="AA7" s="1" t="str">
        <f t="shared" si="1"/>
        <v>W</v>
      </c>
      <c r="AB7" s="1">
        <f t="shared" si="9"/>
        <v>2</v>
      </c>
      <c r="AC7" s="50" t="str">
        <f t="shared" si="10"/>
        <v>W</v>
      </c>
      <c r="AD7" s="50">
        <f t="shared" si="23"/>
        <v>4</v>
      </c>
      <c r="AE7" s="50">
        <f t="shared" si="24"/>
        <v>2</v>
      </c>
      <c r="AF7" s="50">
        <f t="shared" si="25"/>
        <v>0</v>
      </c>
      <c r="AG7" s="17"/>
      <c r="AM7" s="1" t="s">
        <v>75</v>
      </c>
      <c r="AN7" s="1" t="s">
        <v>78</v>
      </c>
      <c r="AO7" s="1" t="s">
        <v>77</v>
      </c>
    </row>
    <row r="8" spans="1:41" x14ac:dyDescent="0.25">
      <c r="A8" s="14">
        <v>45226</v>
      </c>
      <c r="B8" s="1">
        <v>7</v>
      </c>
      <c r="C8" s="1" t="s">
        <v>3</v>
      </c>
      <c r="D8" s="1" t="s">
        <v>71</v>
      </c>
      <c r="E8" s="1">
        <v>5</v>
      </c>
      <c r="F8" s="1">
        <v>0</v>
      </c>
      <c r="G8" s="1" t="s">
        <v>112</v>
      </c>
      <c r="H8" s="1" t="s">
        <v>112</v>
      </c>
      <c r="I8" s="1">
        <f t="shared" si="3"/>
        <v>5</v>
      </c>
      <c r="J8" s="1">
        <f t="shared" si="11"/>
        <v>2</v>
      </c>
      <c r="K8" s="1">
        <f t="shared" si="4"/>
        <v>0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0</v>
      </c>
      <c r="Q8" s="1">
        <f t="shared" si="14"/>
        <v>0</v>
      </c>
      <c r="R8" s="1">
        <f t="shared" si="8"/>
        <v>3</v>
      </c>
      <c r="S8" s="1">
        <f t="shared" si="15"/>
        <v>2</v>
      </c>
      <c r="T8" s="1">
        <f t="shared" si="16"/>
        <v>0</v>
      </c>
      <c r="U8" s="50">
        <f t="shared" si="17"/>
        <v>2</v>
      </c>
      <c r="V8" s="50">
        <f t="shared" si="18"/>
        <v>0</v>
      </c>
      <c r="W8" s="51">
        <f t="shared" si="19"/>
        <v>0</v>
      </c>
      <c r="X8" s="51">
        <f t="shared" si="20"/>
        <v>4</v>
      </c>
      <c r="Y8" s="51">
        <f t="shared" si="21"/>
        <v>0</v>
      </c>
      <c r="Z8" s="51">
        <f t="shared" si="22"/>
        <v>0</v>
      </c>
      <c r="AA8" s="1" t="str">
        <f t="shared" si="1"/>
        <v>W</v>
      </c>
      <c r="AB8" s="1">
        <f t="shared" si="9"/>
        <v>3</v>
      </c>
      <c r="AC8" s="50" t="str">
        <f t="shared" si="10"/>
        <v>W</v>
      </c>
      <c r="AD8" s="50">
        <f t="shared" si="23"/>
        <v>5</v>
      </c>
      <c r="AE8" s="50">
        <f t="shared" si="24"/>
        <v>2</v>
      </c>
      <c r="AF8" s="50">
        <f t="shared" si="25"/>
        <v>0</v>
      </c>
      <c r="AG8" s="17"/>
      <c r="AM8" s="1" t="s">
        <v>69</v>
      </c>
      <c r="AN8" s="1" t="s">
        <v>79</v>
      </c>
    </row>
    <row r="9" spans="1:41" x14ac:dyDescent="0.25">
      <c r="A9" s="14">
        <v>45227</v>
      </c>
      <c r="B9" s="1">
        <v>8</v>
      </c>
      <c r="C9" s="1" t="s">
        <v>3</v>
      </c>
      <c r="D9" s="1" t="s">
        <v>60</v>
      </c>
      <c r="E9" s="1">
        <v>3</v>
      </c>
      <c r="F9" s="1">
        <v>4</v>
      </c>
      <c r="G9" s="1" t="s">
        <v>111</v>
      </c>
      <c r="H9" s="1" t="s">
        <v>112</v>
      </c>
      <c r="I9" s="1">
        <f t="shared" si="3"/>
        <v>5</v>
      </c>
      <c r="J9" s="1">
        <f t="shared" si="11"/>
        <v>2</v>
      </c>
      <c r="K9" s="1">
        <f t="shared" si="4"/>
        <v>0</v>
      </c>
      <c r="L9" s="1">
        <f t="shared" si="12"/>
        <v>1</v>
      </c>
      <c r="M9" s="1">
        <f t="shared" si="5"/>
        <v>0</v>
      </c>
      <c r="N9" s="1">
        <f t="shared" si="6"/>
        <v>0</v>
      </c>
      <c r="O9" s="1">
        <f t="shared" si="7"/>
        <v>2</v>
      </c>
      <c r="P9" s="1">
        <f t="shared" si="13"/>
        <v>0</v>
      </c>
      <c r="Q9" s="1">
        <f t="shared" si="14"/>
        <v>1</v>
      </c>
      <c r="R9" s="1">
        <f t="shared" si="8"/>
        <v>3</v>
      </c>
      <c r="S9" s="1">
        <f t="shared" si="15"/>
        <v>2</v>
      </c>
      <c r="T9" s="1">
        <f t="shared" si="16"/>
        <v>0</v>
      </c>
      <c r="U9" s="50">
        <f t="shared" si="17"/>
        <v>2</v>
      </c>
      <c r="V9" s="50">
        <f t="shared" si="18"/>
        <v>0</v>
      </c>
      <c r="W9" s="51">
        <f t="shared" si="19"/>
        <v>0</v>
      </c>
      <c r="X9" s="51">
        <f t="shared" si="20"/>
        <v>4</v>
      </c>
      <c r="Y9" s="51">
        <f t="shared" si="21"/>
        <v>0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5</v>
      </c>
      <c r="AE9" s="50">
        <f t="shared" si="24"/>
        <v>2</v>
      </c>
      <c r="AF9" s="50">
        <f t="shared" si="25"/>
        <v>1</v>
      </c>
      <c r="AG9" s="17"/>
      <c r="AM9" s="1" t="s">
        <v>67</v>
      </c>
      <c r="AN9" s="1" t="s">
        <v>73</v>
      </c>
    </row>
    <row r="10" spans="1:41" x14ac:dyDescent="0.25">
      <c r="A10" s="14">
        <v>45230</v>
      </c>
      <c r="B10" s="1">
        <v>9</v>
      </c>
      <c r="C10" s="1" t="s">
        <v>3</v>
      </c>
      <c r="D10" s="1" t="s">
        <v>72</v>
      </c>
      <c r="E10" s="1">
        <v>5</v>
      </c>
      <c r="F10" s="1">
        <v>2</v>
      </c>
      <c r="G10" s="1" t="s">
        <v>112</v>
      </c>
      <c r="H10" s="1" t="s">
        <v>112</v>
      </c>
      <c r="I10" s="1">
        <f t="shared" si="3"/>
        <v>6</v>
      </c>
      <c r="J10" s="1">
        <f t="shared" si="11"/>
        <v>2</v>
      </c>
      <c r="K10" s="1">
        <f t="shared" si="4"/>
        <v>0</v>
      </c>
      <c r="L10" s="1">
        <f t="shared" si="12"/>
        <v>1</v>
      </c>
      <c r="M10" s="1">
        <f t="shared" si="5"/>
        <v>0</v>
      </c>
      <c r="N10" s="1">
        <f t="shared" si="6"/>
        <v>0</v>
      </c>
      <c r="O10" s="1">
        <f t="shared" si="7"/>
        <v>3</v>
      </c>
      <c r="P10" s="1">
        <f t="shared" si="13"/>
        <v>0</v>
      </c>
      <c r="Q10" s="1">
        <f t="shared" si="14"/>
        <v>1</v>
      </c>
      <c r="R10" s="1">
        <f t="shared" si="8"/>
        <v>3</v>
      </c>
      <c r="S10" s="1">
        <f t="shared" si="15"/>
        <v>2</v>
      </c>
      <c r="T10" s="1">
        <f t="shared" si="16"/>
        <v>0</v>
      </c>
      <c r="U10" s="50">
        <f t="shared" si="17"/>
        <v>2</v>
      </c>
      <c r="V10" s="50">
        <f t="shared" si="18"/>
        <v>0</v>
      </c>
      <c r="W10" s="51">
        <f t="shared" si="19"/>
        <v>0</v>
      </c>
      <c r="X10" s="51">
        <f t="shared" si="20"/>
        <v>5</v>
      </c>
      <c r="Y10" s="51">
        <f t="shared" si="21"/>
        <v>0</v>
      </c>
      <c r="Z10" s="51">
        <f t="shared" si="22"/>
        <v>0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6</v>
      </c>
      <c r="AE10" s="50">
        <f t="shared" si="24"/>
        <v>2</v>
      </c>
      <c r="AF10" s="50">
        <f t="shared" si="25"/>
        <v>1</v>
      </c>
      <c r="AG10" s="17"/>
      <c r="AM10" s="1" t="s">
        <v>68</v>
      </c>
      <c r="AN10" s="1" t="s">
        <v>72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83</v>
      </c>
      <c r="E11" s="1">
        <v>10</v>
      </c>
      <c r="F11" s="1">
        <v>1</v>
      </c>
      <c r="G11" s="1" t="s">
        <v>112</v>
      </c>
      <c r="H11" s="1" t="s">
        <v>112</v>
      </c>
      <c r="I11" s="1">
        <f t="shared" si="3"/>
        <v>7</v>
      </c>
      <c r="J11" s="1">
        <f t="shared" si="11"/>
        <v>2</v>
      </c>
      <c r="K11" s="1">
        <f t="shared" si="4"/>
        <v>0</v>
      </c>
      <c r="L11" s="1">
        <f t="shared" si="12"/>
        <v>1</v>
      </c>
      <c r="M11" s="1">
        <f t="shared" si="5"/>
        <v>0</v>
      </c>
      <c r="N11" s="1">
        <f t="shared" si="6"/>
        <v>0</v>
      </c>
      <c r="O11" s="1">
        <f t="shared" si="7"/>
        <v>3</v>
      </c>
      <c r="P11" s="1">
        <f t="shared" si="13"/>
        <v>0</v>
      </c>
      <c r="Q11" s="1">
        <f t="shared" si="14"/>
        <v>1</v>
      </c>
      <c r="R11" s="1">
        <f t="shared" si="8"/>
        <v>4</v>
      </c>
      <c r="S11" s="1">
        <f t="shared" si="15"/>
        <v>2</v>
      </c>
      <c r="T11" s="1">
        <f t="shared" si="16"/>
        <v>0</v>
      </c>
      <c r="U11" s="50">
        <f t="shared" si="17"/>
        <v>3</v>
      </c>
      <c r="V11" s="50">
        <f t="shared" si="18"/>
        <v>0</v>
      </c>
      <c r="W11" s="51">
        <f t="shared" si="19"/>
        <v>0</v>
      </c>
      <c r="X11" s="51">
        <f t="shared" si="20"/>
        <v>6</v>
      </c>
      <c r="Y11" s="51">
        <f t="shared" si="21"/>
        <v>0</v>
      </c>
      <c r="Z11" s="51">
        <f t="shared" si="22"/>
        <v>0</v>
      </c>
      <c r="AA11" s="1" t="str">
        <f t="shared" si="1"/>
        <v>W</v>
      </c>
      <c r="AB11" s="1">
        <f t="shared" si="9"/>
        <v>2</v>
      </c>
      <c r="AC11" s="50" t="str">
        <f t="shared" si="10"/>
        <v>W</v>
      </c>
      <c r="AD11" s="50">
        <f t="shared" si="23"/>
        <v>7</v>
      </c>
      <c r="AE11" s="50">
        <f t="shared" si="24"/>
        <v>2</v>
      </c>
      <c r="AF11" s="50">
        <f t="shared" si="25"/>
        <v>1</v>
      </c>
      <c r="AG11" s="17"/>
      <c r="AM11" s="1" t="s">
        <v>56</v>
      </c>
      <c r="AN11" s="1" t="s">
        <v>83</v>
      </c>
    </row>
    <row r="12" spans="1:41" x14ac:dyDescent="0.25">
      <c r="A12" s="14">
        <v>45234</v>
      </c>
      <c r="B12" s="1">
        <v>11</v>
      </c>
      <c r="C12" s="1" t="s">
        <v>3</v>
      </c>
      <c r="D12" s="1" t="s">
        <v>68</v>
      </c>
      <c r="E12" s="1">
        <v>2</v>
      </c>
      <c r="F12" s="1">
        <v>0</v>
      </c>
      <c r="G12" s="1" t="s">
        <v>112</v>
      </c>
      <c r="H12" s="1" t="s">
        <v>112</v>
      </c>
      <c r="I12" s="1">
        <f t="shared" si="3"/>
        <v>8</v>
      </c>
      <c r="J12" s="1">
        <f t="shared" si="11"/>
        <v>2</v>
      </c>
      <c r="K12" s="1">
        <f t="shared" si="4"/>
        <v>0</v>
      </c>
      <c r="L12" s="1">
        <f t="shared" si="12"/>
        <v>1</v>
      </c>
      <c r="M12" s="1">
        <f t="shared" si="5"/>
        <v>0</v>
      </c>
      <c r="N12" s="1">
        <f t="shared" si="6"/>
        <v>0</v>
      </c>
      <c r="O12" s="1">
        <f t="shared" si="7"/>
        <v>4</v>
      </c>
      <c r="P12" s="1">
        <f t="shared" si="13"/>
        <v>0</v>
      </c>
      <c r="Q12" s="1">
        <f t="shared" si="14"/>
        <v>1</v>
      </c>
      <c r="R12" s="1">
        <f t="shared" si="8"/>
        <v>4</v>
      </c>
      <c r="S12" s="1">
        <f t="shared" si="15"/>
        <v>2</v>
      </c>
      <c r="T12" s="1">
        <f t="shared" si="16"/>
        <v>0</v>
      </c>
      <c r="U12" s="50">
        <f t="shared" si="17"/>
        <v>3</v>
      </c>
      <c r="V12" s="50">
        <f t="shared" si="18"/>
        <v>0</v>
      </c>
      <c r="W12" s="51">
        <f t="shared" si="19"/>
        <v>0</v>
      </c>
      <c r="X12" s="51">
        <f t="shared" si="20"/>
        <v>7</v>
      </c>
      <c r="Y12" s="51">
        <f t="shared" si="21"/>
        <v>0</v>
      </c>
      <c r="Z12" s="51">
        <f t="shared" si="22"/>
        <v>0</v>
      </c>
      <c r="AA12" s="1" t="str">
        <f t="shared" si="1"/>
        <v>W</v>
      </c>
      <c r="AB12" s="1">
        <f t="shared" si="9"/>
        <v>3</v>
      </c>
      <c r="AC12" s="50" t="str">
        <f t="shared" si="10"/>
        <v>W</v>
      </c>
      <c r="AD12" s="50">
        <f>IF(AC12="","",COUNTIFS(AC3:AC12,"W"))</f>
        <v>7</v>
      </c>
      <c r="AE12" s="50">
        <f>IF(AC12="","",COUNTIFS(AC3:AC12,"L"))</f>
        <v>2</v>
      </c>
      <c r="AF12" s="50">
        <f>IF(AC12="","",COUNTIFS(AC3:AC12,"OTL"))</f>
        <v>1</v>
      </c>
      <c r="AG12" s="17"/>
      <c r="AM12" s="1" t="s">
        <v>78</v>
      </c>
      <c r="AN12" s="1" t="s">
        <v>80</v>
      </c>
    </row>
    <row r="13" spans="1:41" x14ac:dyDescent="0.25">
      <c r="A13" s="14">
        <v>45236</v>
      </c>
      <c r="B13" s="1">
        <v>12</v>
      </c>
      <c r="C13" s="1" t="s">
        <v>3</v>
      </c>
      <c r="D13" s="1" t="s">
        <v>78</v>
      </c>
      <c r="E13" s="1">
        <v>6</v>
      </c>
      <c r="F13" s="1">
        <v>2</v>
      </c>
      <c r="G13" s="1" t="s">
        <v>112</v>
      </c>
      <c r="H13" s="1" t="s">
        <v>112</v>
      </c>
      <c r="I13" s="1">
        <f t="shared" si="3"/>
        <v>9</v>
      </c>
      <c r="J13" s="1">
        <f t="shared" si="11"/>
        <v>2</v>
      </c>
      <c r="K13" s="1">
        <f t="shared" si="4"/>
        <v>0</v>
      </c>
      <c r="L13" s="1">
        <f t="shared" si="12"/>
        <v>1</v>
      </c>
      <c r="M13" s="1">
        <f t="shared" si="5"/>
        <v>0</v>
      </c>
      <c r="N13" s="1">
        <f t="shared" si="6"/>
        <v>0</v>
      </c>
      <c r="O13" s="1">
        <f t="shared" si="7"/>
        <v>5</v>
      </c>
      <c r="P13" s="1">
        <f t="shared" si="13"/>
        <v>0</v>
      </c>
      <c r="Q13" s="1">
        <f t="shared" si="14"/>
        <v>1</v>
      </c>
      <c r="R13" s="1">
        <f t="shared" si="8"/>
        <v>4</v>
      </c>
      <c r="S13" s="1">
        <f t="shared" si="15"/>
        <v>2</v>
      </c>
      <c r="T13" s="1">
        <f t="shared" si="16"/>
        <v>0</v>
      </c>
      <c r="U13" s="50">
        <f t="shared" si="17"/>
        <v>4</v>
      </c>
      <c r="V13" s="50">
        <f t="shared" si="18"/>
        <v>0</v>
      </c>
      <c r="W13" s="51">
        <f t="shared" si="19"/>
        <v>0</v>
      </c>
      <c r="X13" s="51">
        <f t="shared" si="20"/>
        <v>8</v>
      </c>
      <c r="Y13" s="51">
        <f t="shared" si="21"/>
        <v>0</v>
      </c>
      <c r="Z13" s="51">
        <f t="shared" si="22"/>
        <v>0</v>
      </c>
      <c r="AA13" s="1" t="str">
        <f t="shared" si="1"/>
        <v>W</v>
      </c>
      <c r="AB13" s="1">
        <f t="shared" si="9"/>
        <v>4</v>
      </c>
      <c r="AC13" s="50" t="str">
        <f t="shared" si="10"/>
        <v>W</v>
      </c>
      <c r="AD13" s="50">
        <f>IF(AC13="","",COUNTIFS(AC4:AC13,"W"))</f>
        <v>7</v>
      </c>
      <c r="AE13" s="50">
        <f>IF(AC13="","",COUNTIFS(AC4:AC13,"L"))</f>
        <v>2</v>
      </c>
      <c r="AF13" s="50">
        <f>IF(AC13="","",COUNTIFS(AC4:AC13,"OTL"))</f>
        <v>1</v>
      </c>
      <c r="AG13" s="17"/>
      <c r="AM13" s="1" t="s">
        <v>52</v>
      </c>
      <c r="AN13" s="1" t="s">
        <v>71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77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55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54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77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6</v>
      </c>
      <c r="E84" s="62" t="s">
        <v>13</v>
      </c>
      <c r="F84" s="62"/>
      <c r="I84" s="1">
        <f t="shared" ref="I84:N84" si="57">IF(I1="",0,MAX(I1:I83))</f>
        <v>9</v>
      </c>
      <c r="J84" s="1">
        <f t="shared" si="57"/>
        <v>2</v>
      </c>
      <c r="K84" s="1">
        <f t="shared" si="57"/>
        <v>0</v>
      </c>
      <c r="L84" s="1">
        <f t="shared" si="57"/>
        <v>1</v>
      </c>
      <c r="M84" s="1">
        <f t="shared" si="57"/>
        <v>0</v>
      </c>
      <c r="N84" s="1">
        <f t="shared" si="57"/>
        <v>0</v>
      </c>
      <c r="O84" s="1">
        <f t="shared" ref="O84:Z84" si="58">IF(O2="","",MAX(O2:O83))</f>
        <v>5</v>
      </c>
      <c r="P84" s="1">
        <f t="shared" si="58"/>
        <v>0</v>
      </c>
      <c r="Q84" s="1">
        <f t="shared" si="58"/>
        <v>1</v>
      </c>
      <c r="R84" s="1">
        <f t="shared" si="58"/>
        <v>4</v>
      </c>
      <c r="S84" s="1">
        <f t="shared" si="58"/>
        <v>2</v>
      </c>
      <c r="T84" s="1">
        <f t="shared" si="58"/>
        <v>0</v>
      </c>
      <c r="U84" s="1">
        <f t="shared" si="58"/>
        <v>4</v>
      </c>
      <c r="V84" s="1">
        <f t="shared" si="58"/>
        <v>0</v>
      </c>
      <c r="W84" s="1">
        <f t="shared" si="58"/>
        <v>0</v>
      </c>
      <c r="X84" s="1">
        <f t="shared" si="58"/>
        <v>8</v>
      </c>
      <c r="Y84" s="1">
        <f t="shared" si="58"/>
        <v>0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6</v>
      </c>
      <c r="E85" s="1">
        <f>SUM(E2:E83)</f>
        <v>54</v>
      </c>
      <c r="F85" s="1">
        <f>SUM(F2:F83)</f>
        <v>24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5-0-1</v>
      </c>
      <c r="R85" s="1" t="str">
        <f>IF(R84="","0-0-0",CONCATENATE(R84,"-",S84,"-",T84))</f>
        <v>4-2-0</v>
      </c>
      <c r="U85" s="1" t="str">
        <f>IF(U84="","0-0-0",CONCATENATE(U84,"-",V84,"-",W84))</f>
        <v>4-0-0</v>
      </c>
      <c r="X85" s="1" t="str">
        <f>IF(X84="","0-0-0",CONCATENATE(X84,"-",Y84,"-",Z84))</f>
        <v>8-0-0</v>
      </c>
      <c r="AA85" s="1" t="str">
        <f>IF(AA84="","0-0",CONCATENATE(AA84,AB84))</f>
        <v>W4</v>
      </c>
      <c r="AD85" s="1" t="str">
        <f>IF(AD84="","0-0-0",CONCATENATE(AD84,"-",AE84,"-",AF84))</f>
        <v>7-2-1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82</v>
      </c>
    </row>
    <row r="2" spans="1:41" x14ac:dyDescent="0.25">
      <c r="A2" s="14">
        <v>45209</v>
      </c>
      <c r="B2" s="1">
        <v>1</v>
      </c>
      <c r="C2" s="1" t="s">
        <v>3</v>
      </c>
      <c r="D2" s="1" t="s">
        <v>80</v>
      </c>
      <c r="E2" s="1">
        <v>4</v>
      </c>
      <c r="F2" s="1">
        <v>1</v>
      </c>
      <c r="G2" s="1" t="s">
        <v>112</v>
      </c>
      <c r="H2" s="1" t="s">
        <v>112</v>
      </c>
      <c r="I2" s="1">
        <f t="shared" ref="I2" si="0"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1</v>
      </c>
      <c r="Y2" s="51">
        <f>IF(E2="","",IF(AND(E2&lt;F2,G2=$AK$2,H2=$AK$2,COUNTIF($AN$1:$AN$15,D2)=1),1,0))</f>
        <v>0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W</v>
      </c>
      <c r="AB2" s="1">
        <f t="shared" ref="AB2" si="2">IF(AA2="","",1)</f>
        <v>1</v>
      </c>
      <c r="AC2" s="50" t="str">
        <f>IF(E2="","",IF(E2&gt;F2,"W",IF(AND(E2&lt;F2,G2=$AK$2,H2=$AK$2),"L","OTL")))</f>
        <v>W</v>
      </c>
      <c r="AD2" s="50">
        <f>IF(AC2="","",IF(AC2=$AJ$1,1,0))</f>
        <v>1</v>
      </c>
      <c r="AE2" s="50">
        <f>IF(AC2="","",IF(AC2=$AJ$2,1,0))</f>
        <v>0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81</v>
      </c>
    </row>
    <row r="3" spans="1:41" x14ac:dyDescent="0.25">
      <c r="A3" s="14">
        <v>45211</v>
      </c>
      <c r="B3" s="1">
        <v>2</v>
      </c>
      <c r="C3" s="1" t="s">
        <v>4</v>
      </c>
      <c r="D3" s="1" t="s">
        <v>83</v>
      </c>
      <c r="E3" s="1">
        <v>4</v>
      </c>
      <c r="F3" s="1">
        <v>1</v>
      </c>
      <c r="G3" s="1" t="s">
        <v>112</v>
      </c>
      <c r="H3" s="1" t="s">
        <v>112</v>
      </c>
      <c r="I3" s="1">
        <f t="shared" ref="I3:I66" si="3">IF(E3="","",IF(E3&gt;F3,I2+1,I2))</f>
        <v>2</v>
      </c>
      <c r="J3" s="1">
        <f>IF(E3="","",IF(AND(F3&gt;E3,G3=$AK$2,H3=$AK$2),J2+1,J2))</f>
        <v>0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1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2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2</v>
      </c>
      <c r="Y3" s="51">
        <f>IF(E3="","",IF(AND(E3&lt;F3,G3=$AK$2,H3=$AK$2,COUNTIF($AN$1:$AN$15,D3)=1),Y2+1,Y2))</f>
        <v>0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2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2</v>
      </c>
      <c r="AE3" s="50">
        <f>IF(AC3="","",IF(AC3=$AJ$2,AE2+1,AE2))</f>
        <v>0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78</v>
      </c>
    </row>
    <row r="4" spans="1:41" x14ac:dyDescent="0.25">
      <c r="A4" s="14">
        <v>45213</v>
      </c>
      <c r="B4" s="1">
        <v>3</v>
      </c>
      <c r="C4" s="1" t="s">
        <v>3</v>
      </c>
      <c r="D4" s="1" t="s">
        <v>82</v>
      </c>
      <c r="E4" s="1">
        <v>4</v>
      </c>
      <c r="F4" s="1">
        <v>1</v>
      </c>
      <c r="G4" s="1" t="s">
        <v>112</v>
      </c>
      <c r="H4" s="1" t="s">
        <v>112</v>
      </c>
      <c r="I4" s="1">
        <f t="shared" si="3"/>
        <v>3</v>
      </c>
      <c r="J4" s="1">
        <f t="shared" ref="J4:J67" si="11">IF(E4="","",IF(AND(F4&gt;E4,G4=$AK$2,H4=$AK$2),J3+1,J3))</f>
        <v>0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2</v>
      </c>
      <c r="P4" s="1">
        <f t="shared" ref="P4:P67" si="13">IF(E4="","",IF(AND(C4=$AL$1,F4&gt;E4,G4=$AK$2,H4=$AK$2), P3+1, P3))</f>
        <v>0</v>
      </c>
      <c r="Q4" s="1">
        <f t="shared" ref="Q4:Q67" si="14">IF(E4="","",IF(AND(C4=$AL$1,F4&gt;E4,OR(G4=$AK$1,H4=$AK$1)),Q3+1, Q3))</f>
        <v>0</v>
      </c>
      <c r="R4" s="1">
        <f t="shared" si="8"/>
        <v>1</v>
      </c>
      <c r="S4" s="1">
        <f t="shared" ref="S4:S67" si="15">IF(E4="","",IF(AND(C4=$AL$2,F4&gt;E4,G4=$AK$2,H4=$AK$2),S3+1,S3))</f>
        <v>0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3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3</v>
      </c>
      <c r="Y4" s="51">
        <f t="shared" ref="Y4:Y67" si="21">IF(E4="","",IF(AND(E4&lt;F4,G4=$AK$2,H4=$AK$2,COUNTIF($AN$1:$AN$15,D4)=1),Y3+1,Y3))</f>
        <v>0</v>
      </c>
      <c r="Z4" s="51">
        <f t="shared" ref="Z4:Z67" si="22">IF(E4="","",IF(AND(E4&lt;F4,COUNTIF($AN$1:$AN$15,D4)=1,OR(G4=$AK$1,H4=$AK$1)), Z3+1, Z3))</f>
        <v>0</v>
      </c>
      <c r="AA4" s="1" t="str">
        <f t="shared" si="1"/>
        <v>W</v>
      </c>
      <c r="AB4" s="1">
        <f t="shared" si="9"/>
        <v>3</v>
      </c>
      <c r="AC4" s="50" t="str">
        <f t="shared" si="10"/>
        <v>W</v>
      </c>
      <c r="AD4" s="50">
        <f t="shared" ref="AD4:AD11" si="23">IF(AC4="","",IF(AC4=$AJ$1,AD3+1,AD3))</f>
        <v>3</v>
      </c>
      <c r="AE4" s="50">
        <f t="shared" ref="AE4:AE11" si="24">IF(AC4="","",IF(AC4=$AJ$2,AE3+1,AE3))</f>
        <v>0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79</v>
      </c>
    </row>
    <row r="5" spans="1:41" x14ac:dyDescent="0.25">
      <c r="A5" s="14">
        <v>45216</v>
      </c>
      <c r="B5" s="1">
        <v>4</v>
      </c>
      <c r="C5" s="1" t="s">
        <v>3</v>
      </c>
      <c r="D5" s="1" t="s">
        <v>68</v>
      </c>
      <c r="E5" s="1">
        <v>3</v>
      </c>
      <c r="F5" s="1">
        <v>2</v>
      </c>
      <c r="G5" s="1" t="s">
        <v>112</v>
      </c>
      <c r="H5" s="1" t="s">
        <v>111</v>
      </c>
      <c r="I5" s="1">
        <f t="shared" si="3"/>
        <v>4</v>
      </c>
      <c r="J5" s="1">
        <f t="shared" si="11"/>
        <v>0</v>
      </c>
      <c r="K5" s="1">
        <f t="shared" si="4"/>
        <v>0</v>
      </c>
      <c r="L5" s="1">
        <f t="shared" si="12"/>
        <v>0</v>
      </c>
      <c r="M5" s="1">
        <f t="shared" si="5"/>
        <v>1</v>
      </c>
      <c r="N5" s="1">
        <f t="shared" si="6"/>
        <v>0</v>
      </c>
      <c r="O5" s="1">
        <f t="shared" si="7"/>
        <v>3</v>
      </c>
      <c r="P5" s="1">
        <f t="shared" si="13"/>
        <v>0</v>
      </c>
      <c r="Q5" s="1">
        <f t="shared" si="14"/>
        <v>0</v>
      </c>
      <c r="R5" s="1">
        <f t="shared" si="8"/>
        <v>1</v>
      </c>
      <c r="S5" s="1">
        <f t="shared" si="15"/>
        <v>0</v>
      </c>
      <c r="T5" s="1">
        <f t="shared" si="16"/>
        <v>0</v>
      </c>
      <c r="U5" s="50">
        <f t="shared" si="17"/>
        <v>3</v>
      </c>
      <c r="V5" s="50">
        <f t="shared" si="18"/>
        <v>0</v>
      </c>
      <c r="W5" s="51">
        <f t="shared" si="19"/>
        <v>0</v>
      </c>
      <c r="X5" s="51">
        <f t="shared" si="20"/>
        <v>4</v>
      </c>
      <c r="Y5" s="51">
        <f t="shared" si="21"/>
        <v>0</v>
      </c>
      <c r="Z5" s="51">
        <f t="shared" si="22"/>
        <v>0</v>
      </c>
      <c r="AA5" s="1" t="str">
        <f t="shared" si="1"/>
        <v>W</v>
      </c>
      <c r="AB5" s="1">
        <f t="shared" si="9"/>
        <v>4</v>
      </c>
      <c r="AC5" s="50" t="str">
        <f t="shared" si="10"/>
        <v>W</v>
      </c>
      <c r="AD5" s="50">
        <f t="shared" si="23"/>
        <v>4</v>
      </c>
      <c r="AE5" s="50">
        <f t="shared" si="24"/>
        <v>0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83</v>
      </c>
    </row>
    <row r="6" spans="1:41" x14ac:dyDescent="0.25">
      <c r="A6" s="14">
        <v>45218</v>
      </c>
      <c r="B6" s="1">
        <v>5</v>
      </c>
      <c r="C6" s="1" t="s">
        <v>4</v>
      </c>
      <c r="D6" s="1" t="s">
        <v>70</v>
      </c>
      <c r="E6" s="1">
        <v>5</v>
      </c>
      <c r="F6" s="1">
        <v>3</v>
      </c>
      <c r="G6" s="1" t="s">
        <v>112</v>
      </c>
      <c r="H6" s="1" t="s">
        <v>112</v>
      </c>
      <c r="I6" s="1">
        <f t="shared" si="3"/>
        <v>5</v>
      </c>
      <c r="J6" s="1">
        <f t="shared" si="11"/>
        <v>0</v>
      </c>
      <c r="K6" s="1">
        <f t="shared" si="4"/>
        <v>0</v>
      </c>
      <c r="L6" s="1">
        <f t="shared" si="12"/>
        <v>0</v>
      </c>
      <c r="M6" s="1">
        <f t="shared" si="5"/>
        <v>1</v>
      </c>
      <c r="N6" s="1">
        <f t="shared" si="6"/>
        <v>0</v>
      </c>
      <c r="O6" s="1">
        <f t="shared" si="7"/>
        <v>3</v>
      </c>
      <c r="P6" s="1">
        <f t="shared" si="13"/>
        <v>0</v>
      </c>
      <c r="Q6" s="1">
        <f t="shared" si="14"/>
        <v>0</v>
      </c>
      <c r="R6" s="1">
        <f t="shared" si="8"/>
        <v>2</v>
      </c>
      <c r="S6" s="1">
        <f t="shared" si="15"/>
        <v>0</v>
      </c>
      <c r="T6" s="1">
        <f t="shared" si="16"/>
        <v>0</v>
      </c>
      <c r="U6" s="50">
        <f t="shared" si="17"/>
        <v>3</v>
      </c>
      <c r="V6" s="50">
        <f t="shared" si="18"/>
        <v>0</v>
      </c>
      <c r="W6" s="51">
        <f t="shared" si="19"/>
        <v>0</v>
      </c>
      <c r="X6" s="51">
        <f t="shared" si="20"/>
        <v>5</v>
      </c>
      <c r="Y6" s="51">
        <f t="shared" si="21"/>
        <v>0</v>
      </c>
      <c r="Z6" s="51">
        <f t="shared" si="22"/>
        <v>0</v>
      </c>
      <c r="AA6" s="1" t="str">
        <f t="shared" si="1"/>
        <v>W</v>
      </c>
      <c r="AB6" s="1">
        <f t="shared" si="9"/>
        <v>5</v>
      </c>
      <c r="AC6" s="50" t="str">
        <f t="shared" si="10"/>
        <v>W</v>
      </c>
      <c r="AD6" s="50">
        <f t="shared" si="23"/>
        <v>5</v>
      </c>
      <c r="AE6" s="50">
        <f t="shared" si="24"/>
        <v>0</v>
      </c>
      <c r="AF6" s="50">
        <f t="shared" si="25"/>
        <v>0</v>
      </c>
      <c r="AG6" s="17"/>
      <c r="AM6" s="1" t="s">
        <v>61</v>
      </c>
      <c r="AN6" s="1" t="s">
        <v>68</v>
      </c>
      <c r="AO6" s="1" t="s">
        <v>80</v>
      </c>
    </row>
    <row r="7" spans="1:41" x14ac:dyDescent="0.25">
      <c r="A7" s="14">
        <v>45220</v>
      </c>
      <c r="B7" s="1">
        <v>6</v>
      </c>
      <c r="C7" s="1" t="s">
        <v>4</v>
      </c>
      <c r="D7" s="1" t="s">
        <v>75</v>
      </c>
      <c r="E7" s="1">
        <v>5</v>
      </c>
      <c r="F7" s="1">
        <v>3</v>
      </c>
      <c r="G7" s="1" t="s">
        <v>112</v>
      </c>
      <c r="H7" s="1" t="s">
        <v>112</v>
      </c>
      <c r="I7" s="1">
        <f t="shared" si="3"/>
        <v>6</v>
      </c>
      <c r="J7" s="1">
        <f t="shared" si="11"/>
        <v>0</v>
      </c>
      <c r="K7" s="1">
        <f t="shared" si="4"/>
        <v>0</v>
      </c>
      <c r="L7" s="1">
        <f t="shared" si="12"/>
        <v>0</v>
      </c>
      <c r="M7" s="1">
        <f t="shared" si="5"/>
        <v>1</v>
      </c>
      <c r="N7" s="1">
        <f t="shared" si="6"/>
        <v>0</v>
      </c>
      <c r="O7" s="1">
        <f t="shared" si="7"/>
        <v>3</v>
      </c>
      <c r="P7" s="1">
        <f t="shared" si="13"/>
        <v>0</v>
      </c>
      <c r="Q7" s="1">
        <f t="shared" si="14"/>
        <v>0</v>
      </c>
      <c r="R7" s="1">
        <f t="shared" si="8"/>
        <v>3</v>
      </c>
      <c r="S7" s="1">
        <f t="shared" si="15"/>
        <v>0</v>
      </c>
      <c r="T7" s="1">
        <f t="shared" si="16"/>
        <v>0</v>
      </c>
      <c r="U7" s="50">
        <f t="shared" si="17"/>
        <v>3</v>
      </c>
      <c r="V7" s="50">
        <f t="shared" si="18"/>
        <v>0</v>
      </c>
      <c r="W7" s="51">
        <f t="shared" si="19"/>
        <v>0</v>
      </c>
      <c r="X7" s="51">
        <f t="shared" si="20"/>
        <v>6</v>
      </c>
      <c r="Y7" s="51">
        <f t="shared" si="21"/>
        <v>0</v>
      </c>
      <c r="Z7" s="51">
        <f t="shared" si="22"/>
        <v>0</v>
      </c>
      <c r="AA7" s="1" t="str">
        <f t="shared" si="1"/>
        <v>W</v>
      </c>
      <c r="AB7" s="1">
        <f t="shared" si="9"/>
        <v>6</v>
      </c>
      <c r="AC7" s="50" t="str">
        <f t="shared" si="10"/>
        <v>W</v>
      </c>
      <c r="AD7" s="50">
        <f t="shared" si="23"/>
        <v>6</v>
      </c>
      <c r="AE7" s="50">
        <f t="shared" si="24"/>
        <v>0</v>
      </c>
      <c r="AF7" s="50">
        <f t="shared" si="25"/>
        <v>0</v>
      </c>
      <c r="AG7" s="17"/>
      <c r="AM7" s="1" t="s">
        <v>75</v>
      </c>
      <c r="AN7" s="1" t="s">
        <v>78</v>
      </c>
      <c r="AO7" s="1" t="s">
        <v>76</v>
      </c>
    </row>
    <row r="8" spans="1:41" x14ac:dyDescent="0.25">
      <c r="A8" s="14">
        <v>45223</v>
      </c>
      <c r="B8" s="1">
        <v>7</v>
      </c>
      <c r="C8" s="1" t="s">
        <v>3</v>
      </c>
      <c r="D8" s="1" t="s">
        <v>62</v>
      </c>
      <c r="E8" s="1">
        <v>3</v>
      </c>
      <c r="F8" s="1">
        <v>2</v>
      </c>
      <c r="G8" s="1" t="s">
        <v>112</v>
      </c>
      <c r="H8" s="1" t="s">
        <v>112</v>
      </c>
      <c r="I8" s="1">
        <f t="shared" si="3"/>
        <v>7</v>
      </c>
      <c r="J8" s="1">
        <f t="shared" si="11"/>
        <v>0</v>
      </c>
      <c r="K8" s="1">
        <f t="shared" si="4"/>
        <v>0</v>
      </c>
      <c r="L8" s="1">
        <f t="shared" si="12"/>
        <v>0</v>
      </c>
      <c r="M8" s="1">
        <f t="shared" si="5"/>
        <v>1</v>
      </c>
      <c r="N8" s="1">
        <f t="shared" si="6"/>
        <v>0</v>
      </c>
      <c r="O8" s="1">
        <f t="shared" si="7"/>
        <v>4</v>
      </c>
      <c r="P8" s="1">
        <f t="shared" si="13"/>
        <v>0</v>
      </c>
      <c r="Q8" s="1">
        <f t="shared" si="14"/>
        <v>0</v>
      </c>
      <c r="R8" s="1">
        <f t="shared" si="8"/>
        <v>3</v>
      </c>
      <c r="S8" s="1">
        <f t="shared" si="15"/>
        <v>0</v>
      </c>
      <c r="T8" s="1">
        <f t="shared" si="16"/>
        <v>0</v>
      </c>
      <c r="U8" s="50">
        <f t="shared" si="17"/>
        <v>3</v>
      </c>
      <c r="V8" s="50">
        <f t="shared" si="18"/>
        <v>0</v>
      </c>
      <c r="W8" s="51">
        <f t="shared" si="19"/>
        <v>0</v>
      </c>
      <c r="X8" s="51">
        <f t="shared" si="20"/>
        <v>6</v>
      </c>
      <c r="Y8" s="51">
        <f t="shared" si="21"/>
        <v>0</v>
      </c>
      <c r="Z8" s="51">
        <f t="shared" si="22"/>
        <v>0</v>
      </c>
      <c r="AA8" s="1" t="str">
        <f t="shared" si="1"/>
        <v>W</v>
      </c>
      <c r="AB8" s="1">
        <f t="shared" si="9"/>
        <v>7</v>
      </c>
      <c r="AC8" s="50" t="str">
        <f t="shared" si="10"/>
        <v>W</v>
      </c>
      <c r="AD8" s="50">
        <f t="shared" si="23"/>
        <v>7</v>
      </c>
      <c r="AE8" s="50">
        <f t="shared" si="24"/>
        <v>0</v>
      </c>
      <c r="AF8" s="50">
        <f t="shared" si="25"/>
        <v>0</v>
      </c>
      <c r="AG8" s="17"/>
      <c r="AM8" s="1" t="s">
        <v>69</v>
      </c>
      <c r="AN8" s="1" t="s">
        <v>79</v>
      </c>
    </row>
    <row r="9" spans="1:41" x14ac:dyDescent="0.25">
      <c r="A9" s="14">
        <v>45226</v>
      </c>
      <c r="B9" s="1">
        <v>8</v>
      </c>
      <c r="C9" s="1" t="s">
        <v>3</v>
      </c>
      <c r="D9" s="1" t="s">
        <v>75</v>
      </c>
      <c r="E9" s="1">
        <v>3</v>
      </c>
      <c r="F9" s="1">
        <v>4</v>
      </c>
      <c r="G9" s="1" t="s">
        <v>111</v>
      </c>
      <c r="H9" s="1" t="s">
        <v>112</v>
      </c>
      <c r="I9" s="1">
        <f t="shared" si="3"/>
        <v>7</v>
      </c>
      <c r="J9" s="1">
        <f t="shared" si="11"/>
        <v>0</v>
      </c>
      <c r="K9" s="1">
        <f t="shared" si="4"/>
        <v>0</v>
      </c>
      <c r="L9" s="1">
        <f t="shared" si="12"/>
        <v>1</v>
      </c>
      <c r="M9" s="1">
        <f t="shared" si="5"/>
        <v>1</v>
      </c>
      <c r="N9" s="1">
        <f t="shared" si="6"/>
        <v>0</v>
      </c>
      <c r="O9" s="1">
        <f t="shared" si="7"/>
        <v>4</v>
      </c>
      <c r="P9" s="1">
        <f t="shared" si="13"/>
        <v>0</v>
      </c>
      <c r="Q9" s="1">
        <f t="shared" si="14"/>
        <v>1</v>
      </c>
      <c r="R9" s="1">
        <f t="shared" si="8"/>
        <v>3</v>
      </c>
      <c r="S9" s="1">
        <f t="shared" si="15"/>
        <v>0</v>
      </c>
      <c r="T9" s="1">
        <f t="shared" si="16"/>
        <v>0</v>
      </c>
      <c r="U9" s="50">
        <f t="shared" si="17"/>
        <v>3</v>
      </c>
      <c r="V9" s="50">
        <f t="shared" si="18"/>
        <v>0</v>
      </c>
      <c r="W9" s="51">
        <f t="shared" si="19"/>
        <v>0</v>
      </c>
      <c r="X9" s="51">
        <f t="shared" si="20"/>
        <v>6</v>
      </c>
      <c r="Y9" s="51">
        <f t="shared" si="21"/>
        <v>0</v>
      </c>
      <c r="Z9" s="51">
        <f t="shared" si="22"/>
        <v>1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7</v>
      </c>
      <c r="AE9" s="50">
        <f t="shared" si="24"/>
        <v>0</v>
      </c>
      <c r="AF9" s="50">
        <f t="shared" si="25"/>
        <v>1</v>
      </c>
      <c r="AG9" s="17"/>
      <c r="AM9" s="1" t="s">
        <v>67</v>
      </c>
      <c r="AN9" s="1" t="s">
        <v>73</v>
      </c>
    </row>
    <row r="10" spans="1:41" x14ac:dyDescent="0.25">
      <c r="A10" s="14">
        <v>45227</v>
      </c>
      <c r="B10" s="1">
        <v>9</v>
      </c>
      <c r="C10" s="1" t="s">
        <v>4</v>
      </c>
      <c r="D10" s="1" t="s">
        <v>79</v>
      </c>
      <c r="E10" s="1">
        <v>4</v>
      </c>
      <c r="F10" s="1">
        <v>3</v>
      </c>
      <c r="G10" s="1" t="s">
        <v>112</v>
      </c>
      <c r="H10" s="1" t="s">
        <v>111</v>
      </c>
      <c r="I10" s="1">
        <f t="shared" si="3"/>
        <v>8</v>
      </c>
      <c r="J10" s="1">
        <f t="shared" si="11"/>
        <v>0</v>
      </c>
      <c r="K10" s="1">
        <f t="shared" si="4"/>
        <v>0</v>
      </c>
      <c r="L10" s="1">
        <f t="shared" si="12"/>
        <v>1</v>
      </c>
      <c r="M10" s="1">
        <f t="shared" si="5"/>
        <v>2</v>
      </c>
      <c r="N10" s="1">
        <f t="shared" si="6"/>
        <v>0</v>
      </c>
      <c r="O10" s="1">
        <f t="shared" si="7"/>
        <v>4</v>
      </c>
      <c r="P10" s="1">
        <f t="shared" si="13"/>
        <v>0</v>
      </c>
      <c r="Q10" s="1">
        <f t="shared" si="14"/>
        <v>1</v>
      </c>
      <c r="R10" s="1">
        <f t="shared" si="8"/>
        <v>4</v>
      </c>
      <c r="S10" s="1">
        <f t="shared" si="15"/>
        <v>0</v>
      </c>
      <c r="T10" s="1">
        <f t="shared" si="16"/>
        <v>0</v>
      </c>
      <c r="U10" s="50">
        <f t="shared" si="17"/>
        <v>4</v>
      </c>
      <c r="V10" s="50">
        <f t="shared" si="18"/>
        <v>0</v>
      </c>
      <c r="W10" s="51">
        <f t="shared" si="19"/>
        <v>0</v>
      </c>
      <c r="X10" s="51">
        <f t="shared" si="20"/>
        <v>7</v>
      </c>
      <c r="Y10" s="51">
        <f t="shared" si="21"/>
        <v>0</v>
      </c>
      <c r="Z10" s="51">
        <f t="shared" si="22"/>
        <v>1</v>
      </c>
      <c r="AA10" s="1" t="str">
        <f t="shared" si="1"/>
        <v>W</v>
      </c>
      <c r="AB10" s="1">
        <f t="shared" si="9"/>
        <v>1</v>
      </c>
      <c r="AC10" s="50" t="str">
        <f t="shared" si="10"/>
        <v>W</v>
      </c>
      <c r="AD10" s="50">
        <f t="shared" si="23"/>
        <v>8</v>
      </c>
      <c r="AE10" s="50">
        <f t="shared" si="24"/>
        <v>0</v>
      </c>
      <c r="AF10" s="50">
        <f t="shared" si="25"/>
        <v>1</v>
      </c>
      <c r="AG10" s="17"/>
      <c r="AM10" s="1" t="s">
        <v>68</v>
      </c>
      <c r="AN10" s="1" t="s">
        <v>72</v>
      </c>
    </row>
    <row r="11" spans="1:41" x14ac:dyDescent="0.25">
      <c r="A11" s="14">
        <v>45229</v>
      </c>
      <c r="B11" s="1">
        <v>10</v>
      </c>
      <c r="C11" s="1" t="s">
        <v>3</v>
      </c>
      <c r="D11" s="1" t="s">
        <v>58</v>
      </c>
      <c r="E11" s="1">
        <v>3</v>
      </c>
      <c r="F11" s="1">
        <v>2</v>
      </c>
      <c r="G11" s="1" t="s">
        <v>112</v>
      </c>
      <c r="H11" s="1" t="s">
        <v>111</v>
      </c>
      <c r="I11" s="1">
        <f t="shared" si="3"/>
        <v>9</v>
      </c>
      <c r="J11" s="1">
        <f t="shared" si="11"/>
        <v>0</v>
      </c>
      <c r="K11" s="1">
        <f t="shared" si="4"/>
        <v>0</v>
      </c>
      <c r="L11" s="1">
        <f t="shared" si="12"/>
        <v>1</v>
      </c>
      <c r="M11" s="1">
        <f t="shared" si="5"/>
        <v>3</v>
      </c>
      <c r="N11" s="1">
        <f t="shared" si="6"/>
        <v>0</v>
      </c>
      <c r="O11" s="1">
        <f t="shared" si="7"/>
        <v>5</v>
      </c>
      <c r="P11" s="1">
        <f t="shared" si="13"/>
        <v>0</v>
      </c>
      <c r="Q11" s="1">
        <f t="shared" si="14"/>
        <v>1</v>
      </c>
      <c r="R11" s="1">
        <f t="shared" si="8"/>
        <v>4</v>
      </c>
      <c r="S11" s="1">
        <f t="shared" si="15"/>
        <v>0</v>
      </c>
      <c r="T11" s="1">
        <f t="shared" si="16"/>
        <v>0</v>
      </c>
      <c r="U11" s="50">
        <f t="shared" si="17"/>
        <v>4</v>
      </c>
      <c r="V11" s="50">
        <f t="shared" si="18"/>
        <v>0</v>
      </c>
      <c r="W11" s="51">
        <f t="shared" si="19"/>
        <v>0</v>
      </c>
      <c r="X11" s="51">
        <f t="shared" si="20"/>
        <v>7</v>
      </c>
      <c r="Y11" s="51">
        <f t="shared" si="21"/>
        <v>0</v>
      </c>
      <c r="Z11" s="51">
        <f t="shared" si="22"/>
        <v>1</v>
      </c>
      <c r="AA11" s="1" t="str">
        <f t="shared" si="1"/>
        <v>W</v>
      </c>
      <c r="AB11" s="1">
        <f t="shared" si="9"/>
        <v>2</v>
      </c>
      <c r="AC11" s="50" t="str">
        <f t="shared" si="10"/>
        <v>W</v>
      </c>
      <c r="AD11" s="50">
        <f t="shared" si="23"/>
        <v>9</v>
      </c>
      <c r="AE11" s="50">
        <f t="shared" si="24"/>
        <v>0</v>
      </c>
      <c r="AF11" s="50">
        <f t="shared" si="25"/>
        <v>1</v>
      </c>
      <c r="AG11" s="17"/>
      <c r="AM11" s="1" t="s">
        <v>56</v>
      </c>
      <c r="AN11" s="1" t="s">
        <v>83</v>
      </c>
    </row>
    <row r="12" spans="1:41" x14ac:dyDescent="0.25">
      <c r="A12" s="14">
        <v>45232</v>
      </c>
      <c r="B12" s="1">
        <v>11</v>
      </c>
      <c r="C12" s="1" t="s">
        <v>3</v>
      </c>
      <c r="D12" s="1" t="s">
        <v>70</v>
      </c>
      <c r="E12" s="1">
        <v>5</v>
      </c>
      <c r="F12" s="1">
        <v>2</v>
      </c>
      <c r="G12" s="1" t="s">
        <v>112</v>
      </c>
      <c r="H12" s="1" t="s">
        <v>112</v>
      </c>
      <c r="I12" s="1">
        <f t="shared" si="3"/>
        <v>10</v>
      </c>
      <c r="J12" s="1">
        <f t="shared" si="11"/>
        <v>0</v>
      </c>
      <c r="K12" s="1">
        <f t="shared" si="4"/>
        <v>0</v>
      </c>
      <c r="L12" s="1">
        <f t="shared" si="12"/>
        <v>1</v>
      </c>
      <c r="M12" s="1">
        <f t="shared" si="5"/>
        <v>3</v>
      </c>
      <c r="N12" s="1">
        <f t="shared" si="6"/>
        <v>0</v>
      </c>
      <c r="O12" s="1">
        <f t="shared" si="7"/>
        <v>6</v>
      </c>
      <c r="P12" s="1">
        <f t="shared" si="13"/>
        <v>0</v>
      </c>
      <c r="Q12" s="1">
        <f t="shared" si="14"/>
        <v>1</v>
      </c>
      <c r="R12" s="1">
        <f t="shared" si="8"/>
        <v>4</v>
      </c>
      <c r="S12" s="1">
        <f t="shared" si="15"/>
        <v>0</v>
      </c>
      <c r="T12" s="1">
        <f t="shared" si="16"/>
        <v>0</v>
      </c>
      <c r="U12" s="50">
        <f t="shared" si="17"/>
        <v>4</v>
      </c>
      <c r="V12" s="50">
        <f t="shared" si="18"/>
        <v>0</v>
      </c>
      <c r="W12" s="51">
        <f t="shared" si="19"/>
        <v>0</v>
      </c>
      <c r="X12" s="51">
        <f t="shared" si="20"/>
        <v>8</v>
      </c>
      <c r="Y12" s="51">
        <f t="shared" si="21"/>
        <v>0</v>
      </c>
      <c r="Z12" s="51">
        <f t="shared" si="22"/>
        <v>1</v>
      </c>
      <c r="AA12" s="1" t="str">
        <f t="shared" si="1"/>
        <v>W</v>
      </c>
      <c r="AB12" s="1">
        <f t="shared" si="9"/>
        <v>3</v>
      </c>
      <c r="AC12" s="50" t="str">
        <f t="shared" si="10"/>
        <v>W</v>
      </c>
      <c r="AD12" s="50">
        <f>IF(AC12="","",COUNTIFS(AC3:AC12,"W"))</f>
        <v>9</v>
      </c>
      <c r="AE12" s="50">
        <f>IF(AC12="","",COUNTIFS(AC3:AC12,"L"))</f>
        <v>0</v>
      </c>
      <c r="AF12" s="50">
        <f>IF(AC12="","",COUNTIFS(AC3:AC12,"OTL"))</f>
        <v>1</v>
      </c>
      <c r="AG12" s="17"/>
      <c r="AM12" s="1" t="s">
        <v>78</v>
      </c>
      <c r="AN12" s="1" t="s">
        <v>80</v>
      </c>
    </row>
    <row r="13" spans="1:41" x14ac:dyDescent="0.25">
      <c r="A13" s="14">
        <v>45234</v>
      </c>
      <c r="B13" s="1">
        <v>12</v>
      </c>
      <c r="C13" s="1" t="s">
        <v>3</v>
      </c>
      <c r="D13" s="1" t="s">
        <v>69</v>
      </c>
      <c r="E13" s="1">
        <v>7</v>
      </c>
      <c r="F13" s="1">
        <v>0</v>
      </c>
      <c r="G13" s="1" t="s">
        <v>112</v>
      </c>
      <c r="H13" s="1" t="s">
        <v>112</v>
      </c>
      <c r="I13" s="1">
        <f t="shared" si="3"/>
        <v>11</v>
      </c>
      <c r="J13" s="1">
        <f t="shared" si="11"/>
        <v>0</v>
      </c>
      <c r="K13" s="1">
        <f t="shared" si="4"/>
        <v>0</v>
      </c>
      <c r="L13" s="1">
        <f t="shared" si="12"/>
        <v>1</v>
      </c>
      <c r="M13" s="1">
        <f t="shared" si="5"/>
        <v>3</v>
      </c>
      <c r="N13" s="1">
        <f t="shared" si="6"/>
        <v>0</v>
      </c>
      <c r="O13" s="1">
        <f t="shared" si="7"/>
        <v>7</v>
      </c>
      <c r="P13" s="1">
        <f t="shared" si="13"/>
        <v>0</v>
      </c>
      <c r="Q13" s="1">
        <f t="shared" si="14"/>
        <v>1</v>
      </c>
      <c r="R13" s="1">
        <f t="shared" si="8"/>
        <v>4</v>
      </c>
      <c r="S13" s="1">
        <f t="shared" si="15"/>
        <v>0</v>
      </c>
      <c r="T13" s="1">
        <f t="shared" si="16"/>
        <v>0</v>
      </c>
      <c r="U13" s="50">
        <f t="shared" si="17"/>
        <v>4</v>
      </c>
      <c r="V13" s="50">
        <f t="shared" si="18"/>
        <v>0</v>
      </c>
      <c r="W13" s="51">
        <f t="shared" si="19"/>
        <v>0</v>
      </c>
      <c r="X13" s="51">
        <f t="shared" si="20"/>
        <v>9</v>
      </c>
      <c r="Y13" s="51">
        <f t="shared" si="21"/>
        <v>0</v>
      </c>
      <c r="Z13" s="51">
        <f t="shared" si="22"/>
        <v>1</v>
      </c>
      <c r="AA13" s="1" t="str">
        <f t="shared" si="1"/>
        <v>W</v>
      </c>
      <c r="AB13" s="1">
        <f t="shared" si="9"/>
        <v>4</v>
      </c>
      <c r="AC13" s="50" t="str">
        <f t="shared" si="10"/>
        <v>W</v>
      </c>
      <c r="AD13" s="50">
        <f>IF(AC13="","",COUNTIFS(AC4:AC13,"W"))</f>
        <v>9</v>
      </c>
      <c r="AE13" s="50">
        <f>IF(AC13="","",COUNTIFS(AC4:AC13,"L"))</f>
        <v>0</v>
      </c>
      <c r="AF13" s="50">
        <f>IF(AC13="","",COUNTIFS(AC4:AC13,"OTL"))</f>
        <v>1</v>
      </c>
      <c r="AG13" s="17"/>
      <c r="AM13" s="1" t="s">
        <v>52</v>
      </c>
      <c r="AN13" s="1" t="s">
        <v>71</v>
      </c>
    </row>
    <row r="14" spans="1:41" x14ac:dyDescent="0.25">
      <c r="A14" s="14">
        <v>45235</v>
      </c>
      <c r="B14" s="1">
        <v>13</v>
      </c>
      <c r="C14" s="1" t="s">
        <v>4</v>
      </c>
      <c r="D14" s="1" t="s">
        <v>82</v>
      </c>
      <c r="E14" s="1">
        <v>2</v>
      </c>
      <c r="F14" s="1">
        <v>4</v>
      </c>
      <c r="G14" s="1" t="s">
        <v>112</v>
      </c>
      <c r="H14" s="1" t="s">
        <v>112</v>
      </c>
      <c r="I14" s="1">
        <f t="shared" si="3"/>
        <v>11</v>
      </c>
      <c r="J14" s="1">
        <f t="shared" si="11"/>
        <v>1</v>
      </c>
      <c r="K14" s="1">
        <f t="shared" si="4"/>
        <v>0</v>
      </c>
      <c r="L14" s="1">
        <f t="shared" si="12"/>
        <v>1</v>
      </c>
      <c r="M14" s="1">
        <f t="shared" si="5"/>
        <v>3</v>
      </c>
      <c r="N14" s="1">
        <f t="shared" si="6"/>
        <v>0</v>
      </c>
      <c r="O14" s="1">
        <f t="shared" si="7"/>
        <v>7</v>
      </c>
      <c r="P14" s="1">
        <f t="shared" si="13"/>
        <v>0</v>
      </c>
      <c r="Q14" s="1">
        <f t="shared" si="14"/>
        <v>1</v>
      </c>
      <c r="R14" s="1">
        <f t="shared" si="8"/>
        <v>4</v>
      </c>
      <c r="S14" s="1">
        <f t="shared" si="15"/>
        <v>1</v>
      </c>
      <c r="T14" s="1">
        <f t="shared" si="16"/>
        <v>0</v>
      </c>
      <c r="U14" s="50">
        <f t="shared" si="17"/>
        <v>4</v>
      </c>
      <c r="V14" s="50">
        <f t="shared" si="18"/>
        <v>1</v>
      </c>
      <c r="W14" s="51">
        <f t="shared" si="19"/>
        <v>0</v>
      </c>
      <c r="X14" s="51">
        <f t="shared" si="20"/>
        <v>9</v>
      </c>
      <c r="Y14" s="51">
        <f t="shared" si="21"/>
        <v>1</v>
      </c>
      <c r="Z14" s="51">
        <f t="shared" si="22"/>
        <v>1</v>
      </c>
      <c r="AA14" s="1" t="str">
        <f t="shared" si="1"/>
        <v>L</v>
      </c>
      <c r="AB14" s="1">
        <f t="shared" si="9"/>
        <v>1</v>
      </c>
      <c r="AC14" s="50" t="str">
        <f t="shared" si="10"/>
        <v>L</v>
      </c>
      <c r="AD14" s="50">
        <f t="shared" ref="AD14:AD77" si="26">IF(AC14="","",COUNTIFS(AC5:AC14,"W"))</f>
        <v>8</v>
      </c>
      <c r="AE14" s="50">
        <f t="shared" ref="AE14:AE77" si="27">IF(AC14="","",COUNTIFS(AC5:AC14,"L"))</f>
        <v>1</v>
      </c>
      <c r="AF14" s="50">
        <f t="shared" ref="AF14:AF77" si="28">IF(AC14="","",COUNTIFS(AC5:AC14,"OTL"))</f>
        <v>1</v>
      </c>
      <c r="AG14" s="17"/>
      <c r="AM14" s="1" t="s">
        <v>79</v>
      </c>
      <c r="AN14" s="1" t="s">
        <v>76</v>
      </c>
    </row>
    <row r="15" spans="1:41" x14ac:dyDescent="0.25">
      <c r="A15" s="14">
        <v>45238</v>
      </c>
      <c r="B15" s="1">
        <v>14</v>
      </c>
      <c r="C15" s="1" t="s">
        <v>3</v>
      </c>
      <c r="D15" s="1" t="s">
        <v>79</v>
      </c>
      <c r="E15" s="1">
        <v>1</v>
      </c>
      <c r="F15" s="1">
        <v>4</v>
      </c>
      <c r="G15" s="1" t="s">
        <v>112</v>
      </c>
      <c r="H15" s="1" t="s">
        <v>112</v>
      </c>
      <c r="I15" s="1">
        <f t="shared" si="3"/>
        <v>11</v>
      </c>
      <c r="J15" s="1">
        <f t="shared" si="11"/>
        <v>2</v>
      </c>
      <c r="K15" s="1">
        <f t="shared" si="4"/>
        <v>0</v>
      </c>
      <c r="L15" s="1">
        <f t="shared" si="12"/>
        <v>1</v>
      </c>
      <c r="M15" s="1">
        <f t="shared" si="5"/>
        <v>3</v>
      </c>
      <c r="N15" s="1">
        <f t="shared" si="6"/>
        <v>0</v>
      </c>
      <c r="O15" s="1">
        <f t="shared" si="7"/>
        <v>7</v>
      </c>
      <c r="P15" s="1">
        <f t="shared" si="13"/>
        <v>1</v>
      </c>
      <c r="Q15" s="1">
        <f t="shared" si="14"/>
        <v>1</v>
      </c>
      <c r="R15" s="1">
        <f t="shared" si="8"/>
        <v>4</v>
      </c>
      <c r="S15" s="1">
        <f t="shared" si="15"/>
        <v>1</v>
      </c>
      <c r="T15" s="1">
        <f t="shared" si="16"/>
        <v>0</v>
      </c>
      <c r="U15" s="50">
        <f t="shared" si="17"/>
        <v>4</v>
      </c>
      <c r="V15" s="50">
        <f t="shared" si="18"/>
        <v>2</v>
      </c>
      <c r="W15" s="51">
        <f t="shared" si="19"/>
        <v>0</v>
      </c>
      <c r="X15" s="51">
        <f t="shared" si="20"/>
        <v>9</v>
      </c>
      <c r="Y15" s="51">
        <f t="shared" si="21"/>
        <v>2</v>
      </c>
      <c r="Z15" s="51">
        <f t="shared" si="22"/>
        <v>1</v>
      </c>
      <c r="AA15" s="1" t="str">
        <f t="shared" si="1"/>
        <v>L</v>
      </c>
      <c r="AB15" s="1">
        <f t="shared" si="9"/>
        <v>2</v>
      </c>
      <c r="AC15" s="50" t="str">
        <f t="shared" si="10"/>
        <v>L</v>
      </c>
      <c r="AD15" s="50">
        <f t="shared" si="26"/>
        <v>7</v>
      </c>
      <c r="AE15" s="50">
        <f t="shared" si="27"/>
        <v>2</v>
      </c>
      <c r="AF15" s="50">
        <f t="shared" si="28"/>
        <v>1</v>
      </c>
      <c r="AG15" s="17"/>
      <c r="AM15" s="1" t="s">
        <v>73</v>
      </c>
      <c r="AN15" s="1" t="s">
        <v>70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55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54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76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65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9</v>
      </c>
      <c r="E84" s="62" t="s">
        <v>13</v>
      </c>
      <c r="F84" s="62"/>
      <c r="I84" s="1">
        <f t="shared" ref="I84:N84" si="57">IF(I1="",0,MAX(I1:I83))</f>
        <v>11</v>
      </c>
      <c r="J84" s="1">
        <f t="shared" si="57"/>
        <v>2</v>
      </c>
      <c r="K84" s="1">
        <f t="shared" si="57"/>
        <v>0</v>
      </c>
      <c r="L84" s="1">
        <f t="shared" si="57"/>
        <v>1</v>
      </c>
      <c r="M84" s="1">
        <f t="shared" si="57"/>
        <v>3</v>
      </c>
      <c r="N84" s="1">
        <f t="shared" si="57"/>
        <v>0</v>
      </c>
      <c r="O84" s="1">
        <f t="shared" ref="O84:Z84" si="58">IF(O2="","",MAX(O2:O83))</f>
        <v>7</v>
      </c>
      <c r="P84" s="1">
        <f t="shared" si="58"/>
        <v>1</v>
      </c>
      <c r="Q84" s="1">
        <f t="shared" si="58"/>
        <v>1</v>
      </c>
      <c r="R84" s="1">
        <f t="shared" si="58"/>
        <v>4</v>
      </c>
      <c r="S84" s="1">
        <f t="shared" si="58"/>
        <v>1</v>
      </c>
      <c r="T84" s="1">
        <f t="shared" si="58"/>
        <v>0</v>
      </c>
      <c r="U84" s="1">
        <f t="shared" si="58"/>
        <v>4</v>
      </c>
      <c r="V84" s="1">
        <f t="shared" si="58"/>
        <v>2</v>
      </c>
      <c r="W84" s="1">
        <f t="shared" si="58"/>
        <v>0</v>
      </c>
      <c r="X84" s="1">
        <f t="shared" si="58"/>
        <v>9</v>
      </c>
      <c r="Y84" s="1">
        <f t="shared" si="58"/>
        <v>2</v>
      </c>
      <c r="Z84" s="1">
        <f t="shared" si="58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2:33" x14ac:dyDescent="0.25">
      <c r="C85" s="1">
        <f>COUNTIF(C1:C83,"Away")</f>
        <v>5</v>
      </c>
      <c r="E85" s="1">
        <f>SUM(E2:E83)</f>
        <v>53</v>
      </c>
      <c r="F85" s="1">
        <f>SUM(F2:F83)</f>
        <v>32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7-1-1</v>
      </c>
      <c r="R85" s="1" t="str">
        <f>IF(R84="","0-0-0",CONCATENATE(R84,"-",S84,"-",T84))</f>
        <v>4-1-0</v>
      </c>
      <c r="U85" s="1" t="str">
        <f>IF(U84="","0-0-0",CONCATENATE(U84,"-",V84,"-",W84))</f>
        <v>4-2-0</v>
      </c>
      <c r="X85" s="1" t="str">
        <f>IF(X84="","0-0-0",CONCATENATE(X84,"-",Y84,"-",Z84))</f>
        <v>9-2-1</v>
      </c>
      <c r="AA85" s="1" t="str">
        <f>IF(AA84="","0-0",CONCATENATE(AA84,AB84))</f>
        <v>L2</v>
      </c>
      <c r="AD85" s="1" t="str">
        <f>IF(AD84="","0-0-0",CONCATENATE(AD84,"-",AE84,"-",AF84))</f>
        <v>7-2-1</v>
      </c>
    </row>
    <row r="86" spans="2:33" x14ac:dyDescent="0.25">
      <c r="C86" s="1">
        <f>SUM(C84:C85)</f>
        <v>14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53</v>
      </c>
      <c r="AO1" s="1" t="s">
        <v>61</v>
      </c>
    </row>
    <row r="2" spans="1:41" x14ac:dyDescent="0.25">
      <c r="A2" s="14">
        <v>45212</v>
      </c>
      <c r="B2" s="1">
        <v>1</v>
      </c>
      <c r="C2" s="1" t="s">
        <v>3</v>
      </c>
      <c r="D2" s="1" t="s">
        <v>66</v>
      </c>
      <c r="E2" s="1">
        <v>0</v>
      </c>
      <c r="F2" s="1">
        <v>4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57</v>
      </c>
      <c r="AO2" s="1" t="s">
        <v>67</v>
      </c>
    </row>
    <row r="3" spans="1:41" x14ac:dyDescent="0.25">
      <c r="A3" s="14">
        <v>45215</v>
      </c>
      <c r="B3" s="1">
        <v>2</v>
      </c>
      <c r="C3" s="1" t="s">
        <v>3</v>
      </c>
      <c r="D3" s="1" t="s">
        <v>81</v>
      </c>
      <c r="E3" s="1">
        <v>3</v>
      </c>
      <c r="F3" s="1">
        <v>2</v>
      </c>
      <c r="G3" s="1" t="s">
        <v>112</v>
      </c>
      <c r="H3" s="1" t="s">
        <v>111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1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1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0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1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61</v>
      </c>
      <c r="AO3" s="1" t="s">
        <v>63</v>
      </c>
    </row>
    <row r="4" spans="1:41" x14ac:dyDescent="0.25">
      <c r="A4" s="14">
        <v>45217</v>
      </c>
      <c r="B4" s="1">
        <v>3</v>
      </c>
      <c r="C4" s="1" t="s">
        <v>4</v>
      </c>
      <c r="D4" s="1" t="s">
        <v>59</v>
      </c>
      <c r="E4" s="1">
        <v>1</v>
      </c>
      <c r="F4" s="1">
        <v>6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1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1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67</v>
      </c>
      <c r="AO4" s="1" t="s">
        <v>64</v>
      </c>
    </row>
    <row r="5" spans="1:41" x14ac:dyDescent="0.25">
      <c r="A5" s="14">
        <v>45220</v>
      </c>
      <c r="B5" s="1">
        <v>4</v>
      </c>
      <c r="C5" s="1" t="s">
        <v>4</v>
      </c>
      <c r="D5" s="1" t="s">
        <v>58</v>
      </c>
      <c r="E5" s="1">
        <v>2</v>
      </c>
      <c r="F5" s="1">
        <v>3</v>
      </c>
      <c r="G5" s="1" t="s">
        <v>111</v>
      </c>
      <c r="H5" s="1" t="s">
        <v>112</v>
      </c>
      <c r="I5" s="1">
        <f t="shared" si="3"/>
        <v>1</v>
      </c>
      <c r="J5" s="1">
        <f t="shared" si="11"/>
        <v>2</v>
      </c>
      <c r="K5" s="1">
        <f t="shared" si="4"/>
        <v>0</v>
      </c>
      <c r="L5" s="1">
        <f t="shared" si="12"/>
        <v>1</v>
      </c>
      <c r="M5" s="1">
        <f t="shared" si="5"/>
        <v>1</v>
      </c>
      <c r="N5" s="1">
        <f t="shared" si="6"/>
        <v>0</v>
      </c>
      <c r="O5" s="1">
        <f t="shared" si="7"/>
        <v>1</v>
      </c>
      <c r="P5" s="1">
        <f t="shared" si="13"/>
        <v>1</v>
      </c>
      <c r="Q5" s="1">
        <f t="shared" si="14"/>
        <v>0</v>
      </c>
      <c r="R5" s="1">
        <f t="shared" si="8"/>
        <v>0</v>
      </c>
      <c r="S5" s="1">
        <f t="shared" si="15"/>
        <v>1</v>
      </c>
      <c r="T5" s="1">
        <f t="shared" si="16"/>
        <v>1</v>
      </c>
      <c r="U5" s="50">
        <f t="shared" si="17"/>
        <v>0</v>
      </c>
      <c r="V5" s="50">
        <f t="shared" si="18"/>
        <v>1</v>
      </c>
      <c r="W5" s="51">
        <f t="shared" si="19"/>
        <v>0</v>
      </c>
      <c r="X5" s="51">
        <f t="shared" si="20"/>
        <v>0</v>
      </c>
      <c r="Y5" s="51">
        <f t="shared" si="21"/>
        <v>2</v>
      </c>
      <c r="Z5" s="51">
        <f t="shared" si="22"/>
        <v>1</v>
      </c>
      <c r="AA5" s="1" t="str">
        <f t="shared" si="1"/>
        <v>L</v>
      </c>
      <c r="AB5" s="1">
        <f t="shared" si="9"/>
        <v>2</v>
      </c>
      <c r="AC5" s="50" t="str">
        <f t="shared" si="10"/>
        <v>OTL</v>
      </c>
      <c r="AD5" s="50">
        <f t="shared" si="23"/>
        <v>1</v>
      </c>
      <c r="AE5" s="50">
        <f t="shared" si="24"/>
        <v>2</v>
      </c>
      <c r="AF5" s="50">
        <f t="shared" si="25"/>
        <v>1</v>
      </c>
      <c r="AG5" s="17"/>
      <c r="AM5" s="1" t="s">
        <v>81</v>
      </c>
      <c r="AN5" s="1" t="s">
        <v>56</v>
      </c>
      <c r="AO5" s="1" t="s">
        <v>60</v>
      </c>
    </row>
    <row r="6" spans="1:41" x14ac:dyDescent="0.25">
      <c r="A6" s="14">
        <v>45223</v>
      </c>
      <c r="B6" s="1">
        <v>5</v>
      </c>
      <c r="C6" s="1" t="s">
        <v>3</v>
      </c>
      <c r="D6" s="1" t="s">
        <v>54</v>
      </c>
      <c r="E6" s="1">
        <v>1</v>
      </c>
      <c r="F6" s="1">
        <v>4</v>
      </c>
      <c r="G6" s="1" t="s">
        <v>112</v>
      </c>
      <c r="H6" s="1" t="s">
        <v>112</v>
      </c>
      <c r="I6" s="1">
        <f t="shared" si="3"/>
        <v>1</v>
      </c>
      <c r="J6" s="1">
        <f t="shared" si="11"/>
        <v>3</v>
      </c>
      <c r="K6" s="1">
        <f t="shared" si="4"/>
        <v>0</v>
      </c>
      <c r="L6" s="1">
        <f t="shared" si="12"/>
        <v>1</v>
      </c>
      <c r="M6" s="1">
        <f t="shared" si="5"/>
        <v>1</v>
      </c>
      <c r="N6" s="1">
        <f t="shared" si="6"/>
        <v>0</v>
      </c>
      <c r="O6" s="1">
        <f t="shared" si="7"/>
        <v>1</v>
      </c>
      <c r="P6" s="1">
        <f t="shared" si="13"/>
        <v>2</v>
      </c>
      <c r="Q6" s="1">
        <f t="shared" si="14"/>
        <v>0</v>
      </c>
      <c r="R6" s="1">
        <f t="shared" si="8"/>
        <v>0</v>
      </c>
      <c r="S6" s="1">
        <f t="shared" si="15"/>
        <v>1</v>
      </c>
      <c r="T6" s="1">
        <f t="shared" si="16"/>
        <v>1</v>
      </c>
      <c r="U6" s="50">
        <f t="shared" si="17"/>
        <v>0</v>
      </c>
      <c r="V6" s="50">
        <f t="shared" si="18"/>
        <v>1</v>
      </c>
      <c r="W6" s="51">
        <f t="shared" si="19"/>
        <v>0</v>
      </c>
      <c r="X6" s="51">
        <f t="shared" si="20"/>
        <v>0</v>
      </c>
      <c r="Y6" s="51">
        <f t="shared" si="21"/>
        <v>3</v>
      </c>
      <c r="Z6" s="51">
        <f t="shared" si="22"/>
        <v>1</v>
      </c>
      <c r="AA6" s="1" t="str">
        <f t="shared" si="1"/>
        <v>L</v>
      </c>
      <c r="AB6" s="1">
        <f t="shared" si="9"/>
        <v>3</v>
      </c>
      <c r="AC6" s="50" t="str">
        <f t="shared" si="10"/>
        <v>L</v>
      </c>
      <c r="AD6" s="50">
        <f t="shared" si="23"/>
        <v>1</v>
      </c>
      <c r="AE6" s="50">
        <f t="shared" si="24"/>
        <v>3</v>
      </c>
      <c r="AF6" s="50">
        <f t="shared" si="25"/>
        <v>1</v>
      </c>
      <c r="AG6" s="17"/>
      <c r="AM6" s="1" t="s">
        <v>61</v>
      </c>
      <c r="AN6" s="1" t="s">
        <v>52</v>
      </c>
      <c r="AO6" s="1" t="s">
        <v>62</v>
      </c>
    </row>
    <row r="7" spans="1:41" x14ac:dyDescent="0.25">
      <c r="A7" s="14">
        <v>45224</v>
      </c>
      <c r="B7" s="1">
        <v>6</v>
      </c>
      <c r="C7" s="1" t="s">
        <v>4</v>
      </c>
      <c r="D7" s="1" t="s">
        <v>63</v>
      </c>
      <c r="E7" s="1">
        <v>6</v>
      </c>
      <c r="F7" s="1">
        <v>4</v>
      </c>
      <c r="G7" s="1" t="s">
        <v>112</v>
      </c>
      <c r="H7" s="1" t="s">
        <v>112</v>
      </c>
      <c r="I7" s="1">
        <f t="shared" si="3"/>
        <v>2</v>
      </c>
      <c r="J7" s="1">
        <f t="shared" si="11"/>
        <v>3</v>
      </c>
      <c r="K7" s="1">
        <f t="shared" si="4"/>
        <v>0</v>
      </c>
      <c r="L7" s="1">
        <f t="shared" si="12"/>
        <v>1</v>
      </c>
      <c r="M7" s="1">
        <f t="shared" si="5"/>
        <v>1</v>
      </c>
      <c r="N7" s="1">
        <f t="shared" si="6"/>
        <v>0</v>
      </c>
      <c r="O7" s="1">
        <f t="shared" si="7"/>
        <v>1</v>
      </c>
      <c r="P7" s="1">
        <f t="shared" si="13"/>
        <v>2</v>
      </c>
      <c r="Q7" s="1">
        <f t="shared" si="14"/>
        <v>0</v>
      </c>
      <c r="R7" s="1">
        <f t="shared" si="8"/>
        <v>1</v>
      </c>
      <c r="S7" s="1">
        <f t="shared" si="15"/>
        <v>1</v>
      </c>
      <c r="T7" s="1">
        <f t="shared" si="16"/>
        <v>1</v>
      </c>
      <c r="U7" s="50">
        <f t="shared" si="17"/>
        <v>1</v>
      </c>
      <c r="V7" s="50">
        <f t="shared" si="18"/>
        <v>1</v>
      </c>
      <c r="W7" s="51">
        <f t="shared" si="19"/>
        <v>0</v>
      </c>
      <c r="X7" s="51">
        <f t="shared" si="20"/>
        <v>1</v>
      </c>
      <c r="Y7" s="51">
        <f t="shared" si="21"/>
        <v>3</v>
      </c>
      <c r="Z7" s="51">
        <f t="shared" si="22"/>
        <v>1</v>
      </c>
      <c r="AA7" s="1" t="str">
        <f t="shared" si="1"/>
        <v>W</v>
      </c>
      <c r="AB7" s="1">
        <f t="shared" si="9"/>
        <v>1</v>
      </c>
      <c r="AC7" s="50" t="str">
        <f t="shared" si="10"/>
        <v>W</v>
      </c>
      <c r="AD7" s="50">
        <f t="shared" si="23"/>
        <v>2</v>
      </c>
      <c r="AE7" s="50">
        <f t="shared" si="24"/>
        <v>3</v>
      </c>
      <c r="AF7" s="50">
        <f t="shared" si="25"/>
        <v>1</v>
      </c>
      <c r="AG7" s="17"/>
      <c r="AM7" s="1" t="s">
        <v>75</v>
      </c>
      <c r="AN7" s="1" t="s">
        <v>58</v>
      </c>
      <c r="AO7" s="1" t="s">
        <v>66</v>
      </c>
    </row>
    <row r="8" spans="1:41" x14ac:dyDescent="0.25">
      <c r="A8" s="14">
        <v>45226</v>
      </c>
      <c r="B8" s="1">
        <v>7</v>
      </c>
      <c r="C8" s="1" t="s">
        <v>3</v>
      </c>
      <c r="D8" s="1" t="s">
        <v>73</v>
      </c>
      <c r="E8" s="1">
        <v>3</v>
      </c>
      <c r="F8" s="1">
        <v>2</v>
      </c>
      <c r="G8" s="1" t="s">
        <v>112</v>
      </c>
      <c r="H8" s="1" t="s">
        <v>111</v>
      </c>
      <c r="I8" s="1">
        <f t="shared" si="3"/>
        <v>3</v>
      </c>
      <c r="J8" s="1">
        <f t="shared" si="11"/>
        <v>3</v>
      </c>
      <c r="K8" s="1">
        <f t="shared" si="4"/>
        <v>0</v>
      </c>
      <c r="L8" s="1">
        <f t="shared" si="12"/>
        <v>1</v>
      </c>
      <c r="M8" s="1">
        <f t="shared" si="5"/>
        <v>2</v>
      </c>
      <c r="N8" s="1">
        <f t="shared" si="6"/>
        <v>0</v>
      </c>
      <c r="O8" s="1">
        <f t="shared" si="7"/>
        <v>2</v>
      </c>
      <c r="P8" s="1">
        <f t="shared" si="13"/>
        <v>2</v>
      </c>
      <c r="Q8" s="1">
        <f t="shared" si="14"/>
        <v>0</v>
      </c>
      <c r="R8" s="1">
        <f t="shared" si="8"/>
        <v>1</v>
      </c>
      <c r="S8" s="1">
        <f t="shared" si="15"/>
        <v>1</v>
      </c>
      <c r="T8" s="1">
        <f t="shared" si="16"/>
        <v>1</v>
      </c>
      <c r="U8" s="50">
        <f t="shared" si="17"/>
        <v>1</v>
      </c>
      <c r="V8" s="50">
        <f t="shared" si="18"/>
        <v>1</v>
      </c>
      <c r="W8" s="51">
        <f t="shared" si="19"/>
        <v>0</v>
      </c>
      <c r="X8" s="51">
        <f t="shared" si="20"/>
        <v>1</v>
      </c>
      <c r="Y8" s="51">
        <f t="shared" si="21"/>
        <v>3</v>
      </c>
      <c r="Z8" s="51">
        <f t="shared" si="22"/>
        <v>1</v>
      </c>
      <c r="AA8" s="1" t="str">
        <f t="shared" si="1"/>
        <v>W</v>
      </c>
      <c r="AB8" s="1">
        <f t="shared" si="9"/>
        <v>2</v>
      </c>
      <c r="AC8" s="50" t="str">
        <f t="shared" si="10"/>
        <v>W</v>
      </c>
      <c r="AD8" s="50">
        <f t="shared" si="23"/>
        <v>3</v>
      </c>
      <c r="AE8" s="50">
        <f t="shared" si="24"/>
        <v>3</v>
      </c>
      <c r="AF8" s="50">
        <f t="shared" si="25"/>
        <v>1</v>
      </c>
      <c r="AG8" s="17"/>
      <c r="AM8" s="1" t="s">
        <v>69</v>
      </c>
      <c r="AN8" s="1" t="s">
        <v>63</v>
      </c>
    </row>
    <row r="9" spans="1:41" x14ac:dyDescent="0.25">
      <c r="A9" s="14">
        <v>45228</v>
      </c>
      <c r="B9" s="1">
        <v>8</v>
      </c>
      <c r="C9" s="1" t="s">
        <v>3</v>
      </c>
      <c r="D9" s="1" t="s">
        <v>83</v>
      </c>
      <c r="E9" s="1">
        <v>3</v>
      </c>
      <c r="F9" s="1">
        <v>1</v>
      </c>
      <c r="G9" s="1" t="s">
        <v>112</v>
      </c>
      <c r="H9" s="1" t="s">
        <v>112</v>
      </c>
      <c r="I9" s="1">
        <f t="shared" si="3"/>
        <v>4</v>
      </c>
      <c r="J9" s="1">
        <f t="shared" si="11"/>
        <v>3</v>
      </c>
      <c r="K9" s="1">
        <f t="shared" si="4"/>
        <v>0</v>
      </c>
      <c r="L9" s="1">
        <f t="shared" si="12"/>
        <v>1</v>
      </c>
      <c r="M9" s="1">
        <f t="shared" si="5"/>
        <v>2</v>
      </c>
      <c r="N9" s="1">
        <f t="shared" si="6"/>
        <v>0</v>
      </c>
      <c r="O9" s="1">
        <f t="shared" si="7"/>
        <v>3</v>
      </c>
      <c r="P9" s="1">
        <f t="shared" si="13"/>
        <v>2</v>
      </c>
      <c r="Q9" s="1">
        <f t="shared" si="14"/>
        <v>0</v>
      </c>
      <c r="R9" s="1">
        <f t="shared" si="8"/>
        <v>1</v>
      </c>
      <c r="S9" s="1">
        <f t="shared" si="15"/>
        <v>1</v>
      </c>
      <c r="T9" s="1">
        <f t="shared" si="16"/>
        <v>1</v>
      </c>
      <c r="U9" s="50">
        <f t="shared" si="17"/>
        <v>1</v>
      </c>
      <c r="V9" s="50">
        <f t="shared" si="18"/>
        <v>1</v>
      </c>
      <c r="W9" s="51">
        <f t="shared" si="19"/>
        <v>0</v>
      </c>
      <c r="X9" s="51">
        <f t="shared" si="20"/>
        <v>1</v>
      </c>
      <c r="Y9" s="51">
        <f t="shared" si="21"/>
        <v>3</v>
      </c>
      <c r="Z9" s="51">
        <f t="shared" si="22"/>
        <v>1</v>
      </c>
      <c r="AA9" s="1" t="str">
        <f t="shared" si="1"/>
        <v>W</v>
      </c>
      <c r="AB9" s="1">
        <f t="shared" si="9"/>
        <v>3</v>
      </c>
      <c r="AC9" s="50" t="str">
        <f t="shared" si="10"/>
        <v>W</v>
      </c>
      <c r="AD9" s="50">
        <f t="shared" si="23"/>
        <v>4</v>
      </c>
      <c r="AE9" s="50">
        <f t="shared" si="24"/>
        <v>3</v>
      </c>
      <c r="AF9" s="50">
        <f t="shared" si="25"/>
        <v>1</v>
      </c>
      <c r="AG9" s="17"/>
      <c r="AM9" s="1" t="s">
        <v>67</v>
      </c>
      <c r="AN9" s="1" t="s">
        <v>64</v>
      </c>
    </row>
    <row r="10" spans="1:41" x14ac:dyDescent="0.25">
      <c r="A10" s="14">
        <v>45232</v>
      </c>
      <c r="B10" s="1">
        <v>9</v>
      </c>
      <c r="C10" s="1" t="s">
        <v>3</v>
      </c>
      <c r="D10" s="1" t="s">
        <v>64</v>
      </c>
      <c r="E10" s="1">
        <v>0</v>
      </c>
      <c r="F10" s="1">
        <v>2</v>
      </c>
      <c r="G10" s="1" t="s">
        <v>112</v>
      </c>
      <c r="H10" s="1" t="s">
        <v>112</v>
      </c>
      <c r="I10" s="1">
        <f t="shared" si="3"/>
        <v>4</v>
      </c>
      <c r="J10" s="1">
        <f t="shared" si="11"/>
        <v>4</v>
      </c>
      <c r="K10" s="1">
        <f t="shared" si="4"/>
        <v>0</v>
      </c>
      <c r="L10" s="1">
        <f t="shared" si="12"/>
        <v>1</v>
      </c>
      <c r="M10" s="1">
        <f t="shared" si="5"/>
        <v>2</v>
      </c>
      <c r="N10" s="1">
        <f t="shared" si="6"/>
        <v>0</v>
      </c>
      <c r="O10" s="1">
        <f t="shared" si="7"/>
        <v>3</v>
      </c>
      <c r="P10" s="1">
        <f t="shared" si="13"/>
        <v>3</v>
      </c>
      <c r="Q10" s="1">
        <f t="shared" si="14"/>
        <v>0</v>
      </c>
      <c r="R10" s="1">
        <f t="shared" si="8"/>
        <v>1</v>
      </c>
      <c r="S10" s="1">
        <f t="shared" si="15"/>
        <v>1</v>
      </c>
      <c r="T10" s="1">
        <f t="shared" si="16"/>
        <v>1</v>
      </c>
      <c r="U10" s="50">
        <f t="shared" si="17"/>
        <v>1</v>
      </c>
      <c r="V10" s="50">
        <f t="shared" si="18"/>
        <v>2</v>
      </c>
      <c r="W10" s="51">
        <f t="shared" si="19"/>
        <v>0</v>
      </c>
      <c r="X10" s="51">
        <f t="shared" si="20"/>
        <v>1</v>
      </c>
      <c r="Y10" s="51">
        <f t="shared" si="21"/>
        <v>4</v>
      </c>
      <c r="Z10" s="51">
        <f t="shared" si="22"/>
        <v>1</v>
      </c>
      <c r="AA10" s="1" t="str">
        <f t="shared" si="1"/>
        <v>L</v>
      </c>
      <c r="AB10" s="1">
        <f t="shared" si="9"/>
        <v>1</v>
      </c>
      <c r="AC10" s="50" t="str">
        <f t="shared" si="10"/>
        <v>L</v>
      </c>
      <c r="AD10" s="50">
        <f t="shared" si="23"/>
        <v>4</v>
      </c>
      <c r="AE10" s="50">
        <f t="shared" si="24"/>
        <v>4</v>
      </c>
      <c r="AF10" s="50">
        <f t="shared" si="25"/>
        <v>1</v>
      </c>
      <c r="AG10" s="17"/>
      <c r="AM10" s="1" t="s">
        <v>68</v>
      </c>
      <c r="AN10" s="1" t="s">
        <v>60</v>
      </c>
    </row>
    <row r="11" spans="1:41" x14ac:dyDescent="0.25">
      <c r="A11" s="14">
        <v>45234</v>
      </c>
      <c r="B11" s="1">
        <v>10</v>
      </c>
      <c r="C11" s="1" t="s">
        <v>3</v>
      </c>
      <c r="D11" s="1" t="s">
        <v>67</v>
      </c>
      <c r="E11" s="1">
        <v>2</v>
      </c>
      <c r="F11" s="1">
        <v>1</v>
      </c>
      <c r="G11" s="1" t="s">
        <v>112</v>
      </c>
      <c r="H11" s="1" t="s">
        <v>112</v>
      </c>
      <c r="I11" s="1">
        <f t="shared" si="3"/>
        <v>5</v>
      </c>
      <c r="J11" s="1">
        <f t="shared" si="11"/>
        <v>4</v>
      </c>
      <c r="K11" s="1">
        <f t="shared" si="4"/>
        <v>0</v>
      </c>
      <c r="L11" s="1">
        <f t="shared" si="12"/>
        <v>1</v>
      </c>
      <c r="M11" s="1">
        <f t="shared" si="5"/>
        <v>2</v>
      </c>
      <c r="N11" s="1">
        <f t="shared" si="6"/>
        <v>0</v>
      </c>
      <c r="O11" s="1">
        <f t="shared" si="7"/>
        <v>4</v>
      </c>
      <c r="P11" s="1">
        <f t="shared" si="13"/>
        <v>3</v>
      </c>
      <c r="Q11" s="1">
        <f t="shared" si="14"/>
        <v>0</v>
      </c>
      <c r="R11" s="1">
        <f t="shared" si="8"/>
        <v>1</v>
      </c>
      <c r="S11" s="1">
        <f t="shared" si="15"/>
        <v>1</v>
      </c>
      <c r="T11" s="1">
        <f t="shared" si="16"/>
        <v>1</v>
      </c>
      <c r="U11" s="50">
        <f t="shared" si="17"/>
        <v>2</v>
      </c>
      <c r="V11" s="50">
        <f t="shared" si="18"/>
        <v>2</v>
      </c>
      <c r="W11" s="51">
        <f t="shared" si="19"/>
        <v>0</v>
      </c>
      <c r="X11" s="51">
        <f t="shared" si="20"/>
        <v>2</v>
      </c>
      <c r="Y11" s="51">
        <f t="shared" si="21"/>
        <v>4</v>
      </c>
      <c r="Z11" s="51">
        <f t="shared" si="22"/>
        <v>1</v>
      </c>
      <c r="AA11" s="1" t="str">
        <f t="shared" si="1"/>
        <v>W</v>
      </c>
      <c r="AB11" s="1">
        <f t="shared" si="9"/>
        <v>1</v>
      </c>
      <c r="AC11" s="50" t="str">
        <f t="shared" si="10"/>
        <v>W</v>
      </c>
      <c r="AD11" s="50">
        <f t="shared" si="23"/>
        <v>5</v>
      </c>
      <c r="AE11" s="50">
        <f t="shared" si="24"/>
        <v>4</v>
      </c>
      <c r="AF11" s="50">
        <f t="shared" si="25"/>
        <v>1</v>
      </c>
      <c r="AG11" s="17"/>
      <c r="AM11" s="1" t="s">
        <v>56</v>
      </c>
      <c r="AN11" s="1" t="s">
        <v>59</v>
      </c>
    </row>
    <row r="12" spans="1:41" x14ac:dyDescent="0.25">
      <c r="A12" s="14">
        <v>45238</v>
      </c>
      <c r="B12" s="1">
        <v>11</v>
      </c>
      <c r="C12" s="1" t="s">
        <v>3</v>
      </c>
      <c r="D12" s="1" t="s">
        <v>52</v>
      </c>
      <c r="E12" s="1">
        <v>3</v>
      </c>
      <c r="F12" s="1">
        <v>4</v>
      </c>
      <c r="G12" s="1" t="s">
        <v>111</v>
      </c>
      <c r="H12" s="1" t="s">
        <v>112</v>
      </c>
      <c r="I12" s="1">
        <f t="shared" si="3"/>
        <v>5</v>
      </c>
      <c r="J12" s="1">
        <f t="shared" si="11"/>
        <v>4</v>
      </c>
      <c r="K12" s="1">
        <f t="shared" si="4"/>
        <v>0</v>
      </c>
      <c r="L12" s="1">
        <f t="shared" si="12"/>
        <v>2</v>
      </c>
      <c r="M12" s="1">
        <f t="shared" si="5"/>
        <v>2</v>
      </c>
      <c r="N12" s="1">
        <f t="shared" si="6"/>
        <v>0</v>
      </c>
      <c r="O12" s="1">
        <f t="shared" si="7"/>
        <v>4</v>
      </c>
      <c r="P12" s="1">
        <f t="shared" si="13"/>
        <v>3</v>
      </c>
      <c r="Q12" s="1">
        <f t="shared" si="14"/>
        <v>1</v>
      </c>
      <c r="R12" s="1">
        <f t="shared" si="8"/>
        <v>1</v>
      </c>
      <c r="S12" s="1">
        <f t="shared" si="15"/>
        <v>1</v>
      </c>
      <c r="T12" s="1">
        <f t="shared" si="16"/>
        <v>1</v>
      </c>
      <c r="U12" s="50">
        <f t="shared" si="17"/>
        <v>2</v>
      </c>
      <c r="V12" s="50">
        <f t="shared" si="18"/>
        <v>2</v>
      </c>
      <c r="W12" s="51">
        <f t="shared" si="19"/>
        <v>0</v>
      </c>
      <c r="X12" s="51">
        <f t="shared" si="20"/>
        <v>2</v>
      </c>
      <c r="Y12" s="51">
        <f t="shared" si="21"/>
        <v>4</v>
      </c>
      <c r="Z12" s="51">
        <f t="shared" si="22"/>
        <v>2</v>
      </c>
      <c r="AA12" s="1" t="str">
        <f t="shared" si="1"/>
        <v>L</v>
      </c>
      <c r="AB12" s="1">
        <f t="shared" si="9"/>
        <v>1</v>
      </c>
      <c r="AC12" s="50" t="str">
        <f t="shared" si="10"/>
        <v>OTL</v>
      </c>
      <c r="AD12" s="50">
        <f>IF(AC12="","",COUNTIFS(AC3:AC12,"W"))</f>
        <v>5</v>
      </c>
      <c r="AE12" s="50">
        <f>IF(AC12="","",COUNTIFS(AC3:AC12,"L"))</f>
        <v>3</v>
      </c>
      <c r="AF12" s="50">
        <f>IF(AC12="","",COUNTIFS(AC3:AC12,"OTL"))</f>
        <v>2</v>
      </c>
      <c r="AG12" s="17"/>
      <c r="AM12" s="1" t="s">
        <v>78</v>
      </c>
      <c r="AN12" s="1" t="s">
        <v>62</v>
      </c>
    </row>
    <row r="13" spans="1:41" x14ac:dyDescent="0.25">
      <c r="B13" s="1">
        <v>12</v>
      </c>
      <c r="I13" s="1" t="str">
        <f t="shared" si="3"/>
        <v/>
      </c>
      <c r="J13" s="1" t="str">
        <f t="shared" si="11"/>
        <v/>
      </c>
      <c r="K13" s="1" t="str">
        <f t="shared" si="4"/>
        <v/>
      </c>
      <c r="L13" s="1" t="str">
        <f t="shared" si="12"/>
        <v/>
      </c>
      <c r="M13" s="1" t="str">
        <f t="shared" si="5"/>
        <v/>
      </c>
      <c r="N13" s="1" t="str">
        <f t="shared" si="6"/>
        <v/>
      </c>
      <c r="O13" s="1" t="str">
        <f t="shared" si="7"/>
        <v/>
      </c>
      <c r="P13" s="1" t="str">
        <f t="shared" si="13"/>
        <v/>
      </c>
      <c r="Q13" s="1" t="str">
        <f t="shared" si="14"/>
        <v/>
      </c>
      <c r="R13" s="1" t="str">
        <f t="shared" si="8"/>
        <v/>
      </c>
      <c r="S13" s="1" t="str">
        <f t="shared" si="15"/>
        <v/>
      </c>
      <c r="T13" s="1" t="str">
        <f t="shared" si="16"/>
        <v/>
      </c>
      <c r="U13" s="50" t="str">
        <f t="shared" si="17"/>
        <v/>
      </c>
      <c r="V13" s="50" t="str">
        <f t="shared" si="18"/>
        <v/>
      </c>
      <c r="W13" s="51" t="str">
        <f t="shared" si="19"/>
        <v/>
      </c>
      <c r="X13" s="51" t="str">
        <f t="shared" si="20"/>
        <v/>
      </c>
      <c r="Y13" s="51" t="str">
        <f t="shared" si="21"/>
        <v/>
      </c>
      <c r="Z13" s="51" t="str">
        <f t="shared" si="22"/>
        <v/>
      </c>
      <c r="AA13" s="1" t="str">
        <f t="shared" si="1"/>
        <v/>
      </c>
      <c r="AB13" s="1" t="str">
        <f t="shared" si="9"/>
        <v/>
      </c>
      <c r="AC13" s="50" t="str">
        <f t="shared" si="10"/>
        <v/>
      </c>
      <c r="AD13" s="50" t="str">
        <f>IF(AC13="","",COUNTIFS(AC4:AC13,"W"))</f>
        <v/>
      </c>
      <c r="AE13" s="50" t="str">
        <f>IF(AC13="","",COUNTIFS(AC4:AC13,"L"))</f>
        <v/>
      </c>
      <c r="AF13" s="50" t="str">
        <f>IF(AC13="","",COUNTIFS(AC4:AC13,"OTL"))</f>
        <v/>
      </c>
      <c r="AG13" s="17"/>
      <c r="AM13" s="1" t="s">
        <v>52</v>
      </c>
      <c r="AN13" s="1" t="s">
        <v>66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55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54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55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54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76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77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70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8</v>
      </c>
      <c r="E84" s="62" t="s">
        <v>13</v>
      </c>
      <c r="F84" s="62"/>
      <c r="I84" s="1">
        <f t="shared" ref="I84:N84" si="57">IF(I1="",0,MAX(I1:I83))</f>
        <v>5</v>
      </c>
      <c r="J84" s="1">
        <f t="shared" si="57"/>
        <v>4</v>
      </c>
      <c r="K84" s="1">
        <f t="shared" si="57"/>
        <v>0</v>
      </c>
      <c r="L84" s="1">
        <f t="shared" si="57"/>
        <v>2</v>
      </c>
      <c r="M84" s="1">
        <f t="shared" si="57"/>
        <v>2</v>
      </c>
      <c r="N84" s="1">
        <f t="shared" si="57"/>
        <v>0</v>
      </c>
      <c r="O84" s="1">
        <f t="shared" ref="O84:Z84" si="58">IF(O2="","",MAX(O2:O83))</f>
        <v>4</v>
      </c>
      <c r="P84" s="1">
        <f t="shared" si="58"/>
        <v>3</v>
      </c>
      <c r="Q84" s="1">
        <f t="shared" si="58"/>
        <v>1</v>
      </c>
      <c r="R84" s="1">
        <f t="shared" si="58"/>
        <v>1</v>
      </c>
      <c r="S84" s="1">
        <f t="shared" si="58"/>
        <v>1</v>
      </c>
      <c r="T84" s="1">
        <f t="shared" si="58"/>
        <v>1</v>
      </c>
      <c r="U84" s="1">
        <f t="shared" si="58"/>
        <v>2</v>
      </c>
      <c r="V84" s="1">
        <f t="shared" si="58"/>
        <v>2</v>
      </c>
      <c r="W84" s="1">
        <f t="shared" si="58"/>
        <v>0</v>
      </c>
      <c r="X84" s="1">
        <f t="shared" si="58"/>
        <v>2</v>
      </c>
      <c r="Y84" s="1">
        <f t="shared" si="58"/>
        <v>4</v>
      </c>
      <c r="Z84" s="1">
        <f t="shared" si="58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2:33" x14ac:dyDescent="0.25">
      <c r="C85" s="1">
        <f>COUNTIF(C1:C83,"Away")</f>
        <v>3</v>
      </c>
      <c r="E85" s="1">
        <f>SUM(E2:E83)</f>
        <v>24</v>
      </c>
      <c r="F85" s="1">
        <f>SUM(F2:F83)</f>
        <v>33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4-3-1</v>
      </c>
      <c r="R85" s="1" t="str">
        <f>IF(R84="","0-0-0",CONCATENATE(R84,"-",S84,"-",T84))</f>
        <v>1-1-1</v>
      </c>
      <c r="U85" s="1" t="str">
        <f>IF(U84="","0-0-0",CONCATENATE(U84,"-",V84,"-",W84))</f>
        <v>2-2-0</v>
      </c>
      <c r="X85" s="1" t="str">
        <f>IF(X84="","0-0-0",CONCATENATE(X84,"-",Y84,"-",Z84))</f>
        <v>2-4-2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2:33" x14ac:dyDescent="0.25">
      <c r="C86" s="1">
        <f>SUM(C84:C85)</f>
        <v>11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G1" workbookViewId="0">
      <selection activeCell="AG1" sqref="AG1"/>
    </sheetView>
  </sheetViews>
  <sheetFormatPr defaultRowHeight="15" x14ac:dyDescent="0.25"/>
  <cols>
    <col min="1" max="1" width="30.7109375" style="14" customWidth="1"/>
    <col min="2" max="3" width="11.140625" style="1" customWidth="1"/>
    <col min="4" max="4" width="31.85546875" style="1" customWidth="1"/>
    <col min="5" max="28" width="9.140625" style="1"/>
    <col min="29" max="29" width="9.140625" style="50"/>
    <col min="30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14" t="s">
        <v>9</v>
      </c>
      <c r="B1" s="1" t="s">
        <v>10</v>
      </c>
      <c r="C1" s="1" t="s">
        <v>12</v>
      </c>
      <c r="D1" s="1" t="s">
        <v>11</v>
      </c>
      <c r="E1" s="1" t="s">
        <v>88</v>
      </c>
      <c r="F1" s="1" t="s">
        <v>89</v>
      </c>
      <c r="G1" s="1" t="s">
        <v>109</v>
      </c>
      <c r="H1" s="1" t="s">
        <v>110</v>
      </c>
      <c r="I1" s="1" t="s">
        <v>1</v>
      </c>
      <c r="J1" s="1" t="s">
        <v>2</v>
      </c>
      <c r="K1" s="1" t="s">
        <v>113</v>
      </c>
      <c r="L1" s="1" t="s">
        <v>99</v>
      </c>
      <c r="M1" s="1" t="s">
        <v>103</v>
      </c>
      <c r="N1" s="1" t="s">
        <v>104</v>
      </c>
      <c r="O1" s="62" t="s">
        <v>3</v>
      </c>
      <c r="P1" s="62"/>
      <c r="Q1" s="62"/>
      <c r="R1" s="62" t="s">
        <v>4</v>
      </c>
      <c r="S1" s="62"/>
      <c r="T1" s="62"/>
      <c r="U1" s="62" t="s">
        <v>24</v>
      </c>
      <c r="V1" s="62"/>
      <c r="W1" s="62"/>
      <c r="X1" s="62" t="s">
        <v>96</v>
      </c>
      <c r="Y1" s="62"/>
      <c r="Z1" s="62"/>
      <c r="AA1" s="1" t="s">
        <v>14</v>
      </c>
      <c r="AB1" s="1" t="s">
        <v>15</v>
      </c>
      <c r="AC1" s="50" t="s">
        <v>132</v>
      </c>
      <c r="AD1" s="1" t="s">
        <v>18</v>
      </c>
      <c r="AE1" s="1" t="s">
        <v>17</v>
      </c>
      <c r="AF1" s="1" t="s">
        <v>114</v>
      </c>
      <c r="AG1" s="17" t="s">
        <v>3</v>
      </c>
      <c r="AJ1" s="1" t="s">
        <v>1</v>
      </c>
      <c r="AK1" s="1" t="s">
        <v>111</v>
      </c>
      <c r="AL1" s="1" t="s">
        <v>3</v>
      </c>
      <c r="AM1" s="1" t="s">
        <v>82</v>
      </c>
      <c r="AN1" s="1" t="s">
        <v>82</v>
      </c>
      <c r="AO1" s="1" t="s">
        <v>74</v>
      </c>
    </row>
    <row r="2" spans="1:41" x14ac:dyDescent="0.25">
      <c r="A2" s="14">
        <v>45210</v>
      </c>
      <c r="B2" s="1">
        <v>1</v>
      </c>
      <c r="C2" s="1" t="s">
        <v>4</v>
      </c>
      <c r="D2" s="1" t="s">
        <v>81</v>
      </c>
      <c r="E2" s="1">
        <v>3</v>
      </c>
      <c r="F2" s="1">
        <v>5</v>
      </c>
      <c r="G2" s="1" t="s">
        <v>112</v>
      </c>
      <c r="H2" s="1" t="s">
        <v>112</v>
      </c>
      <c r="I2" s="1">
        <f t="shared" ref="I2" si="0"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51">
        <f>IF(E2="","",IF(AND(E2&lt;F2,COUNTIF($AO$1:$AO$7,D2)=1,OR(G2=$AK$1,H2=$AK$1)), 1, 0))</f>
        <v>0</v>
      </c>
      <c r="X2" s="51">
        <f>IF(E2="","",IF(AND(E2&gt;F2,COUNTIF($AN$1:$AN$15,D2)=1),1,0))</f>
        <v>0</v>
      </c>
      <c r="Y2" s="51">
        <f>IF(E2="","",IF(AND(E2&lt;F2,G2=$AK$2,H2=$AK$2,COUNTIF($AN$1:$AN$15,D2)=1),1,0))</f>
        <v>1</v>
      </c>
      <c r="Z2" s="51">
        <f>IF(E2="","",IF(AND(E2&lt;F2,COUNTIF($AN$1:$AN$15,D2)=1,OR(G2=$AK$1,H2=$AK$1)), 1, 0))</f>
        <v>0</v>
      </c>
      <c r="AA2" s="1" t="str">
        <f t="shared" ref="AA2:AA33" si="1">IF(E2="","",IF(E2&gt;F2,"W","L"))</f>
        <v>L</v>
      </c>
      <c r="AB2" s="1">
        <f t="shared" ref="AB2" si="2">IF(AA2="","",1)</f>
        <v>1</v>
      </c>
      <c r="AC2" s="50" t="str">
        <f>IF(E2="","",IF(E2&gt;F2,"W",IF(AND(E2&lt;F2,G2=$AK$2,H2=$AK$2),"L","OTL")))</f>
        <v>L</v>
      </c>
      <c r="AD2" s="50">
        <f>IF(AC2="","",IF(AC2=$AJ$1,1,0))</f>
        <v>0</v>
      </c>
      <c r="AE2" s="50">
        <f>IF(AC2="","",IF(AC2=$AJ$2,1,0))</f>
        <v>1</v>
      </c>
      <c r="AF2" s="50">
        <f>IF(AC2="","",IF(AC2=$AJ$3,1,0))</f>
        <v>0</v>
      </c>
      <c r="AG2" s="17"/>
      <c r="AJ2" s="1" t="s">
        <v>2</v>
      </c>
      <c r="AK2" s="1" t="s">
        <v>112</v>
      </c>
      <c r="AL2" s="1" t="s">
        <v>4</v>
      </c>
      <c r="AM2" s="1" t="s">
        <v>74</v>
      </c>
      <c r="AN2" s="1" t="s">
        <v>74</v>
      </c>
      <c r="AO2" s="1" t="s">
        <v>75</v>
      </c>
    </row>
    <row r="3" spans="1:41" x14ac:dyDescent="0.25">
      <c r="A3" s="14">
        <v>45213</v>
      </c>
      <c r="B3" s="1">
        <v>2</v>
      </c>
      <c r="C3" s="1" t="s">
        <v>3</v>
      </c>
      <c r="D3" s="1" t="s">
        <v>52</v>
      </c>
      <c r="E3" s="1">
        <v>6</v>
      </c>
      <c r="F3" s="1">
        <v>4</v>
      </c>
      <c r="G3" s="1" t="s">
        <v>112</v>
      </c>
      <c r="H3" s="1" t="s">
        <v>112</v>
      </c>
      <c r="I3" s="1">
        <f t="shared" ref="I3:I66" si="3">IF(E3="","",IF(E3&gt;F3,I2+1,I2))</f>
        <v>1</v>
      </c>
      <c r="J3" s="1">
        <f>IF(E3="","",IF(AND(F3&gt;E3,G3=$AK$2,H3=$AK$2),J2+1,J2))</f>
        <v>1</v>
      </c>
      <c r="K3" s="1">
        <f t="shared" ref="K3:K34" si="4">IF(E3="","",IF(AND(G3=$AK$1,E3&gt;F3),K2+1,K2))</f>
        <v>0</v>
      </c>
      <c r="L3" s="1">
        <f>IF(E3="","",IF(AND(OR(G3=$AK$1,H3=$AK$1),E3&lt;F3),L2+1,L2))</f>
        <v>0</v>
      </c>
      <c r="M3" s="1">
        <f t="shared" ref="M3:M34" si="5">IF(E3="","",IF(AND(H3=$AK$1,E3&gt;F3),M2+1,M2))</f>
        <v>0</v>
      </c>
      <c r="N3" s="1">
        <f t="shared" ref="N3:N34" si="6">IF(E3="","",IF(AND(H3=$AK$1,E3&lt;F3),N2+1,N2))</f>
        <v>0</v>
      </c>
      <c r="O3" s="1">
        <f t="shared" ref="O3:O66" si="7">IF(E3="","",IF(AND(C3=$AL$1,E3&gt;F3),O2+1,O2))</f>
        <v>1</v>
      </c>
      <c r="P3" s="1">
        <f>IF(E3="","",IF(AND(C3=$AL$1,F3&gt;E3,G3=$AK$2,H3=$AK$2), P2+1, P2))</f>
        <v>0</v>
      </c>
      <c r="Q3" s="1">
        <f>IF(E3="","",IF(AND(C3=$AL$1,F3&gt;E3,OR(G3=$AK$1,H3=$AK$1)),Q2+1, Q2))</f>
        <v>0</v>
      </c>
      <c r="R3" s="1">
        <f t="shared" ref="R3:R66" si="8">IF(E3="","",IF(AND(C3=$AL$2,E3&gt;F3),R2+1,R2))</f>
        <v>0</v>
      </c>
      <c r="S3" s="1">
        <f>IF(E3="","",IF(AND(C3=$AL$2,F3&gt;E3,G3=$AK$2,H3=$AK$2),S2+1,S2))</f>
        <v>1</v>
      </c>
      <c r="T3" s="1">
        <f>IF(E3="","",IF(AND(C3=$AL$2,F3&gt;E3,OR(G3=$AK$1,H3=$AK$1)), T2+1, T2))</f>
        <v>0</v>
      </c>
      <c r="U3" s="50">
        <f>IF(E3="","",IF(AND(E3&gt;F3,COUNTIF($AO$1:$AO$7,D3)=1),U2+1,U2))</f>
        <v>0</v>
      </c>
      <c r="V3" s="50">
        <f>IF(E3="","",IF(AND(E3&lt;F3,G3=$AK$2,H3=$AK$2,COUNTIF($AO$1:$AO$7,D3)=1),V2+1,V2))</f>
        <v>0</v>
      </c>
      <c r="W3" s="51">
        <f>IF(E3="","",IF(AND(E3&lt;F3,COUNTIF($AO$1:$AO$7,D3)=1,OR(G3=$AK$1,H3=$AK$1)), W2+1, W2))</f>
        <v>0</v>
      </c>
      <c r="X3" s="51">
        <f>IF(E3="","",IF(AND(E3&gt;F3,COUNTIF($AN$1:$AN$15,D3)=1),X2+1,X2))</f>
        <v>0</v>
      </c>
      <c r="Y3" s="51">
        <f>IF(E3="","",IF(AND(E3&lt;F3,G3=$AK$2,H3=$AK$2,COUNTIF($AN$1:$AN$15,D3)=1),Y2+1,Y2))</f>
        <v>1</v>
      </c>
      <c r="Z3" s="51">
        <f>IF(E3="","",IF(AND(E3&lt;F3,COUNTIF($AN$1:$AN$15,D3)=1,OR(G3=$AK$1,H3=$AK$1)), Z2+1, Z2))</f>
        <v>0</v>
      </c>
      <c r="AA3" s="1" t="str">
        <f t="shared" si="1"/>
        <v>W</v>
      </c>
      <c r="AB3" s="1">
        <f t="shared" ref="AB3:AB66" si="9">IF(AA3="","",IF(AA3=AA2,AB2+1,1))</f>
        <v>1</v>
      </c>
      <c r="AC3" s="50" t="str">
        <f t="shared" ref="AC3:AC66" si="10">IF(E3="","",IF(E3&gt;F3,"W",IF(AND(E3&lt;F3,G3=$AK$2,H3=$AK$2),"L","OTL")))</f>
        <v>W</v>
      </c>
      <c r="AD3" s="50">
        <f>IF(AC3="","",IF(AC3=$AJ$1,AD2+1,AD2))</f>
        <v>1</v>
      </c>
      <c r="AE3" s="50">
        <f>IF(AC3="","",IF(AC3=$AJ$2,AE2+1,AE2))</f>
        <v>1</v>
      </c>
      <c r="AF3" s="50">
        <f>IF(AC3="","",IF(AC3=$AJ$3,AF2+1,AF2))</f>
        <v>0</v>
      </c>
      <c r="AG3" s="17"/>
      <c r="AJ3" s="1" t="s">
        <v>99</v>
      </c>
      <c r="AM3" s="1" t="s">
        <v>53</v>
      </c>
      <c r="AN3" s="1" t="s">
        <v>81</v>
      </c>
      <c r="AO3" s="1" t="s">
        <v>69</v>
      </c>
    </row>
    <row r="4" spans="1:41" x14ac:dyDescent="0.25">
      <c r="A4" s="14">
        <v>45216</v>
      </c>
      <c r="B4" s="1">
        <v>3</v>
      </c>
      <c r="C4" s="1" t="s">
        <v>3</v>
      </c>
      <c r="D4" s="1" t="s">
        <v>79</v>
      </c>
      <c r="E4" s="1">
        <v>1</v>
      </c>
      <c r="F4" s="1">
        <v>5</v>
      </c>
      <c r="G4" s="1" t="s">
        <v>112</v>
      </c>
      <c r="H4" s="1" t="s">
        <v>112</v>
      </c>
      <c r="I4" s="1">
        <f t="shared" si="3"/>
        <v>1</v>
      </c>
      <c r="J4" s="1">
        <f t="shared" ref="J4:J67" si="11">IF(E4="","",IF(AND(F4&gt;E4,G4=$AK$2,H4=$AK$2),J3+1,J3))</f>
        <v>2</v>
      </c>
      <c r="K4" s="1">
        <f t="shared" si="4"/>
        <v>0</v>
      </c>
      <c r="L4" s="1">
        <f t="shared" ref="L4:L67" si="12">IF(E4="","",IF(AND(OR(G4=$AK$1,H4=$AK$1),E4&lt;F4),L3+1,L3))</f>
        <v>0</v>
      </c>
      <c r="M4" s="1">
        <f t="shared" si="5"/>
        <v>0</v>
      </c>
      <c r="N4" s="1">
        <f t="shared" si="6"/>
        <v>0</v>
      </c>
      <c r="O4" s="1">
        <f t="shared" si="7"/>
        <v>1</v>
      </c>
      <c r="P4" s="1">
        <f t="shared" ref="P4:P67" si="13">IF(E4="","",IF(AND(C4=$AL$1,F4&gt;E4,G4=$AK$2,H4=$AK$2), P3+1, P3))</f>
        <v>1</v>
      </c>
      <c r="Q4" s="1">
        <f t="shared" ref="Q4:Q67" si="14">IF(E4="","",IF(AND(C4=$AL$1,F4&gt;E4,OR(G4=$AK$1,H4=$AK$1)),Q3+1, Q3))</f>
        <v>0</v>
      </c>
      <c r="R4" s="1">
        <f t="shared" si="8"/>
        <v>0</v>
      </c>
      <c r="S4" s="1">
        <f t="shared" ref="S4:S67" si="15">IF(E4="","",IF(AND(C4=$AL$2,F4&gt;E4,G4=$AK$2,H4=$AK$2),S3+1,S3))</f>
        <v>1</v>
      </c>
      <c r="T4" s="1">
        <f t="shared" ref="T4:T67" si="16">IF(E4="","",IF(AND(C4=$AL$2,F4&gt;E4,OR(G4=$AK$1,H4=$AK$1)), T3+1, T3))</f>
        <v>0</v>
      </c>
      <c r="U4" s="50">
        <f t="shared" ref="U4:U67" si="17">IF(E4="","",IF(AND(E4&gt;F4,COUNTIF($AO$1:$AO$7,D4)=1),U3+1,U3))</f>
        <v>0</v>
      </c>
      <c r="V4" s="50">
        <f t="shared" ref="V4:V67" si="18">IF(E4="","",IF(AND(E4&lt;F4,G4=$AK$2,H4=$AK$2,COUNTIF($AO$1:$AO$7,D4)=1),V3+1,V3))</f>
        <v>0</v>
      </c>
      <c r="W4" s="51">
        <f t="shared" ref="W4:W67" si="19">IF(E4="","",IF(AND(E4&lt;F4,COUNTIF($AO$1:$AO$7,D4)=1,OR(G4=$AK$1,H4=$AK$1)), W3+1, W3))</f>
        <v>0</v>
      </c>
      <c r="X4" s="51">
        <f t="shared" ref="X4:X67" si="20">IF(E4="","",IF(AND(E4&gt;F4,COUNTIF($AN$1:$AN$15,D4)=1),X3+1,X3))</f>
        <v>0</v>
      </c>
      <c r="Y4" s="51">
        <f t="shared" ref="Y4:Y67" si="21">IF(E4="","",IF(AND(E4&lt;F4,G4=$AK$2,H4=$AK$2,COUNTIF($AN$1:$AN$15,D4)=1),Y3+1,Y3))</f>
        <v>2</v>
      </c>
      <c r="Z4" s="51">
        <f t="shared" ref="Z4:Z67" si="22">IF(E4="","",IF(AND(E4&lt;F4,COUNTIF($AN$1:$AN$15,D4)=1,OR(G4=$AK$1,H4=$AK$1)), Z3+1, Z3))</f>
        <v>0</v>
      </c>
      <c r="AA4" s="1" t="str">
        <f t="shared" si="1"/>
        <v>L</v>
      </c>
      <c r="AB4" s="1">
        <f t="shared" si="9"/>
        <v>1</v>
      </c>
      <c r="AC4" s="50" t="str">
        <f t="shared" si="10"/>
        <v>L</v>
      </c>
      <c r="AD4" s="50">
        <f t="shared" ref="AD4:AD11" si="23">IF(AC4="","",IF(AC4=$AJ$1,AD3+1,AD3))</f>
        <v>1</v>
      </c>
      <c r="AE4" s="50">
        <f t="shared" ref="AE4:AE11" si="24">IF(AC4="","",IF(AC4=$AJ$2,AE3+1,AE3))</f>
        <v>2</v>
      </c>
      <c r="AF4" s="50">
        <f t="shared" ref="AF4:AF11" si="25">IF(AC4="","",IF(AC4=$AJ$3,AF3+1,AF3))</f>
        <v>0</v>
      </c>
      <c r="AG4" s="17"/>
      <c r="AM4" s="1" t="s">
        <v>57</v>
      </c>
      <c r="AN4" s="1" t="s">
        <v>75</v>
      </c>
      <c r="AO4" s="1" t="s">
        <v>68</v>
      </c>
    </row>
    <row r="5" spans="1:41" x14ac:dyDescent="0.25">
      <c r="A5" s="14">
        <v>45218</v>
      </c>
      <c r="B5" s="1">
        <v>4</v>
      </c>
      <c r="C5" s="1" t="s">
        <v>3</v>
      </c>
      <c r="D5" s="1" t="s">
        <v>77</v>
      </c>
      <c r="E5" s="1">
        <v>3</v>
      </c>
      <c r="F5" s="1">
        <v>5</v>
      </c>
      <c r="G5" s="1" t="s">
        <v>112</v>
      </c>
      <c r="H5" s="1" t="s">
        <v>112</v>
      </c>
      <c r="I5" s="1">
        <f t="shared" si="3"/>
        <v>1</v>
      </c>
      <c r="J5" s="1">
        <f t="shared" si="11"/>
        <v>3</v>
      </c>
      <c r="K5" s="1">
        <f t="shared" si="4"/>
        <v>0</v>
      </c>
      <c r="L5" s="1">
        <f t="shared" si="12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13"/>
        <v>2</v>
      </c>
      <c r="Q5" s="1">
        <f t="shared" si="14"/>
        <v>0</v>
      </c>
      <c r="R5" s="1">
        <f t="shared" si="8"/>
        <v>0</v>
      </c>
      <c r="S5" s="1">
        <f t="shared" si="15"/>
        <v>1</v>
      </c>
      <c r="T5" s="1">
        <f t="shared" si="16"/>
        <v>0</v>
      </c>
      <c r="U5" s="50">
        <f t="shared" si="17"/>
        <v>0</v>
      </c>
      <c r="V5" s="50">
        <f t="shared" si="18"/>
        <v>0</v>
      </c>
      <c r="W5" s="51">
        <f t="shared" si="19"/>
        <v>0</v>
      </c>
      <c r="X5" s="51">
        <f t="shared" si="20"/>
        <v>0</v>
      </c>
      <c r="Y5" s="51">
        <f t="shared" si="21"/>
        <v>3</v>
      </c>
      <c r="Z5" s="51">
        <f t="shared" si="22"/>
        <v>0</v>
      </c>
      <c r="AA5" s="1" t="str">
        <f t="shared" si="1"/>
        <v>L</v>
      </c>
      <c r="AB5" s="1">
        <f t="shared" si="9"/>
        <v>2</v>
      </c>
      <c r="AC5" s="50" t="str">
        <f t="shared" si="10"/>
        <v>L</v>
      </c>
      <c r="AD5" s="50">
        <f t="shared" si="23"/>
        <v>1</v>
      </c>
      <c r="AE5" s="50">
        <f t="shared" si="24"/>
        <v>3</v>
      </c>
      <c r="AF5" s="50">
        <f t="shared" si="25"/>
        <v>0</v>
      </c>
      <c r="AG5" s="17"/>
      <c r="AM5" s="1" t="s">
        <v>81</v>
      </c>
      <c r="AN5" s="1" t="s">
        <v>69</v>
      </c>
      <c r="AO5" s="1" t="s">
        <v>73</v>
      </c>
    </row>
    <row r="6" spans="1:41" x14ac:dyDescent="0.25">
      <c r="A6" s="14">
        <v>45220</v>
      </c>
      <c r="B6" s="1">
        <v>5</v>
      </c>
      <c r="C6" s="1" t="s">
        <v>4</v>
      </c>
      <c r="D6" s="1" t="s">
        <v>78</v>
      </c>
      <c r="E6" s="1">
        <v>3</v>
      </c>
      <c r="F6" s="1">
        <v>2</v>
      </c>
      <c r="G6" s="1" t="s">
        <v>111</v>
      </c>
      <c r="H6" s="1" t="s">
        <v>112</v>
      </c>
      <c r="I6" s="1">
        <f t="shared" si="3"/>
        <v>2</v>
      </c>
      <c r="J6" s="1">
        <f t="shared" si="11"/>
        <v>3</v>
      </c>
      <c r="K6" s="1">
        <f t="shared" si="4"/>
        <v>1</v>
      </c>
      <c r="L6" s="1">
        <f t="shared" si="12"/>
        <v>0</v>
      </c>
      <c r="M6" s="1">
        <f t="shared" si="5"/>
        <v>0</v>
      </c>
      <c r="N6" s="1">
        <f t="shared" si="6"/>
        <v>0</v>
      </c>
      <c r="O6" s="1">
        <f t="shared" si="7"/>
        <v>1</v>
      </c>
      <c r="P6" s="1">
        <f t="shared" si="13"/>
        <v>2</v>
      </c>
      <c r="Q6" s="1">
        <f t="shared" si="14"/>
        <v>0</v>
      </c>
      <c r="R6" s="1">
        <f t="shared" si="8"/>
        <v>1</v>
      </c>
      <c r="S6" s="1">
        <f t="shared" si="15"/>
        <v>1</v>
      </c>
      <c r="T6" s="1">
        <f t="shared" si="16"/>
        <v>0</v>
      </c>
      <c r="U6" s="50">
        <f t="shared" si="17"/>
        <v>0</v>
      </c>
      <c r="V6" s="50">
        <f t="shared" si="18"/>
        <v>0</v>
      </c>
      <c r="W6" s="51">
        <f t="shared" si="19"/>
        <v>0</v>
      </c>
      <c r="X6" s="51">
        <f t="shared" si="20"/>
        <v>1</v>
      </c>
      <c r="Y6" s="51">
        <f t="shared" si="21"/>
        <v>3</v>
      </c>
      <c r="Z6" s="51">
        <f t="shared" si="22"/>
        <v>0</v>
      </c>
      <c r="AA6" s="1" t="str">
        <f t="shared" si="1"/>
        <v>W</v>
      </c>
      <c r="AB6" s="1">
        <f t="shared" si="9"/>
        <v>1</v>
      </c>
      <c r="AC6" s="50" t="str">
        <f t="shared" si="10"/>
        <v>W</v>
      </c>
      <c r="AD6" s="50">
        <f t="shared" si="23"/>
        <v>2</v>
      </c>
      <c r="AE6" s="50">
        <f t="shared" si="24"/>
        <v>3</v>
      </c>
      <c r="AF6" s="50">
        <f t="shared" si="25"/>
        <v>0</v>
      </c>
      <c r="AG6" s="17"/>
      <c r="AM6" s="1" t="s">
        <v>61</v>
      </c>
      <c r="AN6" s="1" t="s">
        <v>68</v>
      </c>
      <c r="AO6" s="1" t="s">
        <v>72</v>
      </c>
    </row>
    <row r="7" spans="1:41" x14ac:dyDescent="0.25">
      <c r="A7" s="14">
        <v>45223</v>
      </c>
      <c r="B7" s="1">
        <v>6</v>
      </c>
      <c r="C7" s="1" t="s">
        <v>3</v>
      </c>
      <c r="D7" s="1" t="s">
        <v>71</v>
      </c>
      <c r="E7" s="1">
        <v>4</v>
      </c>
      <c r="F7" s="1">
        <v>2</v>
      </c>
      <c r="G7" s="1" t="s">
        <v>112</v>
      </c>
      <c r="H7" s="1" t="s">
        <v>112</v>
      </c>
      <c r="I7" s="1">
        <f t="shared" si="3"/>
        <v>3</v>
      </c>
      <c r="J7" s="1">
        <f t="shared" si="11"/>
        <v>3</v>
      </c>
      <c r="K7" s="1">
        <f t="shared" si="4"/>
        <v>1</v>
      </c>
      <c r="L7" s="1">
        <f t="shared" si="12"/>
        <v>0</v>
      </c>
      <c r="M7" s="1">
        <f t="shared" si="5"/>
        <v>0</v>
      </c>
      <c r="N7" s="1">
        <f t="shared" si="6"/>
        <v>0</v>
      </c>
      <c r="O7" s="1">
        <f t="shared" si="7"/>
        <v>2</v>
      </c>
      <c r="P7" s="1">
        <f t="shared" si="13"/>
        <v>2</v>
      </c>
      <c r="Q7" s="1">
        <f t="shared" si="14"/>
        <v>0</v>
      </c>
      <c r="R7" s="1">
        <f t="shared" si="8"/>
        <v>1</v>
      </c>
      <c r="S7" s="1">
        <f t="shared" si="15"/>
        <v>1</v>
      </c>
      <c r="T7" s="1">
        <f t="shared" si="16"/>
        <v>0</v>
      </c>
      <c r="U7" s="50">
        <f t="shared" si="17"/>
        <v>1</v>
      </c>
      <c r="V7" s="50">
        <f t="shared" si="18"/>
        <v>0</v>
      </c>
      <c r="W7" s="51">
        <f t="shared" si="19"/>
        <v>0</v>
      </c>
      <c r="X7" s="51">
        <f t="shared" si="20"/>
        <v>2</v>
      </c>
      <c r="Y7" s="51">
        <f t="shared" si="21"/>
        <v>3</v>
      </c>
      <c r="Z7" s="51">
        <f t="shared" si="22"/>
        <v>0</v>
      </c>
      <c r="AA7" s="1" t="str">
        <f t="shared" si="1"/>
        <v>W</v>
      </c>
      <c r="AB7" s="1">
        <f t="shared" si="9"/>
        <v>2</v>
      </c>
      <c r="AC7" s="50" t="str">
        <f t="shared" si="10"/>
        <v>W</v>
      </c>
      <c r="AD7" s="50">
        <f t="shared" si="23"/>
        <v>3</v>
      </c>
      <c r="AE7" s="50">
        <f t="shared" si="24"/>
        <v>3</v>
      </c>
      <c r="AF7" s="50">
        <f t="shared" si="25"/>
        <v>0</v>
      </c>
      <c r="AG7" s="17"/>
      <c r="AM7" s="1" t="s">
        <v>75</v>
      </c>
      <c r="AN7" s="1" t="s">
        <v>78</v>
      </c>
      <c r="AO7" s="1" t="s">
        <v>71</v>
      </c>
    </row>
    <row r="8" spans="1:41" x14ac:dyDescent="0.25">
      <c r="A8" s="14">
        <v>45225</v>
      </c>
      <c r="B8" s="1">
        <v>7</v>
      </c>
      <c r="C8" s="1" t="s">
        <v>4</v>
      </c>
      <c r="D8" s="1" t="s">
        <v>56</v>
      </c>
      <c r="E8" s="1">
        <v>4</v>
      </c>
      <c r="F8" s="1">
        <v>1</v>
      </c>
      <c r="G8" s="1" t="s">
        <v>112</v>
      </c>
      <c r="H8" s="1" t="s">
        <v>112</v>
      </c>
      <c r="I8" s="1">
        <f t="shared" si="3"/>
        <v>4</v>
      </c>
      <c r="J8" s="1">
        <f t="shared" si="11"/>
        <v>3</v>
      </c>
      <c r="K8" s="1">
        <f t="shared" si="4"/>
        <v>1</v>
      </c>
      <c r="L8" s="1">
        <f t="shared" si="12"/>
        <v>0</v>
      </c>
      <c r="M8" s="1">
        <f t="shared" si="5"/>
        <v>0</v>
      </c>
      <c r="N8" s="1">
        <f t="shared" si="6"/>
        <v>0</v>
      </c>
      <c r="O8" s="1">
        <f t="shared" si="7"/>
        <v>2</v>
      </c>
      <c r="P8" s="1">
        <f t="shared" si="13"/>
        <v>2</v>
      </c>
      <c r="Q8" s="1">
        <f t="shared" si="14"/>
        <v>0</v>
      </c>
      <c r="R8" s="1">
        <f t="shared" si="8"/>
        <v>2</v>
      </c>
      <c r="S8" s="1">
        <f t="shared" si="15"/>
        <v>1</v>
      </c>
      <c r="T8" s="1">
        <f t="shared" si="16"/>
        <v>0</v>
      </c>
      <c r="U8" s="50">
        <f t="shared" si="17"/>
        <v>1</v>
      </c>
      <c r="V8" s="50">
        <f t="shared" si="18"/>
        <v>0</v>
      </c>
      <c r="W8" s="51">
        <f t="shared" si="19"/>
        <v>0</v>
      </c>
      <c r="X8" s="51">
        <f t="shared" si="20"/>
        <v>2</v>
      </c>
      <c r="Y8" s="51">
        <f t="shared" si="21"/>
        <v>3</v>
      </c>
      <c r="Z8" s="51">
        <f t="shared" si="22"/>
        <v>0</v>
      </c>
      <c r="AA8" s="1" t="str">
        <f t="shared" si="1"/>
        <v>W</v>
      </c>
      <c r="AB8" s="1">
        <f t="shared" si="9"/>
        <v>3</v>
      </c>
      <c r="AC8" s="50" t="str">
        <f t="shared" si="10"/>
        <v>W</v>
      </c>
      <c r="AD8" s="50">
        <f t="shared" si="23"/>
        <v>4</v>
      </c>
      <c r="AE8" s="50">
        <f t="shared" si="24"/>
        <v>3</v>
      </c>
      <c r="AF8" s="50">
        <f t="shared" si="25"/>
        <v>0</v>
      </c>
      <c r="AG8" s="17"/>
      <c r="AM8" s="1" t="s">
        <v>69</v>
      </c>
      <c r="AN8" s="1" t="s">
        <v>79</v>
      </c>
    </row>
    <row r="9" spans="1:41" x14ac:dyDescent="0.25">
      <c r="A9" s="14">
        <v>45227</v>
      </c>
      <c r="B9" s="1">
        <v>8</v>
      </c>
      <c r="C9" s="1" t="s">
        <v>4</v>
      </c>
      <c r="D9" s="1" t="s">
        <v>58</v>
      </c>
      <c r="E9" s="1">
        <v>3</v>
      </c>
      <c r="F9" s="1">
        <v>4</v>
      </c>
      <c r="G9" s="1" t="s">
        <v>112</v>
      </c>
      <c r="H9" s="1" t="s">
        <v>111</v>
      </c>
      <c r="I9" s="1">
        <f t="shared" si="3"/>
        <v>4</v>
      </c>
      <c r="J9" s="1">
        <f t="shared" si="11"/>
        <v>3</v>
      </c>
      <c r="K9" s="1">
        <f t="shared" si="4"/>
        <v>1</v>
      </c>
      <c r="L9" s="1">
        <f t="shared" si="12"/>
        <v>1</v>
      </c>
      <c r="M9" s="1">
        <f t="shared" si="5"/>
        <v>0</v>
      </c>
      <c r="N9" s="1">
        <f t="shared" si="6"/>
        <v>1</v>
      </c>
      <c r="O9" s="1">
        <f t="shared" si="7"/>
        <v>2</v>
      </c>
      <c r="P9" s="1">
        <f t="shared" si="13"/>
        <v>2</v>
      </c>
      <c r="Q9" s="1">
        <f t="shared" si="14"/>
        <v>0</v>
      </c>
      <c r="R9" s="1">
        <f t="shared" si="8"/>
        <v>2</v>
      </c>
      <c r="S9" s="1">
        <f t="shared" si="15"/>
        <v>1</v>
      </c>
      <c r="T9" s="1">
        <f t="shared" si="16"/>
        <v>1</v>
      </c>
      <c r="U9" s="50">
        <f t="shared" si="17"/>
        <v>1</v>
      </c>
      <c r="V9" s="50">
        <f t="shared" si="18"/>
        <v>0</v>
      </c>
      <c r="W9" s="51">
        <f t="shared" si="19"/>
        <v>0</v>
      </c>
      <c r="X9" s="51">
        <f t="shared" si="20"/>
        <v>2</v>
      </c>
      <c r="Y9" s="51">
        <f t="shared" si="21"/>
        <v>3</v>
      </c>
      <c r="Z9" s="51">
        <f t="shared" si="22"/>
        <v>0</v>
      </c>
      <c r="AA9" s="1" t="str">
        <f t="shared" si="1"/>
        <v>L</v>
      </c>
      <c r="AB9" s="1">
        <f t="shared" si="9"/>
        <v>1</v>
      </c>
      <c r="AC9" s="50" t="str">
        <f t="shared" si="10"/>
        <v>OTL</v>
      </c>
      <c r="AD9" s="50">
        <f t="shared" si="23"/>
        <v>4</v>
      </c>
      <c r="AE9" s="50">
        <f t="shared" si="24"/>
        <v>3</v>
      </c>
      <c r="AF9" s="50">
        <f t="shared" si="25"/>
        <v>1</v>
      </c>
      <c r="AG9" s="17"/>
      <c r="AM9" s="1" t="s">
        <v>67</v>
      </c>
      <c r="AN9" s="1" t="s">
        <v>73</v>
      </c>
    </row>
    <row r="10" spans="1:41" x14ac:dyDescent="0.25">
      <c r="A10" s="14">
        <v>45229</v>
      </c>
      <c r="B10" s="1">
        <v>9</v>
      </c>
      <c r="C10" s="1" t="s">
        <v>3</v>
      </c>
      <c r="D10" s="1" t="s">
        <v>60</v>
      </c>
      <c r="E10" s="1">
        <v>2</v>
      </c>
      <c r="F10" s="1">
        <v>3</v>
      </c>
      <c r="G10" s="1" t="s">
        <v>111</v>
      </c>
      <c r="H10" s="1" t="s">
        <v>112</v>
      </c>
      <c r="I10" s="1">
        <f t="shared" si="3"/>
        <v>4</v>
      </c>
      <c r="J10" s="1">
        <f t="shared" si="11"/>
        <v>3</v>
      </c>
      <c r="K10" s="1">
        <f t="shared" si="4"/>
        <v>1</v>
      </c>
      <c r="L10" s="1">
        <f t="shared" si="12"/>
        <v>2</v>
      </c>
      <c r="M10" s="1">
        <f t="shared" si="5"/>
        <v>0</v>
      </c>
      <c r="N10" s="1">
        <f t="shared" si="6"/>
        <v>1</v>
      </c>
      <c r="O10" s="1">
        <f t="shared" si="7"/>
        <v>2</v>
      </c>
      <c r="P10" s="1">
        <f t="shared" si="13"/>
        <v>2</v>
      </c>
      <c r="Q10" s="1">
        <f t="shared" si="14"/>
        <v>1</v>
      </c>
      <c r="R10" s="1">
        <f t="shared" si="8"/>
        <v>2</v>
      </c>
      <c r="S10" s="1">
        <f t="shared" si="15"/>
        <v>1</v>
      </c>
      <c r="T10" s="1">
        <f t="shared" si="16"/>
        <v>1</v>
      </c>
      <c r="U10" s="50">
        <f t="shared" si="17"/>
        <v>1</v>
      </c>
      <c r="V10" s="50">
        <f t="shared" si="18"/>
        <v>0</v>
      </c>
      <c r="W10" s="51">
        <f t="shared" si="19"/>
        <v>0</v>
      </c>
      <c r="X10" s="51">
        <f t="shared" si="20"/>
        <v>2</v>
      </c>
      <c r="Y10" s="51">
        <f t="shared" si="21"/>
        <v>3</v>
      </c>
      <c r="Z10" s="51">
        <f t="shared" si="22"/>
        <v>0</v>
      </c>
      <c r="AA10" s="1" t="str">
        <f t="shared" si="1"/>
        <v>L</v>
      </c>
      <c r="AB10" s="1">
        <f t="shared" si="9"/>
        <v>2</v>
      </c>
      <c r="AC10" s="50" t="str">
        <f t="shared" si="10"/>
        <v>OTL</v>
      </c>
      <c r="AD10" s="50">
        <f t="shared" si="23"/>
        <v>4</v>
      </c>
      <c r="AE10" s="50">
        <f t="shared" si="24"/>
        <v>3</v>
      </c>
      <c r="AF10" s="50">
        <f t="shared" si="25"/>
        <v>2</v>
      </c>
      <c r="AG10" s="17"/>
      <c r="AM10" s="1" t="s">
        <v>68</v>
      </c>
      <c r="AN10" s="1" t="s">
        <v>72</v>
      </c>
    </row>
    <row r="11" spans="1:41" x14ac:dyDescent="0.25">
      <c r="A11" s="14">
        <v>45232</v>
      </c>
      <c r="B11" s="1">
        <v>10</v>
      </c>
      <c r="C11" s="1" t="s">
        <v>4</v>
      </c>
      <c r="D11" s="1" t="s">
        <v>77</v>
      </c>
      <c r="E11" s="1">
        <v>2</v>
      </c>
      <c r="F11" s="1">
        <v>5</v>
      </c>
      <c r="G11" s="1" t="s">
        <v>112</v>
      </c>
      <c r="H11" s="1" t="s">
        <v>112</v>
      </c>
      <c r="I11" s="1">
        <f t="shared" si="3"/>
        <v>4</v>
      </c>
      <c r="J11" s="1">
        <f t="shared" si="11"/>
        <v>4</v>
      </c>
      <c r="K11" s="1">
        <f t="shared" si="4"/>
        <v>1</v>
      </c>
      <c r="L11" s="1">
        <f t="shared" si="12"/>
        <v>2</v>
      </c>
      <c r="M11" s="1">
        <f t="shared" si="5"/>
        <v>0</v>
      </c>
      <c r="N11" s="1">
        <f t="shared" si="6"/>
        <v>1</v>
      </c>
      <c r="O11" s="1">
        <f t="shared" si="7"/>
        <v>2</v>
      </c>
      <c r="P11" s="1">
        <f t="shared" si="13"/>
        <v>2</v>
      </c>
      <c r="Q11" s="1">
        <f t="shared" si="14"/>
        <v>1</v>
      </c>
      <c r="R11" s="1">
        <f t="shared" si="8"/>
        <v>2</v>
      </c>
      <c r="S11" s="1">
        <f t="shared" si="15"/>
        <v>2</v>
      </c>
      <c r="T11" s="1">
        <f t="shared" si="16"/>
        <v>1</v>
      </c>
      <c r="U11" s="50">
        <f t="shared" si="17"/>
        <v>1</v>
      </c>
      <c r="V11" s="50">
        <f t="shared" si="18"/>
        <v>0</v>
      </c>
      <c r="W11" s="51">
        <f t="shared" si="19"/>
        <v>0</v>
      </c>
      <c r="X11" s="51">
        <f t="shared" si="20"/>
        <v>2</v>
      </c>
      <c r="Y11" s="51">
        <f t="shared" si="21"/>
        <v>4</v>
      </c>
      <c r="Z11" s="51">
        <f t="shared" si="22"/>
        <v>0</v>
      </c>
      <c r="AA11" s="1" t="str">
        <f t="shared" si="1"/>
        <v>L</v>
      </c>
      <c r="AB11" s="1">
        <f t="shared" si="9"/>
        <v>3</v>
      </c>
      <c r="AC11" s="50" t="str">
        <f t="shared" si="10"/>
        <v>L</v>
      </c>
      <c r="AD11" s="50">
        <f t="shared" si="23"/>
        <v>4</v>
      </c>
      <c r="AE11" s="50">
        <f t="shared" si="24"/>
        <v>4</v>
      </c>
      <c r="AF11" s="50">
        <f t="shared" si="25"/>
        <v>2</v>
      </c>
      <c r="AG11" s="17"/>
      <c r="AM11" s="1" t="s">
        <v>56</v>
      </c>
      <c r="AN11" s="1" t="s">
        <v>83</v>
      </c>
    </row>
    <row r="12" spans="1:41" x14ac:dyDescent="0.25">
      <c r="A12" s="14">
        <v>45234</v>
      </c>
      <c r="B12" s="1">
        <v>11</v>
      </c>
      <c r="C12" s="1" t="s">
        <v>4</v>
      </c>
      <c r="D12" s="1" t="s">
        <v>74</v>
      </c>
      <c r="E12" s="1">
        <v>5</v>
      </c>
      <c r="F12" s="1">
        <v>3</v>
      </c>
      <c r="G12" s="1" t="s">
        <v>112</v>
      </c>
      <c r="H12" s="1" t="s">
        <v>112</v>
      </c>
      <c r="I12" s="1">
        <f t="shared" si="3"/>
        <v>5</v>
      </c>
      <c r="J12" s="1">
        <f t="shared" si="11"/>
        <v>4</v>
      </c>
      <c r="K12" s="1">
        <f t="shared" si="4"/>
        <v>1</v>
      </c>
      <c r="L12" s="1">
        <f t="shared" si="12"/>
        <v>2</v>
      </c>
      <c r="M12" s="1">
        <f t="shared" si="5"/>
        <v>0</v>
      </c>
      <c r="N12" s="1">
        <f t="shared" si="6"/>
        <v>1</v>
      </c>
      <c r="O12" s="1">
        <f t="shared" si="7"/>
        <v>2</v>
      </c>
      <c r="P12" s="1">
        <f t="shared" si="13"/>
        <v>2</v>
      </c>
      <c r="Q12" s="1">
        <f t="shared" si="14"/>
        <v>1</v>
      </c>
      <c r="R12" s="1">
        <f t="shared" si="8"/>
        <v>3</v>
      </c>
      <c r="S12" s="1">
        <f t="shared" si="15"/>
        <v>2</v>
      </c>
      <c r="T12" s="1">
        <f t="shared" si="16"/>
        <v>1</v>
      </c>
      <c r="U12" s="50">
        <f t="shared" si="17"/>
        <v>2</v>
      </c>
      <c r="V12" s="50">
        <f t="shared" si="18"/>
        <v>0</v>
      </c>
      <c r="W12" s="51">
        <f t="shared" si="19"/>
        <v>0</v>
      </c>
      <c r="X12" s="51">
        <f t="shared" si="20"/>
        <v>3</v>
      </c>
      <c r="Y12" s="51">
        <f t="shared" si="21"/>
        <v>4</v>
      </c>
      <c r="Z12" s="51">
        <f t="shared" si="22"/>
        <v>0</v>
      </c>
      <c r="AA12" s="1" t="str">
        <f t="shared" si="1"/>
        <v>W</v>
      </c>
      <c r="AB12" s="1">
        <f t="shared" si="9"/>
        <v>1</v>
      </c>
      <c r="AC12" s="50" t="str">
        <f t="shared" si="10"/>
        <v>W</v>
      </c>
      <c r="AD12" s="50">
        <f>IF(AC12="","",COUNTIFS(AC3:AC12,"W"))</f>
        <v>5</v>
      </c>
      <c r="AE12" s="50">
        <f>IF(AC12="","",COUNTIFS(AC3:AC12,"L"))</f>
        <v>3</v>
      </c>
      <c r="AF12" s="50">
        <f>IF(AC12="","",COUNTIFS(AC3:AC12,"OTL"))</f>
        <v>2</v>
      </c>
      <c r="AG12" s="17"/>
      <c r="AM12" s="1" t="s">
        <v>78</v>
      </c>
      <c r="AN12" s="1" t="s">
        <v>80</v>
      </c>
    </row>
    <row r="13" spans="1:41" x14ac:dyDescent="0.25">
      <c r="A13" s="14">
        <v>45237</v>
      </c>
      <c r="B13" s="1">
        <v>12</v>
      </c>
      <c r="C13" s="1" t="s">
        <v>4</v>
      </c>
      <c r="D13" s="1" t="s">
        <v>71</v>
      </c>
      <c r="E13" s="1">
        <v>5</v>
      </c>
      <c r="F13" s="1">
        <v>2</v>
      </c>
      <c r="G13" s="1" t="s">
        <v>112</v>
      </c>
      <c r="H13" s="1" t="s">
        <v>112</v>
      </c>
      <c r="I13" s="1">
        <f t="shared" si="3"/>
        <v>6</v>
      </c>
      <c r="J13" s="1">
        <f t="shared" si="11"/>
        <v>4</v>
      </c>
      <c r="K13" s="1">
        <f t="shared" si="4"/>
        <v>1</v>
      </c>
      <c r="L13" s="1">
        <f t="shared" si="12"/>
        <v>2</v>
      </c>
      <c r="M13" s="1">
        <f t="shared" si="5"/>
        <v>0</v>
      </c>
      <c r="N13" s="1">
        <f t="shared" si="6"/>
        <v>1</v>
      </c>
      <c r="O13" s="1">
        <f t="shared" si="7"/>
        <v>2</v>
      </c>
      <c r="P13" s="1">
        <f t="shared" si="13"/>
        <v>2</v>
      </c>
      <c r="Q13" s="1">
        <f t="shared" si="14"/>
        <v>1</v>
      </c>
      <c r="R13" s="1">
        <f t="shared" si="8"/>
        <v>4</v>
      </c>
      <c r="S13" s="1">
        <f t="shared" si="15"/>
        <v>2</v>
      </c>
      <c r="T13" s="1">
        <f t="shared" si="16"/>
        <v>1</v>
      </c>
      <c r="U13" s="50">
        <f t="shared" si="17"/>
        <v>3</v>
      </c>
      <c r="V13" s="50">
        <f t="shared" si="18"/>
        <v>0</v>
      </c>
      <c r="W13" s="51">
        <f t="shared" si="19"/>
        <v>0</v>
      </c>
      <c r="X13" s="51">
        <f t="shared" si="20"/>
        <v>4</v>
      </c>
      <c r="Y13" s="51">
        <f t="shared" si="21"/>
        <v>4</v>
      </c>
      <c r="Z13" s="51">
        <f t="shared" si="22"/>
        <v>0</v>
      </c>
      <c r="AA13" s="1" t="str">
        <f t="shared" si="1"/>
        <v>W</v>
      </c>
      <c r="AB13" s="1">
        <f t="shared" si="9"/>
        <v>2</v>
      </c>
      <c r="AC13" s="50" t="str">
        <f t="shared" si="10"/>
        <v>W</v>
      </c>
      <c r="AD13" s="50">
        <f>IF(AC13="","",COUNTIFS(AC4:AC13,"W"))</f>
        <v>5</v>
      </c>
      <c r="AE13" s="50">
        <f>IF(AC13="","",COUNTIFS(AC4:AC13,"L"))</f>
        <v>3</v>
      </c>
      <c r="AF13" s="50">
        <f>IF(AC13="","",COUNTIFS(AC4:AC13,"OTL"))</f>
        <v>2</v>
      </c>
      <c r="AG13" s="17"/>
      <c r="AM13" s="1" t="s">
        <v>52</v>
      </c>
      <c r="AN13" s="1" t="s">
        <v>71</v>
      </c>
    </row>
    <row r="14" spans="1:41" x14ac:dyDescent="0.25">
      <c r="B14" s="1">
        <v>13</v>
      </c>
      <c r="I14" s="1" t="str">
        <f t="shared" si="3"/>
        <v/>
      </c>
      <c r="J14" s="1" t="str">
        <f t="shared" si="11"/>
        <v/>
      </c>
      <c r="K14" s="1" t="str">
        <f t="shared" si="4"/>
        <v/>
      </c>
      <c r="L14" s="1" t="str">
        <f t="shared" si="12"/>
        <v/>
      </c>
      <c r="M14" s="1" t="str">
        <f t="shared" si="5"/>
        <v/>
      </c>
      <c r="N14" s="1" t="str">
        <f t="shared" si="6"/>
        <v/>
      </c>
      <c r="O14" s="1" t="str">
        <f t="shared" si="7"/>
        <v/>
      </c>
      <c r="P14" s="1" t="str">
        <f t="shared" si="13"/>
        <v/>
      </c>
      <c r="Q14" s="1" t="str">
        <f t="shared" si="14"/>
        <v/>
      </c>
      <c r="R14" s="1" t="str">
        <f t="shared" si="8"/>
        <v/>
      </c>
      <c r="S14" s="1" t="str">
        <f t="shared" si="15"/>
        <v/>
      </c>
      <c r="T14" s="1" t="str">
        <f t="shared" si="16"/>
        <v/>
      </c>
      <c r="U14" s="50" t="str">
        <f t="shared" si="17"/>
        <v/>
      </c>
      <c r="V14" s="50" t="str">
        <f t="shared" si="18"/>
        <v/>
      </c>
      <c r="W14" s="51" t="str">
        <f t="shared" si="19"/>
        <v/>
      </c>
      <c r="X14" s="51" t="str">
        <f t="shared" si="20"/>
        <v/>
      </c>
      <c r="Y14" s="51" t="str">
        <f t="shared" si="21"/>
        <v/>
      </c>
      <c r="Z14" s="51" t="str">
        <f t="shared" si="22"/>
        <v/>
      </c>
      <c r="AA14" s="1" t="str">
        <f t="shared" si="1"/>
        <v/>
      </c>
      <c r="AB14" s="1" t="str">
        <f t="shared" si="9"/>
        <v/>
      </c>
      <c r="AC14" s="50" t="str">
        <f t="shared" si="10"/>
        <v/>
      </c>
      <c r="AD14" s="50" t="str">
        <f t="shared" ref="AD14:AD77" si="26">IF(AC14="","",COUNTIFS(AC5:AC14,"W"))</f>
        <v/>
      </c>
      <c r="AE14" s="50" t="str">
        <f t="shared" ref="AE14:AE77" si="27">IF(AC14="","",COUNTIFS(AC5:AC14,"L"))</f>
        <v/>
      </c>
      <c r="AF14" s="50" t="str">
        <f t="shared" ref="AF14:AF77" si="28">IF(AC14="","",COUNTIFS(AC5:AC14,"OTL"))</f>
        <v/>
      </c>
      <c r="AG14" s="17"/>
      <c r="AM14" s="1" t="s">
        <v>79</v>
      </c>
      <c r="AN14" s="1" t="s">
        <v>76</v>
      </c>
    </row>
    <row r="15" spans="1:41" x14ac:dyDescent="0.25">
      <c r="B15" s="1">
        <v>14</v>
      </c>
      <c r="I15" s="1" t="str">
        <f t="shared" si="3"/>
        <v/>
      </c>
      <c r="J15" s="1" t="str">
        <f t="shared" si="11"/>
        <v/>
      </c>
      <c r="K15" s="1" t="str">
        <f t="shared" si="4"/>
        <v/>
      </c>
      <c r="L15" s="1" t="str">
        <f t="shared" si="12"/>
        <v/>
      </c>
      <c r="M15" s="1" t="str">
        <f t="shared" si="5"/>
        <v/>
      </c>
      <c r="N15" s="1" t="str">
        <f t="shared" si="6"/>
        <v/>
      </c>
      <c r="O15" s="1" t="str">
        <f t="shared" si="7"/>
        <v/>
      </c>
      <c r="P15" s="1" t="str">
        <f t="shared" si="13"/>
        <v/>
      </c>
      <c r="Q15" s="1" t="str">
        <f t="shared" si="14"/>
        <v/>
      </c>
      <c r="R15" s="1" t="str">
        <f t="shared" si="8"/>
        <v/>
      </c>
      <c r="S15" s="1" t="str">
        <f t="shared" si="15"/>
        <v/>
      </c>
      <c r="T15" s="1" t="str">
        <f t="shared" si="16"/>
        <v/>
      </c>
      <c r="U15" s="50" t="str">
        <f t="shared" si="17"/>
        <v/>
      </c>
      <c r="V15" s="50" t="str">
        <f t="shared" si="18"/>
        <v/>
      </c>
      <c r="W15" s="51" t="str">
        <f t="shared" si="19"/>
        <v/>
      </c>
      <c r="X15" s="51" t="str">
        <f t="shared" si="20"/>
        <v/>
      </c>
      <c r="Y15" s="51" t="str">
        <f t="shared" si="21"/>
        <v/>
      </c>
      <c r="Z15" s="51" t="str">
        <f t="shared" si="22"/>
        <v/>
      </c>
      <c r="AA15" s="1" t="str">
        <f t="shared" si="1"/>
        <v/>
      </c>
      <c r="AB15" s="1" t="str">
        <f t="shared" si="9"/>
        <v/>
      </c>
      <c r="AC15" s="50" t="str">
        <f t="shared" si="10"/>
        <v/>
      </c>
      <c r="AD15" s="50" t="str">
        <f t="shared" si="26"/>
        <v/>
      </c>
      <c r="AE15" s="50" t="str">
        <f t="shared" si="27"/>
        <v/>
      </c>
      <c r="AF15" s="50" t="str">
        <f t="shared" si="28"/>
        <v/>
      </c>
      <c r="AG15" s="17"/>
      <c r="AM15" s="1" t="s">
        <v>73</v>
      </c>
      <c r="AN15" s="1" t="s">
        <v>77</v>
      </c>
    </row>
    <row r="16" spans="1:41" x14ac:dyDescent="0.25">
      <c r="B16" s="1">
        <v>15</v>
      </c>
      <c r="I16" s="1" t="str">
        <f t="shared" si="3"/>
        <v/>
      </c>
      <c r="J16" s="1" t="str">
        <f t="shared" si="11"/>
        <v/>
      </c>
      <c r="K16" s="1" t="str">
        <f t="shared" si="4"/>
        <v/>
      </c>
      <c r="L16" s="1" t="str">
        <f t="shared" si="12"/>
        <v/>
      </c>
      <c r="M16" s="1" t="str">
        <f t="shared" si="5"/>
        <v/>
      </c>
      <c r="N16" s="1" t="str">
        <f t="shared" si="6"/>
        <v/>
      </c>
      <c r="O16" s="1" t="str">
        <f t="shared" si="7"/>
        <v/>
      </c>
      <c r="P16" s="1" t="str">
        <f t="shared" si="13"/>
        <v/>
      </c>
      <c r="Q16" s="1" t="str">
        <f t="shared" si="14"/>
        <v/>
      </c>
      <c r="R16" s="1" t="str">
        <f t="shared" si="8"/>
        <v/>
      </c>
      <c r="S16" s="1" t="str">
        <f t="shared" si="15"/>
        <v/>
      </c>
      <c r="T16" s="1" t="str">
        <f t="shared" si="16"/>
        <v/>
      </c>
      <c r="U16" s="50" t="str">
        <f t="shared" si="17"/>
        <v/>
      </c>
      <c r="V16" s="50" t="str">
        <f t="shared" si="18"/>
        <v/>
      </c>
      <c r="W16" s="51" t="str">
        <f t="shared" si="19"/>
        <v/>
      </c>
      <c r="X16" s="51" t="str">
        <f t="shared" si="20"/>
        <v/>
      </c>
      <c r="Y16" s="51" t="str">
        <f t="shared" si="21"/>
        <v/>
      </c>
      <c r="Z16" s="51" t="str">
        <f t="shared" si="22"/>
        <v/>
      </c>
      <c r="AA16" s="1" t="str">
        <f t="shared" si="1"/>
        <v/>
      </c>
      <c r="AB16" s="1" t="str">
        <f t="shared" si="9"/>
        <v/>
      </c>
      <c r="AC16" s="50" t="str">
        <f t="shared" si="10"/>
        <v/>
      </c>
      <c r="AD16" s="50" t="str">
        <f t="shared" si="26"/>
        <v/>
      </c>
      <c r="AE16" s="50" t="str">
        <f t="shared" si="27"/>
        <v/>
      </c>
      <c r="AF16" s="50" t="str">
        <f t="shared" si="28"/>
        <v/>
      </c>
      <c r="AG16" s="17"/>
      <c r="AM16" s="1" t="s">
        <v>58</v>
      </c>
    </row>
    <row r="17" spans="2:39" x14ac:dyDescent="0.25">
      <c r="B17" s="1">
        <v>16</v>
      </c>
      <c r="I17" s="1" t="str">
        <f t="shared" si="3"/>
        <v/>
      </c>
      <c r="J17" s="1" t="str">
        <f t="shared" si="11"/>
        <v/>
      </c>
      <c r="K17" s="1" t="str">
        <f t="shared" si="4"/>
        <v/>
      </c>
      <c r="L17" s="1" t="str">
        <f t="shared" si="12"/>
        <v/>
      </c>
      <c r="M17" s="1" t="str">
        <f t="shared" si="5"/>
        <v/>
      </c>
      <c r="N17" s="1" t="str">
        <f t="shared" si="6"/>
        <v/>
      </c>
      <c r="O17" s="1" t="str">
        <f t="shared" si="7"/>
        <v/>
      </c>
      <c r="P17" s="1" t="str">
        <f t="shared" si="13"/>
        <v/>
      </c>
      <c r="Q17" s="1" t="str">
        <f t="shared" si="14"/>
        <v/>
      </c>
      <c r="R17" s="1" t="str">
        <f t="shared" si="8"/>
        <v/>
      </c>
      <c r="S17" s="1" t="str">
        <f t="shared" si="15"/>
        <v/>
      </c>
      <c r="T17" s="1" t="str">
        <f t="shared" si="16"/>
        <v/>
      </c>
      <c r="U17" s="50" t="str">
        <f t="shared" si="17"/>
        <v/>
      </c>
      <c r="V17" s="50" t="str">
        <f t="shared" si="18"/>
        <v/>
      </c>
      <c r="W17" s="51" t="str">
        <f t="shared" si="19"/>
        <v/>
      </c>
      <c r="X17" s="51" t="str">
        <f t="shared" si="20"/>
        <v/>
      </c>
      <c r="Y17" s="51" t="str">
        <f t="shared" si="21"/>
        <v/>
      </c>
      <c r="Z17" s="51" t="str">
        <f t="shared" si="22"/>
        <v/>
      </c>
      <c r="AA17" s="1" t="str">
        <f t="shared" si="1"/>
        <v/>
      </c>
      <c r="AB17" s="1" t="str">
        <f t="shared" si="9"/>
        <v/>
      </c>
      <c r="AC17" s="50" t="str">
        <f t="shared" si="10"/>
        <v/>
      </c>
      <c r="AD17" s="50" t="str">
        <f t="shared" si="26"/>
        <v/>
      </c>
      <c r="AE17" s="50" t="str">
        <f t="shared" si="27"/>
        <v/>
      </c>
      <c r="AF17" s="50" t="str">
        <f t="shared" si="28"/>
        <v/>
      </c>
      <c r="AG17" s="17"/>
      <c r="AM17" s="1" t="s">
        <v>72</v>
      </c>
    </row>
    <row r="18" spans="2:39" x14ac:dyDescent="0.25">
      <c r="B18" s="1">
        <v>17</v>
      </c>
      <c r="I18" s="1" t="str">
        <f t="shared" si="3"/>
        <v/>
      </c>
      <c r="J18" s="1" t="str">
        <f t="shared" si="11"/>
        <v/>
      </c>
      <c r="K18" s="1" t="str">
        <f t="shared" si="4"/>
        <v/>
      </c>
      <c r="L18" s="1" t="str">
        <f t="shared" si="12"/>
        <v/>
      </c>
      <c r="M18" s="1" t="str">
        <f t="shared" si="5"/>
        <v/>
      </c>
      <c r="N18" s="1" t="str">
        <f t="shared" si="6"/>
        <v/>
      </c>
      <c r="O18" s="1" t="str">
        <f t="shared" si="7"/>
        <v/>
      </c>
      <c r="P18" s="1" t="str">
        <f t="shared" si="13"/>
        <v/>
      </c>
      <c r="Q18" s="1" t="str">
        <f t="shared" si="14"/>
        <v/>
      </c>
      <c r="R18" s="1" t="str">
        <f t="shared" si="8"/>
        <v/>
      </c>
      <c r="S18" s="1" t="str">
        <f t="shared" si="15"/>
        <v/>
      </c>
      <c r="T18" s="1" t="str">
        <f t="shared" si="16"/>
        <v/>
      </c>
      <c r="U18" s="50" t="str">
        <f t="shared" si="17"/>
        <v/>
      </c>
      <c r="V18" s="50" t="str">
        <f t="shared" si="18"/>
        <v/>
      </c>
      <c r="W18" s="51" t="str">
        <f t="shared" si="19"/>
        <v/>
      </c>
      <c r="X18" s="51" t="str">
        <f t="shared" si="20"/>
        <v/>
      </c>
      <c r="Y18" s="51" t="str">
        <f t="shared" si="21"/>
        <v/>
      </c>
      <c r="Z18" s="51" t="str">
        <f t="shared" si="22"/>
        <v/>
      </c>
      <c r="AA18" s="1" t="str">
        <f t="shared" si="1"/>
        <v/>
      </c>
      <c r="AB18" s="1" t="str">
        <f t="shared" si="9"/>
        <v/>
      </c>
      <c r="AC18" s="50" t="str">
        <f t="shared" si="10"/>
        <v/>
      </c>
      <c r="AD18" s="50" t="str">
        <f t="shared" si="26"/>
        <v/>
      </c>
      <c r="AE18" s="50" t="str">
        <f t="shared" si="27"/>
        <v/>
      </c>
      <c r="AF18" s="50" t="str">
        <f t="shared" si="28"/>
        <v/>
      </c>
      <c r="AG18" s="17"/>
      <c r="AM18" s="1" t="s">
        <v>63</v>
      </c>
    </row>
    <row r="19" spans="2:39" x14ac:dyDescent="0.25">
      <c r="B19" s="1">
        <v>18</v>
      </c>
      <c r="I19" s="1" t="str">
        <f t="shared" si="3"/>
        <v/>
      </c>
      <c r="J19" s="1" t="str">
        <f t="shared" si="11"/>
        <v/>
      </c>
      <c r="K19" s="1" t="str">
        <f t="shared" si="4"/>
        <v/>
      </c>
      <c r="L19" s="1" t="str">
        <f t="shared" si="12"/>
        <v/>
      </c>
      <c r="M19" s="1" t="str">
        <f t="shared" si="5"/>
        <v/>
      </c>
      <c r="N19" s="1" t="str">
        <f t="shared" si="6"/>
        <v/>
      </c>
      <c r="O19" s="1" t="str">
        <f t="shared" si="7"/>
        <v/>
      </c>
      <c r="P19" s="1" t="str">
        <f t="shared" si="13"/>
        <v/>
      </c>
      <c r="Q19" s="1" t="str">
        <f t="shared" si="14"/>
        <v/>
      </c>
      <c r="R19" s="1" t="str">
        <f t="shared" si="8"/>
        <v/>
      </c>
      <c r="S19" s="1" t="str">
        <f t="shared" si="15"/>
        <v/>
      </c>
      <c r="T19" s="1" t="str">
        <f t="shared" si="16"/>
        <v/>
      </c>
      <c r="U19" s="50" t="str">
        <f t="shared" si="17"/>
        <v/>
      </c>
      <c r="V19" s="50" t="str">
        <f t="shared" si="18"/>
        <v/>
      </c>
      <c r="W19" s="51" t="str">
        <f t="shared" si="19"/>
        <v/>
      </c>
      <c r="X19" s="51" t="str">
        <f t="shared" si="20"/>
        <v/>
      </c>
      <c r="Y19" s="51" t="str">
        <f t="shared" si="21"/>
        <v/>
      </c>
      <c r="Z19" s="51" t="str">
        <f t="shared" si="22"/>
        <v/>
      </c>
      <c r="AA19" s="1" t="str">
        <f t="shared" si="1"/>
        <v/>
      </c>
      <c r="AB19" s="1" t="str">
        <f t="shared" si="9"/>
        <v/>
      </c>
      <c r="AC19" s="50" t="str">
        <f t="shared" si="10"/>
        <v/>
      </c>
      <c r="AD19" s="50" t="str">
        <f t="shared" si="26"/>
        <v/>
      </c>
      <c r="AE19" s="50" t="str">
        <f t="shared" si="27"/>
        <v/>
      </c>
      <c r="AF19" s="50" t="str">
        <f t="shared" si="28"/>
        <v/>
      </c>
      <c r="AG19" s="17"/>
      <c r="AM19" s="1" t="s">
        <v>64</v>
      </c>
    </row>
    <row r="20" spans="2:39" x14ac:dyDescent="0.25">
      <c r="B20" s="1">
        <v>19</v>
      </c>
      <c r="I20" s="1" t="str">
        <f t="shared" si="3"/>
        <v/>
      </c>
      <c r="J20" s="1" t="str">
        <f t="shared" si="11"/>
        <v/>
      </c>
      <c r="K20" s="1" t="str">
        <f t="shared" si="4"/>
        <v/>
      </c>
      <c r="L20" s="1" t="str">
        <f t="shared" si="12"/>
        <v/>
      </c>
      <c r="M20" s="1" t="str">
        <f t="shared" si="5"/>
        <v/>
      </c>
      <c r="N20" s="1" t="str">
        <f t="shared" si="6"/>
        <v/>
      </c>
      <c r="O20" s="1" t="str">
        <f t="shared" si="7"/>
        <v/>
      </c>
      <c r="P20" s="1" t="str">
        <f t="shared" si="13"/>
        <v/>
      </c>
      <c r="Q20" s="1" t="str">
        <f t="shared" si="14"/>
        <v/>
      </c>
      <c r="R20" s="1" t="str">
        <f t="shared" si="8"/>
        <v/>
      </c>
      <c r="S20" s="1" t="str">
        <f t="shared" si="15"/>
        <v/>
      </c>
      <c r="T20" s="1" t="str">
        <f t="shared" si="16"/>
        <v/>
      </c>
      <c r="U20" s="50" t="str">
        <f t="shared" si="17"/>
        <v/>
      </c>
      <c r="V20" s="50" t="str">
        <f t="shared" si="18"/>
        <v/>
      </c>
      <c r="W20" s="51" t="str">
        <f t="shared" si="19"/>
        <v/>
      </c>
      <c r="X20" s="51" t="str">
        <f t="shared" si="20"/>
        <v/>
      </c>
      <c r="Y20" s="51" t="str">
        <f t="shared" si="21"/>
        <v/>
      </c>
      <c r="Z20" s="51" t="str">
        <f t="shared" si="22"/>
        <v/>
      </c>
      <c r="AA20" s="1" t="str">
        <f t="shared" si="1"/>
        <v/>
      </c>
      <c r="AB20" s="1" t="str">
        <f t="shared" si="9"/>
        <v/>
      </c>
      <c r="AC20" s="50" t="str">
        <f t="shared" si="10"/>
        <v/>
      </c>
      <c r="AD20" s="50" t="str">
        <f t="shared" si="26"/>
        <v/>
      </c>
      <c r="AE20" s="50" t="str">
        <f t="shared" si="27"/>
        <v/>
      </c>
      <c r="AF20" s="50" t="str">
        <f t="shared" si="28"/>
        <v/>
      </c>
      <c r="AG20" s="17"/>
      <c r="AM20" s="1" t="s">
        <v>60</v>
      </c>
    </row>
    <row r="21" spans="2:39" x14ac:dyDescent="0.25">
      <c r="B21" s="1">
        <v>20</v>
      </c>
      <c r="I21" s="1" t="str">
        <f t="shared" si="3"/>
        <v/>
      </c>
      <c r="J21" s="1" t="str">
        <f t="shared" si="11"/>
        <v/>
      </c>
      <c r="K21" s="1" t="str">
        <f t="shared" si="4"/>
        <v/>
      </c>
      <c r="L21" s="1" t="str">
        <f t="shared" si="12"/>
        <v/>
      </c>
      <c r="M21" s="1" t="str">
        <f t="shared" si="5"/>
        <v/>
      </c>
      <c r="N21" s="1" t="str">
        <f t="shared" si="6"/>
        <v/>
      </c>
      <c r="O21" s="1" t="str">
        <f t="shared" si="7"/>
        <v/>
      </c>
      <c r="P21" s="1" t="str">
        <f t="shared" si="13"/>
        <v/>
      </c>
      <c r="Q21" s="1" t="str">
        <f t="shared" si="14"/>
        <v/>
      </c>
      <c r="R21" s="1" t="str">
        <f t="shared" si="8"/>
        <v/>
      </c>
      <c r="S21" s="1" t="str">
        <f t="shared" si="15"/>
        <v/>
      </c>
      <c r="T21" s="1" t="str">
        <f t="shared" si="16"/>
        <v/>
      </c>
      <c r="U21" s="50" t="str">
        <f t="shared" si="17"/>
        <v/>
      </c>
      <c r="V21" s="50" t="str">
        <f t="shared" si="18"/>
        <v/>
      </c>
      <c r="W21" s="51" t="str">
        <f t="shared" si="19"/>
        <v/>
      </c>
      <c r="X21" s="51" t="str">
        <f t="shared" si="20"/>
        <v/>
      </c>
      <c r="Y21" s="51" t="str">
        <f t="shared" si="21"/>
        <v/>
      </c>
      <c r="Z21" s="51" t="str">
        <f t="shared" si="22"/>
        <v/>
      </c>
      <c r="AA21" s="1" t="str">
        <f t="shared" si="1"/>
        <v/>
      </c>
      <c r="AB21" s="1" t="str">
        <f t="shared" si="9"/>
        <v/>
      </c>
      <c r="AC21" s="50" t="str">
        <f t="shared" si="10"/>
        <v/>
      </c>
      <c r="AD21" s="50" t="str">
        <f t="shared" si="26"/>
        <v/>
      </c>
      <c r="AE21" s="50" t="str">
        <f t="shared" si="27"/>
        <v/>
      </c>
      <c r="AF21" s="50" t="str">
        <f t="shared" si="28"/>
        <v/>
      </c>
      <c r="AG21" s="17"/>
      <c r="AM21" s="1" t="s">
        <v>59</v>
      </c>
    </row>
    <row r="22" spans="2:39" x14ac:dyDescent="0.25">
      <c r="B22" s="1">
        <v>21</v>
      </c>
      <c r="I22" s="1" t="str">
        <f t="shared" si="3"/>
        <v/>
      </c>
      <c r="J22" s="1" t="str">
        <f t="shared" si="11"/>
        <v/>
      </c>
      <c r="K22" s="1" t="str">
        <f t="shared" si="4"/>
        <v/>
      </c>
      <c r="L22" s="1" t="str">
        <f t="shared" si="12"/>
        <v/>
      </c>
      <c r="M22" s="1" t="str">
        <f t="shared" si="5"/>
        <v/>
      </c>
      <c r="N22" s="1" t="str">
        <f t="shared" si="6"/>
        <v/>
      </c>
      <c r="O22" s="1" t="str">
        <f t="shared" si="7"/>
        <v/>
      </c>
      <c r="P22" s="1" t="str">
        <f t="shared" si="13"/>
        <v/>
      </c>
      <c r="Q22" s="1" t="str">
        <f t="shared" si="14"/>
        <v/>
      </c>
      <c r="R22" s="1" t="str">
        <f t="shared" si="8"/>
        <v/>
      </c>
      <c r="S22" s="1" t="str">
        <f t="shared" si="15"/>
        <v/>
      </c>
      <c r="T22" s="1" t="str">
        <f t="shared" si="16"/>
        <v/>
      </c>
      <c r="U22" s="50" t="str">
        <f t="shared" si="17"/>
        <v/>
      </c>
      <c r="V22" s="50" t="str">
        <f t="shared" si="18"/>
        <v/>
      </c>
      <c r="W22" s="51" t="str">
        <f t="shared" si="19"/>
        <v/>
      </c>
      <c r="X22" s="51" t="str">
        <f t="shared" si="20"/>
        <v/>
      </c>
      <c r="Y22" s="51" t="str">
        <f t="shared" si="21"/>
        <v/>
      </c>
      <c r="Z22" s="51" t="str">
        <f t="shared" si="22"/>
        <v/>
      </c>
      <c r="AA22" s="1" t="str">
        <f t="shared" si="1"/>
        <v/>
      </c>
      <c r="AB22" s="1" t="str">
        <f t="shared" si="9"/>
        <v/>
      </c>
      <c r="AC22" s="50" t="str">
        <f t="shared" si="10"/>
        <v/>
      </c>
      <c r="AD22" s="50" t="str">
        <f t="shared" si="26"/>
        <v/>
      </c>
      <c r="AE22" s="50" t="str">
        <f t="shared" si="27"/>
        <v/>
      </c>
      <c r="AF22" s="50" t="str">
        <f t="shared" si="28"/>
        <v/>
      </c>
      <c r="AG22" s="17"/>
      <c r="AM22" s="1" t="s">
        <v>62</v>
      </c>
    </row>
    <row r="23" spans="2:39" x14ac:dyDescent="0.25">
      <c r="B23" s="1">
        <v>22</v>
      </c>
      <c r="I23" s="1" t="str">
        <f t="shared" si="3"/>
        <v/>
      </c>
      <c r="J23" s="1" t="str">
        <f t="shared" si="11"/>
        <v/>
      </c>
      <c r="K23" s="1" t="str">
        <f t="shared" si="4"/>
        <v/>
      </c>
      <c r="L23" s="1" t="str">
        <f t="shared" si="12"/>
        <v/>
      </c>
      <c r="M23" s="1" t="str">
        <f t="shared" si="5"/>
        <v/>
      </c>
      <c r="N23" s="1" t="str">
        <f t="shared" si="6"/>
        <v/>
      </c>
      <c r="O23" s="1" t="str">
        <f t="shared" si="7"/>
        <v/>
      </c>
      <c r="P23" s="1" t="str">
        <f t="shared" si="13"/>
        <v/>
      </c>
      <c r="Q23" s="1" t="str">
        <f t="shared" si="14"/>
        <v/>
      </c>
      <c r="R23" s="1" t="str">
        <f t="shared" si="8"/>
        <v/>
      </c>
      <c r="S23" s="1" t="str">
        <f t="shared" si="15"/>
        <v/>
      </c>
      <c r="T23" s="1" t="str">
        <f t="shared" si="16"/>
        <v/>
      </c>
      <c r="U23" s="50" t="str">
        <f t="shared" si="17"/>
        <v/>
      </c>
      <c r="V23" s="50" t="str">
        <f t="shared" si="18"/>
        <v/>
      </c>
      <c r="W23" s="51" t="str">
        <f t="shared" si="19"/>
        <v/>
      </c>
      <c r="X23" s="51" t="str">
        <f t="shared" si="20"/>
        <v/>
      </c>
      <c r="Y23" s="51" t="str">
        <f t="shared" si="21"/>
        <v/>
      </c>
      <c r="Z23" s="51" t="str">
        <f t="shared" si="22"/>
        <v/>
      </c>
      <c r="AA23" s="1" t="str">
        <f t="shared" si="1"/>
        <v/>
      </c>
      <c r="AB23" s="1" t="str">
        <f t="shared" si="9"/>
        <v/>
      </c>
      <c r="AC23" s="50" t="str">
        <f t="shared" si="10"/>
        <v/>
      </c>
      <c r="AD23" s="50" t="str">
        <f t="shared" si="26"/>
        <v/>
      </c>
      <c r="AE23" s="50" t="str">
        <f t="shared" si="27"/>
        <v/>
      </c>
      <c r="AF23" s="50" t="str">
        <f t="shared" si="28"/>
        <v/>
      </c>
      <c r="AG23" s="17"/>
      <c r="AM23" s="1" t="s">
        <v>66</v>
      </c>
    </row>
    <row r="24" spans="2:39" x14ac:dyDescent="0.25">
      <c r="B24" s="1">
        <v>23</v>
      </c>
      <c r="I24" s="1" t="str">
        <f t="shared" si="3"/>
        <v/>
      </c>
      <c r="J24" s="1" t="str">
        <f t="shared" si="11"/>
        <v/>
      </c>
      <c r="K24" s="1" t="str">
        <f t="shared" si="4"/>
        <v/>
      </c>
      <c r="L24" s="1" t="str">
        <f t="shared" si="12"/>
        <v/>
      </c>
      <c r="M24" s="1" t="str">
        <f t="shared" si="5"/>
        <v/>
      </c>
      <c r="N24" s="1" t="str">
        <f t="shared" si="6"/>
        <v/>
      </c>
      <c r="O24" s="1" t="str">
        <f t="shared" si="7"/>
        <v/>
      </c>
      <c r="P24" s="1" t="str">
        <f t="shared" si="13"/>
        <v/>
      </c>
      <c r="Q24" s="1" t="str">
        <f t="shared" si="14"/>
        <v/>
      </c>
      <c r="R24" s="1" t="str">
        <f t="shared" si="8"/>
        <v/>
      </c>
      <c r="S24" s="1" t="str">
        <f t="shared" si="15"/>
        <v/>
      </c>
      <c r="T24" s="1" t="str">
        <f t="shared" si="16"/>
        <v/>
      </c>
      <c r="U24" s="50" t="str">
        <f t="shared" si="17"/>
        <v/>
      </c>
      <c r="V24" s="50" t="str">
        <f t="shared" si="18"/>
        <v/>
      </c>
      <c r="W24" s="51" t="str">
        <f t="shared" si="19"/>
        <v/>
      </c>
      <c r="X24" s="51" t="str">
        <f t="shared" si="20"/>
        <v/>
      </c>
      <c r="Y24" s="51" t="str">
        <f t="shared" si="21"/>
        <v/>
      </c>
      <c r="Z24" s="51" t="str">
        <f t="shared" si="22"/>
        <v/>
      </c>
      <c r="AA24" s="1" t="str">
        <f t="shared" si="1"/>
        <v/>
      </c>
      <c r="AB24" s="1" t="str">
        <f t="shared" si="9"/>
        <v/>
      </c>
      <c r="AC24" s="50" t="str">
        <f t="shared" si="10"/>
        <v/>
      </c>
      <c r="AD24" s="50" t="str">
        <f t="shared" si="26"/>
        <v/>
      </c>
      <c r="AE24" s="50" t="str">
        <f t="shared" si="27"/>
        <v/>
      </c>
      <c r="AF24" s="50" t="str">
        <f t="shared" si="28"/>
        <v/>
      </c>
      <c r="AG24" s="17"/>
      <c r="AM24" s="1" t="s">
        <v>83</v>
      </c>
    </row>
    <row r="25" spans="2:39" x14ac:dyDescent="0.25">
      <c r="B25" s="1">
        <v>24</v>
      </c>
      <c r="I25" s="1" t="str">
        <f t="shared" si="3"/>
        <v/>
      </c>
      <c r="J25" s="1" t="str">
        <f t="shared" si="11"/>
        <v/>
      </c>
      <c r="K25" s="1" t="str">
        <f t="shared" si="4"/>
        <v/>
      </c>
      <c r="L25" s="1" t="str">
        <f t="shared" si="12"/>
        <v/>
      </c>
      <c r="M25" s="1" t="str">
        <f t="shared" si="5"/>
        <v/>
      </c>
      <c r="N25" s="1" t="str">
        <f t="shared" si="6"/>
        <v/>
      </c>
      <c r="O25" s="1" t="str">
        <f t="shared" si="7"/>
        <v/>
      </c>
      <c r="P25" s="1" t="str">
        <f t="shared" si="13"/>
        <v/>
      </c>
      <c r="Q25" s="1" t="str">
        <f t="shared" si="14"/>
        <v/>
      </c>
      <c r="R25" s="1" t="str">
        <f t="shared" si="8"/>
        <v/>
      </c>
      <c r="S25" s="1" t="str">
        <f t="shared" si="15"/>
        <v/>
      </c>
      <c r="T25" s="1" t="str">
        <f t="shared" si="16"/>
        <v/>
      </c>
      <c r="U25" s="50" t="str">
        <f t="shared" si="17"/>
        <v/>
      </c>
      <c r="V25" s="50" t="str">
        <f t="shared" si="18"/>
        <v/>
      </c>
      <c r="W25" s="51" t="str">
        <f t="shared" si="19"/>
        <v/>
      </c>
      <c r="X25" s="51" t="str">
        <f t="shared" si="20"/>
        <v/>
      </c>
      <c r="Y25" s="51" t="str">
        <f t="shared" si="21"/>
        <v/>
      </c>
      <c r="Z25" s="51" t="str">
        <f t="shared" si="22"/>
        <v/>
      </c>
      <c r="AA25" s="1" t="str">
        <f t="shared" si="1"/>
        <v/>
      </c>
      <c r="AB25" s="1" t="str">
        <f t="shared" si="9"/>
        <v/>
      </c>
      <c r="AC25" s="50" t="str">
        <f t="shared" si="10"/>
        <v/>
      </c>
      <c r="AD25" s="50" t="str">
        <f t="shared" si="26"/>
        <v/>
      </c>
      <c r="AE25" s="50" t="str">
        <f t="shared" si="27"/>
        <v/>
      </c>
      <c r="AF25" s="50" t="str">
        <f t="shared" si="28"/>
        <v/>
      </c>
      <c r="AG25" s="17"/>
      <c r="AM25" s="1" t="s">
        <v>80</v>
      </c>
    </row>
    <row r="26" spans="2:39" x14ac:dyDescent="0.25">
      <c r="B26" s="1">
        <v>25</v>
      </c>
      <c r="I26" s="1" t="str">
        <f t="shared" si="3"/>
        <v/>
      </c>
      <c r="J26" s="1" t="str">
        <f t="shared" si="11"/>
        <v/>
      </c>
      <c r="K26" s="1" t="str">
        <f t="shared" si="4"/>
        <v/>
      </c>
      <c r="L26" s="1" t="str">
        <f t="shared" si="12"/>
        <v/>
      </c>
      <c r="M26" s="1" t="str">
        <f t="shared" si="5"/>
        <v/>
      </c>
      <c r="N26" s="1" t="str">
        <f t="shared" si="6"/>
        <v/>
      </c>
      <c r="O26" s="1" t="str">
        <f t="shared" si="7"/>
        <v/>
      </c>
      <c r="P26" s="1" t="str">
        <f t="shared" si="13"/>
        <v/>
      </c>
      <c r="Q26" s="1" t="str">
        <f t="shared" si="14"/>
        <v/>
      </c>
      <c r="R26" s="1" t="str">
        <f t="shared" si="8"/>
        <v/>
      </c>
      <c r="S26" s="1" t="str">
        <f t="shared" si="15"/>
        <v/>
      </c>
      <c r="T26" s="1" t="str">
        <f t="shared" si="16"/>
        <v/>
      </c>
      <c r="U26" s="50" t="str">
        <f t="shared" si="17"/>
        <v/>
      </c>
      <c r="V26" s="50" t="str">
        <f t="shared" si="18"/>
        <v/>
      </c>
      <c r="W26" s="51" t="str">
        <f t="shared" si="19"/>
        <v/>
      </c>
      <c r="X26" s="51" t="str">
        <f t="shared" si="20"/>
        <v/>
      </c>
      <c r="Y26" s="51" t="str">
        <f t="shared" si="21"/>
        <v/>
      </c>
      <c r="Z26" s="51" t="str">
        <f t="shared" si="22"/>
        <v/>
      </c>
      <c r="AA26" s="1" t="str">
        <f t="shared" si="1"/>
        <v/>
      </c>
      <c r="AB26" s="1" t="str">
        <f t="shared" si="9"/>
        <v/>
      </c>
      <c r="AC26" s="50" t="str">
        <f t="shared" si="10"/>
        <v/>
      </c>
      <c r="AD26" s="50" t="str">
        <f t="shared" si="26"/>
        <v/>
      </c>
      <c r="AE26" s="50" t="str">
        <f t="shared" si="27"/>
        <v/>
      </c>
      <c r="AF26" s="50" t="str">
        <f t="shared" si="28"/>
        <v/>
      </c>
      <c r="AG26" s="17"/>
      <c r="AM26" s="1" t="s">
        <v>71</v>
      </c>
    </row>
    <row r="27" spans="2:39" x14ac:dyDescent="0.25">
      <c r="B27" s="1">
        <v>26</v>
      </c>
      <c r="I27" s="1" t="str">
        <f t="shared" si="3"/>
        <v/>
      </c>
      <c r="J27" s="1" t="str">
        <f t="shared" si="11"/>
        <v/>
      </c>
      <c r="K27" s="1" t="str">
        <f t="shared" si="4"/>
        <v/>
      </c>
      <c r="L27" s="1" t="str">
        <f t="shared" si="12"/>
        <v/>
      </c>
      <c r="M27" s="1" t="str">
        <f t="shared" si="5"/>
        <v/>
      </c>
      <c r="N27" s="1" t="str">
        <f t="shared" si="6"/>
        <v/>
      </c>
      <c r="O27" s="1" t="str">
        <f t="shared" si="7"/>
        <v/>
      </c>
      <c r="P27" s="1" t="str">
        <f t="shared" si="13"/>
        <v/>
      </c>
      <c r="Q27" s="1" t="str">
        <f t="shared" si="14"/>
        <v/>
      </c>
      <c r="R27" s="1" t="str">
        <f t="shared" si="8"/>
        <v/>
      </c>
      <c r="S27" s="1" t="str">
        <f t="shared" si="15"/>
        <v/>
      </c>
      <c r="T27" s="1" t="str">
        <f t="shared" si="16"/>
        <v/>
      </c>
      <c r="U27" s="50" t="str">
        <f t="shared" si="17"/>
        <v/>
      </c>
      <c r="V27" s="50" t="str">
        <f t="shared" si="18"/>
        <v/>
      </c>
      <c r="W27" s="51" t="str">
        <f t="shared" si="19"/>
        <v/>
      </c>
      <c r="X27" s="51" t="str">
        <f t="shared" si="20"/>
        <v/>
      </c>
      <c r="Y27" s="51" t="str">
        <f t="shared" si="21"/>
        <v/>
      </c>
      <c r="Z27" s="51" t="str">
        <f t="shared" si="22"/>
        <v/>
      </c>
      <c r="AA27" s="1" t="str">
        <f t="shared" si="1"/>
        <v/>
      </c>
      <c r="AB27" s="1" t="str">
        <f t="shared" si="9"/>
        <v/>
      </c>
      <c r="AC27" s="50" t="str">
        <f t="shared" si="10"/>
        <v/>
      </c>
      <c r="AD27" s="50" t="str">
        <f t="shared" si="26"/>
        <v/>
      </c>
      <c r="AE27" s="50" t="str">
        <f t="shared" si="27"/>
        <v/>
      </c>
      <c r="AF27" s="50" t="str">
        <f t="shared" si="28"/>
        <v/>
      </c>
      <c r="AG27" s="17"/>
      <c r="AM27" s="1" t="s">
        <v>55</v>
      </c>
    </row>
    <row r="28" spans="2:39" x14ac:dyDescent="0.25">
      <c r="B28" s="1">
        <v>27</v>
      </c>
      <c r="I28" s="1" t="str">
        <f t="shared" si="3"/>
        <v/>
      </c>
      <c r="J28" s="1" t="str">
        <f t="shared" si="11"/>
        <v/>
      </c>
      <c r="K28" s="1" t="str">
        <f t="shared" si="4"/>
        <v/>
      </c>
      <c r="L28" s="1" t="str">
        <f t="shared" si="12"/>
        <v/>
      </c>
      <c r="M28" s="1" t="str">
        <f t="shared" si="5"/>
        <v/>
      </c>
      <c r="N28" s="1" t="str">
        <f t="shared" si="6"/>
        <v/>
      </c>
      <c r="O28" s="1" t="str">
        <f t="shared" si="7"/>
        <v/>
      </c>
      <c r="P28" s="1" t="str">
        <f t="shared" si="13"/>
        <v/>
      </c>
      <c r="Q28" s="1" t="str">
        <f t="shared" si="14"/>
        <v/>
      </c>
      <c r="R28" s="1" t="str">
        <f t="shared" si="8"/>
        <v/>
      </c>
      <c r="S28" s="1" t="str">
        <f t="shared" si="15"/>
        <v/>
      </c>
      <c r="T28" s="1" t="str">
        <f t="shared" si="16"/>
        <v/>
      </c>
      <c r="U28" s="50" t="str">
        <f t="shared" si="17"/>
        <v/>
      </c>
      <c r="V28" s="50" t="str">
        <f t="shared" si="18"/>
        <v/>
      </c>
      <c r="W28" s="51" t="str">
        <f t="shared" si="19"/>
        <v/>
      </c>
      <c r="X28" s="51" t="str">
        <f t="shared" si="20"/>
        <v/>
      </c>
      <c r="Y28" s="51" t="str">
        <f t="shared" si="21"/>
        <v/>
      </c>
      <c r="Z28" s="51" t="str">
        <f t="shared" si="22"/>
        <v/>
      </c>
      <c r="AA28" s="1" t="str">
        <f t="shared" si="1"/>
        <v/>
      </c>
      <c r="AB28" s="1" t="str">
        <f t="shared" si="9"/>
        <v/>
      </c>
      <c r="AC28" s="50" t="str">
        <f t="shared" si="10"/>
        <v/>
      </c>
      <c r="AD28" s="50" t="str">
        <f t="shared" si="26"/>
        <v/>
      </c>
      <c r="AE28" s="50" t="str">
        <f t="shared" si="27"/>
        <v/>
      </c>
      <c r="AF28" s="50" t="str">
        <f t="shared" si="28"/>
        <v/>
      </c>
      <c r="AG28" s="17"/>
      <c r="AM28" s="1" t="s">
        <v>54</v>
      </c>
    </row>
    <row r="29" spans="2:39" x14ac:dyDescent="0.25">
      <c r="B29" s="1">
        <v>28</v>
      </c>
      <c r="I29" s="1" t="str">
        <f t="shared" si="3"/>
        <v/>
      </c>
      <c r="J29" s="1" t="str">
        <f t="shared" si="11"/>
        <v/>
      </c>
      <c r="K29" s="1" t="str">
        <f t="shared" si="4"/>
        <v/>
      </c>
      <c r="L29" s="1" t="str">
        <f t="shared" si="12"/>
        <v/>
      </c>
      <c r="M29" s="1" t="str">
        <f t="shared" si="5"/>
        <v/>
      </c>
      <c r="N29" s="1" t="str">
        <f t="shared" si="6"/>
        <v/>
      </c>
      <c r="O29" s="1" t="str">
        <f t="shared" si="7"/>
        <v/>
      </c>
      <c r="P29" s="1" t="str">
        <f t="shared" si="13"/>
        <v/>
      </c>
      <c r="Q29" s="1" t="str">
        <f t="shared" si="14"/>
        <v/>
      </c>
      <c r="R29" s="1" t="str">
        <f t="shared" si="8"/>
        <v/>
      </c>
      <c r="S29" s="1" t="str">
        <f t="shared" si="15"/>
        <v/>
      </c>
      <c r="T29" s="1" t="str">
        <f t="shared" si="16"/>
        <v/>
      </c>
      <c r="U29" s="50" t="str">
        <f t="shared" si="17"/>
        <v/>
      </c>
      <c r="V29" s="50" t="str">
        <f t="shared" si="18"/>
        <v/>
      </c>
      <c r="W29" s="51" t="str">
        <f t="shared" si="19"/>
        <v/>
      </c>
      <c r="X29" s="51" t="str">
        <f t="shared" si="20"/>
        <v/>
      </c>
      <c r="Y29" s="51" t="str">
        <f t="shared" si="21"/>
        <v/>
      </c>
      <c r="Z29" s="51" t="str">
        <f t="shared" si="22"/>
        <v/>
      </c>
      <c r="AA29" s="1" t="str">
        <f t="shared" si="1"/>
        <v/>
      </c>
      <c r="AB29" s="1" t="str">
        <f t="shared" si="9"/>
        <v/>
      </c>
      <c r="AC29" s="50" t="str">
        <f t="shared" si="10"/>
        <v/>
      </c>
      <c r="AD29" s="50" t="str">
        <f t="shared" si="26"/>
        <v/>
      </c>
      <c r="AE29" s="50" t="str">
        <f t="shared" si="27"/>
        <v/>
      </c>
      <c r="AF29" s="50" t="str">
        <f t="shared" si="28"/>
        <v/>
      </c>
      <c r="AG29" s="17"/>
      <c r="AM29" s="1" t="s">
        <v>76</v>
      </c>
    </row>
    <row r="30" spans="2:39" x14ac:dyDescent="0.25">
      <c r="B30" s="1">
        <v>29</v>
      </c>
      <c r="I30" s="1" t="str">
        <f t="shared" si="3"/>
        <v/>
      </c>
      <c r="J30" s="1" t="str">
        <f t="shared" si="11"/>
        <v/>
      </c>
      <c r="K30" s="1" t="str">
        <f t="shared" si="4"/>
        <v/>
      </c>
      <c r="L30" s="1" t="str">
        <f t="shared" si="12"/>
        <v/>
      </c>
      <c r="M30" s="1" t="str">
        <f t="shared" si="5"/>
        <v/>
      </c>
      <c r="N30" s="1" t="str">
        <f t="shared" si="6"/>
        <v/>
      </c>
      <c r="O30" s="1" t="str">
        <f t="shared" si="7"/>
        <v/>
      </c>
      <c r="P30" s="1" t="str">
        <f t="shared" si="13"/>
        <v/>
      </c>
      <c r="Q30" s="1" t="str">
        <f t="shared" si="14"/>
        <v/>
      </c>
      <c r="R30" s="1" t="str">
        <f t="shared" si="8"/>
        <v/>
      </c>
      <c r="S30" s="1" t="str">
        <f t="shared" si="15"/>
        <v/>
      </c>
      <c r="T30" s="1" t="str">
        <f t="shared" si="16"/>
        <v/>
      </c>
      <c r="U30" s="50" t="str">
        <f t="shared" si="17"/>
        <v/>
      </c>
      <c r="V30" s="50" t="str">
        <f t="shared" si="18"/>
        <v/>
      </c>
      <c r="W30" s="51" t="str">
        <f t="shared" si="19"/>
        <v/>
      </c>
      <c r="X30" s="51" t="str">
        <f t="shared" si="20"/>
        <v/>
      </c>
      <c r="Y30" s="51" t="str">
        <f t="shared" si="21"/>
        <v/>
      </c>
      <c r="Z30" s="51" t="str">
        <f t="shared" si="22"/>
        <v/>
      </c>
      <c r="AA30" s="1" t="str">
        <f t="shared" si="1"/>
        <v/>
      </c>
      <c r="AB30" s="1" t="str">
        <f t="shared" si="9"/>
        <v/>
      </c>
      <c r="AC30" s="50" t="str">
        <f t="shared" si="10"/>
        <v/>
      </c>
      <c r="AD30" s="50" t="str">
        <f t="shared" si="26"/>
        <v/>
      </c>
      <c r="AE30" s="50" t="str">
        <f t="shared" si="27"/>
        <v/>
      </c>
      <c r="AF30" s="50" t="str">
        <f t="shared" si="28"/>
        <v/>
      </c>
      <c r="AG30" s="17"/>
      <c r="AM30" s="1" t="s">
        <v>77</v>
      </c>
    </row>
    <row r="31" spans="2:39" x14ac:dyDescent="0.25">
      <c r="B31" s="1">
        <v>30</v>
      </c>
      <c r="I31" s="1" t="str">
        <f t="shared" si="3"/>
        <v/>
      </c>
      <c r="J31" s="1" t="str">
        <f t="shared" si="11"/>
        <v/>
      </c>
      <c r="K31" s="1" t="str">
        <f t="shared" si="4"/>
        <v/>
      </c>
      <c r="L31" s="1" t="str">
        <f t="shared" si="12"/>
        <v/>
      </c>
      <c r="M31" s="1" t="str">
        <f t="shared" si="5"/>
        <v/>
      </c>
      <c r="N31" s="1" t="str">
        <f t="shared" si="6"/>
        <v/>
      </c>
      <c r="O31" s="1" t="str">
        <f t="shared" si="7"/>
        <v/>
      </c>
      <c r="P31" s="1" t="str">
        <f t="shared" si="13"/>
        <v/>
      </c>
      <c r="Q31" s="1" t="str">
        <f t="shared" si="14"/>
        <v/>
      </c>
      <c r="R31" s="1" t="str">
        <f t="shared" si="8"/>
        <v/>
      </c>
      <c r="S31" s="1" t="str">
        <f t="shared" si="15"/>
        <v/>
      </c>
      <c r="T31" s="1" t="str">
        <f t="shared" si="16"/>
        <v/>
      </c>
      <c r="U31" s="50" t="str">
        <f t="shared" si="17"/>
        <v/>
      </c>
      <c r="V31" s="50" t="str">
        <f t="shared" si="18"/>
        <v/>
      </c>
      <c r="W31" s="51" t="str">
        <f t="shared" si="19"/>
        <v/>
      </c>
      <c r="X31" s="51" t="str">
        <f t="shared" si="20"/>
        <v/>
      </c>
      <c r="Y31" s="51" t="str">
        <f t="shared" si="21"/>
        <v/>
      </c>
      <c r="Z31" s="51" t="str">
        <f t="shared" si="22"/>
        <v/>
      </c>
      <c r="AA31" s="1" t="str">
        <f t="shared" si="1"/>
        <v/>
      </c>
      <c r="AB31" s="1" t="str">
        <f t="shared" si="9"/>
        <v/>
      </c>
      <c r="AC31" s="50" t="str">
        <f t="shared" si="10"/>
        <v/>
      </c>
      <c r="AD31" s="50" t="str">
        <f t="shared" si="26"/>
        <v/>
      </c>
      <c r="AE31" s="50" t="str">
        <f t="shared" si="27"/>
        <v/>
      </c>
      <c r="AF31" s="50" t="str">
        <f t="shared" si="28"/>
        <v/>
      </c>
      <c r="AG31" s="17"/>
      <c r="AM31" s="1" t="s">
        <v>65</v>
      </c>
    </row>
    <row r="32" spans="2:39" x14ac:dyDescent="0.25">
      <c r="B32" s="1">
        <v>31</v>
      </c>
      <c r="I32" s="1" t="str">
        <f t="shared" si="3"/>
        <v/>
      </c>
      <c r="J32" s="1" t="str">
        <f t="shared" si="11"/>
        <v/>
      </c>
      <c r="K32" s="1" t="str">
        <f t="shared" si="4"/>
        <v/>
      </c>
      <c r="L32" s="1" t="str">
        <f t="shared" si="12"/>
        <v/>
      </c>
      <c r="M32" s="1" t="str">
        <f t="shared" si="5"/>
        <v/>
      </c>
      <c r="N32" s="1" t="str">
        <f t="shared" si="6"/>
        <v/>
      </c>
      <c r="O32" s="1" t="str">
        <f t="shared" si="7"/>
        <v/>
      </c>
      <c r="P32" s="1" t="str">
        <f t="shared" si="13"/>
        <v/>
      </c>
      <c r="Q32" s="1" t="str">
        <f t="shared" si="14"/>
        <v/>
      </c>
      <c r="R32" s="1" t="str">
        <f t="shared" si="8"/>
        <v/>
      </c>
      <c r="S32" s="1" t="str">
        <f t="shared" si="15"/>
        <v/>
      </c>
      <c r="T32" s="1" t="str">
        <f t="shared" si="16"/>
        <v/>
      </c>
      <c r="U32" s="50" t="str">
        <f t="shared" si="17"/>
        <v/>
      </c>
      <c r="V32" s="50" t="str">
        <f t="shared" si="18"/>
        <v/>
      </c>
      <c r="W32" s="51" t="str">
        <f t="shared" si="19"/>
        <v/>
      </c>
      <c r="X32" s="51" t="str">
        <f t="shared" si="20"/>
        <v/>
      </c>
      <c r="Y32" s="51" t="str">
        <f t="shared" si="21"/>
        <v/>
      </c>
      <c r="Z32" s="51" t="str">
        <f t="shared" si="22"/>
        <v/>
      </c>
      <c r="AA32" s="1" t="str">
        <f t="shared" si="1"/>
        <v/>
      </c>
      <c r="AB32" s="1" t="str">
        <f t="shared" si="9"/>
        <v/>
      </c>
      <c r="AC32" s="50" t="str">
        <f t="shared" si="10"/>
        <v/>
      </c>
      <c r="AD32" s="50" t="str">
        <f t="shared" si="26"/>
        <v/>
      </c>
      <c r="AE32" s="50" t="str">
        <f t="shared" si="27"/>
        <v/>
      </c>
      <c r="AF32" s="50" t="str">
        <f t="shared" si="28"/>
        <v/>
      </c>
      <c r="AG32" s="17"/>
    </row>
    <row r="33" spans="2:33" x14ac:dyDescent="0.25">
      <c r="B33" s="1">
        <v>32</v>
      </c>
      <c r="I33" s="1" t="str">
        <f t="shared" si="3"/>
        <v/>
      </c>
      <c r="J33" s="1" t="str">
        <f t="shared" si="11"/>
        <v/>
      </c>
      <c r="K33" s="1" t="str">
        <f t="shared" si="4"/>
        <v/>
      </c>
      <c r="L33" s="1" t="str">
        <f t="shared" si="12"/>
        <v/>
      </c>
      <c r="M33" s="1" t="str">
        <f t="shared" si="5"/>
        <v/>
      </c>
      <c r="N33" s="1" t="str">
        <f t="shared" si="6"/>
        <v/>
      </c>
      <c r="O33" s="1" t="str">
        <f t="shared" si="7"/>
        <v/>
      </c>
      <c r="P33" s="1" t="str">
        <f t="shared" si="13"/>
        <v/>
      </c>
      <c r="Q33" s="1" t="str">
        <f t="shared" si="14"/>
        <v/>
      </c>
      <c r="R33" s="1" t="str">
        <f t="shared" si="8"/>
        <v/>
      </c>
      <c r="S33" s="1" t="str">
        <f t="shared" si="15"/>
        <v/>
      </c>
      <c r="T33" s="1" t="str">
        <f t="shared" si="16"/>
        <v/>
      </c>
      <c r="U33" s="50" t="str">
        <f t="shared" si="17"/>
        <v/>
      </c>
      <c r="V33" s="50" t="str">
        <f t="shared" si="18"/>
        <v/>
      </c>
      <c r="W33" s="51" t="str">
        <f t="shared" si="19"/>
        <v/>
      </c>
      <c r="X33" s="51" t="str">
        <f t="shared" si="20"/>
        <v/>
      </c>
      <c r="Y33" s="51" t="str">
        <f t="shared" si="21"/>
        <v/>
      </c>
      <c r="Z33" s="51" t="str">
        <f t="shared" si="22"/>
        <v/>
      </c>
      <c r="AA33" s="1" t="str">
        <f t="shared" si="1"/>
        <v/>
      </c>
      <c r="AB33" s="1" t="str">
        <f t="shared" si="9"/>
        <v/>
      </c>
      <c r="AC33" s="50" t="str">
        <f t="shared" si="10"/>
        <v/>
      </c>
      <c r="AD33" s="50" t="str">
        <f t="shared" si="26"/>
        <v/>
      </c>
      <c r="AE33" s="50" t="str">
        <f t="shared" si="27"/>
        <v/>
      </c>
      <c r="AF33" s="50" t="str">
        <f t="shared" si="28"/>
        <v/>
      </c>
      <c r="AG33" s="17"/>
    </row>
    <row r="34" spans="2:33" x14ac:dyDescent="0.25">
      <c r="B34" s="1">
        <v>33</v>
      </c>
      <c r="I34" s="1" t="str">
        <f t="shared" si="3"/>
        <v/>
      </c>
      <c r="J34" s="1" t="str">
        <f t="shared" si="11"/>
        <v/>
      </c>
      <c r="K34" s="1" t="str">
        <f t="shared" si="4"/>
        <v/>
      </c>
      <c r="L34" s="1" t="str">
        <f t="shared" si="12"/>
        <v/>
      </c>
      <c r="M34" s="1" t="str">
        <f t="shared" si="5"/>
        <v/>
      </c>
      <c r="N34" s="1" t="str">
        <f t="shared" si="6"/>
        <v/>
      </c>
      <c r="O34" s="1" t="str">
        <f t="shared" si="7"/>
        <v/>
      </c>
      <c r="P34" s="1" t="str">
        <f t="shared" si="13"/>
        <v/>
      </c>
      <c r="Q34" s="1" t="str">
        <f t="shared" si="14"/>
        <v/>
      </c>
      <c r="R34" s="1" t="str">
        <f t="shared" si="8"/>
        <v/>
      </c>
      <c r="S34" s="1" t="str">
        <f t="shared" si="15"/>
        <v/>
      </c>
      <c r="T34" s="1" t="str">
        <f t="shared" si="16"/>
        <v/>
      </c>
      <c r="U34" s="50" t="str">
        <f t="shared" si="17"/>
        <v/>
      </c>
      <c r="V34" s="50" t="str">
        <f t="shared" si="18"/>
        <v/>
      </c>
      <c r="W34" s="51" t="str">
        <f t="shared" si="19"/>
        <v/>
      </c>
      <c r="X34" s="51" t="str">
        <f t="shared" si="20"/>
        <v/>
      </c>
      <c r="Y34" s="51" t="str">
        <f t="shared" si="21"/>
        <v/>
      </c>
      <c r="Z34" s="51" t="str">
        <f t="shared" si="22"/>
        <v/>
      </c>
      <c r="AA34" s="1" t="str">
        <f t="shared" ref="AA34:AA65" si="29">IF(E34="","",IF(E34&gt;F34,"W","L"))</f>
        <v/>
      </c>
      <c r="AB34" s="1" t="str">
        <f t="shared" si="9"/>
        <v/>
      </c>
      <c r="AC34" s="50" t="str">
        <f t="shared" si="10"/>
        <v/>
      </c>
      <c r="AD34" s="50" t="str">
        <f t="shared" si="26"/>
        <v/>
      </c>
      <c r="AE34" s="50" t="str">
        <f t="shared" si="27"/>
        <v/>
      </c>
      <c r="AF34" s="50" t="str">
        <f t="shared" si="28"/>
        <v/>
      </c>
      <c r="AG34" s="17"/>
    </row>
    <row r="35" spans="2:33" x14ac:dyDescent="0.25">
      <c r="B35" s="1">
        <v>34</v>
      </c>
      <c r="I35" s="1" t="str">
        <f t="shared" si="3"/>
        <v/>
      </c>
      <c r="J35" s="1" t="str">
        <f t="shared" si="11"/>
        <v/>
      </c>
      <c r="K35" s="1" t="str">
        <f t="shared" ref="K35:K66" si="30">IF(E35="","",IF(AND(G35=$AK$1,E35&gt;F35),K34+1,K34))</f>
        <v/>
      </c>
      <c r="L35" s="1" t="str">
        <f t="shared" si="12"/>
        <v/>
      </c>
      <c r="M35" s="1" t="str">
        <f t="shared" ref="M35:M66" si="31">IF(E35="","",IF(AND(H35=$AK$1,E35&gt;F35),M34+1,M34))</f>
        <v/>
      </c>
      <c r="N35" s="1" t="str">
        <f t="shared" ref="N35:N66" si="32">IF(E35="","",IF(AND(H35=$AK$1,E35&lt;F35),N34+1,N34))</f>
        <v/>
      </c>
      <c r="O35" s="1" t="str">
        <f t="shared" si="7"/>
        <v/>
      </c>
      <c r="P35" s="1" t="str">
        <f t="shared" si="13"/>
        <v/>
      </c>
      <c r="Q35" s="1" t="str">
        <f t="shared" si="14"/>
        <v/>
      </c>
      <c r="R35" s="1" t="str">
        <f t="shared" si="8"/>
        <v/>
      </c>
      <c r="S35" s="1" t="str">
        <f t="shared" si="15"/>
        <v/>
      </c>
      <c r="T35" s="1" t="str">
        <f t="shared" si="16"/>
        <v/>
      </c>
      <c r="U35" s="50" t="str">
        <f t="shared" si="17"/>
        <v/>
      </c>
      <c r="V35" s="50" t="str">
        <f t="shared" si="18"/>
        <v/>
      </c>
      <c r="W35" s="51" t="str">
        <f t="shared" si="19"/>
        <v/>
      </c>
      <c r="X35" s="51" t="str">
        <f t="shared" si="20"/>
        <v/>
      </c>
      <c r="Y35" s="51" t="str">
        <f t="shared" si="21"/>
        <v/>
      </c>
      <c r="Z35" s="51" t="str">
        <f t="shared" si="22"/>
        <v/>
      </c>
      <c r="AA35" s="1" t="str">
        <f t="shared" si="29"/>
        <v/>
      </c>
      <c r="AB35" s="1" t="str">
        <f t="shared" si="9"/>
        <v/>
      </c>
      <c r="AC35" s="50" t="str">
        <f t="shared" si="10"/>
        <v/>
      </c>
      <c r="AD35" s="50" t="str">
        <f t="shared" si="26"/>
        <v/>
      </c>
      <c r="AE35" s="50" t="str">
        <f t="shared" si="27"/>
        <v/>
      </c>
      <c r="AF35" s="50" t="str">
        <f t="shared" si="28"/>
        <v/>
      </c>
      <c r="AG35" s="17"/>
    </row>
    <row r="36" spans="2:33" x14ac:dyDescent="0.25">
      <c r="B36" s="1">
        <v>35</v>
      </c>
      <c r="I36" s="1" t="str">
        <f t="shared" si="3"/>
        <v/>
      </c>
      <c r="J36" s="1" t="str">
        <f t="shared" si="11"/>
        <v/>
      </c>
      <c r="K36" s="1" t="str">
        <f t="shared" si="30"/>
        <v/>
      </c>
      <c r="L36" s="1" t="str">
        <f t="shared" si="12"/>
        <v/>
      </c>
      <c r="M36" s="1" t="str">
        <f t="shared" si="31"/>
        <v/>
      </c>
      <c r="N36" s="1" t="str">
        <f t="shared" si="32"/>
        <v/>
      </c>
      <c r="O36" s="1" t="str">
        <f t="shared" si="7"/>
        <v/>
      </c>
      <c r="P36" s="1" t="str">
        <f t="shared" si="13"/>
        <v/>
      </c>
      <c r="Q36" s="1" t="str">
        <f t="shared" si="14"/>
        <v/>
      </c>
      <c r="R36" s="1" t="str">
        <f t="shared" si="8"/>
        <v/>
      </c>
      <c r="S36" s="1" t="str">
        <f t="shared" si="15"/>
        <v/>
      </c>
      <c r="T36" s="1" t="str">
        <f t="shared" si="16"/>
        <v/>
      </c>
      <c r="U36" s="50" t="str">
        <f t="shared" si="17"/>
        <v/>
      </c>
      <c r="V36" s="50" t="str">
        <f t="shared" si="18"/>
        <v/>
      </c>
      <c r="W36" s="51" t="str">
        <f t="shared" si="19"/>
        <v/>
      </c>
      <c r="X36" s="51" t="str">
        <f t="shared" si="20"/>
        <v/>
      </c>
      <c r="Y36" s="51" t="str">
        <f t="shared" si="21"/>
        <v/>
      </c>
      <c r="Z36" s="51" t="str">
        <f t="shared" si="22"/>
        <v/>
      </c>
      <c r="AA36" s="1" t="str">
        <f t="shared" si="29"/>
        <v/>
      </c>
      <c r="AB36" s="1" t="str">
        <f t="shared" si="9"/>
        <v/>
      </c>
      <c r="AC36" s="50" t="str">
        <f t="shared" si="10"/>
        <v/>
      </c>
      <c r="AD36" s="50" t="str">
        <f t="shared" si="26"/>
        <v/>
      </c>
      <c r="AE36" s="50" t="str">
        <f t="shared" si="27"/>
        <v/>
      </c>
      <c r="AF36" s="50" t="str">
        <f t="shared" si="28"/>
        <v/>
      </c>
      <c r="AG36" s="17"/>
    </row>
    <row r="37" spans="2:33" x14ac:dyDescent="0.25">
      <c r="B37" s="1">
        <v>36</v>
      </c>
      <c r="I37" s="1" t="str">
        <f t="shared" si="3"/>
        <v/>
      </c>
      <c r="J37" s="1" t="str">
        <f t="shared" si="11"/>
        <v/>
      </c>
      <c r="K37" s="1" t="str">
        <f t="shared" si="30"/>
        <v/>
      </c>
      <c r="L37" s="1" t="str">
        <f t="shared" si="12"/>
        <v/>
      </c>
      <c r="M37" s="1" t="str">
        <f t="shared" si="31"/>
        <v/>
      </c>
      <c r="N37" s="1" t="str">
        <f t="shared" si="32"/>
        <v/>
      </c>
      <c r="O37" s="1" t="str">
        <f t="shared" si="7"/>
        <v/>
      </c>
      <c r="P37" s="1" t="str">
        <f t="shared" si="13"/>
        <v/>
      </c>
      <c r="Q37" s="1" t="str">
        <f t="shared" si="14"/>
        <v/>
      </c>
      <c r="R37" s="1" t="str">
        <f t="shared" si="8"/>
        <v/>
      </c>
      <c r="S37" s="1" t="str">
        <f t="shared" si="15"/>
        <v/>
      </c>
      <c r="T37" s="1" t="str">
        <f t="shared" si="16"/>
        <v/>
      </c>
      <c r="U37" s="50" t="str">
        <f t="shared" si="17"/>
        <v/>
      </c>
      <c r="V37" s="50" t="str">
        <f t="shared" si="18"/>
        <v/>
      </c>
      <c r="W37" s="51" t="str">
        <f t="shared" si="19"/>
        <v/>
      </c>
      <c r="X37" s="51" t="str">
        <f t="shared" si="20"/>
        <v/>
      </c>
      <c r="Y37" s="51" t="str">
        <f t="shared" si="21"/>
        <v/>
      </c>
      <c r="Z37" s="51" t="str">
        <f t="shared" si="22"/>
        <v/>
      </c>
      <c r="AA37" s="1" t="str">
        <f t="shared" si="29"/>
        <v/>
      </c>
      <c r="AB37" s="1" t="str">
        <f t="shared" si="9"/>
        <v/>
      </c>
      <c r="AC37" s="50" t="str">
        <f t="shared" si="10"/>
        <v/>
      </c>
      <c r="AD37" s="50" t="str">
        <f t="shared" si="26"/>
        <v/>
      </c>
      <c r="AE37" s="50" t="str">
        <f t="shared" si="27"/>
        <v/>
      </c>
      <c r="AF37" s="50" t="str">
        <f t="shared" si="28"/>
        <v/>
      </c>
      <c r="AG37" s="17"/>
    </row>
    <row r="38" spans="2:33" x14ac:dyDescent="0.25">
      <c r="B38" s="1">
        <v>37</v>
      </c>
      <c r="I38" s="1" t="str">
        <f t="shared" si="3"/>
        <v/>
      </c>
      <c r="J38" s="1" t="str">
        <f t="shared" si="11"/>
        <v/>
      </c>
      <c r="K38" s="1" t="str">
        <f t="shared" si="30"/>
        <v/>
      </c>
      <c r="L38" s="1" t="str">
        <f t="shared" si="12"/>
        <v/>
      </c>
      <c r="M38" s="1" t="str">
        <f t="shared" si="31"/>
        <v/>
      </c>
      <c r="N38" s="1" t="str">
        <f t="shared" si="32"/>
        <v/>
      </c>
      <c r="O38" s="1" t="str">
        <f t="shared" si="7"/>
        <v/>
      </c>
      <c r="P38" s="1" t="str">
        <f t="shared" si="13"/>
        <v/>
      </c>
      <c r="Q38" s="1" t="str">
        <f t="shared" si="14"/>
        <v/>
      </c>
      <c r="R38" s="1" t="str">
        <f t="shared" si="8"/>
        <v/>
      </c>
      <c r="S38" s="1" t="str">
        <f t="shared" si="15"/>
        <v/>
      </c>
      <c r="T38" s="1" t="str">
        <f t="shared" si="16"/>
        <v/>
      </c>
      <c r="U38" s="50" t="str">
        <f t="shared" si="17"/>
        <v/>
      </c>
      <c r="V38" s="50" t="str">
        <f t="shared" si="18"/>
        <v/>
      </c>
      <c r="W38" s="51" t="str">
        <f t="shared" si="19"/>
        <v/>
      </c>
      <c r="X38" s="51" t="str">
        <f t="shared" si="20"/>
        <v/>
      </c>
      <c r="Y38" s="51" t="str">
        <f t="shared" si="21"/>
        <v/>
      </c>
      <c r="Z38" s="51" t="str">
        <f t="shared" si="22"/>
        <v/>
      </c>
      <c r="AA38" s="1" t="str">
        <f t="shared" si="29"/>
        <v/>
      </c>
      <c r="AB38" s="1" t="str">
        <f t="shared" si="9"/>
        <v/>
      </c>
      <c r="AC38" s="50" t="str">
        <f t="shared" si="10"/>
        <v/>
      </c>
      <c r="AD38" s="50" t="str">
        <f t="shared" si="26"/>
        <v/>
      </c>
      <c r="AE38" s="50" t="str">
        <f t="shared" si="27"/>
        <v/>
      </c>
      <c r="AF38" s="50" t="str">
        <f t="shared" si="28"/>
        <v/>
      </c>
      <c r="AG38" s="17"/>
    </row>
    <row r="39" spans="2:33" x14ac:dyDescent="0.25">
      <c r="B39" s="1">
        <v>38</v>
      </c>
      <c r="I39" s="1" t="str">
        <f t="shared" si="3"/>
        <v/>
      </c>
      <c r="J39" s="1" t="str">
        <f t="shared" si="11"/>
        <v/>
      </c>
      <c r="K39" s="1" t="str">
        <f t="shared" si="30"/>
        <v/>
      </c>
      <c r="L39" s="1" t="str">
        <f t="shared" si="12"/>
        <v/>
      </c>
      <c r="M39" s="1" t="str">
        <f t="shared" si="31"/>
        <v/>
      </c>
      <c r="N39" s="1" t="str">
        <f t="shared" si="32"/>
        <v/>
      </c>
      <c r="O39" s="1" t="str">
        <f t="shared" si="7"/>
        <v/>
      </c>
      <c r="P39" s="1" t="str">
        <f t="shared" si="13"/>
        <v/>
      </c>
      <c r="Q39" s="1" t="str">
        <f t="shared" si="14"/>
        <v/>
      </c>
      <c r="R39" s="1" t="str">
        <f t="shared" si="8"/>
        <v/>
      </c>
      <c r="S39" s="1" t="str">
        <f t="shared" si="15"/>
        <v/>
      </c>
      <c r="T39" s="1" t="str">
        <f t="shared" si="16"/>
        <v/>
      </c>
      <c r="U39" s="50" t="str">
        <f t="shared" si="17"/>
        <v/>
      </c>
      <c r="V39" s="50" t="str">
        <f t="shared" si="18"/>
        <v/>
      </c>
      <c r="W39" s="51" t="str">
        <f t="shared" si="19"/>
        <v/>
      </c>
      <c r="X39" s="51" t="str">
        <f t="shared" si="20"/>
        <v/>
      </c>
      <c r="Y39" s="51" t="str">
        <f t="shared" si="21"/>
        <v/>
      </c>
      <c r="Z39" s="51" t="str">
        <f t="shared" si="22"/>
        <v/>
      </c>
      <c r="AA39" s="1" t="str">
        <f t="shared" si="29"/>
        <v/>
      </c>
      <c r="AB39" s="1" t="str">
        <f t="shared" si="9"/>
        <v/>
      </c>
      <c r="AC39" s="50" t="str">
        <f t="shared" si="10"/>
        <v/>
      </c>
      <c r="AD39" s="50" t="str">
        <f t="shared" si="26"/>
        <v/>
      </c>
      <c r="AE39" s="50" t="str">
        <f t="shared" si="27"/>
        <v/>
      </c>
      <c r="AF39" s="50" t="str">
        <f t="shared" si="28"/>
        <v/>
      </c>
      <c r="AG39" s="17"/>
    </row>
    <row r="40" spans="2:33" x14ac:dyDescent="0.25">
      <c r="B40" s="1">
        <v>39</v>
      </c>
      <c r="I40" s="1" t="str">
        <f t="shared" si="3"/>
        <v/>
      </c>
      <c r="J40" s="1" t="str">
        <f t="shared" si="11"/>
        <v/>
      </c>
      <c r="K40" s="1" t="str">
        <f t="shared" si="30"/>
        <v/>
      </c>
      <c r="L40" s="1" t="str">
        <f t="shared" si="12"/>
        <v/>
      </c>
      <c r="M40" s="1" t="str">
        <f t="shared" si="31"/>
        <v/>
      </c>
      <c r="N40" s="1" t="str">
        <f t="shared" si="32"/>
        <v/>
      </c>
      <c r="O40" s="1" t="str">
        <f t="shared" si="7"/>
        <v/>
      </c>
      <c r="P40" s="1" t="str">
        <f t="shared" si="13"/>
        <v/>
      </c>
      <c r="Q40" s="1" t="str">
        <f t="shared" si="14"/>
        <v/>
      </c>
      <c r="R40" s="1" t="str">
        <f t="shared" si="8"/>
        <v/>
      </c>
      <c r="S40" s="1" t="str">
        <f t="shared" si="15"/>
        <v/>
      </c>
      <c r="T40" s="1" t="str">
        <f t="shared" si="16"/>
        <v/>
      </c>
      <c r="U40" s="50" t="str">
        <f t="shared" si="17"/>
        <v/>
      </c>
      <c r="V40" s="50" t="str">
        <f t="shared" si="18"/>
        <v/>
      </c>
      <c r="W40" s="51" t="str">
        <f t="shared" si="19"/>
        <v/>
      </c>
      <c r="X40" s="51" t="str">
        <f t="shared" si="20"/>
        <v/>
      </c>
      <c r="Y40" s="51" t="str">
        <f t="shared" si="21"/>
        <v/>
      </c>
      <c r="Z40" s="51" t="str">
        <f t="shared" si="22"/>
        <v/>
      </c>
      <c r="AA40" s="1" t="str">
        <f t="shared" si="29"/>
        <v/>
      </c>
      <c r="AB40" s="1" t="str">
        <f t="shared" si="9"/>
        <v/>
      </c>
      <c r="AC40" s="50" t="str">
        <f t="shared" si="10"/>
        <v/>
      </c>
      <c r="AD40" s="50" t="str">
        <f t="shared" si="26"/>
        <v/>
      </c>
      <c r="AE40" s="50" t="str">
        <f t="shared" si="27"/>
        <v/>
      </c>
      <c r="AF40" s="50" t="str">
        <f t="shared" si="28"/>
        <v/>
      </c>
      <c r="AG40" s="17"/>
    </row>
    <row r="41" spans="2:33" x14ac:dyDescent="0.25">
      <c r="B41" s="1">
        <v>40</v>
      </c>
      <c r="I41" s="1" t="str">
        <f t="shared" si="3"/>
        <v/>
      </c>
      <c r="J41" s="1" t="str">
        <f t="shared" si="11"/>
        <v/>
      </c>
      <c r="K41" s="1" t="str">
        <f t="shared" si="30"/>
        <v/>
      </c>
      <c r="L41" s="1" t="str">
        <f t="shared" si="12"/>
        <v/>
      </c>
      <c r="M41" s="1" t="str">
        <f t="shared" si="31"/>
        <v/>
      </c>
      <c r="N41" s="1" t="str">
        <f t="shared" si="32"/>
        <v/>
      </c>
      <c r="O41" s="1" t="str">
        <f t="shared" si="7"/>
        <v/>
      </c>
      <c r="P41" s="1" t="str">
        <f t="shared" si="13"/>
        <v/>
      </c>
      <c r="Q41" s="1" t="str">
        <f t="shared" si="14"/>
        <v/>
      </c>
      <c r="R41" s="1" t="str">
        <f t="shared" si="8"/>
        <v/>
      </c>
      <c r="S41" s="1" t="str">
        <f t="shared" si="15"/>
        <v/>
      </c>
      <c r="T41" s="1" t="str">
        <f t="shared" si="16"/>
        <v/>
      </c>
      <c r="U41" s="50" t="str">
        <f t="shared" si="17"/>
        <v/>
      </c>
      <c r="V41" s="50" t="str">
        <f t="shared" si="18"/>
        <v/>
      </c>
      <c r="W41" s="51" t="str">
        <f t="shared" si="19"/>
        <v/>
      </c>
      <c r="X41" s="51" t="str">
        <f t="shared" si="20"/>
        <v/>
      </c>
      <c r="Y41" s="51" t="str">
        <f t="shared" si="21"/>
        <v/>
      </c>
      <c r="Z41" s="51" t="str">
        <f t="shared" si="22"/>
        <v/>
      </c>
      <c r="AA41" s="1" t="str">
        <f t="shared" si="29"/>
        <v/>
      </c>
      <c r="AB41" s="1" t="str">
        <f t="shared" si="9"/>
        <v/>
      </c>
      <c r="AC41" s="50" t="str">
        <f t="shared" si="10"/>
        <v/>
      </c>
      <c r="AD41" s="50" t="str">
        <f t="shared" si="26"/>
        <v/>
      </c>
      <c r="AE41" s="50" t="str">
        <f t="shared" si="27"/>
        <v/>
      </c>
      <c r="AF41" s="50" t="str">
        <f t="shared" si="28"/>
        <v/>
      </c>
      <c r="AG41" s="17"/>
    </row>
    <row r="42" spans="2:33" x14ac:dyDescent="0.25">
      <c r="B42" s="1">
        <v>41</v>
      </c>
      <c r="I42" s="1" t="str">
        <f t="shared" si="3"/>
        <v/>
      </c>
      <c r="J42" s="1" t="str">
        <f t="shared" si="11"/>
        <v/>
      </c>
      <c r="K42" s="1" t="str">
        <f t="shared" si="30"/>
        <v/>
      </c>
      <c r="L42" s="1" t="str">
        <f t="shared" si="12"/>
        <v/>
      </c>
      <c r="M42" s="1" t="str">
        <f t="shared" si="31"/>
        <v/>
      </c>
      <c r="N42" s="1" t="str">
        <f t="shared" si="32"/>
        <v/>
      </c>
      <c r="O42" s="1" t="str">
        <f t="shared" si="7"/>
        <v/>
      </c>
      <c r="P42" s="1" t="str">
        <f t="shared" si="13"/>
        <v/>
      </c>
      <c r="Q42" s="1" t="str">
        <f t="shared" si="14"/>
        <v/>
      </c>
      <c r="R42" s="1" t="str">
        <f t="shared" si="8"/>
        <v/>
      </c>
      <c r="S42" s="1" t="str">
        <f t="shared" si="15"/>
        <v/>
      </c>
      <c r="T42" s="1" t="str">
        <f t="shared" si="16"/>
        <v/>
      </c>
      <c r="U42" s="50" t="str">
        <f t="shared" si="17"/>
        <v/>
      </c>
      <c r="V42" s="50" t="str">
        <f t="shared" si="18"/>
        <v/>
      </c>
      <c r="W42" s="51" t="str">
        <f t="shared" si="19"/>
        <v/>
      </c>
      <c r="X42" s="51" t="str">
        <f t="shared" si="20"/>
        <v/>
      </c>
      <c r="Y42" s="51" t="str">
        <f t="shared" si="21"/>
        <v/>
      </c>
      <c r="Z42" s="51" t="str">
        <f t="shared" si="22"/>
        <v/>
      </c>
      <c r="AA42" s="1" t="str">
        <f t="shared" si="29"/>
        <v/>
      </c>
      <c r="AB42" s="1" t="str">
        <f t="shared" si="9"/>
        <v/>
      </c>
      <c r="AC42" s="50" t="str">
        <f t="shared" si="10"/>
        <v/>
      </c>
      <c r="AD42" s="50" t="str">
        <f t="shared" si="26"/>
        <v/>
      </c>
      <c r="AE42" s="50" t="str">
        <f t="shared" si="27"/>
        <v/>
      </c>
      <c r="AF42" s="50" t="str">
        <f t="shared" si="28"/>
        <v/>
      </c>
      <c r="AG42" s="17"/>
    </row>
    <row r="43" spans="2:33" x14ac:dyDescent="0.25">
      <c r="B43" s="1">
        <v>42</v>
      </c>
      <c r="I43" s="1" t="str">
        <f t="shared" si="3"/>
        <v/>
      </c>
      <c r="J43" s="1" t="str">
        <f t="shared" si="11"/>
        <v/>
      </c>
      <c r="K43" s="1" t="str">
        <f t="shared" si="30"/>
        <v/>
      </c>
      <c r="L43" s="1" t="str">
        <f t="shared" si="12"/>
        <v/>
      </c>
      <c r="M43" s="1" t="str">
        <f t="shared" si="31"/>
        <v/>
      </c>
      <c r="N43" s="1" t="str">
        <f t="shared" si="32"/>
        <v/>
      </c>
      <c r="O43" s="1" t="str">
        <f t="shared" si="7"/>
        <v/>
      </c>
      <c r="P43" s="1" t="str">
        <f t="shared" si="13"/>
        <v/>
      </c>
      <c r="Q43" s="1" t="str">
        <f t="shared" si="14"/>
        <v/>
      </c>
      <c r="R43" s="1" t="str">
        <f t="shared" si="8"/>
        <v/>
      </c>
      <c r="S43" s="1" t="str">
        <f t="shared" si="15"/>
        <v/>
      </c>
      <c r="T43" s="1" t="str">
        <f t="shared" si="16"/>
        <v/>
      </c>
      <c r="U43" s="50" t="str">
        <f t="shared" si="17"/>
        <v/>
      </c>
      <c r="V43" s="50" t="str">
        <f t="shared" si="18"/>
        <v/>
      </c>
      <c r="W43" s="51" t="str">
        <f t="shared" si="19"/>
        <v/>
      </c>
      <c r="X43" s="51" t="str">
        <f t="shared" si="20"/>
        <v/>
      </c>
      <c r="Y43" s="51" t="str">
        <f t="shared" si="21"/>
        <v/>
      </c>
      <c r="Z43" s="51" t="str">
        <f t="shared" si="22"/>
        <v/>
      </c>
      <c r="AA43" s="1" t="str">
        <f t="shared" si="29"/>
        <v/>
      </c>
      <c r="AB43" s="1" t="str">
        <f t="shared" si="9"/>
        <v/>
      </c>
      <c r="AC43" s="50" t="str">
        <f t="shared" si="10"/>
        <v/>
      </c>
      <c r="AD43" s="50" t="str">
        <f t="shared" si="26"/>
        <v/>
      </c>
      <c r="AE43" s="50" t="str">
        <f t="shared" si="27"/>
        <v/>
      </c>
      <c r="AF43" s="50" t="str">
        <f t="shared" si="28"/>
        <v/>
      </c>
      <c r="AG43" s="17"/>
    </row>
    <row r="44" spans="2:33" x14ac:dyDescent="0.25">
      <c r="B44" s="1">
        <v>43</v>
      </c>
      <c r="I44" s="1" t="str">
        <f t="shared" si="3"/>
        <v/>
      </c>
      <c r="J44" s="1" t="str">
        <f t="shared" si="11"/>
        <v/>
      </c>
      <c r="K44" s="1" t="str">
        <f t="shared" si="30"/>
        <v/>
      </c>
      <c r="L44" s="1" t="str">
        <f t="shared" si="12"/>
        <v/>
      </c>
      <c r="M44" s="1" t="str">
        <f t="shared" si="31"/>
        <v/>
      </c>
      <c r="N44" s="1" t="str">
        <f t="shared" si="32"/>
        <v/>
      </c>
      <c r="O44" s="1" t="str">
        <f t="shared" si="7"/>
        <v/>
      </c>
      <c r="P44" s="1" t="str">
        <f t="shared" si="13"/>
        <v/>
      </c>
      <c r="Q44" s="1" t="str">
        <f t="shared" si="14"/>
        <v/>
      </c>
      <c r="R44" s="1" t="str">
        <f t="shared" si="8"/>
        <v/>
      </c>
      <c r="S44" s="1" t="str">
        <f t="shared" si="15"/>
        <v/>
      </c>
      <c r="T44" s="1" t="str">
        <f t="shared" si="16"/>
        <v/>
      </c>
      <c r="U44" s="50" t="str">
        <f t="shared" si="17"/>
        <v/>
      </c>
      <c r="V44" s="50" t="str">
        <f t="shared" si="18"/>
        <v/>
      </c>
      <c r="W44" s="51" t="str">
        <f t="shared" si="19"/>
        <v/>
      </c>
      <c r="X44" s="51" t="str">
        <f t="shared" si="20"/>
        <v/>
      </c>
      <c r="Y44" s="51" t="str">
        <f t="shared" si="21"/>
        <v/>
      </c>
      <c r="Z44" s="51" t="str">
        <f t="shared" si="22"/>
        <v/>
      </c>
      <c r="AA44" s="1" t="str">
        <f t="shared" si="29"/>
        <v/>
      </c>
      <c r="AB44" s="1" t="str">
        <f t="shared" si="9"/>
        <v/>
      </c>
      <c r="AC44" s="50" t="str">
        <f t="shared" si="10"/>
        <v/>
      </c>
      <c r="AD44" s="50" t="str">
        <f t="shared" si="26"/>
        <v/>
      </c>
      <c r="AE44" s="50" t="str">
        <f t="shared" si="27"/>
        <v/>
      </c>
      <c r="AF44" s="50" t="str">
        <f t="shared" si="28"/>
        <v/>
      </c>
      <c r="AG44" s="17"/>
    </row>
    <row r="45" spans="2:33" x14ac:dyDescent="0.25">
      <c r="B45" s="1">
        <v>44</v>
      </c>
      <c r="I45" s="1" t="str">
        <f t="shared" si="3"/>
        <v/>
      </c>
      <c r="J45" s="1" t="str">
        <f t="shared" si="11"/>
        <v/>
      </c>
      <c r="K45" s="1" t="str">
        <f t="shared" si="30"/>
        <v/>
      </c>
      <c r="L45" s="1" t="str">
        <f t="shared" si="12"/>
        <v/>
      </c>
      <c r="M45" s="1" t="str">
        <f t="shared" si="31"/>
        <v/>
      </c>
      <c r="N45" s="1" t="str">
        <f t="shared" si="32"/>
        <v/>
      </c>
      <c r="O45" s="1" t="str">
        <f t="shared" si="7"/>
        <v/>
      </c>
      <c r="P45" s="1" t="str">
        <f t="shared" si="13"/>
        <v/>
      </c>
      <c r="Q45" s="1" t="str">
        <f t="shared" si="14"/>
        <v/>
      </c>
      <c r="R45" s="1" t="str">
        <f t="shared" si="8"/>
        <v/>
      </c>
      <c r="S45" s="1" t="str">
        <f t="shared" si="15"/>
        <v/>
      </c>
      <c r="T45" s="1" t="str">
        <f t="shared" si="16"/>
        <v/>
      </c>
      <c r="U45" s="50" t="str">
        <f t="shared" si="17"/>
        <v/>
      </c>
      <c r="V45" s="50" t="str">
        <f t="shared" si="18"/>
        <v/>
      </c>
      <c r="W45" s="51" t="str">
        <f t="shared" si="19"/>
        <v/>
      </c>
      <c r="X45" s="51" t="str">
        <f t="shared" si="20"/>
        <v/>
      </c>
      <c r="Y45" s="51" t="str">
        <f t="shared" si="21"/>
        <v/>
      </c>
      <c r="Z45" s="51" t="str">
        <f t="shared" si="22"/>
        <v/>
      </c>
      <c r="AA45" s="1" t="str">
        <f t="shared" si="29"/>
        <v/>
      </c>
      <c r="AB45" s="1" t="str">
        <f t="shared" si="9"/>
        <v/>
      </c>
      <c r="AC45" s="50" t="str">
        <f t="shared" si="10"/>
        <v/>
      </c>
      <c r="AD45" s="50" t="str">
        <f t="shared" si="26"/>
        <v/>
      </c>
      <c r="AE45" s="50" t="str">
        <f t="shared" si="27"/>
        <v/>
      </c>
      <c r="AF45" s="50" t="str">
        <f t="shared" si="28"/>
        <v/>
      </c>
      <c r="AG45" s="17"/>
    </row>
    <row r="46" spans="2:33" x14ac:dyDescent="0.25">
      <c r="B46" s="1">
        <v>45</v>
      </c>
      <c r="I46" s="1" t="str">
        <f t="shared" si="3"/>
        <v/>
      </c>
      <c r="J46" s="1" t="str">
        <f t="shared" si="11"/>
        <v/>
      </c>
      <c r="K46" s="1" t="str">
        <f t="shared" si="30"/>
        <v/>
      </c>
      <c r="L46" s="1" t="str">
        <f t="shared" si="12"/>
        <v/>
      </c>
      <c r="M46" s="1" t="str">
        <f t="shared" si="31"/>
        <v/>
      </c>
      <c r="N46" s="1" t="str">
        <f t="shared" si="32"/>
        <v/>
      </c>
      <c r="O46" s="1" t="str">
        <f t="shared" si="7"/>
        <v/>
      </c>
      <c r="P46" s="1" t="str">
        <f t="shared" si="13"/>
        <v/>
      </c>
      <c r="Q46" s="1" t="str">
        <f t="shared" si="14"/>
        <v/>
      </c>
      <c r="R46" s="1" t="str">
        <f t="shared" si="8"/>
        <v/>
      </c>
      <c r="S46" s="1" t="str">
        <f t="shared" si="15"/>
        <v/>
      </c>
      <c r="T46" s="1" t="str">
        <f t="shared" si="16"/>
        <v/>
      </c>
      <c r="U46" s="50" t="str">
        <f t="shared" si="17"/>
        <v/>
      </c>
      <c r="V46" s="50" t="str">
        <f t="shared" si="18"/>
        <v/>
      </c>
      <c r="W46" s="51" t="str">
        <f t="shared" si="19"/>
        <v/>
      </c>
      <c r="X46" s="51" t="str">
        <f t="shared" si="20"/>
        <v/>
      </c>
      <c r="Y46" s="51" t="str">
        <f t="shared" si="21"/>
        <v/>
      </c>
      <c r="Z46" s="51" t="str">
        <f t="shared" si="22"/>
        <v/>
      </c>
      <c r="AA46" s="1" t="str">
        <f t="shared" si="29"/>
        <v/>
      </c>
      <c r="AB46" s="1" t="str">
        <f t="shared" si="9"/>
        <v/>
      </c>
      <c r="AC46" s="50" t="str">
        <f t="shared" si="10"/>
        <v/>
      </c>
      <c r="AD46" s="50" t="str">
        <f t="shared" si="26"/>
        <v/>
      </c>
      <c r="AE46" s="50" t="str">
        <f t="shared" si="27"/>
        <v/>
      </c>
      <c r="AF46" s="50" t="str">
        <f t="shared" si="28"/>
        <v/>
      </c>
      <c r="AG46" s="17"/>
    </row>
    <row r="47" spans="2:33" x14ac:dyDescent="0.25">
      <c r="B47" s="1">
        <v>46</v>
      </c>
      <c r="I47" s="1" t="str">
        <f t="shared" si="3"/>
        <v/>
      </c>
      <c r="J47" s="1" t="str">
        <f t="shared" si="11"/>
        <v/>
      </c>
      <c r="K47" s="1" t="str">
        <f t="shared" si="30"/>
        <v/>
      </c>
      <c r="L47" s="1" t="str">
        <f t="shared" si="12"/>
        <v/>
      </c>
      <c r="M47" s="1" t="str">
        <f t="shared" si="31"/>
        <v/>
      </c>
      <c r="N47" s="1" t="str">
        <f t="shared" si="32"/>
        <v/>
      </c>
      <c r="O47" s="1" t="str">
        <f t="shared" si="7"/>
        <v/>
      </c>
      <c r="P47" s="1" t="str">
        <f t="shared" si="13"/>
        <v/>
      </c>
      <c r="Q47" s="1" t="str">
        <f t="shared" si="14"/>
        <v/>
      </c>
      <c r="R47" s="1" t="str">
        <f t="shared" si="8"/>
        <v/>
      </c>
      <c r="S47" s="1" t="str">
        <f t="shared" si="15"/>
        <v/>
      </c>
      <c r="T47" s="1" t="str">
        <f t="shared" si="16"/>
        <v/>
      </c>
      <c r="U47" s="50" t="str">
        <f t="shared" si="17"/>
        <v/>
      </c>
      <c r="V47" s="50" t="str">
        <f t="shared" si="18"/>
        <v/>
      </c>
      <c r="W47" s="51" t="str">
        <f t="shared" si="19"/>
        <v/>
      </c>
      <c r="X47" s="51" t="str">
        <f t="shared" si="20"/>
        <v/>
      </c>
      <c r="Y47" s="51" t="str">
        <f t="shared" si="21"/>
        <v/>
      </c>
      <c r="Z47" s="51" t="str">
        <f t="shared" si="22"/>
        <v/>
      </c>
      <c r="AA47" s="1" t="str">
        <f t="shared" si="29"/>
        <v/>
      </c>
      <c r="AB47" s="1" t="str">
        <f t="shared" si="9"/>
        <v/>
      </c>
      <c r="AC47" s="50" t="str">
        <f t="shared" si="10"/>
        <v/>
      </c>
      <c r="AD47" s="50" t="str">
        <f t="shared" si="26"/>
        <v/>
      </c>
      <c r="AE47" s="50" t="str">
        <f t="shared" si="27"/>
        <v/>
      </c>
      <c r="AF47" s="50" t="str">
        <f t="shared" si="28"/>
        <v/>
      </c>
      <c r="AG47" s="17"/>
    </row>
    <row r="48" spans="2:33" x14ac:dyDescent="0.25">
      <c r="B48" s="1">
        <v>47</v>
      </c>
      <c r="I48" s="1" t="str">
        <f t="shared" si="3"/>
        <v/>
      </c>
      <c r="J48" s="1" t="str">
        <f t="shared" si="11"/>
        <v/>
      </c>
      <c r="K48" s="1" t="str">
        <f t="shared" si="30"/>
        <v/>
      </c>
      <c r="L48" s="1" t="str">
        <f t="shared" si="12"/>
        <v/>
      </c>
      <c r="M48" s="1" t="str">
        <f t="shared" si="31"/>
        <v/>
      </c>
      <c r="N48" s="1" t="str">
        <f t="shared" si="32"/>
        <v/>
      </c>
      <c r="O48" s="1" t="str">
        <f t="shared" si="7"/>
        <v/>
      </c>
      <c r="P48" s="1" t="str">
        <f t="shared" si="13"/>
        <v/>
      </c>
      <c r="Q48" s="1" t="str">
        <f t="shared" si="14"/>
        <v/>
      </c>
      <c r="R48" s="1" t="str">
        <f t="shared" si="8"/>
        <v/>
      </c>
      <c r="S48" s="1" t="str">
        <f t="shared" si="15"/>
        <v/>
      </c>
      <c r="T48" s="1" t="str">
        <f t="shared" si="16"/>
        <v/>
      </c>
      <c r="U48" s="50" t="str">
        <f t="shared" si="17"/>
        <v/>
      </c>
      <c r="V48" s="50" t="str">
        <f t="shared" si="18"/>
        <v/>
      </c>
      <c r="W48" s="51" t="str">
        <f t="shared" si="19"/>
        <v/>
      </c>
      <c r="X48" s="51" t="str">
        <f t="shared" si="20"/>
        <v/>
      </c>
      <c r="Y48" s="51" t="str">
        <f t="shared" si="21"/>
        <v/>
      </c>
      <c r="Z48" s="51" t="str">
        <f t="shared" si="22"/>
        <v/>
      </c>
      <c r="AA48" s="1" t="str">
        <f t="shared" si="29"/>
        <v/>
      </c>
      <c r="AB48" s="1" t="str">
        <f t="shared" si="9"/>
        <v/>
      </c>
      <c r="AC48" s="50" t="str">
        <f t="shared" si="10"/>
        <v/>
      </c>
      <c r="AD48" s="50" t="str">
        <f t="shared" si="26"/>
        <v/>
      </c>
      <c r="AE48" s="50" t="str">
        <f t="shared" si="27"/>
        <v/>
      </c>
      <c r="AF48" s="50" t="str">
        <f t="shared" si="28"/>
        <v/>
      </c>
      <c r="AG48" s="17"/>
    </row>
    <row r="49" spans="2:33" x14ac:dyDescent="0.25">
      <c r="B49" s="1">
        <v>48</v>
      </c>
      <c r="I49" s="1" t="str">
        <f t="shared" si="3"/>
        <v/>
      </c>
      <c r="J49" s="1" t="str">
        <f t="shared" si="11"/>
        <v/>
      </c>
      <c r="K49" s="1" t="str">
        <f t="shared" si="30"/>
        <v/>
      </c>
      <c r="L49" s="1" t="str">
        <f t="shared" si="12"/>
        <v/>
      </c>
      <c r="M49" s="1" t="str">
        <f t="shared" si="31"/>
        <v/>
      </c>
      <c r="N49" s="1" t="str">
        <f t="shared" si="32"/>
        <v/>
      </c>
      <c r="O49" s="1" t="str">
        <f t="shared" si="7"/>
        <v/>
      </c>
      <c r="P49" s="1" t="str">
        <f t="shared" si="13"/>
        <v/>
      </c>
      <c r="Q49" s="1" t="str">
        <f t="shared" si="14"/>
        <v/>
      </c>
      <c r="R49" s="1" t="str">
        <f t="shared" si="8"/>
        <v/>
      </c>
      <c r="S49" s="1" t="str">
        <f t="shared" si="15"/>
        <v/>
      </c>
      <c r="T49" s="1" t="str">
        <f t="shared" si="16"/>
        <v/>
      </c>
      <c r="U49" s="50" t="str">
        <f t="shared" si="17"/>
        <v/>
      </c>
      <c r="V49" s="50" t="str">
        <f t="shared" si="18"/>
        <v/>
      </c>
      <c r="W49" s="51" t="str">
        <f t="shared" si="19"/>
        <v/>
      </c>
      <c r="X49" s="51" t="str">
        <f t="shared" si="20"/>
        <v/>
      </c>
      <c r="Y49" s="51" t="str">
        <f t="shared" si="21"/>
        <v/>
      </c>
      <c r="Z49" s="51" t="str">
        <f t="shared" si="22"/>
        <v/>
      </c>
      <c r="AA49" s="1" t="str">
        <f t="shared" si="29"/>
        <v/>
      </c>
      <c r="AB49" s="1" t="str">
        <f t="shared" si="9"/>
        <v/>
      </c>
      <c r="AC49" s="50" t="str">
        <f t="shared" si="10"/>
        <v/>
      </c>
      <c r="AD49" s="50" t="str">
        <f t="shared" si="26"/>
        <v/>
      </c>
      <c r="AE49" s="50" t="str">
        <f t="shared" si="27"/>
        <v/>
      </c>
      <c r="AF49" s="50" t="str">
        <f t="shared" si="28"/>
        <v/>
      </c>
      <c r="AG49" s="17"/>
    </row>
    <row r="50" spans="2:33" x14ac:dyDescent="0.25">
      <c r="B50" s="1">
        <v>49</v>
      </c>
      <c r="I50" s="1" t="str">
        <f t="shared" si="3"/>
        <v/>
      </c>
      <c r="J50" s="1" t="str">
        <f t="shared" si="11"/>
        <v/>
      </c>
      <c r="K50" s="1" t="str">
        <f t="shared" si="30"/>
        <v/>
      </c>
      <c r="L50" s="1" t="str">
        <f t="shared" si="12"/>
        <v/>
      </c>
      <c r="M50" s="1" t="str">
        <f t="shared" si="31"/>
        <v/>
      </c>
      <c r="N50" s="1" t="str">
        <f t="shared" si="32"/>
        <v/>
      </c>
      <c r="O50" s="1" t="str">
        <f t="shared" si="7"/>
        <v/>
      </c>
      <c r="P50" s="1" t="str">
        <f t="shared" si="13"/>
        <v/>
      </c>
      <c r="Q50" s="1" t="str">
        <f t="shared" si="14"/>
        <v/>
      </c>
      <c r="R50" s="1" t="str">
        <f t="shared" si="8"/>
        <v/>
      </c>
      <c r="S50" s="1" t="str">
        <f t="shared" si="15"/>
        <v/>
      </c>
      <c r="T50" s="1" t="str">
        <f t="shared" si="16"/>
        <v/>
      </c>
      <c r="U50" s="50" t="str">
        <f t="shared" si="17"/>
        <v/>
      </c>
      <c r="V50" s="50" t="str">
        <f t="shared" si="18"/>
        <v/>
      </c>
      <c r="W50" s="51" t="str">
        <f t="shared" si="19"/>
        <v/>
      </c>
      <c r="X50" s="51" t="str">
        <f t="shared" si="20"/>
        <v/>
      </c>
      <c r="Y50" s="51" t="str">
        <f t="shared" si="21"/>
        <v/>
      </c>
      <c r="Z50" s="51" t="str">
        <f t="shared" si="22"/>
        <v/>
      </c>
      <c r="AA50" s="1" t="str">
        <f t="shared" si="29"/>
        <v/>
      </c>
      <c r="AB50" s="1" t="str">
        <f t="shared" si="9"/>
        <v/>
      </c>
      <c r="AC50" s="50" t="str">
        <f t="shared" si="10"/>
        <v/>
      </c>
      <c r="AD50" s="50" t="str">
        <f t="shared" si="26"/>
        <v/>
      </c>
      <c r="AE50" s="50" t="str">
        <f t="shared" si="27"/>
        <v/>
      </c>
      <c r="AF50" s="50" t="str">
        <f t="shared" si="28"/>
        <v/>
      </c>
      <c r="AG50" s="17"/>
    </row>
    <row r="51" spans="2:33" x14ac:dyDescent="0.25">
      <c r="B51" s="1">
        <v>50</v>
      </c>
      <c r="I51" s="1" t="str">
        <f t="shared" si="3"/>
        <v/>
      </c>
      <c r="J51" s="1" t="str">
        <f t="shared" si="11"/>
        <v/>
      </c>
      <c r="K51" s="1" t="str">
        <f t="shared" si="30"/>
        <v/>
      </c>
      <c r="L51" s="1" t="str">
        <f t="shared" si="12"/>
        <v/>
      </c>
      <c r="M51" s="1" t="str">
        <f t="shared" si="31"/>
        <v/>
      </c>
      <c r="N51" s="1" t="str">
        <f t="shared" si="32"/>
        <v/>
      </c>
      <c r="O51" s="1" t="str">
        <f t="shared" si="7"/>
        <v/>
      </c>
      <c r="P51" s="1" t="str">
        <f t="shared" si="13"/>
        <v/>
      </c>
      <c r="Q51" s="1" t="str">
        <f t="shared" si="14"/>
        <v/>
      </c>
      <c r="R51" s="1" t="str">
        <f t="shared" si="8"/>
        <v/>
      </c>
      <c r="S51" s="1" t="str">
        <f t="shared" si="15"/>
        <v/>
      </c>
      <c r="T51" s="1" t="str">
        <f t="shared" si="16"/>
        <v/>
      </c>
      <c r="U51" s="50" t="str">
        <f t="shared" si="17"/>
        <v/>
      </c>
      <c r="V51" s="50" t="str">
        <f t="shared" si="18"/>
        <v/>
      </c>
      <c r="W51" s="51" t="str">
        <f t="shared" si="19"/>
        <v/>
      </c>
      <c r="X51" s="51" t="str">
        <f t="shared" si="20"/>
        <v/>
      </c>
      <c r="Y51" s="51" t="str">
        <f t="shared" si="21"/>
        <v/>
      </c>
      <c r="Z51" s="51" t="str">
        <f t="shared" si="22"/>
        <v/>
      </c>
      <c r="AA51" s="1" t="str">
        <f t="shared" si="29"/>
        <v/>
      </c>
      <c r="AB51" s="1" t="str">
        <f t="shared" si="9"/>
        <v/>
      </c>
      <c r="AC51" s="50" t="str">
        <f t="shared" si="10"/>
        <v/>
      </c>
      <c r="AD51" s="50" t="str">
        <f t="shared" si="26"/>
        <v/>
      </c>
      <c r="AE51" s="50" t="str">
        <f t="shared" si="27"/>
        <v/>
      </c>
      <c r="AF51" s="50" t="str">
        <f t="shared" si="28"/>
        <v/>
      </c>
      <c r="AG51" s="17"/>
    </row>
    <row r="52" spans="2:33" x14ac:dyDescent="0.25">
      <c r="B52" s="1">
        <v>51</v>
      </c>
      <c r="I52" s="1" t="str">
        <f t="shared" si="3"/>
        <v/>
      </c>
      <c r="J52" s="1" t="str">
        <f t="shared" si="11"/>
        <v/>
      </c>
      <c r="K52" s="1" t="str">
        <f t="shared" si="30"/>
        <v/>
      </c>
      <c r="L52" s="1" t="str">
        <f t="shared" si="12"/>
        <v/>
      </c>
      <c r="M52" s="1" t="str">
        <f t="shared" si="31"/>
        <v/>
      </c>
      <c r="N52" s="1" t="str">
        <f t="shared" si="32"/>
        <v/>
      </c>
      <c r="O52" s="1" t="str">
        <f t="shared" si="7"/>
        <v/>
      </c>
      <c r="P52" s="1" t="str">
        <f t="shared" si="13"/>
        <v/>
      </c>
      <c r="Q52" s="1" t="str">
        <f t="shared" si="14"/>
        <v/>
      </c>
      <c r="R52" s="1" t="str">
        <f t="shared" si="8"/>
        <v/>
      </c>
      <c r="S52" s="1" t="str">
        <f t="shared" si="15"/>
        <v/>
      </c>
      <c r="T52" s="1" t="str">
        <f t="shared" si="16"/>
        <v/>
      </c>
      <c r="U52" s="50" t="str">
        <f t="shared" si="17"/>
        <v/>
      </c>
      <c r="V52" s="50" t="str">
        <f t="shared" si="18"/>
        <v/>
      </c>
      <c r="W52" s="51" t="str">
        <f t="shared" si="19"/>
        <v/>
      </c>
      <c r="X52" s="51" t="str">
        <f t="shared" si="20"/>
        <v/>
      </c>
      <c r="Y52" s="51" t="str">
        <f t="shared" si="21"/>
        <v/>
      </c>
      <c r="Z52" s="51" t="str">
        <f t="shared" si="22"/>
        <v/>
      </c>
      <c r="AA52" s="1" t="str">
        <f t="shared" si="29"/>
        <v/>
      </c>
      <c r="AB52" s="1" t="str">
        <f t="shared" si="9"/>
        <v/>
      </c>
      <c r="AC52" s="50" t="str">
        <f t="shared" si="10"/>
        <v/>
      </c>
      <c r="AD52" s="50" t="str">
        <f t="shared" si="26"/>
        <v/>
      </c>
      <c r="AE52" s="50" t="str">
        <f t="shared" si="27"/>
        <v/>
      </c>
      <c r="AF52" s="50" t="str">
        <f t="shared" si="28"/>
        <v/>
      </c>
      <c r="AG52" s="17"/>
    </row>
    <row r="53" spans="2:33" x14ac:dyDescent="0.25">
      <c r="B53" s="1">
        <v>52</v>
      </c>
      <c r="I53" s="1" t="str">
        <f t="shared" si="3"/>
        <v/>
      </c>
      <c r="J53" s="1" t="str">
        <f t="shared" si="11"/>
        <v/>
      </c>
      <c r="K53" s="1" t="str">
        <f t="shared" si="30"/>
        <v/>
      </c>
      <c r="L53" s="1" t="str">
        <f t="shared" si="12"/>
        <v/>
      </c>
      <c r="M53" s="1" t="str">
        <f t="shared" si="31"/>
        <v/>
      </c>
      <c r="N53" s="1" t="str">
        <f t="shared" si="32"/>
        <v/>
      </c>
      <c r="O53" s="1" t="str">
        <f t="shared" si="7"/>
        <v/>
      </c>
      <c r="P53" s="1" t="str">
        <f t="shared" si="13"/>
        <v/>
      </c>
      <c r="Q53" s="1" t="str">
        <f t="shared" si="14"/>
        <v/>
      </c>
      <c r="R53" s="1" t="str">
        <f t="shared" si="8"/>
        <v/>
      </c>
      <c r="S53" s="1" t="str">
        <f t="shared" si="15"/>
        <v/>
      </c>
      <c r="T53" s="1" t="str">
        <f t="shared" si="16"/>
        <v/>
      </c>
      <c r="U53" s="50" t="str">
        <f t="shared" si="17"/>
        <v/>
      </c>
      <c r="V53" s="50" t="str">
        <f t="shared" si="18"/>
        <v/>
      </c>
      <c r="W53" s="51" t="str">
        <f t="shared" si="19"/>
        <v/>
      </c>
      <c r="X53" s="51" t="str">
        <f t="shared" si="20"/>
        <v/>
      </c>
      <c r="Y53" s="51" t="str">
        <f t="shared" si="21"/>
        <v/>
      </c>
      <c r="Z53" s="51" t="str">
        <f t="shared" si="22"/>
        <v/>
      </c>
      <c r="AA53" s="1" t="str">
        <f t="shared" si="29"/>
        <v/>
      </c>
      <c r="AB53" s="1" t="str">
        <f t="shared" si="9"/>
        <v/>
      </c>
      <c r="AC53" s="50" t="str">
        <f t="shared" si="10"/>
        <v/>
      </c>
      <c r="AD53" s="50" t="str">
        <f t="shared" si="26"/>
        <v/>
      </c>
      <c r="AE53" s="50" t="str">
        <f t="shared" si="27"/>
        <v/>
      </c>
      <c r="AF53" s="50" t="str">
        <f t="shared" si="28"/>
        <v/>
      </c>
      <c r="AG53" s="17"/>
    </row>
    <row r="54" spans="2:33" x14ac:dyDescent="0.25">
      <c r="B54" s="1">
        <v>53</v>
      </c>
      <c r="I54" s="1" t="str">
        <f t="shared" si="3"/>
        <v/>
      </c>
      <c r="J54" s="1" t="str">
        <f t="shared" si="11"/>
        <v/>
      </c>
      <c r="K54" s="1" t="str">
        <f t="shared" si="30"/>
        <v/>
      </c>
      <c r="L54" s="1" t="str">
        <f t="shared" si="12"/>
        <v/>
      </c>
      <c r="M54" s="1" t="str">
        <f t="shared" si="31"/>
        <v/>
      </c>
      <c r="N54" s="1" t="str">
        <f t="shared" si="32"/>
        <v/>
      </c>
      <c r="O54" s="1" t="str">
        <f t="shared" si="7"/>
        <v/>
      </c>
      <c r="P54" s="1" t="str">
        <f t="shared" si="13"/>
        <v/>
      </c>
      <c r="Q54" s="1" t="str">
        <f t="shared" si="14"/>
        <v/>
      </c>
      <c r="R54" s="1" t="str">
        <f t="shared" si="8"/>
        <v/>
      </c>
      <c r="S54" s="1" t="str">
        <f t="shared" si="15"/>
        <v/>
      </c>
      <c r="T54" s="1" t="str">
        <f t="shared" si="16"/>
        <v/>
      </c>
      <c r="U54" s="50" t="str">
        <f t="shared" si="17"/>
        <v/>
      </c>
      <c r="V54" s="50" t="str">
        <f t="shared" si="18"/>
        <v/>
      </c>
      <c r="W54" s="51" t="str">
        <f t="shared" si="19"/>
        <v/>
      </c>
      <c r="X54" s="51" t="str">
        <f t="shared" si="20"/>
        <v/>
      </c>
      <c r="Y54" s="51" t="str">
        <f t="shared" si="21"/>
        <v/>
      </c>
      <c r="Z54" s="51" t="str">
        <f t="shared" si="22"/>
        <v/>
      </c>
      <c r="AA54" s="1" t="str">
        <f t="shared" si="29"/>
        <v/>
      </c>
      <c r="AB54" s="1" t="str">
        <f t="shared" si="9"/>
        <v/>
      </c>
      <c r="AC54" s="50" t="str">
        <f t="shared" si="10"/>
        <v/>
      </c>
      <c r="AD54" s="50" t="str">
        <f t="shared" si="26"/>
        <v/>
      </c>
      <c r="AE54" s="50" t="str">
        <f t="shared" si="27"/>
        <v/>
      </c>
      <c r="AF54" s="50" t="str">
        <f t="shared" si="28"/>
        <v/>
      </c>
      <c r="AG54" s="17"/>
    </row>
    <row r="55" spans="2:33" x14ac:dyDescent="0.25">
      <c r="B55" s="1">
        <v>54</v>
      </c>
      <c r="I55" s="1" t="str">
        <f t="shared" si="3"/>
        <v/>
      </c>
      <c r="J55" s="1" t="str">
        <f t="shared" si="11"/>
        <v/>
      </c>
      <c r="K55" s="1" t="str">
        <f t="shared" si="30"/>
        <v/>
      </c>
      <c r="L55" s="1" t="str">
        <f t="shared" si="12"/>
        <v/>
      </c>
      <c r="M55" s="1" t="str">
        <f t="shared" si="31"/>
        <v/>
      </c>
      <c r="N55" s="1" t="str">
        <f t="shared" si="32"/>
        <v/>
      </c>
      <c r="O55" s="1" t="str">
        <f t="shared" si="7"/>
        <v/>
      </c>
      <c r="P55" s="1" t="str">
        <f t="shared" si="13"/>
        <v/>
      </c>
      <c r="Q55" s="1" t="str">
        <f t="shared" si="14"/>
        <v/>
      </c>
      <c r="R55" s="1" t="str">
        <f t="shared" si="8"/>
        <v/>
      </c>
      <c r="S55" s="1" t="str">
        <f t="shared" si="15"/>
        <v/>
      </c>
      <c r="T55" s="1" t="str">
        <f t="shared" si="16"/>
        <v/>
      </c>
      <c r="U55" s="50" t="str">
        <f t="shared" si="17"/>
        <v/>
      </c>
      <c r="V55" s="50" t="str">
        <f t="shared" si="18"/>
        <v/>
      </c>
      <c r="W55" s="51" t="str">
        <f t="shared" si="19"/>
        <v/>
      </c>
      <c r="X55" s="51" t="str">
        <f t="shared" si="20"/>
        <v/>
      </c>
      <c r="Y55" s="51" t="str">
        <f t="shared" si="21"/>
        <v/>
      </c>
      <c r="Z55" s="51" t="str">
        <f t="shared" si="22"/>
        <v/>
      </c>
      <c r="AA55" s="1" t="str">
        <f t="shared" si="29"/>
        <v/>
      </c>
      <c r="AB55" s="1" t="str">
        <f t="shared" si="9"/>
        <v/>
      </c>
      <c r="AC55" s="50" t="str">
        <f t="shared" si="10"/>
        <v/>
      </c>
      <c r="AD55" s="50" t="str">
        <f t="shared" si="26"/>
        <v/>
      </c>
      <c r="AE55" s="50" t="str">
        <f t="shared" si="27"/>
        <v/>
      </c>
      <c r="AF55" s="50" t="str">
        <f t="shared" si="28"/>
        <v/>
      </c>
      <c r="AG55" s="17"/>
    </row>
    <row r="56" spans="2:33" x14ac:dyDescent="0.25">
      <c r="B56" s="1">
        <v>55</v>
      </c>
      <c r="I56" s="1" t="str">
        <f t="shared" si="3"/>
        <v/>
      </c>
      <c r="J56" s="1" t="str">
        <f t="shared" si="11"/>
        <v/>
      </c>
      <c r="K56" s="1" t="str">
        <f t="shared" si="30"/>
        <v/>
      </c>
      <c r="L56" s="1" t="str">
        <f t="shared" si="12"/>
        <v/>
      </c>
      <c r="M56" s="1" t="str">
        <f t="shared" si="31"/>
        <v/>
      </c>
      <c r="N56" s="1" t="str">
        <f t="shared" si="32"/>
        <v/>
      </c>
      <c r="O56" s="1" t="str">
        <f t="shared" si="7"/>
        <v/>
      </c>
      <c r="P56" s="1" t="str">
        <f t="shared" si="13"/>
        <v/>
      </c>
      <c r="Q56" s="1" t="str">
        <f t="shared" si="14"/>
        <v/>
      </c>
      <c r="R56" s="1" t="str">
        <f t="shared" si="8"/>
        <v/>
      </c>
      <c r="S56" s="1" t="str">
        <f t="shared" si="15"/>
        <v/>
      </c>
      <c r="T56" s="1" t="str">
        <f t="shared" si="16"/>
        <v/>
      </c>
      <c r="U56" s="50" t="str">
        <f t="shared" si="17"/>
        <v/>
      </c>
      <c r="V56" s="50" t="str">
        <f t="shared" si="18"/>
        <v/>
      </c>
      <c r="W56" s="51" t="str">
        <f t="shared" si="19"/>
        <v/>
      </c>
      <c r="X56" s="51" t="str">
        <f t="shared" si="20"/>
        <v/>
      </c>
      <c r="Y56" s="51" t="str">
        <f t="shared" si="21"/>
        <v/>
      </c>
      <c r="Z56" s="51" t="str">
        <f t="shared" si="22"/>
        <v/>
      </c>
      <c r="AA56" s="1" t="str">
        <f t="shared" si="29"/>
        <v/>
      </c>
      <c r="AB56" s="1" t="str">
        <f t="shared" si="9"/>
        <v/>
      </c>
      <c r="AC56" s="50" t="str">
        <f t="shared" si="10"/>
        <v/>
      </c>
      <c r="AD56" s="50" t="str">
        <f t="shared" si="26"/>
        <v/>
      </c>
      <c r="AE56" s="50" t="str">
        <f t="shared" si="27"/>
        <v/>
      </c>
      <c r="AF56" s="50" t="str">
        <f t="shared" si="28"/>
        <v/>
      </c>
      <c r="AG56" s="17"/>
    </row>
    <row r="57" spans="2:33" x14ac:dyDescent="0.25">
      <c r="B57" s="1">
        <v>56</v>
      </c>
      <c r="I57" s="1" t="str">
        <f t="shared" si="3"/>
        <v/>
      </c>
      <c r="J57" s="1" t="str">
        <f t="shared" si="11"/>
        <v/>
      </c>
      <c r="K57" s="1" t="str">
        <f t="shared" si="30"/>
        <v/>
      </c>
      <c r="L57" s="1" t="str">
        <f t="shared" si="12"/>
        <v/>
      </c>
      <c r="M57" s="1" t="str">
        <f t="shared" si="31"/>
        <v/>
      </c>
      <c r="N57" s="1" t="str">
        <f t="shared" si="32"/>
        <v/>
      </c>
      <c r="O57" s="1" t="str">
        <f t="shared" si="7"/>
        <v/>
      </c>
      <c r="P57" s="1" t="str">
        <f t="shared" si="13"/>
        <v/>
      </c>
      <c r="Q57" s="1" t="str">
        <f t="shared" si="14"/>
        <v/>
      </c>
      <c r="R57" s="1" t="str">
        <f t="shared" si="8"/>
        <v/>
      </c>
      <c r="S57" s="1" t="str">
        <f t="shared" si="15"/>
        <v/>
      </c>
      <c r="T57" s="1" t="str">
        <f t="shared" si="16"/>
        <v/>
      </c>
      <c r="U57" s="50" t="str">
        <f t="shared" si="17"/>
        <v/>
      </c>
      <c r="V57" s="50" t="str">
        <f t="shared" si="18"/>
        <v/>
      </c>
      <c r="W57" s="51" t="str">
        <f t="shared" si="19"/>
        <v/>
      </c>
      <c r="X57" s="51" t="str">
        <f t="shared" si="20"/>
        <v/>
      </c>
      <c r="Y57" s="51" t="str">
        <f t="shared" si="21"/>
        <v/>
      </c>
      <c r="Z57" s="51" t="str">
        <f t="shared" si="22"/>
        <v/>
      </c>
      <c r="AA57" s="1" t="str">
        <f t="shared" si="29"/>
        <v/>
      </c>
      <c r="AB57" s="1" t="str">
        <f t="shared" si="9"/>
        <v/>
      </c>
      <c r="AC57" s="50" t="str">
        <f t="shared" si="10"/>
        <v/>
      </c>
      <c r="AD57" s="50" t="str">
        <f t="shared" si="26"/>
        <v/>
      </c>
      <c r="AE57" s="50" t="str">
        <f t="shared" si="27"/>
        <v/>
      </c>
      <c r="AF57" s="50" t="str">
        <f t="shared" si="28"/>
        <v/>
      </c>
      <c r="AG57" s="17"/>
    </row>
    <row r="58" spans="2:33" x14ac:dyDescent="0.25">
      <c r="B58" s="1">
        <v>57</v>
      </c>
      <c r="I58" s="1" t="str">
        <f t="shared" si="3"/>
        <v/>
      </c>
      <c r="J58" s="1" t="str">
        <f t="shared" si="11"/>
        <v/>
      </c>
      <c r="K58" s="1" t="str">
        <f t="shared" si="30"/>
        <v/>
      </c>
      <c r="L58" s="1" t="str">
        <f t="shared" si="12"/>
        <v/>
      </c>
      <c r="M58" s="1" t="str">
        <f t="shared" si="31"/>
        <v/>
      </c>
      <c r="N58" s="1" t="str">
        <f t="shared" si="32"/>
        <v/>
      </c>
      <c r="O58" s="1" t="str">
        <f t="shared" si="7"/>
        <v/>
      </c>
      <c r="P58" s="1" t="str">
        <f t="shared" si="13"/>
        <v/>
      </c>
      <c r="Q58" s="1" t="str">
        <f t="shared" si="14"/>
        <v/>
      </c>
      <c r="R58" s="1" t="str">
        <f t="shared" si="8"/>
        <v/>
      </c>
      <c r="S58" s="1" t="str">
        <f t="shared" si="15"/>
        <v/>
      </c>
      <c r="T58" s="1" t="str">
        <f t="shared" si="16"/>
        <v/>
      </c>
      <c r="U58" s="50" t="str">
        <f t="shared" si="17"/>
        <v/>
      </c>
      <c r="V58" s="50" t="str">
        <f t="shared" si="18"/>
        <v/>
      </c>
      <c r="W58" s="51" t="str">
        <f t="shared" si="19"/>
        <v/>
      </c>
      <c r="X58" s="51" t="str">
        <f t="shared" si="20"/>
        <v/>
      </c>
      <c r="Y58" s="51" t="str">
        <f t="shared" si="21"/>
        <v/>
      </c>
      <c r="Z58" s="51" t="str">
        <f t="shared" si="22"/>
        <v/>
      </c>
      <c r="AA58" s="1" t="str">
        <f t="shared" si="29"/>
        <v/>
      </c>
      <c r="AB58" s="1" t="str">
        <f t="shared" si="9"/>
        <v/>
      </c>
      <c r="AC58" s="50" t="str">
        <f t="shared" si="10"/>
        <v/>
      </c>
      <c r="AD58" s="50" t="str">
        <f t="shared" si="26"/>
        <v/>
      </c>
      <c r="AE58" s="50" t="str">
        <f t="shared" si="27"/>
        <v/>
      </c>
      <c r="AF58" s="50" t="str">
        <f t="shared" si="28"/>
        <v/>
      </c>
      <c r="AG58" s="17"/>
    </row>
    <row r="59" spans="2:33" x14ac:dyDescent="0.25">
      <c r="B59" s="1">
        <v>58</v>
      </c>
      <c r="I59" s="1" t="str">
        <f t="shared" si="3"/>
        <v/>
      </c>
      <c r="J59" s="1" t="str">
        <f t="shared" si="11"/>
        <v/>
      </c>
      <c r="K59" s="1" t="str">
        <f t="shared" si="30"/>
        <v/>
      </c>
      <c r="L59" s="1" t="str">
        <f t="shared" si="12"/>
        <v/>
      </c>
      <c r="M59" s="1" t="str">
        <f t="shared" si="31"/>
        <v/>
      </c>
      <c r="N59" s="1" t="str">
        <f t="shared" si="32"/>
        <v/>
      </c>
      <c r="O59" s="1" t="str">
        <f t="shared" si="7"/>
        <v/>
      </c>
      <c r="P59" s="1" t="str">
        <f t="shared" si="13"/>
        <v/>
      </c>
      <c r="Q59" s="1" t="str">
        <f t="shared" si="14"/>
        <v/>
      </c>
      <c r="R59" s="1" t="str">
        <f t="shared" si="8"/>
        <v/>
      </c>
      <c r="S59" s="1" t="str">
        <f t="shared" si="15"/>
        <v/>
      </c>
      <c r="T59" s="1" t="str">
        <f t="shared" si="16"/>
        <v/>
      </c>
      <c r="U59" s="50" t="str">
        <f t="shared" si="17"/>
        <v/>
      </c>
      <c r="V59" s="50" t="str">
        <f t="shared" si="18"/>
        <v/>
      </c>
      <c r="W59" s="51" t="str">
        <f t="shared" si="19"/>
        <v/>
      </c>
      <c r="X59" s="51" t="str">
        <f t="shared" si="20"/>
        <v/>
      </c>
      <c r="Y59" s="51" t="str">
        <f t="shared" si="21"/>
        <v/>
      </c>
      <c r="Z59" s="51" t="str">
        <f t="shared" si="22"/>
        <v/>
      </c>
      <c r="AA59" s="1" t="str">
        <f t="shared" si="29"/>
        <v/>
      </c>
      <c r="AB59" s="1" t="str">
        <f t="shared" si="9"/>
        <v/>
      </c>
      <c r="AC59" s="50" t="str">
        <f t="shared" si="10"/>
        <v/>
      </c>
      <c r="AD59" s="50" t="str">
        <f t="shared" si="26"/>
        <v/>
      </c>
      <c r="AE59" s="50" t="str">
        <f t="shared" si="27"/>
        <v/>
      </c>
      <c r="AF59" s="50" t="str">
        <f t="shared" si="28"/>
        <v/>
      </c>
      <c r="AG59" s="17"/>
    </row>
    <row r="60" spans="2:33" x14ac:dyDescent="0.25">
      <c r="B60" s="1">
        <v>59</v>
      </c>
      <c r="I60" s="1" t="str">
        <f t="shared" si="3"/>
        <v/>
      </c>
      <c r="J60" s="1" t="str">
        <f t="shared" si="11"/>
        <v/>
      </c>
      <c r="K60" s="1" t="str">
        <f t="shared" si="30"/>
        <v/>
      </c>
      <c r="L60" s="1" t="str">
        <f t="shared" si="12"/>
        <v/>
      </c>
      <c r="M60" s="1" t="str">
        <f t="shared" si="31"/>
        <v/>
      </c>
      <c r="N60" s="1" t="str">
        <f t="shared" si="32"/>
        <v/>
      </c>
      <c r="O60" s="1" t="str">
        <f t="shared" si="7"/>
        <v/>
      </c>
      <c r="P60" s="1" t="str">
        <f t="shared" si="13"/>
        <v/>
      </c>
      <c r="Q60" s="1" t="str">
        <f t="shared" si="14"/>
        <v/>
      </c>
      <c r="R60" s="1" t="str">
        <f t="shared" si="8"/>
        <v/>
      </c>
      <c r="S60" s="1" t="str">
        <f t="shared" si="15"/>
        <v/>
      </c>
      <c r="T60" s="1" t="str">
        <f t="shared" si="16"/>
        <v/>
      </c>
      <c r="U60" s="50" t="str">
        <f t="shared" si="17"/>
        <v/>
      </c>
      <c r="V60" s="50" t="str">
        <f t="shared" si="18"/>
        <v/>
      </c>
      <c r="W60" s="51" t="str">
        <f t="shared" si="19"/>
        <v/>
      </c>
      <c r="X60" s="51" t="str">
        <f t="shared" si="20"/>
        <v/>
      </c>
      <c r="Y60" s="51" t="str">
        <f t="shared" si="21"/>
        <v/>
      </c>
      <c r="Z60" s="51" t="str">
        <f t="shared" si="22"/>
        <v/>
      </c>
      <c r="AA60" s="1" t="str">
        <f t="shared" si="29"/>
        <v/>
      </c>
      <c r="AB60" s="1" t="str">
        <f t="shared" si="9"/>
        <v/>
      </c>
      <c r="AC60" s="50" t="str">
        <f t="shared" si="10"/>
        <v/>
      </c>
      <c r="AD60" s="50" t="str">
        <f t="shared" si="26"/>
        <v/>
      </c>
      <c r="AE60" s="50" t="str">
        <f t="shared" si="27"/>
        <v/>
      </c>
      <c r="AF60" s="50" t="str">
        <f t="shared" si="28"/>
        <v/>
      </c>
      <c r="AG60" s="17"/>
    </row>
    <row r="61" spans="2:33" x14ac:dyDescent="0.25">
      <c r="B61" s="1">
        <v>60</v>
      </c>
      <c r="I61" s="1" t="str">
        <f t="shared" si="3"/>
        <v/>
      </c>
      <c r="J61" s="1" t="str">
        <f t="shared" si="11"/>
        <v/>
      </c>
      <c r="K61" s="1" t="str">
        <f t="shared" si="30"/>
        <v/>
      </c>
      <c r="L61" s="1" t="str">
        <f t="shared" si="12"/>
        <v/>
      </c>
      <c r="M61" s="1" t="str">
        <f t="shared" si="31"/>
        <v/>
      </c>
      <c r="N61" s="1" t="str">
        <f t="shared" si="32"/>
        <v/>
      </c>
      <c r="O61" s="1" t="str">
        <f t="shared" si="7"/>
        <v/>
      </c>
      <c r="P61" s="1" t="str">
        <f t="shared" si="13"/>
        <v/>
      </c>
      <c r="Q61" s="1" t="str">
        <f t="shared" si="14"/>
        <v/>
      </c>
      <c r="R61" s="1" t="str">
        <f t="shared" si="8"/>
        <v/>
      </c>
      <c r="S61" s="1" t="str">
        <f t="shared" si="15"/>
        <v/>
      </c>
      <c r="T61" s="1" t="str">
        <f t="shared" si="16"/>
        <v/>
      </c>
      <c r="U61" s="50" t="str">
        <f t="shared" si="17"/>
        <v/>
      </c>
      <c r="V61" s="50" t="str">
        <f t="shared" si="18"/>
        <v/>
      </c>
      <c r="W61" s="51" t="str">
        <f t="shared" si="19"/>
        <v/>
      </c>
      <c r="X61" s="51" t="str">
        <f t="shared" si="20"/>
        <v/>
      </c>
      <c r="Y61" s="51" t="str">
        <f t="shared" si="21"/>
        <v/>
      </c>
      <c r="Z61" s="51" t="str">
        <f t="shared" si="22"/>
        <v/>
      </c>
      <c r="AA61" s="1" t="str">
        <f t="shared" si="29"/>
        <v/>
      </c>
      <c r="AB61" s="1" t="str">
        <f t="shared" si="9"/>
        <v/>
      </c>
      <c r="AC61" s="50" t="str">
        <f t="shared" si="10"/>
        <v/>
      </c>
      <c r="AD61" s="50" t="str">
        <f t="shared" si="26"/>
        <v/>
      </c>
      <c r="AE61" s="50" t="str">
        <f t="shared" si="27"/>
        <v/>
      </c>
      <c r="AF61" s="50" t="str">
        <f t="shared" si="28"/>
        <v/>
      </c>
      <c r="AG61" s="17"/>
    </row>
    <row r="62" spans="2:33" x14ac:dyDescent="0.25">
      <c r="B62" s="1">
        <v>61</v>
      </c>
      <c r="I62" s="1" t="str">
        <f t="shared" si="3"/>
        <v/>
      </c>
      <c r="J62" s="1" t="str">
        <f t="shared" si="11"/>
        <v/>
      </c>
      <c r="K62" s="1" t="str">
        <f t="shared" si="30"/>
        <v/>
      </c>
      <c r="L62" s="1" t="str">
        <f t="shared" si="12"/>
        <v/>
      </c>
      <c r="M62" s="1" t="str">
        <f t="shared" si="31"/>
        <v/>
      </c>
      <c r="N62" s="1" t="str">
        <f t="shared" si="32"/>
        <v/>
      </c>
      <c r="O62" s="1" t="str">
        <f t="shared" si="7"/>
        <v/>
      </c>
      <c r="P62" s="1" t="str">
        <f t="shared" si="13"/>
        <v/>
      </c>
      <c r="Q62" s="1" t="str">
        <f t="shared" si="14"/>
        <v/>
      </c>
      <c r="R62" s="1" t="str">
        <f t="shared" si="8"/>
        <v/>
      </c>
      <c r="S62" s="1" t="str">
        <f t="shared" si="15"/>
        <v/>
      </c>
      <c r="T62" s="1" t="str">
        <f t="shared" si="16"/>
        <v/>
      </c>
      <c r="U62" s="50" t="str">
        <f t="shared" si="17"/>
        <v/>
      </c>
      <c r="V62" s="50" t="str">
        <f t="shared" si="18"/>
        <v/>
      </c>
      <c r="W62" s="51" t="str">
        <f t="shared" si="19"/>
        <v/>
      </c>
      <c r="X62" s="51" t="str">
        <f t="shared" si="20"/>
        <v/>
      </c>
      <c r="Y62" s="51" t="str">
        <f t="shared" si="21"/>
        <v/>
      </c>
      <c r="Z62" s="51" t="str">
        <f t="shared" si="22"/>
        <v/>
      </c>
      <c r="AA62" s="1" t="str">
        <f t="shared" si="29"/>
        <v/>
      </c>
      <c r="AB62" s="1" t="str">
        <f t="shared" si="9"/>
        <v/>
      </c>
      <c r="AC62" s="50" t="str">
        <f t="shared" si="10"/>
        <v/>
      </c>
      <c r="AD62" s="50" t="str">
        <f t="shared" si="26"/>
        <v/>
      </c>
      <c r="AE62" s="50" t="str">
        <f t="shared" si="27"/>
        <v/>
      </c>
      <c r="AF62" s="50" t="str">
        <f t="shared" si="28"/>
        <v/>
      </c>
      <c r="AG62" s="17"/>
    </row>
    <row r="63" spans="2:33" x14ac:dyDescent="0.25">
      <c r="B63" s="1">
        <v>62</v>
      </c>
      <c r="I63" s="1" t="str">
        <f t="shared" si="3"/>
        <v/>
      </c>
      <c r="J63" s="1" t="str">
        <f t="shared" si="11"/>
        <v/>
      </c>
      <c r="K63" s="1" t="str">
        <f t="shared" si="30"/>
        <v/>
      </c>
      <c r="L63" s="1" t="str">
        <f t="shared" si="12"/>
        <v/>
      </c>
      <c r="M63" s="1" t="str">
        <f t="shared" si="31"/>
        <v/>
      </c>
      <c r="N63" s="1" t="str">
        <f t="shared" si="32"/>
        <v/>
      </c>
      <c r="O63" s="1" t="str">
        <f t="shared" si="7"/>
        <v/>
      </c>
      <c r="P63" s="1" t="str">
        <f t="shared" si="13"/>
        <v/>
      </c>
      <c r="Q63" s="1" t="str">
        <f t="shared" si="14"/>
        <v/>
      </c>
      <c r="R63" s="1" t="str">
        <f t="shared" si="8"/>
        <v/>
      </c>
      <c r="S63" s="1" t="str">
        <f t="shared" si="15"/>
        <v/>
      </c>
      <c r="T63" s="1" t="str">
        <f t="shared" si="16"/>
        <v/>
      </c>
      <c r="U63" s="50" t="str">
        <f t="shared" si="17"/>
        <v/>
      </c>
      <c r="V63" s="50" t="str">
        <f t="shared" si="18"/>
        <v/>
      </c>
      <c r="W63" s="51" t="str">
        <f t="shared" si="19"/>
        <v/>
      </c>
      <c r="X63" s="51" t="str">
        <f t="shared" si="20"/>
        <v/>
      </c>
      <c r="Y63" s="51" t="str">
        <f t="shared" si="21"/>
        <v/>
      </c>
      <c r="Z63" s="51" t="str">
        <f t="shared" si="22"/>
        <v/>
      </c>
      <c r="AA63" s="1" t="str">
        <f t="shared" si="29"/>
        <v/>
      </c>
      <c r="AB63" s="1" t="str">
        <f t="shared" si="9"/>
        <v/>
      </c>
      <c r="AC63" s="50" t="str">
        <f t="shared" si="10"/>
        <v/>
      </c>
      <c r="AD63" s="50" t="str">
        <f t="shared" si="26"/>
        <v/>
      </c>
      <c r="AE63" s="50" t="str">
        <f t="shared" si="27"/>
        <v/>
      </c>
      <c r="AF63" s="50" t="str">
        <f t="shared" si="28"/>
        <v/>
      </c>
      <c r="AG63" s="17"/>
    </row>
    <row r="64" spans="2:33" x14ac:dyDescent="0.25">
      <c r="B64" s="1">
        <v>63</v>
      </c>
      <c r="I64" s="1" t="str">
        <f t="shared" si="3"/>
        <v/>
      </c>
      <c r="J64" s="1" t="str">
        <f t="shared" si="11"/>
        <v/>
      </c>
      <c r="K64" s="1" t="str">
        <f t="shared" si="30"/>
        <v/>
      </c>
      <c r="L64" s="1" t="str">
        <f t="shared" si="12"/>
        <v/>
      </c>
      <c r="M64" s="1" t="str">
        <f t="shared" si="31"/>
        <v/>
      </c>
      <c r="N64" s="1" t="str">
        <f t="shared" si="32"/>
        <v/>
      </c>
      <c r="O64" s="1" t="str">
        <f t="shared" si="7"/>
        <v/>
      </c>
      <c r="P64" s="1" t="str">
        <f t="shared" si="13"/>
        <v/>
      </c>
      <c r="Q64" s="1" t="str">
        <f t="shared" si="14"/>
        <v/>
      </c>
      <c r="R64" s="1" t="str">
        <f t="shared" si="8"/>
        <v/>
      </c>
      <c r="S64" s="1" t="str">
        <f t="shared" si="15"/>
        <v/>
      </c>
      <c r="T64" s="1" t="str">
        <f t="shared" si="16"/>
        <v/>
      </c>
      <c r="U64" s="50" t="str">
        <f t="shared" si="17"/>
        <v/>
      </c>
      <c r="V64" s="50" t="str">
        <f t="shared" si="18"/>
        <v/>
      </c>
      <c r="W64" s="51" t="str">
        <f t="shared" si="19"/>
        <v/>
      </c>
      <c r="X64" s="51" t="str">
        <f t="shared" si="20"/>
        <v/>
      </c>
      <c r="Y64" s="51" t="str">
        <f t="shared" si="21"/>
        <v/>
      </c>
      <c r="Z64" s="51" t="str">
        <f t="shared" si="22"/>
        <v/>
      </c>
      <c r="AA64" s="1" t="str">
        <f t="shared" si="29"/>
        <v/>
      </c>
      <c r="AB64" s="1" t="str">
        <f t="shared" si="9"/>
        <v/>
      </c>
      <c r="AC64" s="50" t="str">
        <f t="shared" si="10"/>
        <v/>
      </c>
      <c r="AD64" s="50" t="str">
        <f t="shared" si="26"/>
        <v/>
      </c>
      <c r="AE64" s="50" t="str">
        <f t="shared" si="27"/>
        <v/>
      </c>
      <c r="AF64" s="50" t="str">
        <f t="shared" si="28"/>
        <v/>
      </c>
      <c r="AG64" s="17"/>
    </row>
    <row r="65" spans="2:33" x14ac:dyDescent="0.25">
      <c r="B65" s="1">
        <v>64</v>
      </c>
      <c r="I65" s="1" t="str">
        <f t="shared" si="3"/>
        <v/>
      </c>
      <c r="J65" s="1" t="str">
        <f t="shared" si="11"/>
        <v/>
      </c>
      <c r="K65" s="1" t="str">
        <f t="shared" si="30"/>
        <v/>
      </c>
      <c r="L65" s="1" t="str">
        <f t="shared" si="12"/>
        <v/>
      </c>
      <c r="M65" s="1" t="str">
        <f t="shared" si="31"/>
        <v/>
      </c>
      <c r="N65" s="1" t="str">
        <f t="shared" si="32"/>
        <v/>
      </c>
      <c r="O65" s="1" t="str">
        <f t="shared" si="7"/>
        <v/>
      </c>
      <c r="P65" s="1" t="str">
        <f t="shared" si="13"/>
        <v/>
      </c>
      <c r="Q65" s="1" t="str">
        <f t="shared" si="14"/>
        <v/>
      </c>
      <c r="R65" s="1" t="str">
        <f t="shared" si="8"/>
        <v/>
      </c>
      <c r="S65" s="1" t="str">
        <f t="shared" si="15"/>
        <v/>
      </c>
      <c r="T65" s="1" t="str">
        <f t="shared" si="16"/>
        <v/>
      </c>
      <c r="U65" s="50" t="str">
        <f t="shared" si="17"/>
        <v/>
      </c>
      <c r="V65" s="50" t="str">
        <f t="shared" si="18"/>
        <v/>
      </c>
      <c r="W65" s="51" t="str">
        <f t="shared" si="19"/>
        <v/>
      </c>
      <c r="X65" s="51" t="str">
        <f t="shared" si="20"/>
        <v/>
      </c>
      <c r="Y65" s="51" t="str">
        <f t="shared" si="21"/>
        <v/>
      </c>
      <c r="Z65" s="51" t="str">
        <f t="shared" si="22"/>
        <v/>
      </c>
      <c r="AA65" s="1" t="str">
        <f t="shared" si="29"/>
        <v/>
      </c>
      <c r="AB65" s="1" t="str">
        <f t="shared" si="9"/>
        <v/>
      </c>
      <c r="AC65" s="50" t="str">
        <f t="shared" si="10"/>
        <v/>
      </c>
      <c r="AD65" s="50" t="str">
        <f t="shared" si="26"/>
        <v/>
      </c>
      <c r="AE65" s="50" t="str">
        <f t="shared" si="27"/>
        <v/>
      </c>
      <c r="AF65" s="50" t="str">
        <f t="shared" si="28"/>
        <v/>
      </c>
      <c r="AG65" s="17"/>
    </row>
    <row r="66" spans="2:33" x14ac:dyDescent="0.25">
      <c r="B66" s="1">
        <v>65</v>
      </c>
      <c r="I66" s="1" t="str">
        <f t="shared" si="3"/>
        <v/>
      </c>
      <c r="J66" s="1" t="str">
        <f t="shared" si="11"/>
        <v/>
      </c>
      <c r="K66" s="1" t="str">
        <f t="shared" si="30"/>
        <v/>
      </c>
      <c r="L66" s="1" t="str">
        <f t="shared" si="12"/>
        <v/>
      </c>
      <c r="M66" s="1" t="str">
        <f t="shared" si="31"/>
        <v/>
      </c>
      <c r="N66" s="1" t="str">
        <f t="shared" si="32"/>
        <v/>
      </c>
      <c r="O66" s="1" t="str">
        <f t="shared" si="7"/>
        <v/>
      </c>
      <c r="P66" s="1" t="str">
        <f t="shared" si="13"/>
        <v/>
      </c>
      <c r="Q66" s="1" t="str">
        <f t="shared" si="14"/>
        <v/>
      </c>
      <c r="R66" s="1" t="str">
        <f t="shared" si="8"/>
        <v/>
      </c>
      <c r="S66" s="1" t="str">
        <f t="shared" si="15"/>
        <v/>
      </c>
      <c r="T66" s="1" t="str">
        <f t="shared" si="16"/>
        <v/>
      </c>
      <c r="U66" s="50" t="str">
        <f t="shared" si="17"/>
        <v/>
      </c>
      <c r="V66" s="50" t="str">
        <f t="shared" si="18"/>
        <v/>
      </c>
      <c r="W66" s="51" t="str">
        <f t="shared" si="19"/>
        <v/>
      </c>
      <c r="X66" s="51" t="str">
        <f t="shared" si="20"/>
        <v/>
      </c>
      <c r="Y66" s="51" t="str">
        <f t="shared" si="21"/>
        <v/>
      </c>
      <c r="Z66" s="51" t="str">
        <f t="shared" si="22"/>
        <v/>
      </c>
      <c r="AA66" s="1" t="str">
        <f t="shared" ref="AA66:AA83" si="33">IF(E66="","",IF(E66&gt;F66,"W","L"))</f>
        <v/>
      </c>
      <c r="AB66" s="1" t="str">
        <f t="shared" si="9"/>
        <v/>
      </c>
      <c r="AC66" s="50" t="str">
        <f t="shared" si="10"/>
        <v/>
      </c>
      <c r="AD66" s="50" t="str">
        <f t="shared" si="26"/>
        <v/>
      </c>
      <c r="AE66" s="50" t="str">
        <f t="shared" si="27"/>
        <v/>
      </c>
      <c r="AF66" s="50" t="str">
        <f t="shared" si="28"/>
        <v/>
      </c>
      <c r="AG66" s="17"/>
    </row>
    <row r="67" spans="2:33" x14ac:dyDescent="0.25">
      <c r="B67" s="1">
        <v>66</v>
      </c>
      <c r="I67" s="1" t="str">
        <f t="shared" ref="I67:I83" si="34">IF(E67="","",IF(E67&gt;F67,I66+1,I66))</f>
        <v/>
      </c>
      <c r="J67" s="1" t="str">
        <f t="shared" si="11"/>
        <v/>
      </c>
      <c r="K67" s="1" t="str">
        <f t="shared" ref="K67:K83" si="35">IF(E67="","",IF(AND(G67=$AK$1,E67&gt;F67),K66+1,K66))</f>
        <v/>
      </c>
      <c r="L67" s="1" t="str">
        <f t="shared" si="12"/>
        <v/>
      </c>
      <c r="M67" s="1" t="str">
        <f t="shared" ref="M67:M83" si="36">IF(E67="","",IF(AND(H67=$AK$1,E67&gt;F67),M66+1,M66))</f>
        <v/>
      </c>
      <c r="N67" s="1" t="str">
        <f t="shared" ref="N67:N83" si="37">IF(E67="","",IF(AND(H67=$AK$1,E67&lt;F67),N66+1,N66))</f>
        <v/>
      </c>
      <c r="O67" s="1" t="str">
        <f t="shared" ref="O67:O83" si="38">IF(E67="","",IF(AND(C67=$AL$1,E67&gt;F67),O66+1,O66))</f>
        <v/>
      </c>
      <c r="P67" s="1" t="str">
        <f t="shared" si="13"/>
        <v/>
      </c>
      <c r="Q67" s="1" t="str">
        <f t="shared" si="14"/>
        <v/>
      </c>
      <c r="R67" s="1" t="str">
        <f t="shared" ref="R67:R83" si="39">IF(E67="","",IF(AND(C67=$AL$2,E67&gt;F67),R66+1,R66))</f>
        <v/>
      </c>
      <c r="S67" s="1" t="str">
        <f t="shared" si="15"/>
        <v/>
      </c>
      <c r="T67" s="1" t="str">
        <f t="shared" si="16"/>
        <v/>
      </c>
      <c r="U67" s="50" t="str">
        <f t="shared" si="17"/>
        <v/>
      </c>
      <c r="V67" s="50" t="str">
        <f t="shared" si="18"/>
        <v/>
      </c>
      <c r="W67" s="51" t="str">
        <f t="shared" si="19"/>
        <v/>
      </c>
      <c r="X67" s="51" t="str">
        <f t="shared" si="20"/>
        <v/>
      </c>
      <c r="Y67" s="51" t="str">
        <f t="shared" si="21"/>
        <v/>
      </c>
      <c r="Z67" s="51" t="str">
        <f t="shared" si="22"/>
        <v/>
      </c>
      <c r="AA67" s="1" t="str">
        <f t="shared" si="33"/>
        <v/>
      </c>
      <c r="AB67" s="1" t="str">
        <f t="shared" ref="AB67:AB83" si="40">IF(AA67="","",IF(AA67=AA66,AB66+1,1))</f>
        <v/>
      </c>
      <c r="AC67" s="50" t="str">
        <f t="shared" ref="AC67:AC83" si="41">IF(E67="","",IF(E67&gt;F67,"W",IF(AND(E67&lt;F67,G67=$AK$2,H67=$AK$2),"L","OTL")))</f>
        <v/>
      </c>
      <c r="AD67" s="50" t="str">
        <f t="shared" si="26"/>
        <v/>
      </c>
      <c r="AE67" s="50" t="str">
        <f t="shared" si="27"/>
        <v/>
      </c>
      <c r="AF67" s="50" t="str">
        <f t="shared" si="28"/>
        <v/>
      </c>
      <c r="AG67" s="17"/>
    </row>
    <row r="68" spans="2:33" x14ac:dyDescent="0.25">
      <c r="B68" s="1">
        <v>67</v>
      </c>
      <c r="I68" s="1" t="str">
        <f t="shared" si="34"/>
        <v/>
      </c>
      <c r="J68" s="1" t="str">
        <f t="shared" ref="J68:J83" si="42">IF(E68="","",IF(AND(F68&gt;E68,G68=$AK$2,H68=$AK$2),J67+1,J67))</f>
        <v/>
      </c>
      <c r="K68" s="1" t="str">
        <f t="shared" si="35"/>
        <v/>
      </c>
      <c r="L68" s="1" t="str">
        <f t="shared" ref="L68:L83" si="43">IF(E68="","",IF(AND(OR(G68=$AK$1,H68=$AK$1),E68&lt;F68),L67+1,L67))</f>
        <v/>
      </c>
      <c r="M68" s="1" t="str">
        <f t="shared" si="36"/>
        <v/>
      </c>
      <c r="N68" s="1" t="str">
        <f t="shared" si="37"/>
        <v/>
      </c>
      <c r="O68" s="1" t="str">
        <f t="shared" si="38"/>
        <v/>
      </c>
      <c r="P68" s="1" t="str">
        <f t="shared" ref="P68:P83" si="44">IF(E68="","",IF(AND(C68=$AL$1,F68&gt;E68,G68=$AK$2,H68=$AK$2), P67+1, P67))</f>
        <v/>
      </c>
      <c r="Q68" s="1" t="str">
        <f t="shared" ref="Q68:Q83" si="45">IF(E68="","",IF(AND(C68=$AL$1,F68&gt;E68,OR(G68=$AK$1,H68=$AK$1)),Q67+1, Q67))</f>
        <v/>
      </c>
      <c r="R68" s="1" t="str">
        <f t="shared" si="39"/>
        <v/>
      </c>
      <c r="S68" s="1" t="str">
        <f t="shared" ref="S68:S83" si="46">IF(E68="","",IF(AND(C68=$AL$2,F68&gt;E68,G68=$AK$2,H68=$AK$2),S67+1,S67))</f>
        <v/>
      </c>
      <c r="T68" s="1" t="str">
        <f t="shared" ref="T68:T83" si="47">IF(E68="","",IF(AND(C68=$AL$2,F68&gt;E68,OR(G68=$AK$1,H68=$AK$1)), T67+1, T67))</f>
        <v/>
      </c>
      <c r="U68" s="50" t="str">
        <f t="shared" ref="U68:U83" si="48">IF(E68="","",IF(AND(E68&gt;F68,COUNTIF($AO$1:$AO$7,D68)=1),U67+1,U67))</f>
        <v/>
      </c>
      <c r="V68" s="50" t="str">
        <f t="shared" ref="V68:V83" si="49">IF(E68="","",IF(AND(E68&lt;F68,G68=$AK$2,H68=$AK$2,COUNTIF($AO$1:$AO$7,D68)=1),V67+1,V67))</f>
        <v/>
      </c>
      <c r="W68" s="51" t="str">
        <f t="shared" ref="W68:W82" si="50">IF(E68="","",IF(AND(E68&lt;F68,COUNTIF($AO$1:$AO$7,D68)=1,OR(G68=$AK$1,H68=$AK$1)), W67+1, W67))</f>
        <v/>
      </c>
      <c r="X68" s="51" t="str">
        <f t="shared" ref="X68:X83" si="51">IF(E68="","",IF(AND(E68&gt;F68,COUNTIF($AN$1:$AN$15,D68)=1),X67+1,X67))</f>
        <v/>
      </c>
      <c r="Y68" s="51" t="str">
        <f t="shared" ref="Y68:Y83" si="52">IF(E68="","",IF(AND(E68&lt;F68,G68=$AK$2,H68=$AK$2,COUNTIF($AN$1:$AN$15,D68)=1),Y67+1,Y67))</f>
        <v/>
      </c>
      <c r="Z68" s="51" t="str">
        <f t="shared" ref="Z68:Z83" si="53">IF(E68="","",IF(AND(E68&lt;F68,COUNTIF($AN$1:$AN$15,D68)=1,OR(G68=$AK$1,H68=$AK$1)), Z67+1, Z67))</f>
        <v/>
      </c>
      <c r="AA68" s="1" t="str">
        <f t="shared" si="33"/>
        <v/>
      </c>
      <c r="AB68" s="1" t="str">
        <f t="shared" si="40"/>
        <v/>
      </c>
      <c r="AC68" s="50" t="str">
        <f t="shared" si="41"/>
        <v/>
      </c>
      <c r="AD68" s="50" t="str">
        <f t="shared" si="26"/>
        <v/>
      </c>
      <c r="AE68" s="50" t="str">
        <f t="shared" si="27"/>
        <v/>
      </c>
      <c r="AF68" s="50" t="str">
        <f t="shared" si="28"/>
        <v/>
      </c>
      <c r="AG68" s="17"/>
    </row>
    <row r="69" spans="2:33" x14ac:dyDescent="0.25">
      <c r="B69" s="1">
        <v>68</v>
      </c>
      <c r="I69" s="1" t="str">
        <f t="shared" si="34"/>
        <v/>
      </c>
      <c r="J69" s="1" t="str">
        <f t="shared" si="42"/>
        <v/>
      </c>
      <c r="K69" s="1" t="str">
        <f t="shared" si="35"/>
        <v/>
      </c>
      <c r="L69" s="1" t="str">
        <f t="shared" si="43"/>
        <v/>
      </c>
      <c r="M69" s="1" t="str">
        <f t="shared" si="36"/>
        <v/>
      </c>
      <c r="N69" s="1" t="str">
        <f t="shared" si="37"/>
        <v/>
      </c>
      <c r="O69" s="1" t="str">
        <f t="shared" si="38"/>
        <v/>
      </c>
      <c r="P69" s="1" t="str">
        <f t="shared" si="44"/>
        <v/>
      </c>
      <c r="Q69" s="1" t="str">
        <f t="shared" si="45"/>
        <v/>
      </c>
      <c r="R69" s="1" t="str">
        <f t="shared" si="39"/>
        <v/>
      </c>
      <c r="S69" s="1" t="str">
        <f t="shared" si="46"/>
        <v/>
      </c>
      <c r="T69" s="1" t="str">
        <f t="shared" si="47"/>
        <v/>
      </c>
      <c r="U69" s="50" t="str">
        <f t="shared" si="48"/>
        <v/>
      </c>
      <c r="V69" s="50" t="str">
        <f t="shared" si="49"/>
        <v/>
      </c>
      <c r="W69" s="51" t="str">
        <f t="shared" si="50"/>
        <v/>
      </c>
      <c r="X69" s="51" t="str">
        <f t="shared" si="51"/>
        <v/>
      </c>
      <c r="Y69" s="51" t="str">
        <f t="shared" si="52"/>
        <v/>
      </c>
      <c r="Z69" s="51" t="str">
        <f t="shared" si="53"/>
        <v/>
      </c>
      <c r="AA69" s="1" t="str">
        <f t="shared" si="33"/>
        <v/>
      </c>
      <c r="AB69" s="1" t="str">
        <f t="shared" si="40"/>
        <v/>
      </c>
      <c r="AC69" s="50" t="str">
        <f t="shared" si="41"/>
        <v/>
      </c>
      <c r="AD69" s="50" t="str">
        <f t="shared" si="26"/>
        <v/>
      </c>
      <c r="AE69" s="50" t="str">
        <f t="shared" si="27"/>
        <v/>
      </c>
      <c r="AF69" s="50" t="str">
        <f t="shared" si="28"/>
        <v/>
      </c>
      <c r="AG69" s="17"/>
    </row>
    <row r="70" spans="2:33" x14ac:dyDescent="0.25">
      <c r="B70" s="1">
        <v>69</v>
      </c>
      <c r="I70" s="1" t="str">
        <f t="shared" si="34"/>
        <v/>
      </c>
      <c r="J70" s="1" t="str">
        <f t="shared" si="42"/>
        <v/>
      </c>
      <c r="K70" s="1" t="str">
        <f t="shared" si="35"/>
        <v/>
      </c>
      <c r="L70" s="1" t="str">
        <f t="shared" si="43"/>
        <v/>
      </c>
      <c r="M70" s="1" t="str">
        <f t="shared" si="36"/>
        <v/>
      </c>
      <c r="N70" s="1" t="str">
        <f t="shared" si="37"/>
        <v/>
      </c>
      <c r="O70" s="1" t="str">
        <f t="shared" si="38"/>
        <v/>
      </c>
      <c r="P70" s="1" t="str">
        <f t="shared" si="44"/>
        <v/>
      </c>
      <c r="Q70" s="1" t="str">
        <f t="shared" si="45"/>
        <v/>
      </c>
      <c r="R70" s="1" t="str">
        <f t="shared" si="39"/>
        <v/>
      </c>
      <c r="S70" s="1" t="str">
        <f t="shared" si="46"/>
        <v/>
      </c>
      <c r="T70" s="1" t="str">
        <f t="shared" si="47"/>
        <v/>
      </c>
      <c r="U70" s="50" t="str">
        <f t="shared" si="48"/>
        <v/>
      </c>
      <c r="V70" s="50" t="str">
        <f t="shared" si="49"/>
        <v/>
      </c>
      <c r="W70" s="51" t="str">
        <f t="shared" si="50"/>
        <v/>
      </c>
      <c r="X70" s="51" t="str">
        <f t="shared" si="51"/>
        <v/>
      </c>
      <c r="Y70" s="51" t="str">
        <f t="shared" si="52"/>
        <v/>
      </c>
      <c r="Z70" s="51" t="str">
        <f t="shared" si="53"/>
        <v/>
      </c>
      <c r="AA70" s="1" t="str">
        <f t="shared" si="33"/>
        <v/>
      </c>
      <c r="AB70" s="1" t="str">
        <f t="shared" si="40"/>
        <v/>
      </c>
      <c r="AC70" s="50" t="str">
        <f t="shared" si="41"/>
        <v/>
      </c>
      <c r="AD70" s="50" t="str">
        <f t="shared" si="26"/>
        <v/>
      </c>
      <c r="AE70" s="50" t="str">
        <f t="shared" si="27"/>
        <v/>
      </c>
      <c r="AF70" s="50" t="str">
        <f t="shared" si="28"/>
        <v/>
      </c>
      <c r="AG70" s="17"/>
    </row>
    <row r="71" spans="2:33" x14ac:dyDescent="0.25">
      <c r="B71" s="1">
        <v>70</v>
      </c>
      <c r="I71" s="1" t="str">
        <f t="shared" si="34"/>
        <v/>
      </c>
      <c r="J71" s="1" t="str">
        <f t="shared" si="42"/>
        <v/>
      </c>
      <c r="K71" s="1" t="str">
        <f t="shared" si="35"/>
        <v/>
      </c>
      <c r="L71" s="1" t="str">
        <f t="shared" si="43"/>
        <v/>
      </c>
      <c r="M71" s="1" t="str">
        <f t="shared" si="36"/>
        <v/>
      </c>
      <c r="N71" s="1" t="str">
        <f t="shared" si="37"/>
        <v/>
      </c>
      <c r="O71" s="1" t="str">
        <f t="shared" si="38"/>
        <v/>
      </c>
      <c r="P71" s="1" t="str">
        <f t="shared" si="44"/>
        <v/>
      </c>
      <c r="Q71" s="1" t="str">
        <f t="shared" si="45"/>
        <v/>
      </c>
      <c r="R71" s="1" t="str">
        <f t="shared" si="39"/>
        <v/>
      </c>
      <c r="S71" s="1" t="str">
        <f t="shared" si="46"/>
        <v/>
      </c>
      <c r="T71" s="1" t="str">
        <f t="shared" si="47"/>
        <v/>
      </c>
      <c r="U71" s="50" t="str">
        <f t="shared" si="48"/>
        <v/>
      </c>
      <c r="V71" s="50" t="str">
        <f t="shared" si="49"/>
        <v/>
      </c>
      <c r="W71" s="51" t="str">
        <f t="shared" si="50"/>
        <v/>
      </c>
      <c r="X71" s="51" t="str">
        <f t="shared" si="51"/>
        <v/>
      </c>
      <c r="Y71" s="51" t="str">
        <f t="shared" si="52"/>
        <v/>
      </c>
      <c r="Z71" s="51" t="str">
        <f t="shared" si="53"/>
        <v/>
      </c>
      <c r="AA71" s="1" t="str">
        <f t="shared" si="33"/>
        <v/>
      </c>
      <c r="AB71" s="1" t="str">
        <f t="shared" si="40"/>
        <v/>
      </c>
      <c r="AC71" s="50" t="str">
        <f t="shared" si="41"/>
        <v/>
      </c>
      <c r="AD71" s="50" t="str">
        <f t="shared" si="26"/>
        <v/>
      </c>
      <c r="AE71" s="50" t="str">
        <f t="shared" si="27"/>
        <v/>
      </c>
      <c r="AF71" s="50" t="str">
        <f t="shared" si="28"/>
        <v/>
      </c>
      <c r="AG71" s="17"/>
    </row>
    <row r="72" spans="2:33" x14ac:dyDescent="0.25">
      <c r="B72" s="1">
        <v>71</v>
      </c>
      <c r="I72" s="1" t="str">
        <f t="shared" si="34"/>
        <v/>
      </c>
      <c r="J72" s="1" t="str">
        <f t="shared" si="42"/>
        <v/>
      </c>
      <c r="K72" s="1" t="str">
        <f t="shared" si="35"/>
        <v/>
      </c>
      <c r="L72" s="1" t="str">
        <f t="shared" si="43"/>
        <v/>
      </c>
      <c r="M72" s="1" t="str">
        <f t="shared" si="36"/>
        <v/>
      </c>
      <c r="N72" s="1" t="str">
        <f t="shared" si="37"/>
        <v/>
      </c>
      <c r="O72" s="1" t="str">
        <f t="shared" si="38"/>
        <v/>
      </c>
      <c r="P72" s="1" t="str">
        <f t="shared" si="44"/>
        <v/>
      </c>
      <c r="Q72" s="1" t="str">
        <f t="shared" si="45"/>
        <v/>
      </c>
      <c r="R72" s="1" t="str">
        <f t="shared" si="39"/>
        <v/>
      </c>
      <c r="S72" s="1" t="str">
        <f t="shared" si="46"/>
        <v/>
      </c>
      <c r="T72" s="1" t="str">
        <f t="shared" si="47"/>
        <v/>
      </c>
      <c r="U72" s="50" t="str">
        <f t="shared" si="48"/>
        <v/>
      </c>
      <c r="V72" s="50" t="str">
        <f t="shared" si="49"/>
        <v/>
      </c>
      <c r="W72" s="51" t="str">
        <f t="shared" si="50"/>
        <v/>
      </c>
      <c r="X72" s="51" t="str">
        <f t="shared" si="51"/>
        <v/>
      </c>
      <c r="Y72" s="51" t="str">
        <f t="shared" si="52"/>
        <v/>
      </c>
      <c r="Z72" s="51" t="str">
        <f t="shared" si="53"/>
        <v/>
      </c>
      <c r="AA72" s="1" t="str">
        <f t="shared" si="33"/>
        <v/>
      </c>
      <c r="AB72" s="1" t="str">
        <f t="shared" si="40"/>
        <v/>
      </c>
      <c r="AC72" s="50" t="str">
        <f t="shared" si="41"/>
        <v/>
      </c>
      <c r="AD72" s="50" t="str">
        <f t="shared" si="26"/>
        <v/>
      </c>
      <c r="AE72" s="50" t="str">
        <f t="shared" si="27"/>
        <v/>
      </c>
      <c r="AF72" s="50" t="str">
        <f t="shared" si="28"/>
        <v/>
      </c>
      <c r="AG72" s="17"/>
    </row>
    <row r="73" spans="2:33" x14ac:dyDescent="0.25">
      <c r="B73" s="1">
        <v>72</v>
      </c>
      <c r="I73" s="1" t="str">
        <f t="shared" si="34"/>
        <v/>
      </c>
      <c r="J73" s="1" t="str">
        <f t="shared" si="42"/>
        <v/>
      </c>
      <c r="K73" s="1" t="str">
        <f t="shared" si="35"/>
        <v/>
      </c>
      <c r="L73" s="1" t="str">
        <f t="shared" si="43"/>
        <v/>
      </c>
      <c r="M73" s="1" t="str">
        <f t="shared" si="36"/>
        <v/>
      </c>
      <c r="N73" s="1" t="str">
        <f t="shared" si="37"/>
        <v/>
      </c>
      <c r="O73" s="1" t="str">
        <f t="shared" si="38"/>
        <v/>
      </c>
      <c r="P73" s="1" t="str">
        <f t="shared" si="44"/>
        <v/>
      </c>
      <c r="Q73" s="1" t="str">
        <f t="shared" si="45"/>
        <v/>
      </c>
      <c r="R73" s="1" t="str">
        <f t="shared" si="39"/>
        <v/>
      </c>
      <c r="S73" s="1" t="str">
        <f t="shared" si="46"/>
        <v/>
      </c>
      <c r="T73" s="1" t="str">
        <f t="shared" si="47"/>
        <v/>
      </c>
      <c r="U73" s="50" t="str">
        <f t="shared" si="48"/>
        <v/>
      </c>
      <c r="V73" s="50" t="str">
        <f t="shared" si="49"/>
        <v/>
      </c>
      <c r="W73" s="51" t="str">
        <f t="shared" si="50"/>
        <v/>
      </c>
      <c r="X73" s="51" t="str">
        <f t="shared" si="51"/>
        <v/>
      </c>
      <c r="Y73" s="51" t="str">
        <f t="shared" si="52"/>
        <v/>
      </c>
      <c r="Z73" s="51" t="str">
        <f t="shared" si="53"/>
        <v/>
      </c>
      <c r="AA73" s="1" t="str">
        <f t="shared" si="33"/>
        <v/>
      </c>
      <c r="AB73" s="1" t="str">
        <f t="shared" si="40"/>
        <v/>
      </c>
      <c r="AC73" s="50" t="str">
        <f t="shared" si="41"/>
        <v/>
      </c>
      <c r="AD73" s="50" t="str">
        <f t="shared" si="26"/>
        <v/>
      </c>
      <c r="AE73" s="50" t="str">
        <f t="shared" si="27"/>
        <v/>
      </c>
      <c r="AF73" s="50" t="str">
        <f t="shared" si="28"/>
        <v/>
      </c>
      <c r="AG73" s="17"/>
    </row>
    <row r="74" spans="2:33" x14ac:dyDescent="0.25">
      <c r="B74" s="1">
        <v>73</v>
      </c>
      <c r="I74" s="1" t="str">
        <f t="shared" si="34"/>
        <v/>
      </c>
      <c r="J74" s="1" t="str">
        <f t="shared" si="42"/>
        <v/>
      </c>
      <c r="K74" s="1" t="str">
        <f t="shared" si="35"/>
        <v/>
      </c>
      <c r="L74" s="1" t="str">
        <f t="shared" si="43"/>
        <v/>
      </c>
      <c r="M74" s="1" t="str">
        <f t="shared" si="36"/>
        <v/>
      </c>
      <c r="N74" s="1" t="str">
        <f t="shared" si="37"/>
        <v/>
      </c>
      <c r="O74" s="1" t="str">
        <f t="shared" si="38"/>
        <v/>
      </c>
      <c r="P74" s="1" t="str">
        <f t="shared" si="44"/>
        <v/>
      </c>
      <c r="Q74" s="1" t="str">
        <f t="shared" si="45"/>
        <v/>
      </c>
      <c r="R74" s="1" t="str">
        <f t="shared" si="39"/>
        <v/>
      </c>
      <c r="S74" s="1" t="str">
        <f t="shared" si="46"/>
        <v/>
      </c>
      <c r="T74" s="1" t="str">
        <f t="shared" si="47"/>
        <v/>
      </c>
      <c r="U74" s="50" t="str">
        <f t="shared" si="48"/>
        <v/>
      </c>
      <c r="V74" s="50" t="str">
        <f t="shared" si="49"/>
        <v/>
      </c>
      <c r="W74" s="51" t="str">
        <f t="shared" si="50"/>
        <v/>
      </c>
      <c r="X74" s="51" t="str">
        <f t="shared" si="51"/>
        <v/>
      </c>
      <c r="Y74" s="51" t="str">
        <f t="shared" si="52"/>
        <v/>
      </c>
      <c r="Z74" s="51" t="str">
        <f t="shared" si="53"/>
        <v/>
      </c>
      <c r="AA74" s="1" t="str">
        <f t="shared" si="33"/>
        <v/>
      </c>
      <c r="AB74" s="1" t="str">
        <f t="shared" si="40"/>
        <v/>
      </c>
      <c r="AC74" s="50" t="str">
        <f t="shared" si="41"/>
        <v/>
      </c>
      <c r="AD74" s="50" t="str">
        <f t="shared" si="26"/>
        <v/>
      </c>
      <c r="AE74" s="50" t="str">
        <f t="shared" si="27"/>
        <v/>
      </c>
      <c r="AF74" s="50" t="str">
        <f t="shared" si="28"/>
        <v/>
      </c>
      <c r="AG74" s="17"/>
    </row>
    <row r="75" spans="2:33" x14ac:dyDescent="0.25">
      <c r="B75" s="1">
        <v>74</v>
      </c>
      <c r="I75" s="1" t="str">
        <f t="shared" si="34"/>
        <v/>
      </c>
      <c r="J75" s="1" t="str">
        <f t="shared" si="42"/>
        <v/>
      </c>
      <c r="K75" s="1" t="str">
        <f t="shared" si="35"/>
        <v/>
      </c>
      <c r="L75" s="1" t="str">
        <f t="shared" si="43"/>
        <v/>
      </c>
      <c r="M75" s="1" t="str">
        <f t="shared" si="36"/>
        <v/>
      </c>
      <c r="N75" s="1" t="str">
        <f t="shared" si="37"/>
        <v/>
      </c>
      <c r="O75" s="1" t="str">
        <f t="shared" si="38"/>
        <v/>
      </c>
      <c r="P75" s="1" t="str">
        <f t="shared" si="44"/>
        <v/>
      </c>
      <c r="Q75" s="1" t="str">
        <f t="shared" si="45"/>
        <v/>
      </c>
      <c r="R75" s="1" t="str">
        <f t="shared" si="39"/>
        <v/>
      </c>
      <c r="S75" s="1" t="str">
        <f t="shared" si="46"/>
        <v/>
      </c>
      <c r="T75" s="1" t="str">
        <f t="shared" si="47"/>
        <v/>
      </c>
      <c r="U75" s="50" t="str">
        <f t="shared" si="48"/>
        <v/>
      </c>
      <c r="V75" s="50" t="str">
        <f t="shared" si="49"/>
        <v/>
      </c>
      <c r="W75" s="51" t="str">
        <f t="shared" si="50"/>
        <v/>
      </c>
      <c r="X75" s="51" t="str">
        <f t="shared" si="51"/>
        <v/>
      </c>
      <c r="Y75" s="51" t="str">
        <f t="shared" si="52"/>
        <v/>
      </c>
      <c r="Z75" s="51" t="str">
        <f t="shared" si="53"/>
        <v/>
      </c>
      <c r="AA75" s="1" t="str">
        <f t="shared" si="33"/>
        <v/>
      </c>
      <c r="AB75" s="1" t="str">
        <f t="shared" si="40"/>
        <v/>
      </c>
      <c r="AC75" s="50" t="str">
        <f t="shared" si="41"/>
        <v/>
      </c>
      <c r="AD75" s="50" t="str">
        <f t="shared" si="26"/>
        <v/>
      </c>
      <c r="AE75" s="50" t="str">
        <f t="shared" si="27"/>
        <v/>
      </c>
      <c r="AF75" s="50" t="str">
        <f t="shared" si="28"/>
        <v/>
      </c>
      <c r="AG75" s="17"/>
    </row>
    <row r="76" spans="2:33" x14ac:dyDescent="0.25">
      <c r="B76" s="1">
        <v>75</v>
      </c>
      <c r="I76" s="1" t="str">
        <f t="shared" si="34"/>
        <v/>
      </c>
      <c r="J76" s="1" t="str">
        <f t="shared" si="42"/>
        <v/>
      </c>
      <c r="K76" s="1" t="str">
        <f t="shared" si="35"/>
        <v/>
      </c>
      <c r="L76" s="1" t="str">
        <f t="shared" si="43"/>
        <v/>
      </c>
      <c r="M76" s="1" t="str">
        <f t="shared" si="36"/>
        <v/>
      </c>
      <c r="N76" s="1" t="str">
        <f t="shared" si="37"/>
        <v/>
      </c>
      <c r="O76" s="1" t="str">
        <f t="shared" si="38"/>
        <v/>
      </c>
      <c r="P76" s="1" t="str">
        <f t="shared" si="44"/>
        <v/>
      </c>
      <c r="Q76" s="1" t="str">
        <f t="shared" si="45"/>
        <v/>
      </c>
      <c r="R76" s="1" t="str">
        <f t="shared" si="39"/>
        <v/>
      </c>
      <c r="S76" s="1" t="str">
        <f t="shared" si="46"/>
        <v/>
      </c>
      <c r="T76" s="1" t="str">
        <f t="shared" si="47"/>
        <v/>
      </c>
      <c r="U76" s="50" t="str">
        <f t="shared" si="48"/>
        <v/>
      </c>
      <c r="V76" s="50" t="str">
        <f t="shared" si="49"/>
        <v/>
      </c>
      <c r="W76" s="51" t="str">
        <f t="shared" si="50"/>
        <v/>
      </c>
      <c r="X76" s="51" t="str">
        <f t="shared" si="51"/>
        <v/>
      </c>
      <c r="Y76" s="51" t="str">
        <f t="shared" si="52"/>
        <v/>
      </c>
      <c r="Z76" s="51" t="str">
        <f t="shared" si="53"/>
        <v/>
      </c>
      <c r="AA76" s="1" t="str">
        <f t="shared" si="33"/>
        <v/>
      </c>
      <c r="AB76" s="1" t="str">
        <f t="shared" si="40"/>
        <v/>
      </c>
      <c r="AC76" s="50" t="str">
        <f t="shared" si="41"/>
        <v/>
      </c>
      <c r="AD76" s="50" t="str">
        <f t="shared" si="26"/>
        <v/>
      </c>
      <c r="AE76" s="50" t="str">
        <f t="shared" si="27"/>
        <v/>
      </c>
      <c r="AF76" s="50" t="str">
        <f t="shared" si="28"/>
        <v/>
      </c>
      <c r="AG76" s="17"/>
    </row>
    <row r="77" spans="2:33" x14ac:dyDescent="0.25">
      <c r="B77" s="1">
        <v>76</v>
      </c>
      <c r="I77" s="1" t="str">
        <f t="shared" si="34"/>
        <v/>
      </c>
      <c r="J77" s="1" t="str">
        <f t="shared" si="42"/>
        <v/>
      </c>
      <c r="K77" s="1" t="str">
        <f t="shared" si="35"/>
        <v/>
      </c>
      <c r="L77" s="1" t="str">
        <f t="shared" si="43"/>
        <v/>
      </c>
      <c r="M77" s="1" t="str">
        <f t="shared" si="36"/>
        <v/>
      </c>
      <c r="N77" s="1" t="str">
        <f t="shared" si="37"/>
        <v/>
      </c>
      <c r="O77" s="1" t="str">
        <f t="shared" si="38"/>
        <v/>
      </c>
      <c r="P77" s="1" t="str">
        <f t="shared" si="44"/>
        <v/>
      </c>
      <c r="Q77" s="1" t="str">
        <f t="shared" si="45"/>
        <v/>
      </c>
      <c r="R77" s="1" t="str">
        <f t="shared" si="39"/>
        <v/>
      </c>
      <c r="S77" s="1" t="str">
        <f t="shared" si="46"/>
        <v/>
      </c>
      <c r="T77" s="1" t="str">
        <f t="shared" si="47"/>
        <v/>
      </c>
      <c r="U77" s="50" t="str">
        <f t="shared" si="48"/>
        <v/>
      </c>
      <c r="V77" s="50" t="str">
        <f t="shared" si="49"/>
        <v/>
      </c>
      <c r="W77" s="51" t="str">
        <f t="shared" si="50"/>
        <v/>
      </c>
      <c r="X77" s="51" t="str">
        <f t="shared" si="51"/>
        <v/>
      </c>
      <c r="Y77" s="51" t="str">
        <f t="shared" si="52"/>
        <v/>
      </c>
      <c r="Z77" s="51" t="str">
        <f t="shared" si="53"/>
        <v/>
      </c>
      <c r="AA77" s="1" t="str">
        <f t="shared" si="33"/>
        <v/>
      </c>
      <c r="AB77" s="1" t="str">
        <f t="shared" si="40"/>
        <v/>
      </c>
      <c r="AC77" s="50" t="str">
        <f t="shared" si="41"/>
        <v/>
      </c>
      <c r="AD77" s="50" t="str">
        <f t="shared" si="26"/>
        <v/>
      </c>
      <c r="AE77" s="50" t="str">
        <f t="shared" si="27"/>
        <v/>
      </c>
      <c r="AF77" s="50" t="str">
        <f t="shared" si="28"/>
        <v/>
      </c>
      <c r="AG77" s="17"/>
    </row>
    <row r="78" spans="2:33" x14ac:dyDescent="0.25">
      <c r="B78" s="1">
        <v>77</v>
      </c>
      <c r="I78" s="1" t="str">
        <f t="shared" si="34"/>
        <v/>
      </c>
      <c r="J78" s="1" t="str">
        <f t="shared" si="42"/>
        <v/>
      </c>
      <c r="K78" s="1" t="str">
        <f t="shared" si="35"/>
        <v/>
      </c>
      <c r="L78" s="1" t="str">
        <f t="shared" si="43"/>
        <v/>
      </c>
      <c r="M78" s="1" t="str">
        <f t="shared" si="36"/>
        <v/>
      </c>
      <c r="N78" s="1" t="str">
        <f t="shared" si="37"/>
        <v/>
      </c>
      <c r="O78" s="1" t="str">
        <f t="shared" si="38"/>
        <v/>
      </c>
      <c r="P78" s="1" t="str">
        <f t="shared" si="44"/>
        <v/>
      </c>
      <c r="Q78" s="1" t="str">
        <f t="shared" si="45"/>
        <v/>
      </c>
      <c r="R78" s="1" t="str">
        <f t="shared" si="39"/>
        <v/>
      </c>
      <c r="S78" s="1" t="str">
        <f t="shared" si="46"/>
        <v/>
      </c>
      <c r="T78" s="1" t="str">
        <f t="shared" si="47"/>
        <v/>
      </c>
      <c r="U78" s="50" t="str">
        <f t="shared" si="48"/>
        <v/>
      </c>
      <c r="V78" s="50" t="str">
        <f t="shared" si="49"/>
        <v/>
      </c>
      <c r="W78" s="51" t="str">
        <f t="shared" si="50"/>
        <v/>
      </c>
      <c r="X78" s="51" t="str">
        <f t="shared" si="51"/>
        <v/>
      </c>
      <c r="Y78" s="51" t="str">
        <f t="shared" si="52"/>
        <v/>
      </c>
      <c r="Z78" s="51" t="str">
        <f t="shared" si="53"/>
        <v/>
      </c>
      <c r="AA78" s="1" t="str">
        <f t="shared" si="33"/>
        <v/>
      </c>
      <c r="AB78" s="1" t="str">
        <f t="shared" si="40"/>
        <v/>
      </c>
      <c r="AC78" s="50" t="str">
        <f t="shared" si="41"/>
        <v/>
      </c>
      <c r="AD78" s="50" t="str">
        <f t="shared" ref="AD78:AD83" si="54">IF(AC78="","",COUNTIFS(AC69:AC78,"W"))</f>
        <v/>
      </c>
      <c r="AE78" s="50" t="str">
        <f t="shared" ref="AE78:AE83" si="55">IF(AC78="","",COUNTIFS(AC69:AC78,"L"))</f>
        <v/>
      </c>
      <c r="AF78" s="50" t="str">
        <f t="shared" ref="AF78:AF83" si="56">IF(AC78="","",COUNTIFS(AC69:AC78,"OTL"))</f>
        <v/>
      </c>
      <c r="AG78" s="17"/>
    </row>
    <row r="79" spans="2:33" x14ac:dyDescent="0.25">
      <c r="B79" s="1">
        <v>78</v>
      </c>
      <c r="I79" s="1" t="str">
        <f t="shared" si="34"/>
        <v/>
      </c>
      <c r="J79" s="1" t="str">
        <f t="shared" si="42"/>
        <v/>
      </c>
      <c r="K79" s="1" t="str">
        <f t="shared" si="35"/>
        <v/>
      </c>
      <c r="L79" s="1" t="str">
        <f t="shared" si="43"/>
        <v/>
      </c>
      <c r="M79" s="1" t="str">
        <f t="shared" si="36"/>
        <v/>
      </c>
      <c r="N79" s="1" t="str">
        <f t="shared" si="37"/>
        <v/>
      </c>
      <c r="O79" s="1" t="str">
        <f t="shared" si="38"/>
        <v/>
      </c>
      <c r="P79" s="1" t="str">
        <f t="shared" si="44"/>
        <v/>
      </c>
      <c r="Q79" s="1" t="str">
        <f t="shared" si="45"/>
        <v/>
      </c>
      <c r="R79" s="1" t="str">
        <f t="shared" si="39"/>
        <v/>
      </c>
      <c r="S79" s="1" t="str">
        <f t="shared" si="46"/>
        <v/>
      </c>
      <c r="T79" s="1" t="str">
        <f t="shared" si="47"/>
        <v/>
      </c>
      <c r="U79" s="50" t="str">
        <f t="shared" si="48"/>
        <v/>
      </c>
      <c r="V79" s="50" t="str">
        <f t="shared" si="49"/>
        <v/>
      </c>
      <c r="W79" s="51" t="str">
        <f t="shared" si="50"/>
        <v/>
      </c>
      <c r="X79" s="51" t="str">
        <f t="shared" si="51"/>
        <v/>
      </c>
      <c r="Y79" s="51" t="str">
        <f t="shared" si="52"/>
        <v/>
      </c>
      <c r="Z79" s="51" t="str">
        <f t="shared" si="53"/>
        <v/>
      </c>
      <c r="AA79" s="1" t="str">
        <f t="shared" si="33"/>
        <v/>
      </c>
      <c r="AB79" s="1" t="str">
        <f t="shared" si="40"/>
        <v/>
      </c>
      <c r="AC79" s="50" t="str">
        <f t="shared" si="41"/>
        <v/>
      </c>
      <c r="AD79" s="50" t="str">
        <f t="shared" si="54"/>
        <v/>
      </c>
      <c r="AE79" s="50" t="str">
        <f t="shared" si="55"/>
        <v/>
      </c>
      <c r="AF79" s="50" t="str">
        <f t="shared" si="56"/>
        <v/>
      </c>
      <c r="AG79" s="17"/>
    </row>
    <row r="80" spans="2:33" x14ac:dyDescent="0.25">
      <c r="B80" s="1">
        <v>79</v>
      </c>
      <c r="I80" s="1" t="str">
        <f t="shared" si="34"/>
        <v/>
      </c>
      <c r="J80" s="1" t="str">
        <f t="shared" si="42"/>
        <v/>
      </c>
      <c r="K80" s="1" t="str">
        <f t="shared" si="35"/>
        <v/>
      </c>
      <c r="L80" s="1" t="str">
        <f t="shared" si="43"/>
        <v/>
      </c>
      <c r="M80" s="1" t="str">
        <f t="shared" si="36"/>
        <v/>
      </c>
      <c r="N80" s="1" t="str">
        <f t="shared" si="37"/>
        <v/>
      </c>
      <c r="O80" s="1" t="str">
        <f t="shared" si="38"/>
        <v/>
      </c>
      <c r="P80" s="1" t="str">
        <f t="shared" si="44"/>
        <v/>
      </c>
      <c r="Q80" s="1" t="str">
        <f t="shared" si="45"/>
        <v/>
      </c>
      <c r="R80" s="1" t="str">
        <f t="shared" si="39"/>
        <v/>
      </c>
      <c r="S80" s="1" t="str">
        <f t="shared" si="46"/>
        <v/>
      </c>
      <c r="T80" s="1" t="str">
        <f t="shared" si="47"/>
        <v/>
      </c>
      <c r="U80" s="50" t="str">
        <f t="shared" si="48"/>
        <v/>
      </c>
      <c r="V80" s="50" t="str">
        <f t="shared" si="49"/>
        <v/>
      </c>
      <c r="W80" s="51" t="str">
        <f t="shared" si="50"/>
        <v/>
      </c>
      <c r="X80" s="51" t="str">
        <f t="shared" si="51"/>
        <v/>
      </c>
      <c r="Y80" s="51" t="str">
        <f t="shared" si="52"/>
        <v/>
      </c>
      <c r="Z80" s="51" t="str">
        <f t="shared" si="53"/>
        <v/>
      </c>
      <c r="AA80" s="1" t="str">
        <f t="shared" si="33"/>
        <v/>
      </c>
      <c r="AB80" s="1" t="str">
        <f t="shared" si="40"/>
        <v/>
      </c>
      <c r="AC80" s="50" t="str">
        <f t="shared" si="41"/>
        <v/>
      </c>
      <c r="AD80" s="50" t="str">
        <f t="shared" si="54"/>
        <v/>
      </c>
      <c r="AE80" s="50" t="str">
        <f t="shared" si="55"/>
        <v/>
      </c>
      <c r="AF80" s="50" t="str">
        <f t="shared" si="56"/>
        <v/>
      </c>
      <c r="AG80" s="17"/>
    </row>
    <row r="81" spans="2:33" x14ac:dyDescent="0.25">
      <c r="B81" s="1">
        <v>80</v>
      </c>
      <c r="I81" s="1" t="str">
        <f t="shared" si="34"/>
        <v/>
      </c>
      <c r="J81" s="1" t="str">
        <f t="shared" si="42"/>
        <v/>
      </c>
      <c r="K81" s="1" t="str">
        <f t="shared" si="35"/>
        <v/>
      </c>
      <c r="L81" s="1" t="str">
        <f t="shared" si="43"/>
        <v/>
      </c>
      <c r="M81" s="1" t="str">
        <f t="shared" si="36"/>
        <v/>
      </c>
      <c r="N81" s="1" t="str">
        <f t="shared" si="37"/>
        <v/>
      </c>
      <c r="O81" s="1" t="str">
        <f t="shared" si="38"/>
        <v/>
      </c>
      <c r="P81" s="1" t="str">
        <f t="shared" si="44"/>
        <v/>
      </c>
      <c r="Q81" s="1" t="str">
        <f t="shared" si="45"/>
        <v/>
      </c>
      <c r="R81" s="1" t="str">
        <f t="shared" si="39"/>
        <v/>
      </c>
      <c r="S81" s="1" t="str">
        <f t="shared" si="46"/>
        <v/>
      </c>
      <c r="T81" s="1" t="str">
        <f t="shared" si="47"/>
        <v/>
      </c>
      <c r="U81" s="50" t="str">
        <f t="shared" si="48"/>
        <v/>
      </c>
      <c r="V81" s="50" t="str">
        <f t="shared" si="49"/>
        <v/>
      </c>
      <c r="W81" s="51" t="str">
        <f t="shared" si="50"/>
        <v/>
      </c>
      <c r="X81" s="51" t="str">
        <f t="shared" si="51"/>
        <v/>
      </c>
      <c r="Y81" s="51" t="str">
        <f t="shared" si="52"/>
        <v/>
      </c>
      <c r="Z81" s="51" t="str">
        <f t="shared" si="53"/>
        <v/>
      </c>
      <c r="AA81" s="1" t="str">
        <f t="shared" si="33"/>
        <v/>
      </c>
      <c r="AB81" s="1" t="str">
        <f t="shared" si="40"/>
        <v/>
      </c>
      <c r="AC81" s="50" t="str">
        <f t="shared" si="41"/>
        <v/>
      </c>
      <c r="AD81" s="50" t="str">
        <f t="shared" si="54"/>
        <v/>
      </c>
      <c r="AE81" s="50" t="str">
        <f t="shared" si="55"/>
        <v/>
      </c>
      <c r="AF81" s="50" t="str">
        <f t="shared" si="56"/>
        <v/>
      </c>
      <c r="AG81" s="17"/>
    </row>
    <row r="82" spans="2:33" x14ac:dyDescent="0.25">
      <c r="B82" s="1">
        <v>81</v>
      </c>
      <c r="I82" s="1" t="str">
        <f t="shared" si="34"/>
        <v/>
      </c>
      <c r="J82" s="1" t="str">
        <f t="shared" si="42"/>
        <v/>
      </c>
      <c r="K82" s="1" t="str">
        <f t="shared" si="35"/>
        <v/>
      </c>
      <c r="L82" s="1" t="str">
        <f t="shared" si="43"/>
        <v/>
      </c>
      <c r="M82" s="1" t="str">
        <f t="shared" si="36"/>
        <v/>
      </c>
      <c r="N82" s="1" t="str">
        <f t="shared" si="37"/>
        <v/>
      </c>
      <c r="O82" s="1" t="str">
        <f t="shared" si="38"/>
        <v/>
      </c>
      <c r="P82" s="1" t="str">
        <f t="shared" si="44"/>
        <v/>
      </c>
      <c r="Q82" s="1" t="str">
        <f t="shared" si="45"/>
        <v/>
      </c>
      <c r="R82" s="1" t="str">
        <f t="shared" si="39"/>
        <v/>
      </c>
      <c r="S82" s="1" t="str">
        <f t="shared" si="46"/>
        <v/>
      </c>
      <c r="T82" s="1" t="str">
        <f t="shared" si="47"/>
        <v/>
      </c>
      <c r="U82" s="50" t="str">
        <f t="shared" si="48"/>
        <v/>
      </c>
      <c r="V82" s="50" t="str">
        <f t="shared" si="49"/>
        <v/>
      </c>
      <c r="W82" s="51" t="str">
        <f t="shared" si="50"/>
        <v/>
      </c>
      <c r="X82" s="51" t="str">
        <f t="shared" si="51"/>
        <v/>
      </c>
      <c r="Y82" s="51" t="str">
        <f t="shared" si="52"/>
        <v/>
      </c>
      <c r="Z82" s="51" t="str">
        <f t="shared" si="53"/>
        <v/>
      </c>
      <c r="AA82" s="1" t="str">
        <f t="shared" si="33"/>
        <v/>
      </c>
      <c r="AB82" s="1" t="str">
        <f t="shared" si="40"/>
        <v/>
      </c>
      <c r="AC82" s="50" t="str">
        <f t="shared" si="41"/>
        <v/>
      </c>
      <c r="AD82" s="50" t="str">
        <f t="shared" si="54"/>
        <v/>
      </c>
      <c r="AE82" s="50" t="str">
        <f t="shared" si="55"/>
        <v/>
      </c>
      <c r="AF82" s="50" t="str">
        <f t="shared" si="56"/>
        <v/>
      </c>
      <c r="AG82" s="17"/>
    </row>
    <row r="83" spans="2:33" x14ac:dyDescent="0.25">
      <c r="B83" s="1">
        <v>82</v>
      </c>
      <c r="I83" s="1" t="str">
        <f t="shared" si="34"/>
        <v/>
      </c>
      <c r="J83" s="1" t="str">
        <f t="shared" si="42"/>
        <v/>
      </c>
      <c r="K83" s="1" t="str">
        <f t="shared" si="35"/>
        <v/>
      </c>
      <c r="L83" s="1" t="str">
        <f t="shared" si="43"/>
        <v/>
      </c>
      <c r="M83" s="1" t="str">
        <f t="shared" si="36"/>
        <v/>
      </c>
      <c r="N83" s="1" t="str">
        <f t="shared" si="37"/>
        <v/>
      </c>
      <c r="O83" s="1" t="str">
        <f t="shared" si="38"/>
        <v/>
      </c>
      <c r="P83" s="1" t="str">
        <f t="shared" si="44"/>
        <v/>
      </c>
      <c r="Q83" s="1" t="str">
        <f t="shared" si="45"/>
        <v/>
      </c>
      <c r="R83" s="1" t="str">
        <f t="shared" si="39"/>
        <v/>
      </c>
      <c r="S83" s="1" t="str">
        <f t="shared" si="46"/>
        <v/>
      </c>
      <c r="T83" s="1" t="str">
        <f t="shared" si="47"/>
        <v/>
      </c>
      <c r="U83" s="50" t="str">
        <f t="shared" si="48"/>
        <v/>
      </c>
      <c r="V83" s="50" t="str">
        <f t="shared" si="49"/>
        <v/>
      </c>
      <c r="W83" s="51" t="str">
        <f>IF(E83="","",IF(AND(E83&lt;F83,COUNTIF($AO$1:$AO$7,D83)=1,OR(G83=$AK$1,H83=$AK$1)), W82+1, W82))</f>
        <v/>
      </c>
      <c r="X83" s="51" t="str">
        <f t="shared" si="51"/>
        <v/>
      </c>
      <c r="Y83" s="51" t="str">
        <f t="shared" si="52"/>
        <v/>
      </c>
      <c r="Z83" s="51" t="str">
        <f t="shared" si="53"/>
        <v/>
      </c>
      <c r="AA83" s="1" t="str">
        <f t="shared" si="33"/>
        <v/>
      </c>
      <c r="AB83" s="1" t="str">
        <f t="shared" si="40"/>
        <v/>
      </c>
      <c r="AC83" s="50" t="str">
        <f t="shared" si="41"/>
        <v/>
      </c>
      <c r="AD83" s="50" t="str">
        <f t="shared" si="54"/>
        <v/>
      </c>
      <c r="AE83" s="50" t="str">
        <f t="shared" si="55"/>
        <v/>
      </c>
      <c r="AF83" s="50" t="str">
        <f t="shared" si="56"/>
        <v/>
      </c>
      <c r="AG83" s="17"/>
    </row>
    <row r="84" spans="2:33" x14ac:dyDescent="0.25">
      <c r="B84" s="1" t="s">
        <v>23</v>
      </c>
      <c r="C84" s="1">
        <f>COUNTIF(C1:C83,"Home")</f>
        <v>5</v>
      </c>
      <c r="E84" s="62" t="s">
        <v>13</v>
      </c>
      <c r="F84" s="62"/>
      <c r="I84" s="1">
        <f t="shared" ref="I84:N84" si="57">IF(I1="",0,MAX(I1:I83))</f>
        <v>6</v>
      </c>
      <c r="J84" s="1">
        <f t="shared" si="57"/>
        <v>4</v>
      </c>
      <c r="K84" s="1">
        <f t="shared" si="57"/>
        <v>1</v>
      </c>
      <c r="L84" s="1">
        <f t="shared" si="57"/>
        <v>2</v>
      </c>
      <c r="M84" s="1">
        <f t="shared" si="57"/>
        <v>0</v>
      </c>
      <c r="N84" s="1">
        <f t="shared" si="57"/>
        <v>1</v>
      </c>
      <c r="O84" s="1">
        <f t="shared" ref="O84:Z84" si="58">IF(O2="","",MAX(O2:O83))</f>
        <v>2</v>
      </c>
      <c r="P84" s="1">
        <f t="shared" si="58"/>
        <v>2</v>
      </c>
      <c r="Q84" s="1">
        <f t="shared" si="58"/>
        <v>1</v>
      </c>
      <c r="R84" s="1">
        <f t="shared" si="58"/>
        <v>4</v>
      </c>
      <c r="S84" s="1">
        <f t="shared" si="58"/>
        <v>2</v>
      </c>
      <c r="T84" s="1">
        <f t="shared" si="58"/>
        <v>1</v>
      </c>
      <c r="U84" s="1">
        <f t="shared" si="58"/>
        <v>3</v>
      </c>
      <c r="V84" s="1">
        <f t="shared" si="58"/>
        <v>0</v>
      </c>
      <c r="W84" s="1">
        <f t="shared" si="58"/>
        <v>0</v>
      </c>
      <c r="X84" s="1">
        <f t="shared" si="58"/>
        <v>4</v>
      </c>
      <c r="Y84" s="1">
        <f t="shared" si="58"/>
        <v>4</v>
      </c>
      <c r="Z84" s="1">
        <f t="shared" si="58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2:33" x14ac:dyDescent="0.25">
      <c r="C85" s="1">
        <f>COUNTIF(C1:C83,"Away")</f>
        <v>7</v>
      </c>
      <c r="E85" s="1">
        <f>SUM(E2:E83)</f>
        <v>41</v>
      </c>
      <c r="F85" s="1">
        <f>SUM(F2:F83)</f>
        <v>41</v>
      </c>
      <c r="I85" s="62" t="s">
        <v>16</v>
      </c>
      <c r="J85" s="62"/>
      <c r="K85" s="1" t="s">
        <v>113</v>
      </c>
      <c r="L85" s="1" t="s">
        <v>99</v>
      </c>
      <c r="M85" s="1" t="s">
        <v>103</v>
      </c>
      <c r="N85" s="1" t="s">
        <v>104</v>
      </c>
      <c r="O85" s="1" t="str">
        <f>IF(O84="","0-0-0",CONCATENATE(O84,"-",P84,"-",Q84))</f>
        <v>2-2-1</v>
      </c>
      <c r="R85" s="1" t="str">
        <f>IF(R84="","0-0-0",CONCATENATE(R84,"-",S84,"-",T84))</f>
        <v>4-2-1</v>
      </c>
      <c r="U85" s="1" t="str">
        <f>IF(U84="","0-0-0",CONCATENATE(U84,"-",V84,"-",W84))</f>
        <v>3-0-0</v>
      </c>
      <c r="X85" s="1" t="str">
        <f>IF(X84="","0-0-0",CONCATENATE(X84,"-",Y84,"-",Z84))</f>
        <v>4-4-0</v>
      </c>
      <c r="AA85" s="1" t="str">
        <f>IF(AA84="","0-0",CONCATENATE(AA84,AB84))</f>
        <v>W2</v>
      </c>
      <c r="AD85" s="1" t="str">
        <f>IF(AD84="","0-0-0",CONCATENATE(AD84,"-",AE84,"-",AF84))</f>
        <v>5-3-2</v>
      </c>
    </row>
    <row r="86" spans="2:33" x14ac:dyDescent="0.25">
      <c r="C86" s="1">
        <f>SUM(C84:C85)</f>
        <v>12</v>
      </c>
      <c r="E86" s="1" t="s">
        <v>88</v>
      </c>
      <c r="F86" s="1" t="s">
        <v>89</v>
      </c>
      <c r="O86" s="62" t="s">
        <v>3</v>
      </c>
      <c r="P86" s="62"/>
      <c r="R86" s="62" t="s">
        <v>4</v>
      </c>
      <c r="S86" s="62"/>
      <c r="U86" s="62" t="s">
        <v>24</v>
      </c>
      <c r="V86" s="62"/>
      <c r="X86" s="62" t="s">
        <v>96</v>
      </c>
      <c r="Y86" s="62"/>
      <c r="AA86" s="62" t="s">
        <v>14</v>
      </c>
      <c r="AB86" s="62"/>
      <c r="AD86" s="1" t="s">
        <v>19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G2:H83">
      <formula1>$AK$1:$AK$2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42" sqref="T42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53</v>
      </c>
      <c r="B4" s="4">
        <v>1</v>
      </c>
      <c r="C4" s="4">
        <v>1</v>
      </c>
      <c r="D4" s="4">
        <v>0</v>
      </c>
      <c r="E4" s="33">
        <v>0</v>
      </c>
      <c r="F4" s="34">
        <v>2</v>
      </c>
      <c r="G4" s="32">
        <v>1</v>
      </c>
      <c r="H4" s="33">
        <v>1</v>
      </c>
      <c r="I4" s="33">
        <v>0</v>
      </c>
      <c r="J4" s="34">
        <v>0</v>
      </c>
      <c r="K4" s="42" t="s">
        <v>119</v>
      </c>
      <c r="L4" s="4" t="s">
        <v>116</v>
      </c>
      <c r="M4" s="4" t="s">
        <v>116</v>
      </c>
      <c r="N4" s="4" t="s">
        <v>116</v>
      </c>
      <c r="O4" s="32">
        <v>3</v>
      </c>
      <c r="P4" s="33">
        <v>1</v>
      </c>
      <c r="Q4" s="34">
        <v>2</v>
      </c>
      <c r="R4" s="3" t="s">
        <v>26</v>
      </c>
      <c r="S4" s="5" t="s">
        <v>119</v>
      </c>
    </row>
    <row r="5" spans="1:20" x14ac:dyDescent="0.25">
      <c r="A5" s="12" t="s">
        <v>55</v>
      </c>
      <c r="B5" s="1">
        <v>1</v>
      </c>
      <c r="C5" s="1">
        <v>1</v>
      </c>
      <c r="D5" s="1">
        <v>0</v>
      </c>
      <c r="E5" s="36">
        <v>0</v>
      </c>
      <c r="F5" s="37">
        <v>2</v>
      </c>
      <c r="G5" s="35">
        <v>1</v>
      </c>
      <c r="H5" s="36">
        <v>1</v>
      </c>
      <c r="I5" s="36">
        <v>0</v>
      </c>
      <c r="J5" s="37">
        <v>0</v>
      </c>
      <c r="K5" s="6" t="s">
        <v>119</v>
      </c>
      <c r="L5" s="1" t="s">
        <v>116</v>
      </c>
      <c r="M5" s="1" t="s">
        <v>116</v>
      </c>
      <c r="N5" s="1" t="s">
        <v>116</v>
      </c>
      <c r="O5" s="35">
        <v>5</v>
      </c>
      <c r="P5" s="36">
        <v>3</v>
      </c>
      <c r="Q5" s="37">
        <v>2</v>
      </c>
      <c r="R5" s="6" t="s">
        <v>26</v>
      </c>
      <c r="S5" s="7" t="s">
        <v>119</v>
      </c>
    </row>
    <row r="6" spans="1:20" x14ac:dyDescent="0.25">
      <c r="A6" s="12" t="s">
        <v>54</v>
      </c>
      <c r="B6" s="1">
        <v>1</v>
      </c>
      <c r="C6" s="1">
        <v>1</v>
      </c>
      <c r="D6" s="1">
        <v>0</v>
      </c>
      <c r="E6" s="36">
        <v>0</v>
      </c>
      <c r="F6" s="37">
        <v>2</v>
      </c>
      <c r="G6" s="35">
        <v>0</v>
      </c>
      <c r="H6" s="36">
        <v>0</v>
      </c>
      <c r="I6" s="36">
        <v>1</v>
      </c>
      <c r="J6" s="37">
        <v>0</v>
      </c>
      <c r="K6" s="6" t="s">
        <v>119</v>
      </c>
      <c r="L6" s="1" t="s">
        <v>116</v>
      </c>
      <c r="M6" s="1" t="s">
        <v>119</v>
      </c>
      <c r="N6" s="1" t="s">
        <v>119</v>
      </c>
      <c r="O6" s="35">
        <v>6</v>
      </c>
      <c r="P6" s="36">
        <v>5</v>
      </c>
      <c r="Q6" s="37">
        <v>1</v>
      </c>
      <c r="R6" s="6" t="s">
        <v>26</v>
      </c>
      <c r="S6" s="7" t="s">
        <v>119</v>
      </c>
    </row>
    <row r="7" spans="1:20" x14ac:dyDescent="0.25">
      <c r="A7" s="12" t="s">
        <v>58</v>
      </c>
      <c r="B7" s="1">
        <v>1</v>
      </c>
      <c r="C7" s="1">
        <v>0</v>
      </c>
      <c r="D7" s="1">
        <v>0</v>
      </c>
      <c r="E7" s="36">
        <v>1</v>
      </c>
      <c r="F7" s="37">
        <v>1</v>
      </c>
      <c r="G7" s="35">
        <v>0</v>
      </c>
      <c r="H7" s="36">
        <v>0</v>
      </c>
      <c r="I7" s="36">
        <v>0</v>
      </c>
      <c r="J7" s="37">
        <v>1</v>
      </c>
      <c r="K7" s="6" t="s">
        <v>116</v>
      </c>
      <c r="L7" s="1" t="s">
        <v>121</v>
      </c>
      <c r="M7" s="1" t="s">
        <v>121</v>
      </c>
      <c r="N7" s="1" t="s">
        <v>121</v>
      </c>
      <c r="O7" s="35">
        <v>5</v>
      </c>
      <c r="P7" s="36">
        <v>6</v>
      </c>
      <c r="Q7" s="37">
        <v>-1</v>
      </c>
      <c r="R7" s="6" t="s">
        <v>27</v>
      </c>
      <c r="S7" s="7" t="s">
        <v>121</v>
      </c>
    </row>
    <row r="8" spans="1:20" x14ac:dyDescent="0.25">
      <c r="A8" s="12" t="s">
        <v>57</v>
      </c>
      <c r="B8" s="1">
        <v>1</v>
      </c>
      <c r="C8" s="1">
        <v>0</v>
      </c>
      <c r="D8" s="1">
        <v>1</v>
      </c>
      <c r="E8" s="36">
        <v>0</v>
      </c>
      <c r="F8" s="37">
        <v>0</v>
      </c>
      <c r="G8" s="35">
        <v>0</v>
      </c>
      <c r="H8" s="36">
        <v>0</v>
      </c>
      <c r="I8" s="36">
        <v>0</v>
      </c>
      <c r="J8" s="37">
        <v>0</v>
      </c>
      <c r="K8" s="45" t="s">
        <v>117</v>
      </c>
      <c r="L8" s="1" t="s">
        <v>116</v>
      </c>
      <c r="M8" s="1" t="s">
        <v>116</v>
      </c>
      <c r="N8" s="1" t="s">
        <v>117</v>
      </c>
      <c r="O8" s="35">
        <v>1</v>
      </c>
      <c r="P8" s="36">
        <v>5</v>
      </c>
      <c r="Q8" s="37">
        <v>-4</v>
      </c>
      <c r="R8" s="6" t="s">
        <v>27</v>
      </c>
      <c r="S8" s="7" t="s">
        <v>117</v>
      </c>
    </row>
    <row r="9" spans="1:20" x14ac:dyDescent="0.25">
      <c r="A9" s="12" t="s">
        <v>56</v>
      </c>
      <c r="B9" s="1">
        <v>1</v>
      </c>
      <c r="C9" s="1">
        <v>0</v>
      </c>
      <c r="D9" s="1">
        <v>1</v>
      </c>
      <c r="E9" s="36">
        <v>0</v>
      </c>
      <c r="F9" s="37">
        <v>0</v>
      </c>
      <c r="G9" s="35">
        <v>0</v>
      </c>
      <c r="H9" s="36">
        <v>0</v>
      </c>
      <c r="I9" s="36">
        <v>0</v>
      </c>
      <c r="J9" s="37">
        <v>0</v>
      </c>
      <c r="K9" s="6" t="s">
        <v>116</v>
      </c>
      <c r="L9" s="1" t="s">
        <v>117</v>
      </c>
      <c r="M9" s="1" t="s">
        <v>116</v>
      </c>
      <c r="N9" s="1" t="s">
        <v>117</v>
      </c>
      <c r="O9" s="35">
        <v>3</v>
      </c>
      <c r="P9" s="36">
        <v>4</v>
      </c>
      <c r="Q9" s="37">
        <v>-1</v>
      </c>
      <c r="R9" s="6" t="s">
        <v>27</v>
      </c>
      <c r="S9" s="7" t="s">
        <v>117</v>
      </c>
    </row>
    <row r="10" spans="1:20" x14ac:dyDescent="0.25">
      <c r="A10" s="12" t="s">
        <v>52</v>
      </c>
      <c r="B10" s="1">
        <v>1</v>
      </c>
      <c r="C10" s="1">
        <v>0</v>
      </c>
      <c r="D10" s="1">
        <v>1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117</v>
      </c>
      <c r="M10" s="1" t="s">
        <v>116</v>
      </c>
      <c r="N10" s="1" t="s">
        <v>116</v>
      </c>
      <c r="O10" s="35">
        <v>0</v>
      </c>
      <c r="P10" s="36">
        <v>2</v>
      </c>
      <c r="Q10" s="37">
        <v>-2</v>
      </c>
      <c r="R10" s="6" t="s">
        <v>27</v>
      </c>
      <c r="S10" s="7" t="s">
        <v>117</v>
      </c>
    </row>
    <row r="11" spans="1:20" ht="15.75" thickBot="1" x14ac:dyDescent="0.3">
      <c r="A11" s="12" t="s">
        <v>59</v>
      </c>
      <c r="B11" s="1">
        <v>1</v>
      </c>
      <c r="C11" s="1">
        <v>0</v>
      </c>
      <c r="D11" s="1">
        <v>1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116</v>
      </c>
      <c r="L11" s="1" t="s">
        <v>117</v>
      </c>
      <c r="M11" s="1" t="s">
        <v>116</v>
      </c>
      <c r="N11" s="1" t="s">
        <v>117</v>
      </c>
      <c r="O11" s="35">
        <v>3</v>
      </c>
      <c r="P11" s="36">
        <v>5</v>
      </c>
      <c r="Q11" s="37">
        <v>-2</v>
      </c>
      <c r="R11" s="6" t="s">
        <v>27</v>
      </c>
      <c r="S11" s="7" t="s">
        <v>117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63</v>
      </c>
      <c r="B14" s="1">
        <v>2</v>
      </c>
      <c r="C14" s="1">
        <v>1</v>
      </c>
      <c r="D14" s="1">
        <v>0</v>
      </c>
      <c r="E14" s="36">
        <v>1</v>
      </c>
      <c r="F14" s="34">
        <v>3</v>
      </c>
      <c r="G14" s="36">
        <v>1</v>
      </c>
      <c r="H14" s="36">
        <v>1</v>
      </c>
      <c r="I14" s="36">
        <v>0</v>
      </c>
      <c r="J14" s="36">
        <v>1</v>
      </c>
      <c r="K14" s="6" t="s">
        <v>122</v>
      </c>
      <c r="L14" s="1" t="s">
        <v>116</v>
      </c>
      <c r="M14" s="1" t="s">
        <v>116</v>
      </c>
      <c r="N14" s="1" t="s">
        <v>119</v>
      </c>
      <c r="O14" s="35">
        <v>7</v>
      </c>
      <c r="P14" s="36">
        <v>7</v>
      </c>
      <c r="Q14" s="37">
        <v>0</v>
      </c>
      <c r="R14" s="6" t="s">
        <v>27</v>
      </c>
      <c r="S14" s="7" t="s">
        <v>122</v>
      </c>
    </row>
    <row r="15" spans="1:20" x14ac:dyDescent="0.25">
      <c r="A15" s="12" t="s">
        <v>61</v>
      </c>
      <c r="B15" s="1">
        <v>1</v>
      </c>
      <c r="C15" s="1">
        <v>1</v>
      </c>
      <c r="D15" s="1">
        <v>0</v>
      </c>
      <c r="E15" s="36">
        <v>0</v>
      </c>
      <c r="F15" s="37">
        <v>2</v>
      </c>
      <c r="G15" s="36">
        <v>1</v>
      </c>
      <c r="H15" s="36">
        <v>1</v>
      </c>
      <c r="I15" s="36">
        <v>0</v>
      </c>
      <c r="J15" s="36">
        <v>0</v>
      </c>
      <c r="K15" s="6" t="s">
        <v>119</v>
      </c>
      <c r="L15" s="1" t="s">
        <v>116</v>
      </c>
      <c r="M15" s="1" t="s">
        <v>116</v>
      </c>
      <c r="N15" s="1" t="s">
        <v>119</v>
      </c>
      <c r="O15" s="35">
        <v>5</v>
      </c>
      <c r="P15" s="36">
        <v>3</v>
      </c>
      <c r="Q15" s="37">
        <v>2</v>
      </c>
      <c r="R15" s="6" t="s">
        <v>26</v>
      </c>
      <c r="S15" s="7" t="s">
        <v>119</v>
      </c>
    </row>
    <row r="16" spans="1:20" x14ac:dyDescent="0.25">
      <c r="A16" s="12" t="s">
        <v>60</v>
      </c>
      <c r="B16" s="1">
        <v>1</v>
      </c>
      <c r="C16" s="1">
        <v>1</v>
      </c>
      <c r="D16" s="1">
        <v>0</v>
      </c>
      <c r="E16" s="36">
        <v>0</v>
      </c>
      <c r="F16" s="37">
        <v>2</v>
      </c>
      <c r="G16" s="36">
        <v>1</v>
      </c>
      <c r="H16" s="36">
        <v>1</v>
      </c>
      <c r="I16" s="36">
        <v>0</v>
      </c>
      <c r="J16" s="36">
        <v>0</v>
      </c>
      <c r="K16" s="6" t="s">
        <v>116</v>
      </c>
      <c r="L16" s="1" t="s">
        <v>119</v>
      </c>
      <c r="M16" s="1" t="s">
        <v>116</v>
      </c>
      <c r="N16" s="1" t="s">
        <v>119</v>
      </c>
      <c r="O16" s="35">
        <v>5</v>
      </c>
      <c r="P16" s="36">
        <v>1</v>
      </c>
      <c r="Q16" s="37">
        <v>4</v>
      </c>
      <c r="R16" s="6" t="s">
        <v>26</v>
      </c>
      <c r="S16" s="7" t="s">
        <v>119</v>
      </c>
    </row>
    <row r="17" spans="1:19" x14ac:dyDescent="0.25">
      <c r="A17" s="12" t="s">
        <v>62</v>
      </c>
      <c r="B17" s="1">
        <v>1</v>
      </c>
      <c r="C17" s="1">
        <v>1</v>
      </c>
      <c r="D17" s="1">
        <v>0</v>
      </c>
      <c r="E17" s="36">
        <v>0</v>
      </c>
      <c r="F17" s="37">
        <v>2</v>
      </c>
      <c r="G17" s="36">
        <v>1</v>
      </c>
      <c r="H17" s="36">
        <v>1</v>
      </c>
      <c r="I17" s="36">
        <v>0</v>
      </c>
      <c r="J17" s="36">
        <v>0</v>
      </c>
      <c r="K17" s="6" t="s">
        <v>116</v>
      </c>
      <c r="L17" s="1" t="s">
        <v>119</v>
      </c>
      <c r="M17" s="1" t="s">
        <v>119</v>
      </c>
      <c r="N17" s="1" t="s">
        <v>119</v>
      </c>
      <c r="O17" s="35">
        <v>4</v>
      </c>
      <c r="P17" s="36">
        <v>2</v>
      </c>
      <c r="Q17" s="37">
        <v>2</v>
      </c>
      <c r="R17" s="6" t="s">
        <v>26</v>
      </c>
      <c r="S17" s="7" t="s">
        <v>119</v>
      </c>
    </row>
    <row r="18" spans="1:19" x14ac:dyDescent="0.25">
      <c r="A18" s="12" t="s">
        <v>66</v>
      </c>
      <c r="B18" s="1">
        <v>2</v>
      </c>
      <c r="C18" s="1">
        <v>1</v>
      </c>
      <c r="D18" s="1">
        <v>1</v>
      </c>
      <c r="E18" s="36">
        <v>0</v>
      </c>
      <c r="F18" s="37">
        <v>2</v>
      </c>
      <c r="G18" s="36">
        <v>1</v>
      </c>
      <c r="H18" s="36">
        <v>1</v>
      </c>
      <c r="I18" s="36">
        <v>0</v>
      </c>
      <c r="J18" s="36">
        <v>0</v>
      </c>
      <c r="K18" s="6" t="s">
        <v>117</v>
      </c>
      <c r="L18" s="1" t="s">
        <v>119</v>
      </c>
      <c r="M18" s="1" t="s">
        <v>116</v>
      </c>
      <c r="N18" s="1" t="s">
        <v>116</v>
      </c>
      <c r="O18" s="35">
        <v>6</v>
      </c>
      <c r="P18" s="36">
        <v>4</v>
      </c>
      <c r="Q18" s="37">
        <v>2</v>
      </c>
      <c r="R18" s="6" t="s">
        <v>26</v>
      </c>
      <c r="S18" s="47" t="s">
        <v>120</v>
      </c>
    </row>
    <row r="19" spans="1:19" x14ac:dyDescent="0.25">
      <c r="A19" s="12" t="s">
        <v>67</v>
      </c>
      <c r="B19" s="1">
        <v>1</v>
      </c>
      <c r="C19" s="1">
        <v>0</v>
      </c>
      <c r="D19" s="1">
        <v>1</v>
      </c>
      <c r="E19" s="36">
        <v>0</v>
      </c>
      <c r="F19" s="37">
        <v>0</v>
      </c>
      <c r="G19" s="36">
        <v>0</v>
      </c>
      <c r="H19" s="36">
        <v>0</v>
      </c>
      <c r="I19" s="36">
        <v>0</v>
      </c>
      <c r="J19" s="36">
        <v>0</v>
      </c>
      <c r="K19" s="6" t="s">
        <v>117</v>
      </c>
      <c r="L19" s="1" t="s">
        <v>116</v>
      </c>
      <c r="M19" s="1" t="s">
        <v>117</v>
      </c>
      <c r="N19" s="1" t="s">
        <v>117</v>
      </c>
      <c r="O19" s="35">
        <v>2</v>
      </c>
      <c r="P19" s="36">
        <v>4</v>
      </c>
      <c r="Q19" s="37">
        <v>-2</v>
      </c>
      <c r="R19" s="6" t="s">
        <v>27</v>
      </c>
      <c r="S19" s="7" t="s">
        <v>117</v>
      </c>
    </row>
    <row r="20" spans="1:19" x14ac:dyDescent="0.25">
      <c r="A20" s="12" t="s">
        <v>64</v>
      </c>
      <c r="B20" s="1">
        <v>0</v>
      </c>
      <c r="C20" s="1">
        <v>0</v>
      </c>
      <c r="D20" s="1">
        <v>0</v>
      </c>
      <c r="E20" s="36">
        <v>0</v>
      </c>
      <c r="F20" s="37">
        <v>0</v>
      </c>
      <c r="G20" s="36">
        <v>0</v>
      </c>
      <c r="H20" s="36">
        <v>0</v>
      </c>
      <c r="I20" s="36">
        <v>0</v>
      </c>
      <c r="J20" s="36">
        <v>0</v>
      </c>
      <c r="K20" s="6" t="s">
        <v>116</v>
      </c>
      <c r="L20" s="1" t="s">
        <v>116</v>
      </c>
      <c r="M20" s="1" t="s">
        <v>116</v>
      </c>
      <c r="N20" s="1" t="s">
        <v>116</v>
      </c>
      <c r="O20" s="35">
        <v>0</v>
      </c>
      <c r="P20" s="36">
        <v>0</v>
      </c>
      <c r="Q20" s="37">
        <v>0</v>
      </c>
      <c r="R20" s="6" t="s">
        <v>116</v>
      </c>
      <c r="S20" s="7" t="s">
        <v>116</v>
      </c>
    </row>
    <row r="21" spans="1:19" ht="15.75" thickBot="1" x14ac:dyDescent="0.3">
      <c r="A21" s="13" t="s">
        <v>65</v>
      </c>
      <c r="B21" s="9">
        <v>1</v>
      </c>
      <c r="C21" s="9">
        <v>0</v>
      </c>
      <c r="D21" s="9">
        <v>1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117</v>
      </c>
      <c r="L21" s="9" t="s">
        <v>116</v>
      </c>
      <c r="M21" s="9" t="s">
        <v>117</v>
      </c>
      <c r="N21" s="9" t="s">
        <v>117</v>
      </c>
      <c r="O21" s="38">
        <v>0</v>
      </c>
      <c r="P21" s="39">
        <v>4</v>
      </c>
      <c r="Q21" s="40">
        <v>-4</v>
      </c>
      <c r="R21" s="8" t="s">
        <v>27</v>
      </c>
      <c r="S21" s="10" t="s">
        <v>117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74</v>
      </c>
      <c r="B25" s="4">
        <v>1</v>
      </c>
      <c r="C25" s="4">
        <v>1</v>
      </c>
      <c r="D25" s="4">
        <v>0</v>
      </c>
      <c r="E25" s="33">
        <v>0</v>
      </c>
      <c r="F25" s="34">
        <v>2</v>
      </c>
      <c r="G25" s="33">
        <v>0</v>
      </c>
      <c r="H25" s="33">
        <v>0</v>
      </c>
      <c r="I25" s="33">
        <v>1</v>
      </c>
      <c r="J25" s="33">
        <v>0</v>
      </c>
      <c r="K25" s="3" t="s">
        <v>116</v>
      </c>
      <c r="L25" s="4" t="s">
        <v>119</v>
      </c>
      <c r="M25" s="4" t="s">
        <v>116</v>
      </c>
      <c r="N25" s="4" t="s">
        <v>116</v>
      </c>
      <c r="O25" s="32">
        <v>4</v>
      </c>
      <c r="P25" s="33">
        <v>3</v>
      </c>
      <c r="Q25" s="34">
        <v>1</v>
      </c>
      <c r="R25" s="3" t="s">
        <v>26</v>
      </c>
      <c r="S25" s="5" t="s">
        <v>119</v>
      </c>
    </row>
    <row r="26" spans="1:19" x14ac:dyDescent="0.25">
      <c r="A26" s="12" t="s">
        <v>75</v>
      </c>
      <c r="B26" s="1">
        <v>2</v>
      </c>
      <c r="C26" s="1">
        <v>1</v>
      </c>
      <c r="D26" s="1">
        <v>1</v>
      </c>
      <c r="E26" s="36">
        <v>0</v>
      </c>
      <c r="F26" s="37">
        <v>2</v>
      </c>
      <c r="G26" s="36">
        <v>1</v>
      </c>
      <c r="H26" s="36">
        <v>1</v>
      </c>
      <c r="I26" s="36">
        <v>0</v>
      </c>
      <c r="J26" s="36">
        <v>0</v>
      </c>
      <c r="K26" s="6" t="s">
        <v>116</v>
      </c>
      <c r="L26" s="48" t="s">
        <v>120</v>
      </c>
      <c r="M26" s="1" t="s">
        <v>116</v>
      </c>
      <c r="N26" s="1" t="s">
        <v>116</v>
      </c>
      <c r="O26" s="35">
        <v>5</v>
      </c>
      <c r="P26" s="36">
        <v>5</v>
      </c>
      <c r="Q26" s="37">
        <v>0</v>
      </c>
      <c r="R26" s="6" t="s">
        <v>27</v>
      </c>
      <c r="S26" s="47" t="s">
        <v>120</v>
      </c>
    </row>
    <row r="27" spans="1:19" x14ac:dyDescent="0.25">
      <c r="A27" s="12" t="s">
        <v>69</v>
      </c>
      <c r="B27" s="1">
        <v>1</v>
      </c>
      <c r="C27" s="1">
        <v>1</v>
      </c>
      <c r="D27" s="1">
        <v>0</v>
      </c>
      <c r="E27" s="36">
        <v>0</v>
      </c>
      <c r="F27" s="37">
        <v>2</v>
      </c>
      <c r="G27" s="36">
        <v>1</v>
      </c>
      <c r="H27" s="36">
        <v>1</v>
      </c>
      <c r="I27" s="36">
        <v>0</v>
      </c>
      <c r="J27" s="36">
        <v>0</v>
      </c>
      <c r="K27" s="6" t="s">
        <v>116</v>
      </c>
      <c r="L27" s="1" t="s">
        <v>119</v>
      </c>
      <c r="M27" s="1" t="s">
        <v>116</v>
      </c>
      <c r="N27" s="48" t="s">
        <v>119</v>
      </c>
      <c r="O27" s="35">
        <v>5</v>
      </c>
      <c r="P27" s="36">
        <v>2</v>
      </c>
      <c r="Q27" s="37">
        <v>3</v>
      </c>
      <c r="R27" s="6" t="s">
        <v>26</v>
      </c>
      <c r="S27" s="7" t="s">
        <v>119</v>
      </c>
    </row>
    <row r="28" spans="1:19" x14ac:dyDescent="0.25">
      <c r="A28" s="12" t="s">
        <v>68</v>
      </c>
      <c r="B28" s="1">
        <v>1</v>
      </c>
      <c r="C28" s="1">
        <v>1</v>
      </c>
      <c r="D28" s="1">
        <v>0</v>
      </c>
      <c r="E28" s="36">
        <v>0</v>
      </c>
      <c r="F28" s="37">
        <v>2</v>
      </c>
      <c r="G28" s="36">
        <v>0</v>
      </c>
      <c r="H28" s="36">
        <v>0</v>
      </c>
      <c r="I28" s="36">
        <v>1</v>
      </c>
      <c r="J28" s="36">
        <v>0</v>
      </c>
      <c r="K28" s="6" t="s">
        <v>119</v>
      </c>
      <c r="L28" s="1" t="s">
        <v>116</v>
      </c>
      <c r="M28" s="1" t="s">
        <v>119</v>
      </c>
      <c r="N28" s="1" t="s">
        <v>119</v>
      </c>
      <c r="O28" s="35">
        <v>2</v>
      </c>
      <c r="P28" s="36">
        <v>1</v>
      </c>
      <c r="Q28" s="37">
        <v>1</v>
      </c>
      <c r="R28" s="6" t="s">
        <v>26</v>
      </c>
      <c r="S28" s="7" t="s">
        <v>119</v>
      </c>
    </row>
    <row r="29" spans="1:19" x14ac:dyDescent="0.25">
      <c r="A29" s="12" t="s">
        <v>73</v>
      </c>
      <c r="B29" s="1">
        <v>1</v>
      </c>
      <c r="C29" s="1">
        <v>1</v>
      </c>
      <c r="D29" s="1">
        <v>0</v>
      </c>
      <c r="E29" s="36">
        <v>0</v>
      </c>
      <c r="F29" s="37">
        <v>2</v>
      </c>
      <c r="G29" s="36">
        <v>1</v>
      </c>
      <c r="H29" s="36">
        <v>1</v>
      </c>
      <c r="I29" s="36">
        <v>0</v>
      </c>
      <c r="J29" s="36">
        <v>0</v>
      </c>
      <c r="K29" s="6" t="s">
        <v>119</v>
      </c>
      <c r="L29" s="1" t="s">
        <v>116</v>
      </c>
      <c r="M29" s="1" t="s">
        <v>116</v>
      </c>
      <c r="N29" s="1" t="s">
        <v>116</v>
      </c>
      <c r="O29" s="35">
        <v>2</v>
      </c>
      <c r="P29" s="36">
        <v>0</v>
      </c>
      <c r="Q29" s="37">
        <v>2</v>
      </c>
      <c r="R29" s="6" t="s">
        <v>26</v>
      </c>
      <c r="S29" s="7" t="s">
        <v>119</v>
      </c>
    </row>
    <row r="30" spans="1:19" x14ac:dyDescent="0.25">
      <c r="A30" s="12" t="s">
        <v>72</v>
      </c>
      <c r="B30" s="1">
        <v>2</v>
      </c>
      <c r="C30" s="1">
        <v>1</v>
      </c>
      <c r="D30" s="1">
        <v>1</v>
      </c>
      <c r="E30" s="36">
        <v>0</v>
      </c>
      <c r="F30" s="37">
        <v>2</v>
      </c>
      <c r="G30" s="36">
        <v>1</v>
      </c>
      <c r="H30" s="36">
        <v>1</v>
      </c>
      <c r="I30" s="36">
        <v>0</v>
      </c>
      <c r="J30" s="36">
        <v>0</v>
      </c>
      <c r="K30" s="6" t="s">
        <v>119</v>
      </c>
      <c r="L30" s="1" t="s">
        <v>117</v>
      </c>
      <c r="M30" s="1" t="s">
        <v>116</v>
      </c>
      <c r="N30" s="1" t="s">
        <v>119</v>
      </c>
      <c r="O30" s="35">
        <v>6</v>
      </c>
      <c r="P30" s="36">
        <v>5</v>
      </c>
      <c r="Q30" s="37">
        <v>1</v>
      </c>
      <c r="R30" s="6" t="s">
        <v>26</v>
      </c>
      <c r="S30" s="47" t="s">
        <v>120</v>
      </c>
    </row>
    <row r="31" spans="1:19" x14ac:dyDescent="0.25">
      <c r="A31" s="12" t="s">
        <v>71</v>
      </c>
      <c r="B31" s="1">
        <v>1</v>
      </c>
      <c r="C31" s="1">
        <v>0</v>
      </c>
      <c r="D31" s="1">
        <v>1</v>
      </c>
      <c r="E31" s="36">
        <v>1</v>
      </c>
      <c r="F31" s="37">
        <v>1</v>
      </c>
      <c r="G31" s="36">
        <v>0</v>
      </c>
      <c r="H31" s="36">
        <v>0</v>
      </c>
      <c r="I31" s="36">
        <v>0</v>
      </c>
      <c r="J31" s="36">
        <v>1</v>
      </c>
      <c r="K31" s="6" t="s">
        <v>116</v>
      </c>
      <c r="L31" s="1" t="s">
        <v>117</v>
      </c>
      <c r="M31" s="1" t="s">
        <v>117</v>
      </c>
      <c r="N31" s="1" t="s">
        <v>117</v>
      </c>
      <c r="O31" s="35">
        <v>1</v>
      </c>
      <c r="P31" s="36">
        <v>2</v>
      </c>
      <c r="Q31" s="37">
        <v>-1</v>
      </c>
      <c r="R31" s="6" t="s">
        <v>27</v>
      </c>
      <c r="S31" s="7" t="s">
        <v>117</v>
      </c>
    </row>
    <row r="32" spans="1:19" ht="15.75" thickBot="1" x14ac:dyDescent="0.3">
      <c r="A32" s="12" t="s">
        <v>70</v>
      </c>
      <c r="B32" s="1">
        <v>1</v>
      </c>
      <c r="C32" s="1">
        <v>0</v>
      </c>
      <c r="D32" s="1">
        <v>1</v>
      </c>
      <c r="E32" s="36">
        <v>0</v>
      </c>
      <c r="F32" s="40">
        <v>0</v>
      </c>
      <c r="G32" s="36">
        <v>0</v>
      </c>
      <c r="H32" s="36">
        <v>0</v>
      </c>
      <c r="I32" s="36">
        <v>0</v>
      </c>
      <c r="J32" s="36">
        <v>0</v>
      </c>
      <c r="K32" s="6" t="s">
        <v>116</v>
      </c>
      <c r="L32" s="1" t="s">
        <v>117</v>
      </c>
      <c r="M32" s="1" t="s">
        <v>116</v>
      </c>
      <c r="N32" s="1" t="s">
        <v>117</v>
      </c>
      <c r="O32" s="35">
        <v>3</v>
      </c>
      <c r="P32" s="36">
        <v>5</v>
      </c>
      <c r="Q32" s="37">
        <v>-2</v>
      </c>
      <c r="R32" s="6" t="s">
        <v>27</v>
      </c>
      <c r="S32" s="7" t="s">
        <v>117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2</v>
      </c>
      <c r="C35" s="1">
        <v>2</v>
      </c>
      <c r="D35" s="1">
        <v>0</v>
      </c>
      <c r="E35" s="36">
        <v>0</v>
      </c>
      <c r="F35" s="34">
        <v>4</v>
      </c>
      <c r="G35" s="36">
        <v>2</v>
      </c>
      <c r="H35" s="36">
        <v>2</v>
      </c>
      <c r="I35" s="36">
        <v>0</v>
      </c>
      <c r="J35" s="36">
        <v>0</v>
      </c>
      <c r="K35" s="6" t="s">
        <v>119</v>
      </c>
      <c r="L35" s="1" t="s">
        <v>119</v>
      </c>
      <c r="M35" s="1" t="s">
        <v>119</v>
      </c>
      <c r="N35" s="48" t="s">
        <v>115</v>
      </c>
      <c r="O35" s="35">
        <v>8</v>
      </c>
      <c r="P35" s="36">
        <v>2</v>
      </c>
      <c r="Q35" s="37">
        <v>6</v>
      </c>
      <c r="R35" s="6" t="s">
        <v>29</v>
      </c>
      <c r="S35" s="47" t="s">
        <v>115</v>
      </c>
    </row>
    <row r="36" spans="1:19" x14ac:dyDescent="0.25">
      <c r="A36" s="12" t="s">
        <v>81</v>
      </c>
      <c r="B36" s="1">
        <v>1</v>
      </c>
      <c r="C36" s="1">
        <v>1</v>
      </c>
      <c r="D36" s="1">
        <v>0</v>
      </c>
      <c r="E36" s="36">
        <v>0</v>
      </c>
      <c r="F36" s="37">
        <v>2</v>
      </c>
      <c r="G36" s="36">
        <v>1</v>
      </c>
      <c r="H36" s="36">
        <v>1</v>
      </c>
      <c r="I36" s="36">
        <v>0</v>
      </c>
      <c r="J36" s="36">
        <v>0</v>
      </c>
      <c r="K36" s="6" t="s">
        <v>119</v>
      </c>
      <c r="L36" s="1" t="s">
        <v>116</v>
      </c>
      <c r="M36" s="1" t="s">
        <v>116</v>
      </c>
      <c r="N36" s="1" t="s">
        <v>119</v>
      </c>
      <c r="O36" s="35">
        <v>5</v>
      </c>
      <c r="P36" s="36">
        <v>3</v>
      </c>
      <c r="Q36" s="37">
        <v>2</v>
      </c>
      <c r="R36" s="6" t="s">
        <v>26</v>
      </c>
      <c r="S36" s="7" t="s">
        <v>119</v>
      </c>
    </row>
    <row r="37" spans="1:19" x14ac:dyDescent="0.25">
      <c r="A37" s="12" t="s">
        <v>76</v>
      </c>
      <c r="B37" s="1">
        <v>1</v>
      </c>
      <c r="C37" s="1">
        <v>1</v>
      </c>
      <c r="D37" s="1">
        <v>0</v>
      </c>
      <c r="E37" s="36">
        <v>0</v>
      </c>
      <c r="F37" s="37">
        <v>2</v>
      </c>
      <c r="G37" s="36">
        <v>1</v>
      </c>
      <c r="H37" s="36">
        <v>1</v>
      </c>
      <c r="I37" s="36">
        <v>0</v>
      </c>
      <c r="J37" s="36">
        <v>0</v>
      </c>
      <c r="K37" s="6" t="s">
        <v>119</v>
      </c>
      <c r="L37" s="1" t="s">
        <v>116</v>
      </c>
      <c r="M37" s="1" t="s">
        <v>119</v>
      </c>
      <c r="N37" s="1" t="s">
        <v>119</v>
      </c>
      <c r="O37" s="35">
        <v>8</v>
      </c>
      <c r="P37" s="36">
        <v>1</v>
      </c>
      <c r="Q37" s="37">
        <v>7</v>
      </c>
      <c r="R37" s="6" t="s">
        <v>26</v>
      </c>
      <c r="S37" s="7" t="s">
        <v>119</v>
      </c>
    </row>
    <row r="38" spans="1:19" x14ac:dyDescent="0.25">
      <c r="A38" s="12" t="s">
        <v>82</v>
      </c>
      <c r="B38" s="1">
        <v>0</v>
      </c>
      <c r="C38" s="1">
        <v>0</v>
      </c>
      <c r="D38" s="1">
        <v>0</v>
      </c>
      <c r="E38" s="36">
        <v>0</v>
      </c>
      <c r="F38" s="37">
        <v>0</v>
      </c>
      <c r="G38" s="36">
        <v>0</v>
      </c>
      <c r="H38" s="36">
        <v>0</v>
      </c>
      <c r="I38" s="36">
        <v>0</v>
      </c>
      <c r="J38" s="36">
        <v>0</v>
      </c>
      <c r="K38" s="6" t="s">
        <v>116</v>
      </c>
      <c r="L38" s="1" t="s">
        <v>116</v>
      </c>
      <c r="M38" s="48" t="s">
        <v>116</v>
      </c>
      <c r="N38" s="1" t="s">
        <v>116</v>
      </c>
      <c r="O38" s="35">
        <v>0</v>
      </c>
      <c r="P38" s="36">
        <v>0</v>
      </c>
      <c r="Q38" s="37">
        <v>0</v>
      </c>
      <c r="R38" s="6" t="s">
        <v>116</v>
      </c>
      <c r="S38" s="7" t="s">
        <v>116</v>
      </c>
    </row>
    <row r="39" spans="1:19" x14ac:dyDescent="0.25">
      <c r="A39" s="12" t="s">
        <v>78</v>
      </c>
      <c r="B39" s="1">
        <v>1</v>
      </c>
      <c r="C39" s="1">
        <v>0</v>
      </c>
      <c r="D39" s="1">
        <v>1</v>
      </c>
      <c r="E39" s="36">
        <v>0</v>
      </c>
      <c r="F39" s="37">
        <v>0</v>
      </c>
      <c r="G39" s="36">
        <v>0</v>
      </c>
      <c r="H39" s="36">
        <v>0</v>
      </c>
      <c r="I39" s="36">
        <v>0</v>
      </c>
      <c r="J39" s="36">
        <v>0</v>
      </c>
      <c r="K39" s="6" t="s">
        <v>116</v>
      </c>
      <c r="L39" s="1" t="s">
        <v>117</v>
      </c>
      <c r="M39" s="1" t="s">
        <v>117</v>
      </c>
      <c r="N39" s="1" t="s">
        <v>117</v>
      </c>
      <c r="O39" s="35">
        <v>1</v>
      </c>
      <c r="P39" s="36">
        <v>8</v>
      </c>
      <c r="Q39" s="37">
        <v>-7</v>
      </c>
      <c r="R39" s="6" t="s">
        <v>27</v>
      </c>
      <c r="S39" s="7" t="s">
        <v>117</v>
      </c>
    </row>
    <row r="40" spans="1:19" x14ac:dyDescent="0.25">
      <c r="A40" s="12" t="s">
        <v>79</v>
      </c>
      <c r="B40" s="1">
        <v>1</v>
      </c>
      <c r="C40" s="1">
        <v>0</v>
      </c>
      <c r="D40" s="1">
        <v>1</v>
      </c>
      <c r="E40" s="36">
        <v>0</v>
      </c>
      <c r="F40" s="37">
        <v>0</v>
      </c>
      <c r="G40" s="36">
        <v>0</v>
      </c>
      <c r="H40" s="36">
        <v>0</v>
      </c>
      <c r="I40" s="36">
        <v>0</v>
      </c>
      <c r="J40" s="36">
        <v>0</v>
      </c>
      <c r="K40" s="6" t="s">
        <v>117</v>
      </c>
      <c r="L40" s="1" t="s">
        <v>116</v>
      </c>
      <c r="M40" s="1" t="s">
        <v>116</v>
      </c>
      <c r="N40" s="1" t="s">
        <v>117</v>
      </c>
      <c r="O40" s="35">
        <v>2</v>
      </c>
      <c r="P40" s="36">
        <v>5</v>
      </c>
      <c r="Q40" s="37">
        <v>-3</v>
      </c>
      <c r="R40" s="6" t="s">
        <v>27</v>
      </c>
      <c r="S40" s="7" t="s">
        <v>117</v>
      </c>
    </row>
    <row r="41" spans="1:19" x14ac:dyDescent="0.25">
      <c r="A41" s="12" t="s">
        <v>83</v>
      </c>
      <c r="B41" s="1">
        <v>1</v>
      </c>
      <c r="C41" s="1">
        <v>0</v>
      </c>
      <c r="D41" s="1">
        <v>1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6">
        <v>0</v>
      </c>
      <c r="K41" s="6" t="s">
        <v>117</v>
      </c>
      <c r="L41" s="1" t="s">
        <v>116</v>
      </c>
      <c r="M41" s="1" t="s">
        <v>117</v>
      </c>
      <c r="N41" s="1" t="s">
        <v>117</v>
      </c>
      <c r="O41" s="35">
        <v>1</v>
      </c>
      <c r="P41" s="36">
        <v>4</v>
      </c>
      <c r="Q41" s="37">
        <v>-3</v>
      </c>
      <c r="R41" s="6" t="s">
        <v>27</v>
      </c>
      <c r="S41" s="7" t="s">
        <v>117</v>
      </c>
    </row>
    <row r="42" spans="1:19" ht="15.75" thickBot="1" x14ac:dyDescent="0.3">
      <c r="A42" s="13" t="s">
        <v>80</v>
      </c>
      <c r="B42" s="9">
        <v>2</v>
      </c>
      <c r="C42" s="9">
        <v>0</v>
      </c>
      <c r="D42" s="9">
        <v>2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116</v>
      </c>
      <c r="L42" s="46" t="s">
        <v>118</v>
      </c>
      <c r="M42" s="9" t="s">
        <v>117</v>
      </c>
      <c r="N42" s="46" t="s">
        <v>118</v>
      </c>
      <c r="O42" s="38">
        <v>1</v>
      </c>
      <c r="P42" s="39">
        <v>7</v>
      </c>
      <c r="Q42" s="40">
        <v>-6</v>
      </c>
      <c r="R42" s="8" t="s">
        <v>30</v>
      </c>
      <c r="S42" s="49" t="s">
        <v>118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M41" sqref="M4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54</v>
      </c>
      <c r="B4" s="4">
        <v>2</v>
      </c>
      <c r="C4" s="4">
        <v>2</v>
      </c>
      <c r="D4" s="4">
        <v>0</v>
      </c>
      <c r="E4" s="33">
        <v>0</v>
      </c>
      <c r="F4" s="34">
        <v>4</v>
      </c>
      <c r="G4" s="32">
        <v>1</v>
      </c>
      <c r="H4" s="33">
        <v>1</v>
      </c>
      <c r="I4" s="33">
        <v>1</v>
      </c>
      <c r="J4" s="34">
        <v>0</v>
      </c>
      <c r="K4" s="3" t="s">
        <v>115</v>
      </c>
      <c r="L4" s="4" t="s">
        <v>116</v>
      </c>
      <c r="M4" s="4" t="s">
        <v>119</v>
      </c>
      <c r="N4" s="4" t="s">
        <v>119</v>
      </c>
      <c r="O4" s="32">
        <v>13</v>
      </c>
      <c r="P4" s="33">
        <v>9</v>
      </c>
      <c r="Q4" s="34">
        <v>4</v>
      </c>
      <c r="R4" s="3" t="s">
        <v>29</v>
      </c>
      <c r="S4" s="5" t="s">
        <v>115</v>
      </c>
    </row>
    <row r="5" spans="1:20" x14ac:dyDescent="0.25">
      <c r="A5" s="12" t="s">
        <v>53</v>
      </c>
      <c r="B5" s="1">
        <v>2</v>
      </c>
      <c r="C5" s="1">
        <v>2</v>
      </c>
      <c r="D5" s="1">
        <v>0</v>
      </c>
      <c r="E5" s="36">
        <v>0</v>
      </c>
      <c r="F5" s="37">
        <v>4</v>
      </c>
      <c r="G5" s="35">
        <v>2</v>
      </c>
      <c r="H5" s="36">
        <v>2</v>
      </c>
      <c r="I5" s="36">
        <v>0</v>
      </c>
      <c r="J5" s="37">
        <v>0</v>
      </c>
      <c r="K5" s="6" t="s">
        <v>115</v>
      </c>
      <c r="L5" s="1" t="s">
        <v>116</v>
      </c>
      <c r="M5" s="1" t="s">
        <v>116</v>
      </c>
      <c r="N5" s="1" t="s">
        <v>116</v>
      </c>
      <c r="O5" s="35">
        <v>6</v>
      </c>
      <c r="P5" s="36">
        <v>3</v>
      </c>
      <c r="Q5" s="37">
        <v>3</v>
      </c>
      <c r="R5" s="6" t="s">
        <v>29</v>
      </c>
      <c r="S5" s="7" t="s">
        <v>115</v>
      </c>
    </row>
    <row r="6" spans="1:20" x14ac:dyDescent="0.25">
      <c r="A6" s="12" t="s">
        <v>58</v>
      </c>
      <c r="B6" s="1">
        <v>2</v>
      </c>
      <c r="C6" s="1">
        <v>1</v>
      </c>
      <c r="D6" s="1">
        <v>0</v>
      </c>
      <c r="E6" s="36">
        <v>1</v>
      </c>
      <c r="F6" s="37">
        <v>3</v>
      </c>
      <c r="G6" s="35">
        <v>1</v>
      </c>
      <c r="H6" s="36">
        <v>1</v>
      </c>
      <c r="I6" s="36">
        <v>0</v>
      </c>
      <c r="J6" s="37">
        <v>1</v>
      </c>
      <c r="K6" s="6" t="s">
        <v>119</v>
      </c>
      <c r="L6" s="1" t="s">
        <v>121</v>
      </c>
      <c r="M6" s="1" t="s">
        <v>121</v>
      </c>
      <c r="N6" s="1" t="s">
        <v>121</v>
      </c>
      <c r="O6" s="35">
        <v>8</v>
      </c>
      <c r="P6" s="36">
        <v>8</v>
      </c>
      <c r="Q6" s="37">
        <v>0</v>
      </c>
      <c r="R6" s="6" t="s">
        <v>26</v>
      </c>
      <c r="S6" s="7" t="s">
        <v>122</v>
      </c>
    </row>
    <row r="7" spans="1:20" x14ac:dyDescent="0.25">
      <c r="A7" s="12" t="s">
        <v>56</v>
      </c>
      <c r="B7" s="1">
        <v>2</v>
      </c>
      <c r="C7" s="1">
        <v>1</v>
      </c>
      <c r="D7" s="1">
        <v>1</v>
      </c>
      <c r="E7" s="36">
        <v>0</v>
      </c>
      <c r="F7" s="37">
        <v>2</v>
      </c>
      <c r="G7" s="35">
        <v>1</v>
      </c>
      <c r="H7" s="36">
        <v>1</v>
      </c>
      <c r="I7" s="36">
        <v>0</v>
      </c>
      <c r="J7" s="37">
        <v>0</v>
      </c>
      <c r="K7" s="6" t="s">
        <v>119</v>
      </c>
      <c r="L7" s="1" t="s">
        <v>117</v>
      </c>
      <c r="M7" s="1" t="s">
        <v>116</v>
      </c>
      <c r="N7" s="1" t="s">
        <v>120</v>
      </c>
      <c r="O7" s="35">
        <v>9</v>
      </c>
      <c r="P7" s="36">
        <v>8</v>
      </c>
      <c r="Q7" s="37">
        <v>1</v>
      </c>
      <c r="R7" s="6" t="s">
        <v>26</v>
      </c>
      <c r="S7" s="7" t="s">
        <v>120</v>
      </c>
    </row>
    <row r="8" spans="1:20" x14ac:dyDescent="0.25">
      <c r="A8" s="12" t="s">
        <v>59</v>
      </c>
      <c r="B8" s="1">
        <v>2</v>
      </c>
      <c r="C8" s="1">
        <v>1</v>
      </c>
      <c r="D8" s="1">
        <v>1</v>
      </c>
      <c r="E8" s="36">
        <v>0</v>
      </c>
      <c r="F8" s="37">
        <v>2</v>
      </c>
      <c r="G8" s="35">
        <v>1</v>
      </c>
      <c r="H8" s="36">
        <v>1</v>
      </c>
      <c r="I8" s="36">
        <v>0</v>
      </c>
      <c r="J8" s="37">
        <v>0</v>
      </c>
      <c r="K8" s="6" t="s">
        <v>119</v>
      </c>
      <c r="L8" s="1" t="s">
        <v>117</v>
      </c>
      <c r="M8" s="1" t="s">
        <v>116</v>
      </c>
      <c r="N8" s="1" t="s">
        <v>120</v>
      </c>
      <c r="O8" s="35">
        <v>8</v>
      </c>
      <c r="P8" s="36">
        <v>7</v>
      </c>
      <c r="Q8" s="37">
        <v>1</v>
      </c>
      <c r="R8" s="6" t="s">
        <v>26</v>
      </c>
      <c r="S8" s="7" t="s">
        <v>120</v>
      </c>
    </row>
    <row r="9" spans="1:20" x14ac:dyDescent="0.25">
      <c r="A9" s="12" t="s">
        <v>55</v>
      </c>
      <c r="B9" s="1">
        <v>2</v>
      </c>
      <c r="C9" s="1">
        <v>1</v>
      </c>
      <c r="D9" s="1">
        <v>1</v>
      </c>
      <c r="E9" s="36">
        <v>0</v>
      </c>
      <c r="F9" s="37">
        <v>2</v>
      </c>
      <c r="G9" s="35">
        <v>1</v>
      </c>
      <c r="H9" s="36">
        <v>1</v>
      </c>
      <c r="I9" s="36">
        <v>0</v>
      </c>
      <c r="J9" s="37">
        <v>0</v>
      </c>
      <c r="K9" s="6" t="s">
        <v>119</v>
      </c>
      <c r="L9" s="1" t="s">
        <v>117</v>
      </c>
      <c r="M9" s="1" t="s">
        <v>117</v>
      </c>
      <c r="N9" s="1" t="s">
        <v>117</v>
      </c>
      <c r="O9" s="35">
        <v>9</v>
      </c>
      <c r="P9" s="36">
        <v>9</v>
      </c>
      <c r="Q9" s="37">
        <v>0</v>
      </c>
      <c r="R9" s="6" t="s">
        <v>27</v>
      </c>
      <c r="S9" s="7" t="s">
        <v>120</v>
      </c>
    </row>
    <row r="10" spans="1:20" x14ac:dyDescent="0.25">
      <c r="A10" s="12" t="s">
        <v>52</v>
      </c>
      <c r="B10" s="1">
        <v>2</v>
      </c>
      <c r="C10" s="1">
        <v>0</v>
      </c>
      <c r="D10" s="1">
        <v>2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118</v>
      </c>
      <c r="M10" s="1" t="s">
        <v>116</v>
      </c>
      <c r="N10" s="1" t="s">
        <v>116</v>
      </c>
      <c r="O10" s="35">
        <v>4</v>
      </c>
      <c r="P10" s="36">
        <v>8</v>
      </c>
      <c r="Q10" s="37">
        <v>-4</v>
      </c>
      <c r="R10" s="6" t="s">
        <v>30</v>
      </c>
      <c r="S10" s="7" t="s">
        <v>118</v>
      </c>
    </row>
    <row r="11" spans="1:20" ht="15.75" thickBot="1" x14ac:dyDescent="0.3">
      <c r="A11" s="12" t="s">
        <v>57</v>
      </c>
      <c r="B11" s="1">
        <v>2</v>
      </c>
      <c r="C11" s="1">
        <v>0</v>
      </c>
      <c r="D11" s="1">
        <v>2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117</v>
      </c>
      <c r="L11" s="1" t="s">
        <v>117</v>
      </c>
      <c r="M11" s="1" t="s">
        <v>116</v>
      </c>
      <c r="N11" s="1" t="s">
        <v>118</v>
      </c>
      <c r="O11" s="35">
        <v>3</v>
      </c>
      <c r="P11" s="36">
        <v>8</v>
      </c>
      <c r="Q11" s="37">
        <v>-5</v>
      </c>
      <c r="R11" s="6" t="s">
        <v>30</v>
      </c>
      <c r="S11" s="7" t="s">
        <v>118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66</v>
      </c>
      <c r="B14" s="1">
        <v>3</v>
      </c>
      <c r="C14" s="1">
        <v>2</v>
      </c>
      <c r="D14" s="1">
        <v>1</v>
      </c>
      <c r="E14" s="36">
        <v>0</v>
      </c>
      <c r="F14" s="34">
        <v>4</v>
      </c>
      <c r="G14" s="36">
        <v>2</v>
      </c>
      <c r="H14" s="36">
        <v>2</v>
      </c>
      <c r="I14" s="36">
        <v>0</v>
      </c>
      <c r="J14" s="36">
        <v>0</v>
      </c>
      <c r="K14" s="6" t="s">
        <v>120</v>
      </c>
      <c r="L14" s="1" t="s">
        <v>119</v>
      </c>
      <c r="M14" s="1" t="s">
        <v>116</v>
      </c>
      <c r="N14" s="1" t="s">
        <v>116</v>
      </c>
      <c r="O14" s="35">
        <v>11</v>
      </c>
      <c r="P14" s="36">
        <v>6</v>
      </c>
      <c r="Q14" s="37">
        <v>5</v>
      </c>
      <c r="R14" s="6" t="s">
        <v>29</v>
      </c>
      <c r="S14" s="7" t="s">
        <v>123</v>
      </c>
    </row>
    <row r="15" spans="1:20" x14ac:dyDescent="0.25">
      <c r="A15" s="12" t="s">
        <v>61</v>
      </c>
      <c r="B15" s="1">
        <v>2</v>
      </c>
      <c r="C15" s="1">
        <v>2</v>
      </c>
      <c r="D15" s="1">
        <v>0</v>
      </c>
      <c r="E15" s="36">
        <v>0</v>
      </c>
      <c r="F15" s="37">
        <v>4</v>
      </c>
      <c r="G15" s="36">
        <v>1</v>
      </c>
      <c r="H15" s="36">
        <v>1</v>
      </c>
      <c r="I15" s="36">
        <v>1</v>
      </c>
      <c r="J15" s="36">
        <v>0</v>
      </c>
      <c r="K15" s="6" t="s">
        <v>119</v>
      </c>
      <c r="L15" s="1" t="s">
        <v>119</v>
      </c>
      <c r="M15" s="1" t="s">
        <v>116</v>
      </c>
      <c r="N15" s="1" t="s">
        <v>119</v>
      </c>
      <c r="O15" s="35">
        <v>11</v>
      </c>
      <c r="P15" s="36">
        <v>8</v>
      </c>
      <c r="Q15" s="37">
        <v>3</v>
      </c>
      <c r="R15" s="6" t="s">
        <v>29</v>
      </c>
      <c r="S15" s="7" t="s">
        <v>115</v>
      </c>
    </row>
    <row r="16" spans="1:20" x14ac:dyDescent="0.25">
      <c r="A16" s="12" t="s">
        <v>63</v>
      </c>
      <c r="B16" s="1">
        <v>2</v>
      </c>
      <c r="C16" s="1">
        <v>1</v>
      </c>
      <c r="D16" s="1">
        <v>0</v>
      </c>
      <c r="E16" s="36">
        <v>1</v>
      </c>
      <c r="F16" s="37">
        <v>3</v>
      </c>
      <c r="G16" s="36">
        <v>1</v>
      </c>
      <c r="H16" s="36">
        <v>1</v>
      </c>
      <c r="I16" s="36">
        <v>0</v>
      </c>
      <c r="J16" s="36">
        <v>1</v>
      </c>
      <c r="K16" s="6" t="s">
        <v>122</v>
      </c>
      <c r="L16" s="1" t="s">
        <v>116</v>
      </c>
      <c r="M16" s="1" t="s">
        <v>116</v>
      </c>
      <c r="N16" s="1" t="s">
        <v>119</v>
      </c>
      <c r="O16" s="35">
        <v>7</v>
      </c>
      <c r="P16" s="36">
        <v>7</v>
      </c>
      <c r="Q16" s="37">
        <v>0</v>
      </c>
      <c r="R16" s="6" t="s">
        <v>27</v>
      </c>
      <c r="S16" s="7" t="s">
        <v>122</v>
      </c>
    </row>
    <row r="17" spans="1:19" x14ac:dyDescent="0.25">
      <c r="A17" s="12" t="s">
        <v>60</v>
      </c>
      <c r="B17" s="1">
        <v>2</v>
      </c>
      <c r="C17" s="1">
        <v>1</v>
      </c>
      <c r="D17" s="1">
        <v>1</v>
      </c>
      <c r="E17" s="36">
        <v>0</v>
      </c>
      <c r="F17" s="37">
        <v>2</v>
      </c>
      <c r="G17" s="36">
        <v>1</v>
      </c>
      <c r="H17" s="36">
        <v>1</v>
      </c>
      <c r="I17" s="36">
        <v>0</v>
      </c>
      <c r="J17" s="36">
        <v>0</v>
      </c>
      <c r="K17" s="6" t="s">
        <v>116</v>
      </c>
      <c r="L17" s="1" t="s">
        <v>120</v>
      </c>
      <c r="M17" s="1" t="s">
        <v>117</v>
      </c>
      <c r="N17" s="1" t="s">
        <v>120</v>
      </c>
      <c r="O17" s="35">
        <v>8</v>
      </c>
      <c r="P17" s="36">
        <v>6</v>
      </c>
      <c r="Q17" s="37">
        <v>2</v>
      </c>
      <c r="R17" s="6" t="s">
        <v>27</v>
      </c>
      <c r="S17" s="7" t="s">
        <v>120</v>
      </c>
    </row>
    <row r="18" spans="1:19" x14ac:dyDescent="0.25">
      <c r="A18" s="12" t="s">
        <v>64</v>
      </c>
      <c r="B18" s="1">
        <v>1</v>
      </c>
      <c r="C18" s="1">
        <v>1</v>
      </c>
      <c r="D18" s="1">
        <v>0</v>
      </c>
      <c r="E18" s="36">
        <v>0</v>
      </c>
      <c r="F18" s="37">
        <v>2</v>
      </c>
      <c r="G18" s="36">
        <v>1</v>
      </c>
      <c r="H18" s="36">
        <v>1</v>
      </c>
      <c r="I18" s="36">
        <v>0</v>
      </c>
      <c r="J18" s="36">
        <v>0</v>
      </c>
      <c r="K18" s="6" t="s">
        <v>119</v>
      </c>
      <c r="L18" s="1" t="s">
        <v>116</v>
      </c>
      <c r="M18" s="1" t="s">
        <v>116</v>
      </c>
      <c r="N18" s="1" t="s">
        <v>119</v>
      </c>
      <c r="O18" s="35">
        <v>3</v>
      </c>
      <c r="P18" s="36">
        <v>2</v>
      </c>
      <c r="Q18" s="37">
        <v>1</v>
      </c>
      <c r="R18" s="6" t="s">
        <v>26</v>
      </c>
      <c r="S18" s="7" t="s">
        <v>119</v>
      </c>
    </row>
    <row r="19" spans="1:19" x14ac:dyDescent="0.25">
      <c r="A19" s="12" t="s">
        <v>67</v>
      </c>
      <c r="B19" s="1">
        <v>2</v>
      </c>
      <c r="C19" s="1">
        <v>1</v>
      </c>
      <c r="D19" s="1">
        <v>1</v>
      </c>
      <c r="E19" s="36">
        <v>0</v>
      </c>
      <c r="F19" s="37">
        <v>2</v>
      </c>
      <c r="G19" s="36">
        <v>1</v>
      </c>
      <c r="H19" s="36">
        <v>1</v>
      </c>
      <c r="I19" s="36">
        <v>0</v>
      </c>
      <c r="J19" s="36">
        <v>0</v>
      </c>
      <c r="K19" s="6" t="s">
        <v>120</v>
      </c>
      <c r="L19" s="1" t="s">
        <v>116</v>
      </c>
      <c r="M19" s="1" t="s">
        <v>120</v>
      </c>
      <c r="N19" s="1" t="s">
        <v>120</v>
      </c>
      <c r="O19" s="35">
        <v>7</v>
      </c>
      <c r="P19" s="36">
        <v>7</v>
      </c>
      <c r="Q19" s="37">
        <v>0</v>
      </c>
      <c r="R19" s="6" t="s">
        <v>26</v>
      </c>
      <c r="S19" s="7" t="s">
        <v>120</v>
      </c>
    </row>
    <row r="20" spans="1:19" x14ac:dyDescent="0.25">
      <c r="A20" s="12" t="s">
        <v>62</v>
      </c>
      <c r="B20" s="1">
        <v>2</v>
      </c>
      <c r="C20" s="1">
        <v>1</v>
      </c>
      <c r="D20" s="1">
        <v>1</v>
      </c>
      <c r="E20" s="36">
        <v>0</v>
      </c>
      <c r="F20" s="37">
        <v>2</v>
      </c>
      <c r="G20" s="36">
        <v>1</v>
      </c>
      <c r="H20" s="36">
        <v>1</v>
      </c>
      <c r="I20" s="36">
        <v>0</v>
      </c>
      <c r="J20" s="36">
        <v>0</v>
      </c>
      <c r="K20" s="6" t="s">
        <v>116</v>
      </c>
      <c r="L20" s="1" t="s">
        <v>120</v>
      </c>
      <c r="M20" s="1" t="s">
        <v>119</v>
      </c>
      <c r="N20" s="1" t="s">
        <v>120</v>
      </c>
      <c r="O20" s="35">
        <v>6</v>
      </c>
      <c r="P20" s="36">
        <v>7</v>
      </c>
      <c r="Q20" s="37">
        <v>-1</v>
      </c>
      <c r="R20" s="6" t="s">
        <v>27</v>
      </c>
      <c r="S20" s="7" t="s">
        <v>120</v>
      </c>
    </row>
    <row r="21" spans="1:19" ht="15.75" thickBot="1" x14ac:dyDescent="0.3">
      <c r="A21" s="13" t="s">
        <v>65</v>
      </c>
      <c r="B21" s="9">
        <v>1</v>
      </c>
      <c r="C21" s="9">
        <v>0</v>
      </c>
      <c r="D21" s="9">
        <v>1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117</v>
      </c>
      <c r="L21" s="9" t="s">
        <v>116</v>
      </c>
      <c r="M21" s="9" t="s">
        <v>117</v>
      </c>
      <c r="N21" s="9" t="s">
        <v>117</v>
      </c>
      <c r="O21" s="38">
        <v>0</v>
      </c>
      <c r="P21" s="39">
        <v>4</v>
      </c>
      <c r="Q21" s="40">
        <v>-4</v>
      </c>
      <c r="R21" s="8" t="s">
        <v>27</v>
      </c>
      <c r="S21" s="10" t="s">
        <v>117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2</v>
      </c>
      <c r="C25" s="4">
        <v>2</v>
      </c>
      <c r="D25" s="4">
        <v>0</v>
      </c>
      <c r="E25" s="33">
        <v>0</v>
      </c>
      <c r="F25" s="34">
        <v>4</v>
      </c>
      <c r="G25" s="33">
        <v>1</v>
      </c>
      <c r="H25" s="33">
        <v>1</v>
      </c>
      <c r="I25" s="33">
        <v>1</v>
      </c>
      <c r="J25" s="33">
        <v>0</v>
      </c>
      <c r="K25" s="3" t="s">
        <v>116</v>
      </c>
      <c r="L25" s="4" t="s">
        <v>115</v>
      </c>
      <c r="M25" s="4" t="s">
        <v>116</v>
      </c>
      <c r="N25" s="4" t="s">
        <v>115</v>
      </c>
      <c r="O25" s="32">
        <v>7</v>
      </c>
      <c r="P25" s="33">
        <v>3</v>
      </c>
      <c r="Q25" s="34">
        <v>4</v>
      </c>
      <c r="R25" s="3" t="s">
        <v>29</v>
      </c>
      <c r="S25" s="5" t="s">
        <v>115</v>
      </c>
    </row>
    <row r="26" spans="1:19" x14ac:dyDescent="0.25">
      <c r="A26" s="12" t="s">
        <v>71</v>
      </c>
      <c r="B26" s="1">
        <v>2</v>
      </c>
      <c r="C26" s="1">
        <v>1</v>
      </c>
      <c r="D26" s="1">
        <v>0</v>
      </c>
      <c r="E26" s="36">
        <v>1</v>
      </c>
      <c r="F26" s="37">
        <v>3</v>
      </c>
      <c r="G26" s="36">
        <v>0</v>
      </c>
      <c r="H26" s="36">
        <v>0</v>
      </c>
      <c r="I26" s="36">
        <v>1</v>
      </c>
      <c r="J26" s="36">
        <v>1</v>
      </c>
      <c r="K26" s="6" t="s">
        <v>119</v>
      </c>
      <c r="L26" s="1" t="s">
        <v>121</v>
      </c>
      <c r="M26" s="1" t="s">
        <v>121</v>
      </c>
      <c r="N26" s="1" t="s">
        <v>122</v>
      </c>
      <c r="O26" s="35">
        <v>3</v>
      </c>
      <c r="P26" s="36">
        <v>3</v>
      </c>
      <c r="Q26" s="37">
        <v>0</v>
      </c>
      <c r="R26" s="6" t="s">
        <v>26</v>
      </c>
      <c r="S26" s="7" t="s">
        <v>122</v>
      </c>
    </row>
    <row r="27" spans="1:19" x14ac:dyDescent="0.25">
      <c r="A27" s="12" t="s">
        <v>74</v>
      </c>
      <c r="B27" s="1">
        <v>1</v>
      </c>
      <c r="C27" s="1">
        <v>1</v>
      </c>
      <c r="D27" s="1">
        <v>0</v>
      </c>
      <c r="E27" s="36">
        <v>0</v>
      </c>
      <c r="F27" s="37">
        <v>2</v>
      </c>
      <c r="G27" s="36">
        <v>0</v>
      </c>
      <c r="H27" s="36">
        <v>0</v>
      </c>
      <c r="I27" s="36">
        <v>1</v>
      </c>
      <c r="J27" s="36">
        <v>0</v>
      </c>
      <c r="K27" s="6" t="s">
        <v>116</v>
      </c>
      <c r="L27" s="1" t="s">
        <v>119</v>
      </c>
      <c r="M27" s="1" t="s">
        <v>116</v>
      </c>
      <c r="N27" s="1" t="s">
        <v>116</v>
      </c>
      <c r="O27" s="35">
        <v>4</v>
      </c>
      <c r="P27" s="36">
        <v>3</v>
      </c>
      <c r="Q27" s="37">
        <v>1</v>
      </c>
      <c r="R27" s="6" t="s">
        <v>26</v>
      </c>
      <c r="S27" s="7" t="s">
        <v>119</v>
      </c>
    </row>
    <row r="28" spans="1:19" x14ac:dyDescent="0.25">
      <c r="A28" s="12" t="s">
        <v>68</v>
      </c>
      <c r="B28" s="1">
        <v>1</v>
      </c>
      <c r="C28" s="1">
        <v>1</v>
      </c>
      <c r="D28" s="1">
        <v>0</v>
      </c>
      <c r="E28" s="36">
        <v>0</v>
      </c>
      <c r="F28" s="37">
        <v>2</v>
      </c>
      <c r="G28" s="36">
        <v>0</v>
      </c>
      <c r="H28" s="36">
        <v>0</v>
      </c>
      <c r="I28" s="36">
        <v>1</v>
      </c>
      <c r="J28" s="36">
        <v>0</v>
      </c>
      <c r="K28" s="6" t="s">
        <v>119</v>
      </c>
      <c r="L28" s="1" t="s">
        <v>116</v>
      </c>
      <c r="M28" s="1" t="s">
        <v>119</v>
      </c>
      <c r="N28" s="1" t="s">
        <v>119</v>
      </c>
      <c r="O28" s="35">
        <v>2</v>
      </c>
      <c r="P28" s="36">
        <v>1</v>
      </c>
      <c r="Q28" s="37">
        <v>1</v>
      </c>
      <c r="R28" s="6" t="s">
        <v>26</v>
      </c>
      <c r="S28" s="7" t="s">
        <v>119</v>
      </c>
    </row>
    <row r="29" spans="1:19" x14ac:dyDescent="0.25">
      <c r="A29" s="12" t="s">
        <v>72</v>
      </c>
      <c r="B29" s="1">
        <v>3</v>
      </c>
      <c r="C29" s="1">
        <v>1</v>
      </c>
      <c r="D29" s="1">
        <v>2</v>
      </c>
      <c r="E29" s="36">
        <v>0</v>
      </c>
      <c r="F29" s="37">
        <v>2</v>
      </c>
      <c r="G29" s="36">
        <v>1</v>
      </c>
      <c r="H29" s="36">
        <v>1</v>
      </c>
      <c r="I29" s="36">
        <v>0</v>
      </c>
      <c r="J29" s="36">
        <v>0</v>
      </c>
      <c r="K29" s="6" t="s">
        <v>119</v>
      </c>
      <c r="L29" s="1" t="s">
        <v>118</v>
      </c>
      <c r="M29" s="1" t="s">
        <v>116</v>
      </c>
      <c r="N29" s="1" t="s">
        <v>119</v>
      </c>
      <c r="O29" s="35">
        <v>8</v>
      </c>
      <c r="P29" s="36">
        <v>8</v>
      </c>
      <c r="Q29" s="37">
        <v>0</v>
      </c>
      <c r="R29" s="6" t="s">
        <v>27</v>
      </c>
      <c r="S29" s="7" t="s">
        <v>124</v>
      </c>
    </row>
    <row r="30" spans="1:19" x14ac:dyDescent="0.25">
      <c r="A30" s="12" t="s">
        <v>70</v>
      </c>
      <c r="B30" s="1">
        <v>2</v>
      </c>
      <c r="C30" s="1">
        <v>1</v>
      </c>
      <c r="D30" s="1">
        <v>1</v>
      </c>
      <c r="E30" s="36">
        <v>0</v>
      </c>
      <c r="F30" s="37">
        <v>2</v>
      </c>
      <c r="G30" s="36">
        <v>1</v>
      </c>
      <c r="H30" s="36">
        <v>1</v>
      </c>
      <c r="I30" s="36">
        <v>0</v>
      </c>
      <c r="J30" s="36">
        <v>0</v>
      </c>
      <c r="K30" s="6" t="s">
        <v>119</v>
      </c>
      <c r="L30" s="1" t="s">
        <v>117</v>
      </c>
      <c r="M30" s="1" t="s">
        <v>116</v>
      </c>
      <c r="N30" s="1" t="s">
        <v>117</v>
      </c>
      <c r="O30" s="35">
        <v>9</v>
      </c>
      <c r="P30" s="36">
        <v>9</v>
      </c>
      <c r="Q30" s="37">
        <v>0</v>
      </c>
      <c r="R30" s="6" t="s">
        <v>26</v>
      </c>
      <c r="S30" s="7" t="s">
        <v>120</v>
      </c>
    </row>
    <row r="31" spans="1:19" x14ac:dyDescent="0.25">
      <c r="A31" s="12" t="s">
        <v>75</v>
      </c>
      <c r="B31" s="1">
        <v>3</v>
      </c>
      <c r="C31" s="1">
        <v>1</v>
      </c>
      <c r="D31" s="1">
        <v>2</v>
      </c>
      <c r="E31" s="36">
        <v>0</v>
      </c>
      <c r="F31" s="37">
        <v>2</v>
      </c>
      <c r="G31" s="36">
        <v>1</v>
      </c>
      <c r="H31" s="36">
        <v>1</v>
      </c>
      <c r="I31" s="36">
        <v>0</v>
      </c>
      <c r="J31" s="36">
        <v>0</v>
      </c>
      <c r="K31" s="6" t="s">
        <v>116</v>
      </c>
      <c r="L31" s="1" t="s">
        <v>124</v>
      </c>
      <c r="M31" s="1" t="s">
        <v>116</v>
      </c>
      <c r="N31" s="1" t="s">
        <v>116</v>
      </c>
      <c r="O31" s="35">
        <v>7</v>
      </c>
      <c r="P31" s="36">
        <v>8</v>
      </c>
      <c r="Q31" s="37">
        <v>-1</v>
      </c>
      <c r="R31" s="6" t="s">
        <v>30</v>
      </c>
      <c r="S31" s="7" t="s">
        <v>124</v>
      </c>
    </row>
    <row r="32" spans="1:19" ht="15.75" thickBot="1" x14ac:dyDescent="0.3">
      <c r="A32" s="12" t="s">
        <v>73</v>
      </c>
      <c r="B32" s="1">
        <v>2</v>
      </c>
      <c r="C32" s="1">
        <v>1</v>
      </c>
      <c r="D32" s="1">
        <v>1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119</v>
      </c>
      <c r="L32" s="1" t="s">
        <v>117</v>
      </c>
      <c r="M32" s="1" t="s">
        <v>116</v>
      </c>
      <c r="N32" s="1" t="s">
        <v>116</v>
      </c>
      <c r="O32" s="35">
        <v>6</v>
      </c>
      <c r="P32" s="36">
        <v>7</v>
      </c>
      <c r="Q32" s="37">
        <v>-1</v>
      </c>
      <c r="R32" s="6" t="s">
        <v>27</v>
      </c>
      <c r="S32" s="7" t="s">
        <v>120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3</v>
      </c>
      <c r="C35" s="1">
        <v>3</v>
      </c>
      <c r="D35" s="1">
        <v>0</v>
      </c>
      <c r="E35" s="36">
        <v>0</v>
      </c>
      <c r="F35" s="34">
        <v>6</v>
      </c>
      <c r="G35" s="36">
        <v>3</v>
      </c>
      <c r="H35" s="36">
        <v>3</v>
      </c>
      <c r="I35" s="36">
        <v>0</v>
      </c>
      <c r="J35" s="36">
        <v>0</v>
      </c>
      <c r="K35" s="6" t="s">
        <v>115</v>
      </c>
      <c r="L35" s="1" t="s">
        <v>119</v>
      </c>
      <c r="M35" s="1" t="s">
        <v>115</v>
      </c>
      <c r="N35" s="1" t="s">
        <v>128</v>
      </c>
      <c r="O35" s="35">
        <v>12</v>
      </c>
      <c r="P35" s="36">
        <v>3</v>
      </c>
      <c r="Q35" s="37">
        <v>9</v>
      </c>
      <c r="R35" s="6" t="s">
        <v>129</v>
      </c>
      <c r="S35" s="7" t="s">
        <v>128</v>
      </c>
    </row>
    <row r="36" spans="1:19" x14ac:dyDescent="0.25">
      <c r="A36" s="12" t="s">
        <v>76</v>
      </c>
      <c r="B36" s="1">
        <v>2</v>
      </c>
      <c r="C36" s="1">
        <v>2</v>
      </c>
      <c r="D36" s="1">
        <v>0</v>
      </c>
      <c r="E36" s="36">
        <v>0</v>
      </c>
      <c r="F36" s="37">
        <v>4</v>
      </c>
      <c r="G36" s="36">
        <v>2</v>
      </c>
      <c r="H36" s="36">
        <v>2</v>
      </c>
      <c r="I36" s="36">
        <v>0</v>
      </c>
      <c r="J36" s="36">
        <v>0</v>
      </c>
      <c r="K36" s="6" t="s">
        <v>119</v>
      </c>
      <c r="L36" s="1" t="s">
        <v>119</v>
      </c>
      <c r="M36" s="1" t="s">
        <v>115</v>
      </c>
      <c r="N36" s="1" t="s">
        <v>115</v>
      </c>
      <c r="O36" s="35">
        <v>12</v>
      </c>
      <c r="P36" s="36">
        <v>4</v>
      </c>
      <c r="Q36" s="37">
        <v>8</v>
      </c>
      <c r="R36" s="6" t="s">
        <v>29</v>
      </c>
      <c r="S36" s="7" t="s">
        <v>115</v>
      </c>
    </row>
    <row r="37" spans="1:19" x14ac:dyDescent="0.25">
      <c r="A37" s="12" t="s">
        <v>81</v>
      </c>
      <c r="B37" s="1">
        <v>2</v>
      </c>
      <c r="C37" s="1">
        <v>1</v>
      </c>
      <c r="D37" s="1">
        <v>1</v>
      </c>
      <c r="E37" s="36">
        <v>0</v>
      </c>
      <c r="F37" s="37">
        <v>2</v>
      </c>
      <c r="G37" s="36">
        <v>1</v>
      </c>
      <c r="H37" s="36">
        <v>1</v>
      </c>
      <c r="I37" s="36">
        <v>0</v>
      </c>
      <c r="J37" s="36">
        <v>0</v>
      </c>
      <c r="K37" s="6" t="s">
        <v>119</v>
      </c>
      <c r="L37" s="1" t="s">
        <v>117</v>
      </c>
      <c r="M37" s="1" t="s">
        <v>116</v>
      </c>
      <c r="N37" s="1" t="s">
        <v>119</v>
      </c>
      <c r="O37" s="35">
        <v>7</v>
      </c>
      <c r="P37" s="36">
        <v>8</v>
      </c>
      <c r="Q37" s="37">
        <v>-1</v>
      </c>
      <c r="R37" s="6" t="s">
        <v>27</v>
      </c>
      <c r="S37" s="7" t="s">
        <v>120</v>
      </c>
    </row>
    <row r="38" spans="1:19" x14ac:dyDescent="0.25">
      <c r="A38" s="12" t="s">
        <v>79</v>
      </c>
      <c r="B38" s="1">
        <v>2</v>
      </c>
      <c r="C38" s="1">
        <v>0</v>
      </c>
      <c r="D38" s="1">
        <v>1</v>
      </c>
      <c r="E38" s="36">
        <v>1</v>
      </c>
      <c r="F38" s="37">
        <v>1</v>
      </c>
      <c r="G38" s="36">
        <v>0</v>
      </c>
      <c r="H38" s="36">
        <v>0</v>
      </c>
      <c r="I38" s="36">
        <v>0</v>
      </c>
      <c r="J38" s="36">
        <v>1</v>
      </c>
      <c r="K38" s="6" t="s">
        <v>125</v>
      </c>
      <c r="L38" s="1" t="s">
        <v>116</v>
      </c>
      <c r="M38" s="1" t="s">
        <v>116</v>
      </c>
      <c r="N38" s="1" t="s">
        <v>117</v>
      </c>
      <c r="O38" s="35">
        <v>7</v>
      </c>
      <c r="P38" s="36">
        <v>11</v>
      </c>
      <c r="Q38" s="37">
        <v>-4</v>
      </c>
      <c r="R38" s="6" t="s">
        <v>30</v>
      </c>
      <c r="S38" s="7" t="s">
        <v>125</v>
      </c>
    </row>
    <row r="39" spans="1:19" x14ac:dyDescent="0.25">
      <c r="A39" s="12" t="s">
        <v>83</v>
      </c>
      <c r="B39" s="1">
        <v>2</v>
      </c>
      <c r="C39" s="1">
        <v>0</v>
      </c>
      <c r="D39" s="1">
        <v>1</v>
      </c>
      <c r="E39" s="36">
        <v>1</v>
      </c>
      <c r="F39" s="37">
        <v>1</v>
      </c>
      <c r="G39" s="36">
        <v>0</v>
      </c>
      <c r="H39" s="36">
        <v>0</v>
      </c>
      <c r="I39" s="36">
        <v>0</v>
      </c>
      <c r="J39" s="36">
        <v>1</v>
      </c>
      <c r="K39" s="6" t="s">
        <v>125</v>
      </c>
      <c r="L39" s="1" t="s">
        <v>116</v>
      </c>
      <c r="M39" s="1" t="s">
        <v>117</v>
      </c>
      <c r="N39" s="1" t="s">
        <v>125</v>
      </c>
      <c r="O39" s="35">
        <v>2</v>
      </c>
      <c r="P39" s="36">
        <v>6</v>
      </c>
      <c r="Q39" s="37">
        <v>-4</v>
      </c>
      <c r="R39" s="6" t="s">
        <v>30</v>
      </c>
      <c r="S39" s="7" t="s">
        <v>125</v>
      </c>
    </row>
    <row r="40" spans="1:19" x14ac:dyDescent="0.25">
      <c r="A40" s="12" t="s">
        <v>80</v>
      </c>
      <c r="B40" s="1">
        <v>3</v>
      </c>
      <c r="C40" s="1">
        <v>0</v>
      </c>
      <c r="D40" s="1">
        <v>2</v>
      </c>
      <c r="E40" s="36">
        <v>1</v>
      </c>
      <c r="F40" s="37">
        <v>1</v>
      </c>
      <c r="G40" s="36">
        <v>0</v>
      </c>
      <c r="H40" s="36">
        <v>0</v>
      </c>
      <c r="I40" s="36">
        <v>0</v>
      </c>
      <c r="J40" s="36">
        <v>1</v>
      </c>
      <c r="K40" s="6" t="s">
        <v>116</v>
      </c>
      <c r="L40" s="1" t="s">
        <v>126</v>
      </c>
      <c r="M40" s="1" t="s">
        <v>117</v>
      </c>
      <c r="N40" s="1" t="s">
        <v>126</v>
      </c>
      <c r="O40" s="35">
        <v>2</v>
      </c>
      <c r="P40" s="36">
        <v>9</v>
      </c>
      <c r="Q40" s="37">
        <v>-7</v>
      </c>
      <c r="R40" s="6" t="s">
        <v>127</v>
      </c>
      <c r="S40" s="7" t="s">
        <v>126</v>
      </c>
    </row>
    <row r="41" spans="1:19" x14ac:dyDescent="0.25">
      <c r="A41" s="12" t="s">
        <v>82</v>
      </c>
      <c r="B41" s="1">
        <v>1</v>
      </c>
      <c r="C41" s="1">
        <v>0</v>
      </c>
      <c r="D41" s="1">
        <v>1</v>
      </c>
      <c r="E41" s="36">
        <v>0</v>
      </c>
      <c r="F41" s="37">
        <v>0</v>
      </c>
      <c r="G41" s="36">
        <v>0</v>
      </c>
      <c r="H41" s="36">
        <v>0</v>
      </c>
      <c r="I41" s="36">
        <v>0</v>
      </c>
      <c r="J41" s="36">
        <v>0</v>
      </c>
      <c r="K41" s="6" t="s">
        <v>116</v>
      </c>
      <c r="L41" s="1" t="s">
        <v>117</v>
      </c>
      <c r="M41" s="1" t="s">
        <v>117</v>
      </c>
      <c r="N41" s="1" t="s">
        <v>117</v>
      </c>
      <c r="O41" s="35">
        <v>1</v>
      </c>
      <c r="P41" s="36">
        <v>4</v>
      </c>
      <c r="Q41" s="37">
        <v>-3</v>
      </c>
      <c r="R41" s="6" t="s">
        <v>27</v>
      </c>
      <c r="S41" s="7" t="s">
        <v>117</v>
      </c>
    </row>
    <row r="42" spans="1:19" ht="15.75" thickBot="1" x14ac:dyDescent="0.3">
      <c r="A42" s="13" t="s">
        <v>78</v>
      </c>
      <c r="B42" s="9">
        <v>2</v>
      </c>
      <c r="C42" s="9">
        <v>0</v>
      </c>
      <c r="D42" s="9">
        <v>2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117</v>
      </c>
      <c r="L42" s="9" t="s">
        <v>117</v>
      </c>
      <c r="M42" s="9" t="s">
        <v>117</v>
      </c>
      <c r="N42" s="9" t="s">
        <v>118</v>
      </c>
      <c r="O42" s="38">
        <v>4</v>
      </c>
      <c r="P42" s="39">
        <v>12</v>
      </c>
      <c r="Q42" s="40">
        <v>-8</v>
      </c>
      <c r="R42" s="8" t="s">
        <v>30</v>
      </c>
      <c r="S42" s="10" t="s">
        <v>118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36"/>
    <col min="11" max="13" width="9.140625" style="1"/>
    <col min="14" max="14" width="13.42578125" style="1" customWidth="1"/>
    <col min="15" max="15" width="9.140625" style="20"/>
    <col min="16" max="16" width="10" style="20" customWidth="1"/>
    <col min="17" max="17" width="9.140625" style="20"/>
    <col min="18" max="16384" width="9.140625" style="1"/>
  </cols>
  <sheetData>
    <row r="1" spans="1:20" ht="24.75" thickTop="1" thickBot="1" x14ac:dyDescent="0.4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27" t="s">
        <v>21</v>
      </c>
    </row>
    <row r="2" spans="1:20" ht="20.25" thickTop="1" thickBot="1" x14ac:dyDescent="0.35">
      <c r="A2" s="59" t="s">
        <v>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 x14ac:dyDescent="0.3">
      <c r="A3" s="2" t="s">
        <v>0</v>
      </c>
      <c r="B3" s="2" t="s">
        <v>98</v>
      </c>
      <c r="C3" s="2" t="s">
        <v>1</v>
      </c>
      <c r="D3" s="2" t="s">
        <v>2</v>
      </c>
      <c r="E3" s="41" t="s">
        <v>99</v>
      </c>
      <c r="F3" s="41" t="s">
        <v>100</v>
      </c>
      <c r="G3" s="41" t="s">
        <v>101</v>
      </c>
      <c r="H3" s="41" t="s">
        <v>102</v>
      </c>
      <c r="I3" s="41" t="s">
        <v>103</v>
      </c>
      <c r="J3" s="41" t="s">
        <v>104</v>
      </c>
      <c r="K3" s="2" t="s">
        <v>3</v>
      </c>
      <c r="L3" s="2" t="s">
        <v>4</v>
      </c>
      <c r="M3" s="2" t="s">
        <v>24</v>
      </c>
      <c r="N3" s="2" t="s">
        <v>96</v>
      </c>
      <c r="O3" s="19" t="s">
        <v>88</v>
      </c>
      <c r="P3" s="19" t="s">
        <v>89</v>
      </c>
      <c r="Q3" s="19" t="s">
        <v>7</v>
      </c>
      <c r="R3" s="2" t="s">
        <v>5</v>
      </c>
      <c r="S3" s="2" t="s">
        <v>6</v>
      </c>
    </row>
    <row r="4" spans="1:20" ht="15.75" thickTop="1" x14ac:dyDescent="0.25">
      <c r="A4" s="11" t="s">
        <v>59</v>
      </c>
      <c r="B4" s="4">
        <v>3</v>
      </c>
      <c r="C4" s="4">
        <v>2</v>
      </c>
      <c r="D4" s="4">
        <v>1</v>
      </c>
      <c r="E4" s="33">
        <v>0</v>
      </c>
      <c r="F4" s="34">
        <v>4</v>
      </c>
      <c r="G4" s="32">
        <v>2</v>
      </c>
      <c r="H4" s="33">
        <v>2</v>
      </c>
      <c r="I4" s="33">
        <v>0</v>
      </c>
      <c r="J4" s="34">
        <v>0</v>
      </c>
      <c r="K4" s="3" t="s">
        <v>115</v>
      </c>
      <c r="L4" s="4" t="s">
        <v>117</v>
      </c>
      <c r="M4" s="4" t="s">
        <v>116</v>
      </c>
      <c r="N4" s="4" t="s">
        <v>123</v>
      </c>
      <c r="O4" s="32">
        <v>13</v>
      </c>
      <c r="P4" s="33">
        <v>9</v>
      </c>
      <c r="Q4" s="34">
        <v>4</v>
      </c>
      <c r="R4" s="3" t="s">
        <v>29</v>
      </c>
      <c r="S4" s="5" t="s">
        <v>123</v>
      </c>
    </row>
    <row r="5" spans="1:20" x14ac:dyDescent="0.25">
      <c r="A5" s="12" t="s">
        <v>54</v>
      </c>
      <c r="B5" s="1">
        <v>2</v>
      </c>
      <c r="C5" s="1">
        <v>2</v>
      </c>
      <c r="D5" s="1">
        <v>0</v>
      </c>
      <c r="E5" s="36">
        <v>0</v>
      </c>
      <c r="F5" s="37">
        <v>4</v>
      </c>
      <c r="G5" s="35">
        <v>1</v>
      </c>
      <c r="H5" s="36">
        <v>1</v>
      </c>
      <c r="I5" s="36">
        <v>1</v>
      </c>
      <c r="J5" s="37">
        <v>0</v>
      </c>
      <c r="K5" s="6" t="s">
        <v>115</v>
      </c>
      <c r="L5" s="1" t="s">
        <v>116</v>
      </c>
      <c r="M5" s="1" t="s">
        <v>119</v>
      </c>
      <c r="N5" s="1" t="s">
        <v>119</v>
      </c>
      <c r="O5" s="35">
        <v>13</v>
      </c>
      <c r="P5" s="36">
        <v>9</v>
      </c>
      <c r="Q5" s="37">
        <v>4</v>
      </c>
      <c r="R5" s="6" t="s">
        <v>29</v>
      </c>
      <c r="S5" s="7" t="s">
        <v>115</v>
      </c>
    </row>
    <row r="6" spans="1:20" x14ac:dyDescent="0.25">
      <c r="A6" s="12" t="s">
        <v>53</v>
      </c>
      <c r="B6" s="1">
        <v>2</v>
      </c>
      <c r="C6" s="1">
        <v>2</v>
      </c>
      <c r="D6" s="1">
        <v>0</v>
      </c>
      <c r="E6" s="36">
        <v>0</v>
      </c>
      <c r="F6" s="37">
        <v>4</v>
      </c>
      <c r="G6" s="35">
        <v>2</v>
      </c>
      <c r="H6" s="36">
        <v>2</v>
      </c>
      <c r="I6" s="36">
        <v>0</v>
      </c>
      <c r="J6" s="37">
        <v>0</v>
      </c>
      <c r="K6" s="6" t="s">
        <v>115</v>
      </c>
      <c r="L6" s="1" t="s">
        <v>116</v>
      </c>
      <c r="M6" s="1" t="s">
        <v>116</v>
      </c>
      <c r="N6" s="1" t="s">
        <v>116</v>
      </c>
      <c r="O6" s="35">
        <v>6</v>
      </c>
      <c r="P6" s="36">
        <v>3</v>
      </c>
      <c r="Q6" s="37">
        <v>3</v>
      </c>
      <c r="R6" s="6" t="s">
        <v>29</v>
      </c>
      <c r="S6" s="7" t="s">
        <v>115</v>
      </c>
    </row>
    <row r="7" spans="1:20" x14ac:dyDescent="0.25">
      <c r="A7" s="12" t="s">
        <v>58</v>
      </c>
      <c r="B7" s="1">
        <v>2</v>
      </c>
      <c r="C7" s="1">
        <v>1</v>
      </c>
      <c r="D7" s="1">
        <v>0</v>
      </c>
      <c r="E7" s="36">
        <v>1</v>
      </c>
      <c r="F7" s="37">
        <v>3</v>
      </c>
      <c r="G7" s="35">
        <v>1</v>
      </c>
      <c r="H7" s="36">
        <v>1</v>
      </c>
      <c r="I7" s="36">
        <v>0</v>
      </c>
      <c r="J7" s="37">
        <v>1</v>
      </c>
      <c r="K7" s="6" t="s">
        <v>119</v>
      </c>
      <c r="L7" s="1" t="s">
        <v>121</v>
      </c>
      <c r="M7" s="1" t="s">
        <v>121</v>
      </c>
      <c r="N7" s="1" t="s">
        <v>121</v>
      </c>
      <c r="O7" s="35">
        <v>8</v>
      </c>
      <c r="P7" s="36">
        <v>8</v>
      </c>
      <c r="Q7" s="37">
        <v>0</v>
      </c>
      <c r="R7" s="6" t="s">
        <v>26</v>
      </c>
      <c r="S7" s="7" t="s">
        <v>122</v>
      </c>
    </row>
    <row r="8" spans="1:20" x14ac:dyDescent="0.25">
      <c r="A8" s="12" t="s">
        <v>56</v>
      </c>
      <c r="B8" s="1">
        <v>2</v>
      </c>
      <c r="C8" s="1">
        <v>1</v>
      </c>
      <c r="D8" s="1">
        <v>1</v>
      </c>
      <c r="E8" s="36">
        <v>0</v>
      </c>
      <c r="F8" s="37">
        <v>2</v>
      </c>
      <c r="G8" s="35">
        <v>1</v>
      </c>
      <c r="H8" s="36">
        <v>1</v>
      </c>
      <c r="I8" s="36">
        <v>0</v>
      </c>
      <c r="J8" s="37">
        <v>0</v>
      </c>
      <c r="K8" s="6" t="s">
        <v>119</v>
      </c>
      <c r="L8" s="1" t="s">
        <v>117</v>
      </c>
      <c r="M8" s="1" t="s">
        <v>116</v>
      </c>
      <c r="N8" s="1" t="s">
        <v>120</v>
      </c>
      <c r="O8" s="35">
        <v>9</v>
      </c>
      <c r="P8" s="36">
        <v>8</v>
      </c>
      <c r="Q8" s="37">
        <v>1</v>
      </c>
      <c r="R8" s="6" t="s">
        <v>26</v>
      </c>
      <c r="S8" s="7" t="s">
        <v>120</v>
      </c>
    </row>
    <row r="9" spans="1:20" x14ac:dyDescent="0.25">
      <c r="A9" s="12" t="s">
        <v>55</v>
      </c>
      <c r="B9" s="1">
        <v>3</v>
      </c>
      <c r="C9" s="1">
        <v>1</v>
      </c>
      <c r="D9" s="1">
        <v>2</v>
      </c>
      <c r="E9" s="36">
        <v>0</v>
      </c>
      <c r="F9" s="37">
        <v>2</v>
      </c>
      <c r="G9" s="35">
        <v>1</v>
      </c>
      <c r="H9" s="36">
        <v>1</v>
      </c>
      <c r="I9" s="36">
        <v>0</v>
      </c>
      <c r="J9" s="37">
        <v>0</v>
      </c>
      <c r="K9" s="6" t="s">
        <v>119</v>
      </c>
      <c r="L9" s="1" t="s">
        <v>118</v>
      </c>
      <c r="M9" s="1" t="s">
        <v>117</v>
      </c>
      <c r="N9" s="1" t="s">
        <v>118</v>
      </c>
      <c r="O9" s="35">
        <v>11</v>
      </c>
      <c r="P9" s="36">
        <v>14</v>
      </c>
      <c r="Q9" s="37">
        <v>-3</v>
      </c>
      <c r="R9" s="6" t="s">
        <v>30</v>
      </c>
      <c r="S9" s="7" t="s">
        <v>124</v>
      </c>
    </row>
    <row r="10" spans="1:20" x14ac:dyDescent="0.25">
      <c r="A10" s="12" t="s">
        <v>52</v>
      </c>
      <c r="B10" s="1">
        <v>2</v>
      </c>
      <c r="C10" s="1">
        <v>0</v>
      </c>
      <c r="D10" s="1">
        <v>2</v>
      </c>
      <c r="E10" s="36">
        <v>0</v>
      </c>
      <c r="F10" s="37">
        <v>0</v>
      </c>
      <c r="G10" s="35">
        <v>0</v>
      </c>
      <c r="H10" s="36">
        <v>0</v>
      </c>
      <c r="I10" s="36">
        <v>0</v>
      </c>
      <c r="J10" s="37">
        <v>0</v>
      </c>
      <c r="K10" s="6" t="s">
        <v>116</v>
      </c>
      <c r="L10" s="1" t="s">
        <v>118</v>
      </c>
      <c r="M10" s="1" t="s">
        <v>116</v>
      </c>
      <c r="N10" s="1" t="s">
        <v>116</v>
      </c>
      <c r="O10" s="35">
        <v>4</v>
      </c>
      <c r="P10" s="36">
        <v>8</v>
      </c>
      <c r="Q10" s="37">
        <v>-4</v>
      </c>
      <c r="R10" s="6" t="s">
        <v>30</v>
      </c>
      <c r="S10" s="7" t="s">
        <v>118</v>
      </c>
    </row>
    <row r="11" spans="1:20" ht="15.75" thickBot="1" x14ac:dyDescent="0.3">
      <c r="A11" s="12" t="s">
        <v>57</v>
      </c>
      <c r="B11" s="1">
        <v>2</v>
      </c>
      <c r="C11" s="1">
        <v>0</v>
      </c>
      <c r="D11" s="1">
        <v>2</v>
      </c>
      <c r="E11" s="39">
        <v>0</v>
      </c>
      <c r="F11" s="40">
        <v>0</v>
      </c>
      <c r="G11" s="38">
        <v>0</v>
      </c>
      <c r="H11" s="39">
        <v>0</v>
      </c>
      <c r="I11" s="39">
        <v>0</v>
      </c>
      <c r="J11" s="40">
        <v>0</v>
      </c>
      <c r="K11" s="6" t="s">
        <v>117</v>
      </c>
      <c r="L11" s="1" t="s">
        <v>117</v>
      </c>
      <c r="M11" s="1" t="s">
        <v>116</v>
      </c>
      <c r="N11" s="1" t="s">
        <v>118</v>
      </c>
      <c r="O11" s="35">
        <v>3</v>
      </c>
      <c r="P11" s="36">
        <v>8</v>
      </c>
      <c r="Q11" s="37">
        <v>-5</v>
      </c>
      <c r="R11" s="6" t="s">
        <v>30</v>
      </c>
      <c r="S11" s="7" t="s">
        <v>118</v>
      </c>
    </row>
    <row r="12" spans="1:20" ht="20.25" thickTop="1" thickBot="1" x14ac:dyDescent="0.35">
      <c r="A12" s="59" t="s">
        <v>94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 x14ac:dyDescent="0.3">
      <c r="A13" s="2" t="s">
        <v>0</v>
      </c>
      <c r="B13" s="2" t="s">
        <v>98</v>
      </c>
      <c r="C13" s="2" t="s">
        <v>1</v>
      </c>
      <c r="D13" s="2" t="s">
        <v>2</v>
      </c>
      <c r="E13" s="41" t="s">
        <v>99</v>
      </c>
      <c r="F13" s="41" t="s">
        <v>100</v>
      </c>
      <c r="G13" s="41" t="s">
        <v>101</v>
      </c>
      <c r="H13" s="41" t="s">
        <v>102</v>
      </c>
      <c r="I13" s="41" t="s">
        <v>103</v>
      </c>
      <c r="J13" s="41" t="s">
        <v>104</v>
      </c>
      <c r="K13" s="2" t="s">
        <v>3</v>
      </c>
      <c r="L13" s="2" t="s">
        <v>4</v>
      </c>
      <c r="M13" s="2" t="s">
        <v>24</v>
      </c>
      <c r="N13" s="2" t="s">
        <v>96</v>
      </c>
      <c r="O13" s="19" t="s">
        <v>88</v>
      </c>
      <c r="P13" s="19" t="s">
        <v>89</v>
      </c>
      <c r="Q13" s="19" t="s">
        <v>7</v>
      </c>
      <c r="R13" s="2" t="s">
        <v>5</v>
      </c>
      <c r="S13" s="2" t="s">
        <v>6</v>
      </c>
    </row>
    <row r="14" spans="1:20" ht="15.75" thickTop="1" x14ac:dyDescent="0.25">
      <c r="A14" s="12" t="s">
        <v>66</v>
      </c>
      <c r="B14" s="1">
        <v>3</v>
      </c>
      <c r="C14" s="1">
        <v>2</v>
      </c>
      <c r="D14" s="1">
        <v>1</v>
      </c>
      <c r="E14" s="36">
        <v>0</v>
      </c>
      <c r="F14" s="34">
        <v>4</v>
      </c>
      <c r="G14" s="36">
        <v>2</v>
      </c>
      <c r="H14" s="36">
        <v>2</v>
      </c>
      <c r="I14" s="36">
        <v>0</v>
      </c>
      <c r="J14" s="36">
        <v>0</v>
      </c>
      <c r="K14" s="6" t="s">
        <v>120</v>
      </c>
      <c r="L14" s="1" t="s">
        <v>119</v>
      </c>
      <c r="M14" s="1" t="s">
        <v>116</v>
      </c>
      <c r="N14" s="1" t="s">
        <v>116</v>
      </c>
      <c r="O14" s="35">
        <v>11</v>
      </c>
      <c r="P14" s="36">
        <v>6</v>
      </c>
      <c r="Q14" s="37">
        <v>5</v>
      </c>
      <c r="R14" s="6" t="s">
        <v>29</v>
      </c>
      <c r="S14" s="7" t="s">
        <v>123</v>
      </c>
    </row>
    <row r="15" spans="1:20" x14ac:dyDescent="0.25">
      <c r="A15" s="12" t="s">
        <v>61</v>
      </c>
      <c r="B15" s="1">
        <v>3</v>
      </c>
      <c r="C15" s="1">
        <v>2</v>
      </c>
      <c r="D15" s="1">
        <v>1</v>
      </c>
      <c r="E15" s="36">
        <v>0</v>
      </c>
      <c r="F15" s="37">
        <v>4</v>
      </c>
      <c r="G15" s="36">
        <v>1</v>
      </c>
      <c r="H15" s="36">
        <v>1</v>
      </c>
      <c r="I15" s="36">
        <v>1</v>
      </c>
      <c r="J15" s="36">
        <v>0</v>
      </c>
      <c r="K15" s="6" t="s">
        <v>119</v>
      </c>
      <c r="L15" s="1" t="s">
        <v>120</v>
      </c>
      <c r="M15" s="1" t="s">
        <v>116</v>
      </c>
      <c r="N15" s="1" t="s">
        <v>119</v>
      </c>
      <c r="O15" s="35">
        <v>14</v>
      </c>
      <c r="P15" s="36">
        <v>14</v>
      </c>
      <c r="Q15" s="37">
        <v>0</v>
      </c>
      <c r="R15" s="6" t="s">
        <v>27</v>
      </c>
      <c r="S15" s="7" t="s">
        <v>123</v>
      </c>
    </row>
    <row r="16" spans="1:20" x14ac:dyDescent="0.25">
      <c r="A16" s="12" t="s">
        <v>63</v>
      </c>
      <c r="B16" s="1">
        <v>2</v>
      </c>
      <c r="C16" s="1">
        <v>1</v>
      </c>
      <c r="D16" s="1">
        <v>0</v>
      </c>
      <c r="E16" s="36">
        <v>1</v>
      </c>
      <c r="F16" s="37">
        <v>3</v>
      </c>
      <c r="G16" s="36">
        <v>1</v>
      </c>
      <c r="H16" s="36">
        <v>1</v>
      </c>
      <c r="I16" s="36">
        <v>0</v>
      </c>
      <c r="J16" s="36">
        <v>1</v>
      </c>
      <c r="K16" s="6" t="s">
        <v>122</v>
      </c>
      <c r="L16" s="1" t="s">
        <v>116</v>
      </c>
      <c r="M16" s="1" t="s">
        <v>116</v>
      </c>
      <c r="N16" s="1" t="s">
        <v>119</v>
      </c>
      <c r="O16" s="35">
        <v>7</v>
      </c>
      <c r="P16" s="36">
        <v>7</v>
      </c>
      <c r="Q16" s="37">
        <v>0</v>
      </c>
      <c r="R16" s="6" t="s">
        <v>27</v>
      </c>
      <c r="S16" s="7" t="s">
        <v>122</v>
      </c>
    </row>
    <row r="17" spans="1:19" x14ac:dyDescent="0.25">
      <c r="A17" s="12" t="s">
        <v>60</v>
      </c>
      <c r="B17" s="1">
        <v>2</v>
      </c>
      <c r="C17" s="1">
        <v>1</v>
      </c>
      <c r="D17" s="1">
        <v>1</v>
      </c>
      <c r="E17" s="36">
        <v>0</v>
      </c>
      <c r="F17" s="37">
        <v>2</v>
      </c>
      <c r="G17" s="36">
        <v>1</v>
      </c>
      <c r="H17" s="36">
        <v>1</v>
      </c>
      <c r="I17" s="36">
        <v>0</v>
      </c>
      <c r="J17" s="36">
        <v>0</v>
      </c>
      <c r="K17" s="6" t="s">
        <v>116</v>
      </c>
      <c r="L17" s="1" t="s">
        <v>120</v>
      </c>
      <c r="M17" s="1" t="s">
        <v>117</v>
      </c>
      <c r="N17" s="1" t="s">
        <v>120</v>
      </c>
      <c r="O17" s="35">
        <v>8</v>
      </c>
      <c r="P17" s="36">
        <v>6</v>
      </c>
      <c r="Q17" s="37">
        <v>2</v>
      </c>
      <c r="R17" s="6" t="s">
        <v>27</v>
      </c>
      <c r="S17" s="7" t="s">
        <v>120</v>
      </c>
    </row>
    <row r="18" spans="1:19" x14ac:dyDescent="0.25">
      <c r="A18" s="12" t="s">
        <v>64</v>
      </c>
      <c r="B18" s="1">
        <v>1</v>
      </c>
      <c r="C18" s="1">
        <v>1</v>
      </c>
      <c r="D18" s="1">
        <v>0</v>
      </c>
      <c r="E18" s="36">
        <v>0</v>
      </c>
      <c r="F18" s="37">
        <v>2</v>
      </c>
      <c r="G18" s="36">
        <v>1</v>
      </c>
      <c r="H18" s="36">
        <v>1</v>
      </c>
      <c r="I18" s="36">
        <v>0</v>
      </c>
      <c r="J18" s="36">
        <v>0</v>
      </c>
      <c r="K18" s="6" t="s">
        <v>119</v>
      </c>
      <c r="L18" s="1" t="s">
        <v>116</v>
      </c>
      <c r="M18" s="1" t="s">
        <v>116</v>
      </c>
      <c r="N18" s="1" t="s">
        <v>119</v>
      </c>
      <c r="O18" s="35">
        <v>3</v>
      </c>
      <c r="P18" s="36">
        <v>2</v>
      </c>
      <c r="Q18" s="37">
        <v>1</v>
      </c>
      <c r="R18" s="6" t="s">
        <v>26</v>
      </c>
      <c r="S18" s="7" t="s">
        <v>119</v>
      </c>
    </row>
    <row r="19" spans="1:19" x14ac:dyDescent="0.25">
      <c r="A19" s="12" t="s">
        <v>67</v>
      </c>
      <c r="B19" s="1">
        <v>2</v>
      </c>
      <c r="C19" s="1">
        <v>1</v>
      </c>
      <c r="D19" s="1">
        <v>1</v>
      </c>
      <c r="E19" s="36">
        <v>0</v>
      </c>
      <c r="F19" s="37">
        <v>2</v>
      </c>
      <c r="G19" s="36">
        <v>1</v>
      </c>
      <c r="H19" s="36">
        <v>1</v>
      </c>
      <c r="I19" s="36">
        <v>0</v>
      </c>
      <c r="J19" s="36">
        <v>0</v>
      </c>
      <c r="K19" s="6" t="s">
        <v>120</v>
      </c>
      <c r="L19" s="1" t="s">
        <v>116</v>
      </c>
      <c r="M19" s="1" t="s">
        <v>120</v>
      </c>
      <c r="N19" s="1" t="s">
        <v>120</v>
      </c>
      <c r="O19" s="35">
        <v>7</v>
      </c>
      <c r="P19" s="36">
        <v>7</v>
      </c>
      <c r="Q19" s="37">
        <v>0</v>
      </c>
      <c r="R19" s="6" t="s">
        <v>26</v>
      </c>
      <c r="S19" s="7" t="s">
        <v>120</v>
      </c>
    </row>
    <row r="20" spans="1:19" x14ac:dyDescent="0.25">
      <c r="A20" s="12" t="s">
        <v>62</v>
      </c>
      <c r="B20" s="1">
        <v>2</v>
      </c>
      <c r="C20" s="1">
        <v>1</v>
      </c>
      <c r="D20" s="1">
        <v>1</v>
      </c>
      <c r="E20" s="36">
        <v>0</v>
      </c>
      <c r="F20" s="37">
        <v>2</v>
      </c>
      <c r="G20" s="36">
        <v>1</v>
      </c>
      <c r="H20" s="36">
        <v>1</v>
      </c>
      <c r="I20" s="36">
        <v>0</v>
      </c>
      <c r="J20" s="36">
        <v>0</v>
      </c>
      <c r="K20" s="6" t="s">
        <v>116</v>
      </c>
      <c r="L20" s="1" t="s">
        <v>120</v>
      </c>
      <c r="M20" s="1" t="s">
        <v>119</v>
      </c>
      <c r="N20" s="1" t="s">
        <v>120</v>
      </c>
      <c r="O20" s="35">
        <v>6</v>
      </c>
      <c r="P20" s="36">
        <v>7</v>
      </c>
      <c r="Q20" s="37">
        <v>-1</v>
      </c>
      <c r="R20" s="6" t="s">
        <v>27</v>
      </c>
      <c r="S20" s="7" t="s">
        <v>120</v>
      </c>
    </row>
    <row r="21" spans="1:19" ht="15.75" thickBot="1" x14ac:dyDescent="0.3">
      <c r="A21" s="13" t="s">
        <v>65</v>
      </c>
      <c r="B21" s="9">
        <v>1</v>
      </c>
      <c r="C21" s="9">
        <v>0</v>
      </c>
      <c r="D21" s="9">
        <v>1</v>
      </c>
      <c r="E21" s="39">
        <v>0</v>
      </c>
      <c r="F21" s="40">
        <v>0</v>
      </c>
      <c r="G21" s="39">
        <v>0</v>
      </c>
      <c r="H21" s="39">
        <v>0</v>
      </c>
      <c r="I21" s="39">
        <v>0</v>
      </c>
      <c r="J21" s="39">
        <v>0</v>
      </c>
      <c r="K21" s="8" t="s">
        <v>117</v>
      </c>
      <c r="L21" s="9" t="s">
        <v>116</v>
      </c>
      <c r="M21" s="9" t="s">
        <v>117</v>
      </c>
      <c r="N21" s="9" t="s">
        <v>117</v>
      </c>
      <c r="O21" s="38">
        <v>0</v>
      </c>
      <c r="P21" s="39">
        <v>4</v>
      </c>
      <c r="Q21" s="40">
        <v>-4</v>
      </c>
      <c r="R21" s="8" t="s">
        <v>27</v>
      </c>
      <c r="S21" s="10" t="s">
        <v>117</v>
      </c>
    </row>
    <row r="22" spans="1:19" ht="24.75" thickTop="1" thickBot="1" x14ac:dyDescent="0.4">
      <c r="A22" s="56" t="s">
        <v>92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0.25" thickTop="1" thickBot="1" x14ac:dyDescent="0.35">
      <c r="A23" s="59" t="s">
        <v>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 x14ac:dyDescent="0.3">
      <c r="A24" s="2" t="s">
        <v>0</v>
      </c>
      <c r="B24" s="2" t="s">
        <v>98</v>
      </c>
      <c r="C24" s="2" t="s">
        <v>1</v>
      </c>
      <c r="D24" s="2" t="s">
        <v>2</v>
      </c>
      <c r="E24" s="41" t="s">
        <v>99</v>
      </c>
      <c r="F24" s="41" t="s">
        <v>100</v>
      </c>
      <c r="G24" s="41" t="s">
        <v>101</v>
      </c>
      <c r="H24" s="41" t="s">
        <v>102</v>
      </c>
      <c r="I24" s="41" t="s">
        <v>103</v>
      </c>
      <c r="J24" s="41" t="s">
        <v>104</v>
      </c>
      <c r="K24" s="2" t="s">
        <v>3</v>
      </c>
      <c r="L24" s="2" t="s">
        <v>4</v>
      </c>
      <c r="M24" s="2" t="s">
        <v>24</v>
      </c>
      <c r="N24" s="2" t="s">
        <v>96</v>
      </c>
      <c r="O24" s="19" t="s">
        <v>88</v>
      </c>
      <c r="P24" s="19" t="s">
        <v>89</v>
      </c>
      <c r="Q24" s="19" t="s">
        <v>7</v>
      </c>
      <c r="R24" s="2" t="s">
        <v>5</v>
      </c>
      <c r="S24" s="2" t="s">
        <v>6</v>
      </c>
    </row>
    <row r="25" spans="1:19" ht="15.75" thickTop="1" x14ac:dyDescent="0.25">
      <c r="A25" s="11" t="s">
        <v>69</v>
      </c>
      <c r="B25" s="4">
        <v>2</v>
      </c>
      <c r="C25" s="4">
        <v>2</v>
      </c>
      <c r="D25" s="4">
        <v>0</v>
      </c>
      <c r="E25" s="33">
        <v>0</v>
      </c>
      <c r="F25" s="34">
        <v>4</v>
      </c>
      <c r="G25" s="33">
        <v>1</v>
      </c>
      <c r="H25" s="33">
        <v>1</v>
      </c>
      <c r="I25" s="33">
        <v>1</v>
      </c>
      <c r="J25" s="33">
        <v>0</v>
      </c>
      <c r="K25" s="3" t="s">
        <v>116</v>
      </c>
      <c r="L25" s="4" t="s">
        <v>115</v>
      </c>
      <c r="M25" s="4" t="s">
        <v>116</v>
      </c>
      <c r="N25" s="4" t="s">
        <v>115</v>
      </c>
      <c r="O25" s="32">
        <v>7</v>
      </c>
      <c r="P25" s="33">
        <v>3</v>
      </c>
      <c r="Q25" s="34">
        <v>4</v>
      </c>
      <c r="R25" s="3" t="s">
        <v>29</v>
      </c>
      <c r="S25" s="5" t="s">
        <v>115</v>
      </c>
    </row>
    <row r="26" spans="1:19" x14ac:dyDescent="0.25">
      <c r="A26" s="12" t="s">
        <v>71</v>
      </c>
      <c r="B26" s="1">
        <v>2</v>
      </c>
      <c r="C26" s="1">
        <v>1</v>
      </c>
      <c r="D26" s="1">
        <v>0</v>
      </c>
      <c r="E26" s="36">
        <v>1</v>
      </c>
      <c r="F26" s="37">
        <v>3</v>
      </c>
      <c r="G26" s="36">
        <v>0</v>
      </c>
      <c r="H26" s="36">
        <v>0</v>
      </c>
      <c r="I26" s="36">
        <v>1</v>
      </c>
      <c r="J26" s="36">
        <v>1</v>
      </c>
      <c r="K26" s="6" t="s">
        <v>119</v>
      </c>
      <c r="L26" s="1" t="s">
        <v>121</v>
      </c>
      <c r="M26" s="1" t="s">
        <v>121</v>
      </c>
      <c r="N26" s="1" t="s">
        <v>122</v>
      </c>
      <c r="O26" s="35">
        <v>3</v>
      </c>
      <c r="P26" s="36">
        <v>3</v>
      </c>
      <c r="Q26" s="37">
        <v>0</v>
      </c>
      <c r="R26" s="6" t="s">
        <v>26</v>
      </c>
      <c r="S26" s="7" t="s">
        <v>122</v>
      </c>
    </row>
    <row r="27" spans="1:19" x14ac:dyDescent="0.25">
      <c r="A27" s="12" t="s">
        <v>74</v>
      </c>
      <c r="B27" s="1">
        <v>1</v>
      </c>
      <c r="C27" s="1">
        <v>1</v>
      </c>
      <c r="D27" s="1">
        <v>0</v>
      </c>
      <c r="E27" s="36">
        <v>0</v>
      </c>
      <c r="F27" s="37">
        <v>2</v>
      </c>
      <c r="G27" s="36">
        <v>0</v>
      </c>
      <c r="H27" s="36">
        <v>0</v>
      </c>
      <c r="I27" s="36">
        <v>1</v>
      </c>
      <c r="J27" s="36">
        <v>0</v>
      </c>
      <c r="K27" s="6" t="s">
        <v>116</v>
      </c>
      <c r="L27" s="1" t="s">
        <v>119</v>
      </c>
      <c r="M27" s="1" t="s">
        <v>116</v>
      </c>
      <c r="N27" s="1" t="s">
        <v>116</v>
      </c>
      <c r="O27" s="35">
        <v>4</v>
      </c>
      <c r="P27" s="36">
        <v>3</v>
      </c>
      <c r="Q27" s="37">
        <v>1</v>
      </c>
      <c r="R27" s="6" t="s">
        <v>26</v>
      </c>
      <c r="S27" s="7" t="s">
        <v>119</v>
      </c>
    </row>
    <row r="28" spans="1:19" x14ac:dyDescent="0.25">
      <c r="A28" s="12" t="s">
        <v>68</v>
      </c>
      <c r="B28" s="1">
        <v>1</v>
      </c>
      <c r="C28" s="1">
        <v>1</v>
      </c>
      <c r="D28" s="1">
        <v>0</v>
      </c>
      <c r="E28" s="36">
        <v>0</v>
      </c>
      <c r="F28" s="37">
        <v>2</v>
      </c>
      <c r="G28" s="36">
        <v>0</v>
      </c>
      <c r="H28" s="36">
        <v>0</v>
      </c>
      <c r="I28" s="36">
        <v>1</v>
      </c>
      <c r="J28" s="36">
        <v>0</v>
      </c>
      <c r="K28" s="6" t="s">
        <v>119</v>
      </c>
      <c r="L28" s="1" t="s">
        <v>116</v>
      </c>
      <c r="M28" s="1" t="s">
        <v>119</v>
      </c>
      <c r="N28" s="1" t="s">
        <v>119</v>
      </c>
      <c r="O28" s="35">
        <v>2</v>
      </c>
      <c r="P28" s="36">
        <v>1</v>
      </c>
      <c r="Q28" s="37">
        <v>1</v>
      </c>
      <c r="R28" s="6" t="s">
        <v>26</v>
      </c>
      <c r="S28" s="7" t="s">
        <v>119</v>
      </c>
    </row>
    <row r="29" spans="1:19" x14ac:dyDescent="0.25">
      <c r="A29" s="12" t="s">
        <v>72</v>
      </c>
      <c r="B29" s="1">
        <v>3</v>
      </c>
      <c r="C29" s="1">
        <v>1</v>
      </c>
      <c r="D29" s="1">
        <v>2</v>
      </c>
      <c r="E29" s="36">
        <v>0</v>
      </c>
      <c r="F29" s="37">
        <v>2</v>
      </c>
      <c r="G29" s="36">
        <v>1</v>
      </c>
      <c r="H29" s="36">
        <v>1</v>
      </c>
      <c r="I29" s="36">
        <v>0</v>
      </c>
      <c r="J29" s="36">
        <v>0</v>
      </c>
      <c r="K29" s="6" t="s">
        <v>119</v>
      </c>
      <c r="L29" s="1" t="s">
        <v>118</v>
      </c>
      <c r="M29" s="1" t="s">
        <v>116</v>
      </c>
      <c r="N29" s="1" t="s">
        <v>119</v>
      </c>
      <c r="O29" s="35">
        <v>8</v>
      </c>
      <c r="P29" s="36">
        <v>8</v>
      </c>
      <c r="Q29" s="37">
        <v>0</v>
      </c>
      <c r="R29" s="6" t="s">
        <v>27</v>
      </c>
      <c r="S29" s="7" t="s">
        <v>124</v>
      </c>
    </row>
    <row r="30" spans="1:19" x14ac:dyDescent="0.25">
      <c r="A30" s="12" t="s">
        <v>70</v>
      </c>
      <c r="B30" s="1">
        <v>2</v>
      </c>
      <c r="C30" s="1">
        <v>1</v>
      </c>
      <c r="D30" s="1">
        <v>1</v>
      </c>
      <c r="E30" s="36">
        <v>0</v>
      </c>
      <c r="F30" s="37">
        <v>2</v>
      </c>
      <c r="G30" s="36">
        <v>1</v>
      </c>
      <c r="H30" s="36">
        <v>1</v>
      </c>
      <c r="I30" s="36">
        <v>0</v>
      </c>
      <c r="J30" s="36">
        <v>0</v>
      </c>
      <c r="K30" s="6" t="s">
        <v>119</v>
      </c>
      <c r="L30" s="1" t="s">
        <v>117</v>
      </c>
      <c r="M30" s="1" t="s">
        <v>116</v>
      </c>
      <c r="N30" s="1" t="s">
        <v>117</v>
      </c>
      <c r="O30" s="35">
        <v>9</v>
      </c>
      <c r="P30" s="36">
        <v>9</v>
      </c>
      <c r="Q30" s="37">
        <v>0</v>
      </c>
      <c r="R30" s="6" t="s">
        <v>26</v>
      </c>
      <c r="S30" s="7" t="s">
        <v>120</v>
      </c>
    </row>
    <row r="31" spans="1:19" x14ac:dyDescent="0.25">
      <c r="A31" s="12" t="s">
        <v>75</v>
      </c>
      <c r="B31" s="1">
        <v>3</v>
      </c>
      <c r="C31" s="1">
        <v>1</v>
      </c>
      <c r="D31" s="1">
        <v>2</v>
      </c>
      <c r="E31" s="36">
        <v>0</v>
      </c>
      <c r="F31" s="37">
        <v>2</v>
      </c>
      <c r="G31" s="36">
        <v>1</v>
      </c>
      <c r="H31" s="36">
        <v>1</v>
      </c>
      <c r="I31" s="36">
        <v>0</v>
      </c>
      <c r="J31" s="36">
        <v>0</v>
      </c>
      <c r="K31" s="6" t="s">
        <v>116</v>
      </c>
      <c r="L31" s="1" t="s">
        <v>124</v>
      </c>
      <c r="M31" s="1" t="s">
        <v>116</v>
      </c>
      <c r="N31" s="1" t="s">
        <v>116</v>
      </c>
      <c r="O31" s="35">
        <v>7</v>
      </c>
      <c r="P31" s="36">
        <v>8</v>
      </c>
      <c r="Q31" s="37">
        <v>-1</v>
      </c>
      <c r="R31" s="6" t="s">
        <v>30</v>
      </c>
      <c r="S31" s="7" t="s">
        <v>124</v>
      </c>
    </row>
    <row r="32" spans="1:19" ht="15.75" thickBot="1" x14ac:dyDescent="0.3">
      <c r="A32" s="12" t="s">
        <v>73</v>
      </c>
      <c r="B32" s="1">
        <v>2</v>
      </c>
      <c r="C32" s="1">
        <v>1</v>
      </c>
      <c r="D32" s="1">
        <v>1</v>
      </c>
      <c r="E32" s="36">
        <v>0</v>
      </c>
      <c r="F32" s="40">
        <v>2</v>
      </c>
      <c r="G32" s="36">
        <v>1</v>
      </c>
      <c r="H32" s="36">
        <v>1</v>
      </c>
      <c r="I32" s="36">
        <v>0</v>
      </c>
      <c r="J32" s="36">
        <v>0</v>
      </c>
      <c r="K32" s="6" t="s">
        <v>119</v>
      </c>
      <c r="L32" s="1" t="s">
        <v>117</v>
      </c>
      <c r="M32" s="1" t="s">
        <v>116</v>
      </c>
      <c r="N32" s="1" t="s">
        <v>116</v>
      </c>
      <c r="O32" s="35">
        <v>6</v>
      </c>
      <c r="P32" s="36">
        <v>7</v>
      </c>
      <c r="Q32" s="37">
        <v>-1</v>
      </c>
      <c r="R32" s="6" t="s">
        <v>27</v>
      </c>
      <c r="S32" s="7" t="s">
        <v>120</v>
      </c>
    </row>
    <row r="33" spans="1:19" ht="20.25" thickTop="1" thickBot="1" x14ac:dyDescent="0.35">
      <c r="A33" s="59" t="s">
        <v>95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 x14ac:dyDescent="0.3">
      <c r="A34" s="2" t="s">
        <v>0</v>
      </c>
      <c r="B34" s="2" t="s">
        <v>98</v>
      </c>
      <c r="C34" s="2" t="s">
        <v>1</v>
      </c>
      <c r="D34" s="2" t="s">
        <v>2</v>
      </c>
      <c r="E34" s="41" t="s">
        <v>99</v>
      </c>
      <c r="F34" s="41" t="s">
        <v>100</v>
      </c>
      <c r="G34" s="41" t="s">
        <v>101</v>
      </c>
      <c r="H34" s="41" t="s">
        <v>102</v>
      </c>
      <c r="I34" s="41" t="s">
        <v>103</v>
      </c>
      <c r="J34" s="41" t="s">
        <v>104</v>
      </c>
      <c r="K34" s="2" t="s">
        <v>3</v>
      </c>
      <c r="L34" s="2" t="s">
        <v>4</v>
      </c>
      <c r="M34" s="2" t="s">
        <v>24</v>
      </c>
      <c r="N34" s="2" t="s">
        <v>96</v>
      </c>
      <c r="O34" s="19" t="s">
        <v>88</v>
      </c>
      <c r="P34" s="19" t="s">
        <v>89</v>
      </c>
      <c r="Q34" s="19" t="s">
        <v>7</v>
      </c>
      <c r="R34" s="2" t="s">
        <v>5</v>
      </c>
      <c r="S34" s="2" t="s">
        <v>6</v>
      </c>
    </row>
    <row r="35" spans="1:19" ht="15.75" thickTop="1" x14ac:dyDescent="0.25">
      <c r="A35" s="12" t="s">
        <v>77</v>
      </c>
      <c r="B35" s="1">
        <v>3</v>
      </c>
      <c r="C35" s="1">
        <v>3</v>
      </c>
      <c r="D35" s="1">
        <v>0</v>
      </c>
      <c r="E35" s="36">
        <v>0</v>
      </c>
      <c r="F35" s="34">
        <v>6</v>
      </c>
      <c r="G35" s="36">
        <v>3</v>
      </c>
      <c r="H35" s="36">
        <v>3</v>
      </c>
      <c r="I35" s="36">
        <v>0</v>
      </c>
      <c r="J35" s="36">
        <v>0</v>
      </c>
      <c r="K35" s="6" t="s">
        <v>115</v>
      </c>
      <c r="L35" s="1" t="s">
        <v>119</v>
      </c>
      <c r="M35" s="1" t="s">
        <v>115</v>
      </c>
      <c r="N35" s="1" t="s">
        <v>128</v>
      </c>
      <c r="O35" s="35">
        <v>12</v>
      </c>
      <c r="P35" s="36">
        <v>3</v>
      </c>
      <c r="Q35" s="37">
        <v>9</v>
      </c>
      <c r="R35" s="6" t="s">
        <v>129</v>
      </c>
      <c r="S35" s="7" t="s">
        <v>128</v>
      </c>
    </row>
    <row r="36" spans="1:19" x14ac:dyDescent="0.25">
      <c r="A36" s="12" t="s">
        <v>76</v>
      </c>
      <c r="B36" s="1">
        <v>2</v>
      </c>
      <c r="C36" s="1">
        <v>2</v>
      </c>
      <c r="D36" s="1">
        <v>0</v>
      </c>
      <c r="E36" s="36">
        <v>0</v>
      </c>
      <c r="F36" s="37">
        <v>4</v>
      </c>
      <c r="G36" s="36">
        <v>2</v>
      </c>
      <c r="H36" s="36">
        <v>2</v>
      </c>
      <c r="I36" s="36">
        <v>0</v>
      </c>
      <c r="J36" s="36">
        <v>0</v>
      </c>
      <c r="K36" s="6" t="s">
        <v>119</v>
      </c>
      <c r="L36" s="1" t="s">
        <v>119</v>
      </c>
      <c r="M36" s="1" t="s">
        <v>115</v>
      </c>
      <c r="N36" s="1" t="s">
        <v>115</v>
      </c>
      <c r="O36" s="35">
        <v>12</v>
      </c>
      <c r="P36" s="36">
        <v>4</v>
      </c>
      <c r="Q36" s="37">
        <v>8</v>
      </c>
      <c r="R36" s="6" t="s">
        <v>29</v>
      </c>
      <c r="S36" s="7" t="s">
        <v>115</v>
      </c>
    </row>
    <row r="37" spans="1:19" x14ac:dyDescent="0.25">
      <c r="A37" s="12" t="s">
        <v>82</v>
      </c>
      <c r="B37" s="1">
        <v>2</v>
      </c>
      <c r="C37" s="1">
        <v>1</v>
      </c>
      <c r="D37" s="1">
        <v>1</v>
      </c>
      <c r="E37" s="36">
        <v>0</v>
      </c>
      <c r="F37" s="37">
        <v>2</v>
      </c>
      <c r="G37" s="36">
        <v>1</v>
      </c>
      <c r="H37" s="36">
        <v>1</v>
      </c>
      <c r="I37" s="36">
        <v>0</v>
      </c>
      <c r="J37" s="36">
        <v>0</v>
      </c>
      <c r="K37" s="6" t="s">
        <v>119</v>
      </c>
      <c r="L37" s="1" t="s">
        <v>117</v>
      </c>
      <c r="M37" s="1" t="s">
        <v>117</v>
      </c>
      <c r="N37" s="1" t="s">
        <v>117</v>
      </c>
      <c r="O37" s="35">
        <v>7</v>
      </c>
      <c r="P37" s="36">
        <v>7</v>
      </c>
      <c r="Q37" s="37">
        <v>0</v>
      </c>
      <c r="R37" s="6" t="s">
        <v>26</v>
      </c>
      <c r="S37" s="7" t="s">
        <v>120</v>
      </c>
    </row>
    <row r="38" spans="1:19" x14ac:dyDescent="0.25">
      <c r="A38" s="12" t="s">
        <v>81</v>
      </c>
      <c r="B38" s="1">
        <v>2</v>
      </c>
      <c r="C38" s="1">
        <v>1</v>
      </c>
      <c r="D38" s="1">
        <v>1</v>
      </c>
      <c r="E38" s="36">
        <v>0</v>
      </c>
      <c r="F38" s="37">
        <v>2</v>
      </c>
      <c r="G38" s="36">
        <v>1</v>
      </c>
      <c r="H38" s="36">
        <v>1</v>
      </c>
      <c r="I38" s="36">
        <v>0</v>
      </c>
      <c r="J38" s="36">
        <v>0</v>
      </c>
      <c r="K38" s="6" t="s">
        <v>119</v>
      </c>
      <c r="L38" s="1" t="s">
        <v>117</v>
      </c>
      <c r="M38" s="1" t="s">
        <v>116</v>
      </c>
      <c r="N38" s="1" t="s">
        <v>119</v>
      </c>
      <c r="O38" s="35">
        <v>7</v>
      </c>
      <c r="P38" s="36">
        <v>8</v>
      </c>
      <c r="Q38" s="37">
        <v>-1</v>
      </c>
      <c r="R38" s="6" t="s">
        <v>27</v>
      </c>
      <c r="S38" s="7" t="s">
        <v>120</v>
      </c>
    </row>
    <row r="39" spans="1:19" x14ac:dyDescent="0.25">
      <c r="A39" s="12" t="s">
        <v>79</v>
      </c>
      <c r="B39" s="1">
        <v>2</v>
      </c>
      <c r="C39" s="1">
        <v>0</v>
      </c>
      <c r="D39" s="1">
        <v>1</v>
      </c>
      <c r="E39" s="36">
        <v>1</v>
      </c>
      <c r="F39" s="37">
        <v>1</v>
      </c>
      <c r="G39" s="36">
        <v>0</v>
      </c>
      <c r="H39" s="36">
        <v>0</v>
      </c>
      <c r="I39" s="36">
        <v>0</v>
      </c>
      <c r="J39" s="36">
        <v>1</v>
      </c>
      <c r="K39" s="6" t="s">
        <v>125</v>
      </c>
      <c r="L39" s="1" t="s">
        <v>116</v>
      </c>
      <c r="M39" s="1" t="s">
        <v>116</v>
      </c>
      <c r="N39" s="1" t="s">
        <v>117</v>
      </c>
      <c r="O39" s="35">
        <v>7</v>
      </c>
      <c r="P39" s="36">
        <v>11</v>
      </c>
      <c r="Q39" s="37">
        <v>-4</v>
      </c>
      <c r="R39" s="6" t="s">
        <v>30</v>
      </c>
      <c r="S39" s="7" t="s">
        <v>125</v>
      </c>
    </row>
    <row r="40" spans="1:19" x14ac:dyDescent="0.25">
      <c r="A40" s="12" t="s">
        <v>83</v>
      </c>
      <c r="B40" s="1">
        <v>2</v>
      </c>
      <c r="C40" s="1">
        <v>0</v>
      </c>
      <c r="D40" s="1">
        <v>1</v>
      </c>
      <c r="E40" s="36">
        <v>1</v>
      </c>
      <c r="F40" s="37">
        <v>1</v>
      </c>
      <c r="G40" s="36">
        <v>0</v>
      </c>
      <c r="H40" s="36">
        <v>0</v>
      </c>
      <c r="I40" s="36">
        <v>0</v>
      </c>
      <c r="J40" s="36">
        <v>1</v>
      </c>
      <c r="K40" s="6" t="s">
        <v>125</v>
      </c>
      <c r="L40" s="1" t="s">
        <v>116</v>
      </c>
      <c r="M40" s="1" t="s">
        <v>117</v>
      </c>
      <c r="N40" s="1" t="s">
        <v>125</v>
      </c>
      <c r="O40" s="35">
        <v>2</v>
      </c>
      <c r="P40" s="36">
        <v>6</v>
      </c>
      <c r="Q40" s="37">
        <v>-4</v>
      </c>
      <c r="R40" s="6" t="s">
        <v>30</v>
      </c>
      <c r="S40" s="7" t="s">
        <v>125</v>
      </c>
    </row>
    <row r="41" spans="1:19" x14ac:dyDescent="0.25">
      <c r="A41" s="12" t="s">
        <v>80</v>
      </c>
      <c r="B41" s="1">
        <v>3</v>
      </c>
      <c r="C41" s="1">
        <v>0</v>
      </c>
      <c r="D41" s="1">
        <v>2</v>
      </c>
      <c r="E41" s="36">
        <v>1</v>
      </c>
      <c r="F41" s="37">
        <v>1</v>
      </c>
      <c r="G41" s="36">
        <v>0</v>
      </c>
      <c r="H41" s="36">
        <v>0</v>
      </c>
      <c r="I41" s="36">
        <v>0</v>
      </c>
      <c r="J41" s="36">
        <v>1</v>
      </c>
      <c r="K41" s="6" t="s">
        <v>116</v>
      </c>
      <c r="L41" s="1" t="s">
        <v>126</v>
      </c>
      <c r="M41" s="1" t="s">
        <v>117</v>
      </c>
      <c r="N41" s="1" t="s">
        <v>126</v>
      </c>
      <c r="O41" s="35">
        <v>2</v>
      </c>
      <c r="P41" s="36">
        <v>9</v>
      </c>
      <c r="Q41" s="37">
        <v>-7</v>
      </c>
      <c r="R41" s="6" t="s">
        <v>127</v>
      </c>
      <c r="S41" s="7" t="s">
        <v>126</v>
      </c>
    </row>
    <row r="42" spans="1:19" ht="15.75" thickBot="1" x14ac:dyDescent="0.3">
      <c r="A42" s="13" t="s">
        <v>78</v>
      </c>
      <c r="B42" s="9">
        <v>2</v>
      </c>
      <c r="C42" s="9">
        <v>0</v>
      </c>
      <c r="D42" s="9">
        <v>2</v>
      </c>
      <c r="E42" s="39">
        <v>0</v>
      </c>
      <c r="F42" s="40">
        <v>0</v>
      </c>
      <c r="G42" s="39">
        <v>0</v>
      </c>
      <c r="H42" s="39">
        <v>0</v>
      </c>
      <c r="I42" s="39">
        <v>0</v>
      </c>
      <c r="J42" s="39">
        <v>0</v>
      </c>
      <c r="K42" s="8" t="s">
        <v>117</v>
      </c>
      <c r="L42" s="9" t="s">
        <v>117</v>
      </c>
      <c r="M42" s="9" t="s">
        <v>117</v>
      </c>
      <c r="N42" s="9" t="s">
        <v>118</v>
      </c>
      <c r="O42" s="38">
        <v>4</v>
      </c>
      <c r="P42" s="39">
        <v>12</v>
      </c>
      <c r="Q42" s="40">
        <v>-8</v>
      </c>
      <c r="R42" s="8" t="s">
        <v>30</v>
      </c>
      <c r="S42" s="10" t="s">
        <v>118</v>
      </c>
    </row>
    <row r="43" spans="1:19" ht="15.75" thickTop="1" x14ac:dyDescent="0.25"/>
    <row r="44" spans="1:19" x14ac:dyDescent="0.25">
      <c r="A44" s="1" t="s">
        <v>101</v>
      </c>
      <c r="B44" s="62" t="s">
        <v>105</v>
      </c>
      <c r="C44" s="62"/>
      <c r="D44" s="62"/>
    </row>
    <row r="45" spans="1:19" x14ac:dyDescent="0.25">
      <c r="A45" s="1" t="s">
        <v>102</v>
      </c>
      <c r="B45" s="62" t="s">
        <v>106</v>
      </c>
      <c r="C45" s="62"/>
      <c r="D45" s="62"/>
    </row>
    <row r="46" spans="1:19" x14ac:dyDescent="0.25">
      <c r="A46" s="1" t="s">
        <v>103</v>
      </c>
      <c r="B46" s="62" t="s">
        <v>108</v>
      </c>
      <c r="C46" s="62"/>
      <c r="D46" s="62"/>
    </row>
    <row r="47" spans="1:19" x14ac:dyDescent="0.25">
      <c r="A47" s="1" t="s">
        <v>104</v>
      </c>
      <c r="B47" s="62" t="s">
        <v>107</v>
      </c>
      <c r="C47" s="62"/>
      <c r="D47" s="62"/>
    </row>
  </sheetData>
  <sortState ref="A35:S42">
    <sortCondition descending="1" ref="F35:F42"/>
    <sortCondition descending="1" ref="Q35:Q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Index</vt:lpstr>
      <vt:lpstr>Standings_Daily</vt:lpstr>
      <vt:lpstr>Division_League</vt:lpstr>
      <vt:lpstr>Standings_10_10_23</vt:lpstr>
      <vt:lpstr>Standings_10_11_23</vt:lpstr>
      <vt:lpstr>Standings_10_12_23</vt:lpstr>
      <vt:lpstr>Standings_10_13_23</vt:lpstr>
      <vt:lpstr>Standings_10_14_23</vt:lpstr>
      <vt:lpstr>Standings_10_15_23</vt:lpstr>
      <vt:lpstr>Standings_10_16_23</vt:lpstr>
      <vt:lpstr>Standings_10_17_23</vt:lpstr>
      <vt:lpstr>Standings_10_18_23</vt:lpstr>
      <vt:lpstr>Standings_10_19_23</vt:lpstr>
      <vt:lpstr>Standings_10_20_23</vt:lpstr>
      <vt:lpstr>Standings_10_21_23</vt:lpstr>
      <vt:lpstr>Standings_10_22_23</vt:lpstr>
      <vt:lpstr>Standings_10_23_23</vt:lpstr>
      <vt:lpstr>Standings_10_24_23</vt:lpstr>
      <vt:lpstr>Standings_10_25_23</vt:lpstr>
      <vt:lpstr>Standings_10_26_23</vt:lpstr>
      <vt:lpstr>Standings_10_27_23</vt:lpstr>
      <vt:lpstr>Standings_10_28_23</vt:lpstr>
      <vt:lpstr>Standings_10_29_23</vt:lpstr>
      <vt:lpstr>Standings_10_30_23</vt:lpstr>
      <vt:lpstr>Standings_10_31_23</vt:lpstr>
      <vt:lpstr>Standings_11_1_23</vt:lpstr>
      <vt:lpstr>Standings_11_2_23</vt:lpstr>
      <vt:lpstr>Standings_11_3_23</vt:lpstr>
      <vt:lpstr>Standings_11_4_23</vt:lpstr>
      <vt:lpstr>Standings_11_5_23</vt:lpstr>
      <vt:lpstr>Standings_11_6_23</vt:lpstr>
      <vt:lpstr>Standings_11_7_23</vt:lpstr>
      <vt:lpstr>Standings_11_8_23</vt:lpstr>
      <vt:lpstr>Standings_11_9_23</vt:lpstr>
      <vt:lpstr>Standings</vt:lpstr>
      <vt:lpstr>Anaheim_Ducks</vt:lpstr>
      <vt:lpstr>Arizona_Coyotes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Vancouver_Canucks</vt:lpstr>
      <vt:lpstr>Vegas_Golden_Knights</vt:lpstr>
      <vt:lpstr>Washington_Capitals</vt:lpstr>
      <vt:lpstr>Winnipeg_Jets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2023-10-26T10:40:32Z</dcterms:created>
  <dcterms:modified xsi:type="dcterms:W3CDTF">2024-02-27T16:17:33Z</dcterms:modified>
</cp:coreProperties>
</file>