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67E23783-8E03-47D7-A53B-81636B8D798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" sheetId="4" r:id="rId15"/>
    <sheet name="Anaheim_Ducks" sheetId="5" r:id="rId16"/>
    <sheet name="Boston_Bruins" sheetId="7" r:id="rId17"/>
    <sheet name="Buffalo_Sabres" sheetId="8" r:id="rId18"/>
    <sheet name="Calgary_Flames" sheetId="9" r:id="rId19"/>
    <sheet name="Carolina_Hurricanes" sheetId="10" r:id="rId20"/>
    <sheet name="Chicago_Blackhawks" sheetId="11" r:id="rId21"/>
    <sheet name="Colorado_Avalanche" sheetId="12" r:id="rId22"/>
    <sheet name="Columbus_Blue_Jackets" sheetId="13" r:id="rId23"/>
    <sheet name="Dallas_Stars" sheetId="14" r:id="rId24"/>
    <sheet name="Detroit_Red_Wings" sheetId="15" r:id="rId25"/>
    <sheet name="Edmonton_Oilers" sheetId="16" r:id="rId26"/>
    <sheet name="Florida_Panthers" sheetId="17" r:id="rId27"/>
    <sheet name="Los_Angeles_Kings" sheetId="18" r:id="rId28"/>
    <sheet name="Minnesota_Wild" sheetId="19" r:id="rId29"/>
    <sheet name="Montreal_Canadiens" sheetId="20" r:id="rId30"/>
    <sheet name="Nashville_Predators" sheetId="21" r:id="rId31"/>
    <sheet name="New_Jersey_Devils" sheetId="22" r:id="rId32"/>
    <sheet name="New_York_Islanders" sheetId="23" r:id="rId33"/>
    <sheet name="New_York_Rangers" sheetId="24" r:id="rId34"/>
    <sheet name="Ottawa_Senators" sheetId="25" r:id="rId35"/>
    <sheet name="Philadelphia_Flyers" sheetId="26" r:id="rId36"/>
    <sheet name="Pittsburgh_Penguins" sheetId="27" r:id="rId37"/>
    <sheet name="San_Jose_Sharks" sheetId="28" r:id="rId38"/>
    <sheet name="Seattle_Kraken" sheetId="29" r:id="rId39"/>
    <sheet name="St_Louis_Blues" sheetId="30" r:id="rId40"/>
    <sheet name="Tampa_Bay_Lightning" sheetId="31" r:id="rId41"/>
    <sheet name="Toronto_Maple_Leafs" sheetId="32" r:id="rId42"/>
    <sheet name="Utah_Hockey_Club" sheetId="6" r:id="rId43"/>
    <sheet name="Vancouver_Canucks" sheetId="33" r:id="rId44"/>
    <sheet name="Vegas_Golden_Knights" sheetId="34" r:id="rId45"/>
    <sheet name="Washington_Capitals" sheetId="35" r:id="rId46"/>
    <sheet name="Winnipeg_Jets" sheetId="36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L3" i="35"/>
  <c r="L4" i="35" s="1"/>
  <c r="L5" i="35" s="1"/>
  <c r="L6" i="35" s="1"/>
  <c r="L7" i="35" s="1"/>
  <c r="L8" i="35" s="1"/>
  <c r="M3" i="35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J2" i="32"/>
  <c r="J3" i="32" s="1"/>
  <c r="J4" i="32" s="1"/>
  <c r="J5" i="32" s="1"/>
  <c r="J6" i="32" s="1"/>
  <c r="K2" i="32"/>
  <c r="L2" i="32"/>
  <c r="L3" i="32" s="1"/>
  <c r="L4" i="32" s="1"/>
  <c r="M2" i="32"/>
  <c r="N2" i="32"/>
  <c r="N3" i="32" s="1"/>
  <c r="N4" i="32" s="1"/>
  <c r="N5" i="32" s="1"/>
  <c r="N6" i="32" s="1"/>
  <c r="O2" i="32"/>
  <c r="O3" i="32" s="1"/>
  <c r="O4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AA3" i="32"/>
  <c r="AC3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P2" i="29"/>
  <c r="P3" i="29" s="1"/>
  <c r="P4" i="29" s="1"/>
  <c r="P5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AA3" i="29"/>
  <c r="AC3" i="29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O20" i="4" s="1"/>
  <c r="F85" i="27"/>
  <c r="P20" i="4" s="1"/>
  <c r="I2" i="26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P2" i="20"/>
  <c r="P3" i="20" s="1"/>
  <c r="P4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I3" i="20"/>
  <c r="I4" i="20" s="1"/>
  <c r="O3" i="20"/>
  <c r="Q3" i="20"/>
  <c r="Q4" i="20" s="1"/>
  <c r="Q5" i="20" s="1"/>
  <c r="AA3" i="20"/>
  <c r="AC3" i="20"/>
  <c r="AA4" i="20"/>
  <c r="AC4" i="20"/>
  <c r="P5" i="20"/>
  <c r="AA5" i="20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K2" i="17"/>
  <c r="K3" i="17" s="1"/>
  <c r="K4" i="17" s="1"/>
  <c r="K5" i="17" s="1"/>
  <c r="L2" i="17"/>
  <c r="L3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U6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AA3" i="17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AA4" i="17"/>
  <c r="AC4" i="17"/>
  <c r="AA5" i="17"/>
  <c r="AC5" i="17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Q3" i="15"/>
  <c r="Q4" i="15" s="1"/>
  <c r="Q5" i="15" s="1"/>
  <c r="AA3" i="15"/>
  <c r="AC3" i="15"/>
  <c r="L4" i="15"/>
  <c r="L5" i="15" s="1"/>
  <c r="L6" i="15" s="1"/>
  <c r="L7" i="15" s="1"/>
  <c r="L8" i="15" s="1"/>
  <c r="L9" i="15" s="1"/>
  <c r="L10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O3" i="13"/>
  <c r="O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L2" i="12"/>
  <c r="L3" i="12" s="1"/>
  <c r="M2" i="12"/>
  <c r="M3" i="12" s="1"/>
  <c r="M4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B3" i="12" s="1"/>
  <c r="AC3" i="12"/>
  <c r="K4" i="12"/>
  <c r="K5" i="12" s="1"/>
  <c r="K6" i="12" s="1"/>
  <c r="K7" i="12" s="1"/>
  <c r="K8" i="12" s="1"/>
  <c r="K9" i="12" s="1"/>
  <c r="K10" i="12" s="1"/>
  <c r="K11" i="12" s="1"/>
  <c r="O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T2" i="9"/>
  <c r="T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O2" i="8"/>
  <c r="O3" i="8" s="1"/>
  <c r="O4" i="8" s="1"/>
  <c r="O5" i="8" s="1"/>
  <c r="P2" i="8"/>
  <c r="P3" i="8" s="1"/>
  <c r="P4" i="8" s="1"/>
  <c r="P5" i="8" s="1"/>
  <c r="P6" i="8" s="1"/>
  <c r="P7" i="8" s="1"/>
  <c r="Q2" i="8"/>
  <c r="Q3" i="8" s="1"/>
  <c r="Q4" i="8" s="1"/>
  <c r="R2" i="8"/>
  <c r="R3" i="8" s="1"/>
  <c r="R4" i="8" s="1"/>
  <c r="R5" i="8" s="1"/>
  <c r="R6" i="8" s="1"/>
  <c r="S2" i="8"/>
  <c r="S3" i="8" s="1"/>
  <c r="S4" i="8" s="1"/>
  <c r="S5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M2" i="7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AA2" i="7"/>
  <c r="AB2" i="7" s="1"/>
  <c r="AC2" i="7"/>
  <c r="AD2" i="7" s="1"/>
  <c r="L3" i="7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AA3" i="6"/>
  <c r="AC3" i="6"/>
  <c r="AA4" i="6"/>
  <c r="AC4" i="6"/>
  <c r="AA5" i="6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7" i="22" l="1"/>
  <c r="AF44" i="20"/>
  <c r="AB3" i="31"/>
  <c r="AB3" i="7"/>
  <c r="AE69" i="11"/>
  <c r="AD63" i="17"/>
  <c r="AE26" i="11"/>
  <c r="AB5" i="6"/>
  <c r="AF46" i="22"/>
  <c r="AB3" i="24"/>
  <c r="AB5" i="20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4" i="7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R85" i="32" s="1"/>
  <c r="L11" i="4" s="1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H11" i="4" l="1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<sst xmlns="http://schemas.openxmlformats.org/spreadsheetml/2006/main" count="12409" uniqueCount="137">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</sst>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>
      <selection activeCell="C1" sqref="C1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7" t="s">
        <v>42</v>
      </c>
      <c r="B1" s="47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 t="s">
        <v>32</v>
      </c>
    </row>
    <row r="10" spans="1:3" outlineLevel="1" x14ac:dyDescent="0.25">
      <c r="A10" s="13">
        <v>45578</v>
      </c>
      <c r="B10" s="45" t="s">
        <v>32</v>
      </c>
    </row>
    <row r="11" spans="1:3" outlineLevel="1" x14ac:dyDescent="0.25">
      <c r="A11" s="13">
        <v>45579</v>
      </c>
      <c r="B11" s="45" t="s">
        <v>32</v>
      </c>
    </row>
    <row r="12" spans="1:3" outlineLevel="1" x14ac:dyDescent="0.25">
      <c r="A12" s="13">
        <v>45580</v>
      </c>
      <c r="B12" s="46" t="s">
        <v>32</v>
      </c>
    </row>
    <row r="13" spans="1:3" outlineLevel="1" x14ac:dyDescent="0.25">
      <c r="A13" s="13">
        <v>45581</v>
      </c>
      <c r="B13" s="12"/>
    </row>
    <row r="14" spans="1:3" outlineLevel="1" x14ac:dyDescent="0.25">
      <c r="A14" s="13">
        <v>45582</v>
      </c>
      <c r="B14" s="12"/>
    </row>
    <row r="15" spans="1:3" outlineLevel="1" x14ac:dyDescent="0.25">
      <c r="A15" s="13">
        <v>45583</v>
      </c>
      <c r="B15" s="12"/>
    </row>
    <row r="16" spans="1:3" outlineLevel="1" x14ac:dyDescent="0.25">
      <c r="A16" s="13">
        <v>45584</v>
      </c>
      <c r="B16" s="12"/>
    </row>
    <row r="17" spans="1:2" outlineLevel="1" x14ac:dyDescent="0.25">
      <c r="A17" s="13">
        <v>45585</v>
      </c>
      <c r="B17" s="12"/>
    </row>
    <row r="18" spans="1:2" outlineLevel="1" x14ac:dyDescent="0.25">
      <c r="A18" s="13">
        <v>45586</v>
      </c>
      <c r="B18" s="12"/>
    </row>
    <row r="19" spans="1:2" outlineLevel="1" x14ac:dyDescent="0.25">
      <c r="A19" s="13">
        <v>45587</v>
      </c>
      <c r="B19" s="12"/>
    </row>
    <row r="20" spans="1:2" outlineLevel="1" x14ac:dyDescent="0.25">
      <c r="A20" s="13">
        <v>45588</v>
      </c>
      <c r="B20" s="12"/>
    </row>
    <row r="21" spans="1:2" outlineLevel="1" x14ac:dyDescent="0.25">
      <c r="A21" s="13">
        <v>45589</v>
      </c>
      <c r="B21" s="12"/>
    </row>
    <row r="22" spans="1:2" outlineLevel="1" x14ac:dyDescent="0.25">
      <c r="A22" s="13">
        <v>45590</v>
      </c>
      <c r="B22" s="12"/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7" t="s">
        <v>40</v>
      </c>
      <c r="B29" s="47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7" t="s">
        <v>39</v>
      </c>
      <c r="B59" s="47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7" t="s">
        <v>38</v>
      </c>
      <c r="B89" s="47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7" t="s">
        <v>37</v>
      </c>
      <c r="B122" s="47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7" t="s">
        <v>36</v>
      </c>
      <c r="B149" s="47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7" t="s">
        <v>35</v>
      </c>
      <c r="B182" s="47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00000000-0004-0000-0100-000006000000}"/>
    <hyperlink ref="B9" location="'Standings (10-12-24)'!A1" display="Standings" xr:uid="{00000000-0004-0000-0100-000007000000}"/>
    <hyperlink ref="B10" location="'Standings (10-13-24)'!A1" display="Standings" xr:uid="{00000000-0004-0000-0100-000008000000}"/>
    <hyperlink ref="B11" location="'Standings (10-14-24)'!A1" display="Standings" xr:uid="{00000000-0004-0000-0100-000009000000}"/>
    <hyperlink ref="B12" location="'Standings (10-15-24)'!A1" display="Standings" xr:uid="{00000000-0004-0000-0100-00000A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x14ac:dyDescent="0.2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x14ac:dyDescent="0.2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x14ac:dyDescent="0.2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x14ac:dyDescent="0.2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D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7"/>
  <sheetViews>
    <sheetView workbookViewId="0">
      <selection activeCell="A4" sqref="A4:S1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9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  <c r="T1" s="18" t="s">
        <v>41</v>
      </c>
    </row>
    <row r="2" spans="1:20" ht="20.25" thickTop="1" thickBot="1" x14ac:dyDescent="0.35">
      <c r="A2" s="52" t="s">
        <v>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4</v>
      </c>
      <c r="C4" s="40">
        <f>Boston_Bruins!$I$84</f>
        <v>2</v>
      </c>
      <c r="D4" s="40">
        <f>Boston_Bruins!$J$84</f>
        <v>2</v>
      </c>
      <c r="E4" s="38">
        <f>Boston_Bruins!$L$84</f>
        <v>0</v>
      </c>
      <c r="F4" s="33">
        <f t="shared" ref="F4:F11" si="0">(C4*2)+E4</f>
        <v>4</v>
      </c>
      <c r="G4" s="39">
        <f>C4-(Boston_Bruins!$K$84+I4)</f>
        <v>1</v>
      </c>
      <c r="H4" s="38">
        <f t="shared" ref="H4:H11" si="1">C4-I4</f>
        <v>2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0-1-0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15</v>
      </c>
      <c r="P4" s="38">
        <f>Boston_Bruins!$F$85</f>
        <v>15</v>
      </c>
      <c r="Q4" s="33">
        <f t="shared" ref="Q4:Q11" si="2">O4-P4</f>
        <v>0</v>
      </c>
      <c r="R4" s="37" t="str">
        <f>Boston_Bruins!$AA$85</f>
        <v>L1</v>
      </c>
      <c r="S4" s="36" t="str">
        <f>Boston_Bruins!$AD$85</f>
        <v>2-2-0</v>
      </c>
    </row>
    <row r="5" spans="1:20" x14ac:dyDescent="0.25">
      <c r="A5" s="32" t="s">
        <v>28</v>
      </c>
      <c r="B5" s="1">
        <f>Buffalo_Sabres!$D$86</f>
        <v>5</v>
      </c>
      <c r="C5" s="1">
        <f>Buffalo_Sabres!$I$84</f>
        <v>1</v>
      </c>
      <c r="D5" s="1">
        <f>Buffalo_Sabres!$J$84</f>
        <v>3</v>
      </c>
      <c r="E5" s="20">
        <f>Buffalo_Sabres!$L$84</f>
        <v>1</v>
      </c>
      <c r="F5" s="30">
        <f t="shared" si="0"/>
        <v>3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0-1-1</v>
      </c>
      <c r="M5" s="1" t="str">
        <f>Buffalo_Sabres!$U$85</f>
        <v>1-0-0</v>
      </c>
      <c r="N5" s="1" t="str">
        <f>Buffalo_Sabres!$X$85</f>
        <v>1-2-1</v>
      </c>
      <c r="O5" s="31">
        <f>Buffalo_Sabres!$E$85</f>
        <v>13</v>
      </c>
      <c r="P5" s="20">
        <f>Buffalo_Sabres!$F$85</f>
        <v>18</v>
      </c>
      <c r="Q5" s="30">
        <f t="shared" si="2"/>
        <v>-5</v>
      </c>
      <c r="R5" s="29" t="str">
        <f>Buffalo_Sabres!$AA$85</f>
        <v>L1</v>
      </c>
      <c r="S5" s="28" t="str">
        <f>Buffalo_Sabres!$AD$85</f>
        <v>1-3-1</v>
      </c>
    </row>
    <row r="6" spans="1:20" x14ac:dyDescent="0.25">
      <c r="A6" s="32" t="s">
        <v>21</v>
      </c>
      <c r="B6" s="1">
        <f>Detroit_Red_Wings!$D$86</f>
        <v>3</v>
      </c>
      <c r="C6" s="1">
        <f>Detroit_Red_Wings!$I$84</f>
        <v>1</v>
      </c>
      <c r="D6" s="1">
        <f>Detroit_Red_Wings!$J$84</f>
        <v>2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0-1-0</v>
      </c>
      <c r="M6" s="1" t="str">
        <f>Detroit_Red_Wings!$U$85</f>
        <v>0-0-0</v>
      </c>
      <c r="N6" s="1" t="str">
        <f>Detroit_Red_Wings!$X$85</f>
        <v>0-2-0</v>
      </c>
      <c r="O6" s="31">
        <f>Detroit_Red_Wings!$E$85</f>
        <v>7</v>
      </c>
      <c r="P6" s="20">
        <f>Detroit_Red_Wings!$F$85</f>
        <v>10</v>
      </c>
      <c r="Q6" s="30">
        <f t="shared" si="2"/>
        <v>-3</v>
      </c>
      <c r="R6" s="29" t="str">
        <f>Detroit_Red_Wings!$AA$85</f>
        <v>L1</v>
      </c>
      <c r="S6" s="28" t="str">
        <f>Detroit_Red_Wings!$AD$85</f>
        <v>1-2-0</v>
      </c>
    </row>
    <row r="7" spans="1:20" x14ac:dyDescent="0.25">
      <c r="A7" s="32" t="s">
        <v>19</v>
      </c>
      <c r="B7" s="1">
        <f>Florida_Panthers!$D$86</f>
        <v>5</v>
      </c>
      <c r="C7" s="1">
        <f>Florida_Panthers!$I$84</f>
        <v>3</v>
      </c>
      <c r="D7" s="1">
        <f>Florida_Panthers!$J$84</f>
        <v>2</v>
      </c>
      <c r="E7" s="20">
        <f>Florida_Panthers!$L$84</f>
        <v>0</v>
      </c>
      <c r="F7" s="30">
        <f t="shared" si="0"/>
        <v>6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17</v>
      </c>
      <c r="P7" s="20">
        <f>Florida_Panthers!$F$85</f>
        <v>18</v>
      </c>
      <c r="Q7" s="30">
        <f t="shared" si="2"/>
        <v>-1</v>
      </c>
      <c r="R7" s="29" t="str">
        <f>Florida_Panthers!$AA$85</f>
        <v>W2</v>
      </c>
      <c r="S7" s="28" t="str">
        <f>Florida_Panthers!$AD$85</f>
        <v>3-2-0</v>
      </c>
    </row>
    <row r="8" spans="1:20" x14ac:dyDescent="0.25">
      <c r="A8" s="32" t="s">
        <v>16</v>
      </c>
      <c r="B8" s="1">
        <f>Montreal_Canadiens!$D$86</f>
        <v>4</v>
      </c>
      <c r="C8" s="1">
        <f>Montreal_Canadiens!$I$84</f>
        <v>2</v>
      </c>
      <c r="D8" s="1">
        <f>Montreal_Canadiens!$J$84</f>
        <v>2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2-1-0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12</v>
      </c>
      <c r="P8" s="20">
        <f>Montreal_Canadiens!$F$85</f>
        <v>13</v>
      </c>
      <c r="Q8" s="30">
        <f t="shared" si="2"/>
        <v>-1</v>
      </c>
      <c r="R8" s="29" t="str">
        <f>Montreal_Canadiens!$AA$85</f>
        <v>L1</v>
      </c>
      <c r="S8" s="28" t="str">
        <f>Montreal_Canadiens!$AD$85</f>
        <v>2-2-0</v>
      </c>
    </row>
    <row r="9" spans="1:20" x14ac:dyDescent="0.25">
      <c r="A9" s="32" t="s">
        <v>11</v>
      </c>
      <c r="B9" s="1">
        <f>Ottawa_Senators!$D$86</f>
        <v>3</v>
      </c>
      <c r="C9" s="1">
        <f>Ottawa_Senators!$I$84</f>
        <v>2</v>
      </c>
      <c r="D9" s="1">
        <f>Ottawa_Senators!$J$84</f>
        <v>1</v>
      </c>
      <c r="E9" s="20">
        <f>Ottawa_Senators!$L$84</f>
        <v>0</v>
      </c>
      <c r="F9" s="30">
        <f t="shared" si="0"/>
        <v>4</v>
      </c>
      <c r="G9" s="31">
        <f>C9-(Ottawa_Senators!$K$84+I9)</f>
        <v>1</v>
      </c>
      <c r="H9" s="20">
        <f t="shared" si="1"/>
        <v>2</v>
      </c>
      <c r="I9" s="20">
        <f>Ottawa_Senators!$M$84</f>
        <v>0</v>
      </c>
      <c r="J9" s="30">
        <f>Ottawa_Senators!$N$84</f>
        <v>0</v>
      </c>
      <c r="K9" s="29" t="str">
        <f>Ottawa_Senators!$O$85</f>
        <v>2-0-0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12</v>
      </c>
      <c r="P9" s="20">
        <f>Ottawa_Senators!$F$85</f>
        <v>12</v>
      </c>
      <c r="Q9" s="30">
        <f t="shared" si="2"/>
        <v>0</v>
      </c>
      <c r="R9" s="29" t="str">
        <f>Ottawa_Senators!$AA$85</f>
        <v>W1</v>
      </c>
      <c r="S9" s="28" t="str">
        <f>Ottawa_Senators!$AD$85</f>
        <v>2-1-0</v>
      </c>
    </row>
    <row r="10" spans="1:20" x14ac:dyDescent="0.25">
      <c r="A10" s="32" t="s">
        <v>5</v>
      </c>
      <c r="B10" s="1">
        <f>Tampa_Bay_Lightning!$D$86</f>
        <v>2</v>
      </c>
      <c r="C10" s="1">
        <f>Tampa_Bay_Lightning!$I$84</f>
        <v>2</v>
      </c>
      <c r="D10" s="1">
        <f>Tampa_Bay_Lightning!$J$84</f>
        <v>0</v>
      </c>
      <c r="E10" s="20">
        <f>Tampa_Bay_Lightning!$L$84</f>
        <v>0</v>
      </c>
      <c r="F10" s="30">
        <f t="shared" si="0"/>
        <v>4</v>
      </c>
      <c r="G10" s="31">
        <f>C10-(Tampa_Bay_Lightning!$K$84+I10)</f>
        <v>2</v>
      </c>
      <c r="H10" s="20">
        <f t="shared" si="1"/>
        <v>2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1-0-0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8</v>
      </c>
      <c r="P10" s="20">
        <f>Tampa_Bay_Lightning!$F$85</f>
        <v>2</v>
      </c>
      <c r="Q10" s="30">
        <f t="shared" si="2"/>
        <v>6</v>
      </c>
      <c r="R10" s="29" t="str">
        <f>Tampa_Bay_Lightning!$AA$85</f>
        <v>W2</v>
      </c>
      <c r="S10" s="28" t="str">
        <f>Tampa_Bay_Lightning!$AD$85</f>
        <v>2-0-0</v>
      </c>
    </row>
    <row r="11" spans="1:20" ht="15.75" thickBot="1" x14ac:dyDescent="0.3">
      <c r="A11" s="32" t="s">
        <v>4</v>
      </c>
      <c r="B11" s="1">
        <f>Toronto_Maple_Leafs!$D$86</f>
        <v>4</v>
      </c>
      <c r="C11" s="1">
        <f>Toronto_Maple_Leafs!$I$84</f>
        <v>3</v>
      </c>
      <c r="D11" s="1">
        <f>Toronto_Maple_Leafs!$J$84</f>
        <v>1</v>
      </c>
      <c r="E11" s="24">
        <f>Toronto_Maple_Leafs!$L$84</f>
        <v>0</v>
      </c>
      <c r="F11" s="23">
        <f t="shared" si="0"/>
        <v>6</v>
      </c>
      <c r="G11" s="25">
        <f>C11-(Toronto_Maple_Leafs!$K$84+I11)</f>
        <v>3</v>
      </c>
      <c r="H11" s="24">
        <f t="shared" si="1"/>
        <v>3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2-0-0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14</v>
      </c>
      <c r="P11" s="20">
        <f>Toronto_Maple_Leafs!$F$85</f>
        <v>7</v>
      </c>
      <c r="Q11" s="30">
        <f t="shared" si="2"/>
        <v>7</v>
      </c>
      <c r="R11" s="29" t="str">
        <f>Toronto_Maple_Leafs!$AA$85</f>
        <v>W3</v>
      </c>
      <c r="S11" s="28" t="str">
        <f>Toronto_Maple_Leafs!$AD$85</f>
        <v>3-1-0</v>
      </c>
    </row>
    <row r="12" spans="1:20" ht="20.25" thickTop="1" thickBot="1" x14ac:dyDescent="0.35">
      <c r="A12" s="52" t="s">
        <v>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2</v>
      </c>
      <c r="C14" s="1">
        <f>Carolina_Hurricanes!$I$84</f>
        <v>1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2</v>
      </c>
      <c r="G14" s="20">
        <f>C14-(Carolina_Hurricanes!$K$84+I14)</f>
        <v>1</v>
      </c>
      <c r="H14" s="20">
        <f t="shared" ref="H14:H21" si="4">C14-I14</f>
        <v>1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0-0-0</v>
      </c>
      <c r="M14" s="1" t="str">
        <f>Carolina_Hurricanes!$U$85</f>
        <v>1-0-0</v>
      </c>
      <c r="N14" s="1" t="str">
        <f>Carolina_Hurricanes!$X$85</f>
        <v>1-1-0</v>
      </c>
      <c r="O14" s="31">
        <f>Carolina_Hurricanes!$E$85</f>
        <v>5</v>
      </c>
      <c r="P14" s="20">
        <f>Carolina_Hurricanes!$F$85</f>
        <v>6</v>
      </c>
      <c r="Q14" s="30">
        <f t="shared" ref="Q14:Q21" si="5">O14-P14</f>
        <v>-1</v>
      </c>
      <c r="R14" s="29" t="str">
        <f>Carolina_Hurricanes!$AA$85</f>
        <v>W1</v>
      </c>
      <c r="S14" s="28" t="str">
        <f>Carolina_Hurricanes!$AD$85</f>
        <v>1-1-0</v>
      </c>
    </row>
    <row r="15" spans="1:20" x14ac:dyDescent="0.25">
      <c r="A15" s="32" t="s">
        <v>23</v>
      </c>
      <c r="B15" s="1">
        <f>Columbus_Blue_Jackets!$D$86</f>
        <v>3</v>
      </c>
      <c r="C15" s="1">
        <f>Columbus_Blue_Jackets!$I$84</f>
        <v>1</v>
      </c>
      <c r="D15" s="1">
        <f>Columbus_Blue_Jackets!$J$84</f>
        <v>2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0-1-0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0-1-0</v>
      </c>
      <c r="O15" s="31">
        <f>Columbus_Blue_Jackets!$E$85</f>
        <v>11</v>
      </c>
      <c r="P15" s="20">
        <f>Columbus_Blue_Jackets!$F$85</f>
        <v>11</v>
      </c>
      <c r="Q15" s="30">
        <f t="shared" si="5"/>
        <v>0</v>
      </c>
      <c r="R15" s="29" t="str">
        <f>Columbus_Blue_Jackets!$AA$85</f>
        <v>L1</v>
      </c>
      <c r="S15" s="28" t="str">
        <f>Columbus_Blue_Jackets!$AD$85</f>
        <v>1-2-0</v>
      </c>
    </row>
    <row r="16" spans="1:20" x14ac:dyDescent="0.25">
      <c r="A16" s="32" t="s">
        <v>14</v>
      </c>
      <c r="B16" s="1">
        <f>New_Jersey_Devils!$D$86</f>
        <v>6</v>
      </c>
      <c r="C16" s="1">
        <f>New_Jersey_Devils!$I$84</f>
        <v>4</v>
      </c>
      <c r="D16" s="1">
        <f>New_Jersey_Devils!$J$84</f>
        <v>2</v>
      </c>
      <c r="E16" s="20">
        <f>New_Jersey_Devils!$L$84</f>
        <v>0</v>
      </c>
      <c r="F16" s="30">
        <f t="shared" si="3"/>
        <v>8</v>
      </c>
      <c r="G16" s="20">
        <f>C16-(New_Jersey_Devils!$K$84+I16)</f>
        <v>4</v>
      </c>
      <c r="H16" s="20">
        <f t="shared" si="4"/>
        <v>4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2-1-0</v>
      </c>
      <c r="L16" s="1" t="str">
        <f>New_Jersey_Devils!$R$85</f>
        <v>2-1-0</v>
      </c>
      <c r="M16" s="1" t="str">
        <f>New_Jersey_Devils!$U$85</f>
        <v>1-1-0</v>
      </c>
      <c r="N16" s="1" t="str">
        <f>New_Jersey_Devils!$X$85</f>
        <v>3-2-0</v>
      </c>
      <c r="O16" s="31">
        <f>New_Jersey_Devils!$E$85</f>
        <v>19</v>
      </c>
      <c r="P16" s="20">
        <f>New_Jersey_Devils!$F$85</f>
        <v>13</v>
      </c>
      <c r="Q16" s="30">
        <f t="shared" si="5"/>
        <v>6</v>
      </c>
      <c r="R16" s="29" t="str">
        <f>New_Jersey_Devils!$AA$85</f>
        <v>L1</v>
      </c>
      <c r="S16" s="28" t="str">
        <f>New_Jersey_Devils!$AD$85</f>
        <v>4-2-0</v>
      </c>
    </row>
    <row r="17" spans="1:19" x14ac:dyDescent="0.25">
      <c r="A17" s="32" t="s">
        <v>13</v>
      </c>
      <c r="B17" s="1">
        <f>New_York_Islanders!$D$86</f>
        <v>3</v>
      </c>
      <c r="C17" s="1">
        <f>New_York_Islanders!$I$84</f>
        <v>1</v>
      </c>
      <c r="D17" s="1">
        <f>New_York_Islanders!$J$84</f>
        <v>1</v>
      </c>
      <c r="E17" s="20">
        <f>New_York_Islanders!$L$84</f>
        <v>1</v>
      </c>
      <c r="F17" s="30">
        <f t="shared" si="3"/>
        <v>3</v>
      </c>
      <c r="G17" s="20">
        <f>C17-(New_York_Islanders!$K$84+I17)</f>
        <v>1</v>
      </c>
      <c r="H17" s="20">
        <f t="shared" si="4"/>
        <v>1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1-1-0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10</v>
      </c>
      <c r="P17" s="20">
        <f>New_York_Islanders!$F$85</f>
        <v>10</v>
      </c>
      <c r="Q17" s="30">
        <f t="shared" si="5"/>
        <v>0</v>
      </c>
      <c r="R17" s="29" t="str">
        <f>New_York_Islanders!$AA$85</f>
        <v>W1</v>
      </c>
      <c r="S17" s="28" t="str">
        <f>New_York_Islanders!$AD$85</f>
        <v>1-1-1</v>
      </c>
    </row>
    <row r="18" spans="1:19" x14ac:dyDescent="0.25">
      <c r="A18" s="32" t="s">
        <v>12</v>
      </c>
      <c r="B18" s="1">
        <f>New_York_Rangers!$D$86</f>
        <v>3</v>
      </c>
      <c r="C18" s="1">
        <f>New_York_Rangers!$I$84</f>
        <v>2</v>
      </c>
      <c r="D18" s="1">
        <f>New_York_Rangers!$J$84</f>
        <v>0</v>
      </c>
      <c r="E18" s="20">
        <f>New_York_Rangers!$L$84</f>
        <v>1</v>
      </c>
      <c r="F18" s="30">
        <f t="shared" si="3"/>
        <v>5</v>
      </c>
      <c r="G18" s="20">
        <f>C18-(New_York_Rangers!$K$84+I18)</f>
        <v>2</v>
      </c>
      <c r="H18" s="20">
        <f t="shared" si="4"/>
        <v>2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2-0-0</v>
      </c>
      <c r="O18" s="31">
        <f>New_York_Rangers!$E$85</f>
        <v>15</v>
      </c>
      <c r="P18" s="20">
        <f>New_York_Rangers!$F$85</f>
        <v>7</v>
      </c>
      <c r="Q18" s="30">
        <f t="shared" si="5"/>
        <v>8</v>
      </c>
      <c r="R18" s="29" t="str">
        <f>New_York_Rangers!$AA$85</f>
        <v>W1</v>
      </c>
      <c r="S18" s="28" t="str">
        <f>New_York_Rangers!$AD$85</f>
        <v>2-0-1</v>
      </c>
    </row>
    <row r="19" spans="1:19" x14ac:dyDescent="0.25">
      <c r="A19" s="32" t="s">
        <v>10</v>
      </c>
      <c r="B19" s="1">
        <f>Philadelphia_Flyers!$D$86</f>
        <v>3</v>
      </c>
      <c r="C19" s="1">
        <f>Philadelphia_Flyers!$I$84</f>
        <v>1</v>
      </c>
      <c r="D19" s="1">
        <f>Philadelphia_Flyers!$J$84</f>
        <v>1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1-1-1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9</v>
      </c>
      <c r="P19" s="20">
        <f>Philadelphia_Flyers!$F$85</f>
        <v>12</v>
      </c>
      <c r="Q19" s="30">
        <f t="shared" si="5"/>
        <v>-3</v>
      </c>
      <c r="R19" s="29" t="str">
        <f>Philadelphia_Flyers!$AA$85</f>
        <v>L2</v>
      </c>
      <c r="S19" s="28" t="str">
        <f>Philadelphia_Flyers!$AD$85</f>
        <v>1-1-1</v>
      </c>
    </row>
    <row r="20" spans="1:19" x14ac:dyDescent="0.25">
      <c r="A20" s="32" t="s">
        <v>9</v>
      </c>
      <c r="B20" s="1">
        <f>Pittsburgh_Penguins!$D$86</f>
        <v>5</v>
      </c>
      <c r="C20" s="1">
        <f>Pittsburgh_Penguins!$I$84</f>
        <v>3</v>
      </c>
      <c r="D20" s="1">
        <f>Pittsburgh_Penguins!$J$84</f>
        <v>2</v>
      </c>
      <c r="E20" s="20">
        <f>Pittsburgh_Penguins!$L$84</f>
        <v>0</v>
      </c>
      <c r="F20" s="30">
        <f t="shared" si="3"/>
        <v>6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1-1-0</v>
      </c>
      <c r="L20" s="1" t="str">
        <f>Pittsburgh_Penguins!$R$85</f>
        <v>2-1-0</v>
      </c>
      <c r="M20" s="1" t="str">
        <f>Pittsburgh_Penguins!$U$85</f>
        <v>0-1-0</v>
      </c>
      <c r="N20" s="1" t="str">
        <f>Pittsburgh_Penguins!$X$85</f>
        <v>3-2-0</v>
      </c>
      <c r="O20" s="31">
        <f>Pittsburgh_Penguins!$E$85</f>
        <v>20</v>
      </c>
      <c r="P20" s="20">
        <f>Pittsburgh_Penguins!$F$85</f>
        <v>21</v>
      </c>
      <c r="Q20" s="30">
        <f t="shared" si="5"/>
        <v>-1</v>
      </c>
      <c r="R20" s="29" t="str">
        <f>Pittsburgh_Penguins!$AA$85</f>
        <v>W2</v>
      </c>
      <c r="S20" s="28" t="str">
        <f>Pittsburgh_Penguins!$AD$85</f>
        <v>3-2-0</v>
      </c>
    </row>
    <row r="21" spans="1:19" ht="15.75" thickBot="1" x14ac:dyDescent="0.3">
      <c r="A21" s="27" t="s">
        <v>1</v>
      </c>
      <c r="B21" s="26">
        <f>Washington_Capitals!$D$86</f>
        <v>2</v>
      </c>
      <c r="C21" s="26">
        <f>Washington_Capitals!$I$84</f>
        <v>1</v>
      </c>
      <c r="D21" s="26">
        <f>Washington_Capitals!$J$84</f>
        <v>1</v>
      </c>
      <c r="E21" s="24">
        <f>Washington_Capitals!$L$84</f>
        <v>0</v>
      </c>
      <c r="F21" s="23">
        <f t="shared" si="3"/>
        <v>2</v>
      </c>
      <c r="G21" s="24">
        <f>C21-(Washington_Capitals!$K$84+I21)</f>
        <v>1</v>
      </c>
      <c r="H21" s="24">
        <f t="shared" si="4"/>
        <v>1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1-1-0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7</v>
      </c>
      <c r="P21" s="24">
        <f>Washington_Capitals!$F$85</f>
        <v>7</v>
      </c>
      <c r="Q21" s="23">
        <f t="shared" si="5"/>
        <v>0</v>
      </c>
      <c r="R21" s="22" t="str">
        <f>Washington_Capitals!$AA$85</f>
        <v>W1</v>
      </c>
      <c r="S21" s="21" t="str">
        <f>Washington_Capitals!$AD$85</f>
        <v>1-1-0</v>
      </c>
    </row>
    <row r="22" spans="1:19" ht="25.5" thickTop="1" thickBot="1" x14ac:dyDescent="0.45">
      <c r="A22" s="49" t="s">
        <v>74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1"/>
    </row>
    <row r="23" spans="1:19" ht="20.25" thickTop="1" thickBot="1" x14ac:dyDescent="0.35">
      <c r="A23" s="52" t="s">
        <v>73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4</v>
      </c>
      <c r="C25" s="40">
        <f>Utah_Hockey_Club!$I$84</f>
        <v>3</v>
      </c>
      <c r="D25" s="40">
        <f>Utah_Hockey_Club!$J$84</f>
        <v>1</v>
      </c>
      <c r="E25" s="38">
        <f>Utah_Hockey_Club!$L$84</f>
        <v>0</v>
      </c>
      <c r="F25" s="33">
        <f t="shared" ref="F25:F32" si="6">(C25*2)+E25</f>
        <v>6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2-1-0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16</v>
      </c>
      <c r="P25" s="38">
        <f>Utah_Hockey_Club!$F$85</f>
        <v>14</v>
      </c>
      <c r="Q25" s="33">
        <f t="shared" ref="Q25:Q32" si="8">O25-P25</f>
        <v>2</v>
      </c>
      <c r="R25" s="37" t="str">
        <f>Utah_Hockey_Club!$AA$85</f>
        <v>L1</v>
      </c>
      <c r="S25" s="36" t="str">
        <f>Utah_Hockey_Club!$AD$85</f>
        <v>3-1-0</v>
      </c>
    </row>
    <row r="26" spans="1:19" x14ac:dyDescent="0.25">
      <c r="A26" s="32" t="s">
        <v>25</v>
      </c>
      <c r="B26" s="1">
        <f>Chicago_Blackhawks!$D$86</f>
        <v>4</v>
      </c>
      <c r="C26" s="1">
        <f>Chicago_Blackhawks!$I$84</f>
        <v>1</v>
      </c>
      <c r="D26" s="1">
        <f>Chicago_Blackhawks!$J$84</f>
        <v>2</v>
      </c>
      <c r="E26" s="20">
        <f>Chicago_Blackhawks!$L$84</f>
        <v>1</v>
      </c>
      <c r="F26" s="30">
        <f t="shared" si="6"/>
        <v>3</v>
      </c>
      <c r="G26" s="20">
        <f>C26-(Chicago_Blackhawks!$K$84+I26)</f>
        <v>1</v>
      </c>
      <c r="H26" s="20">
        <f t="shared" si="7"/>
        <v>1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1-1-1</v>
      </c>
      <c r="O26" s="31">
        <f>Chicago_Blackhawks!$E$85</f>
        <v>9</v>
      </c>
      <c r="P26" s="20">
        <f>Chicago_Blackhawks!$F$85</f>
        <v>12</v>
      </c>
      <c r="Q26" s="30">
        <f t="shared" si="8"/>
        <v>-3</v>
      </c>
      <c r="R26" s="29" t="str">
        <f>Chicago_Blackhawks!$AA$85</f>
        <v>L1</v>
      </c>
      <c r="S26" s="28" t="str">
        <f>Chicago_Blackhawks!$AD$85</f>
        <v>1-2-1</v>
      </c>
    </row>
    <row r="27" spans="1:19" x14ac:dyDescent="0.25">
      <c r="A27" s="32" t="s">
        <v>24</v>
      </c>
      <c r="B27" s="1">
        <f>Colorado_Avalanche!$D$86</f>
        <v>3</v>
      </c>
      <c r="C27" s="1">
        <f>Colorado_Avalanche!$I$84</f>
        <v>0</v>
      </c>
      <c r="D27" s="1">
        <f>Colorado_Avalanche!$J$84</f>
        <v>3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0-2-0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10</v>
      </c>
      <c r="P27" s="20">
        <f>Colorado_Avalanche!$F$85</f>
        <v>20</v>
      </c>
      <c r="Q27" s="30">
        <f t="shared" si="8"/>
        <v>-10</v>
      </c>
      <c r="R27" s="29" t="str">
        <f>Colorado_Avalanche!$AA$85</f>
        <v>L3</v>
      </c>
      <c r="S27" s="28" t="str">
        <f>Colorado_Avalanche!$AD$85</f>
        <v>0-3-0</v>
      </c>
    </row>
    <row r="28" spans="1:19" x14ac:dyDescent="0.25">
      <c r="A28" s="32" t="s">
        <v>22</v>
      </c>
      <c r="B28" s="1">
        <f>Dallas_Stars!$D$86</f>
        <v>4</v>
      </c>
      <c r="C28" s="1">
        <f>Dallas_Stars!$I$84</f>
        <v>4</v>
      </c>
      <c r="D28" s="1">
        <f>Dallas_Stars!$J$84</f>
        <v>0</v>
      </c>
      <c r="E28" s="20">
        <f>Dallas_Stars!$L$84</f>
        <v>0</v>
      </c>
      <c r="F28" s="30">
        <f t="shared" si="6"/>
        <v>8</v>
      </c>
      <c r="G28" s="20">
        <f>C28-(Dallas_Stars!$K$84+I28)</f>
        <v>2</v>
      </c>
      <c r="H28" s="20">
        <f t="shared" si="7"/>
        <v>3</v>
      </c>
      <c r="I28" s="20">
        <f>Dallas_Stars!$M$84</f>
        <v>1</v>
      </c>
      <c r="J28" s="20">
        <f>Dallas_Stars!$N$84</f>
        <v>0</v>
      </c>
      <c r="K28" s="29" t="str">
        <f>Dallas_Stars!$O$85</f>
        <v>3-0-0</v>
      </c>
      <c r="L28" s="1" t="str">
        <f>Dallas_Stars!$R$85</f>
        <v>1-0-0</v>
      </c>
      <c r="M28" s="1" t="str">
        <f>Dallas_Stars!$U$85</f>
        <v>1-0-0</v>
      </c>
      <c r="N28" s="1" t="str">
        <f>Dallas_Stars!$X$85</f>
        <v>3-0-0</v>
      </c>
      <c r="O28" s="31">
        <f>Dallas_Stars!$E$85</f>
        <v>12</v>
      </c>
      <c r="P28" s="20">
        <f>Dallas_Stars!$F$85</f>
        <v>5</v>
      </c>
      <c r="Q28" s="30">
        <f t="shared" si="8"/>
        <v>7</v>
      </c>
      <c r="R28" s="29" t="str">
        <f>Dallas_Stars!$AA$85</f>
        <v>W4</v>
      </c>
      <c r="S28" s="28" t="str">
        <f>Dallas_Stars!$AD$85</f>
        <v>4-0-0</v>
      </c>
    </row>
    <row r="29" spans="1:19" x14ac:dyDescent="0.25">
      <c r="A29" s="32" t="s">
        <v>17</v>
      </c>
      <c r="B29" s="1">
        <f>Minnesota_Wild!$D$86</f>
        <v>4</v>
      </c>
      <c r="C29" s="1">
        <f>Minnesota_Wild!$I$84</f>
        <v>2</v>
      </c>
      <c r="D29" s="1">
        <f>Minnesota_Wild!$J$84</f>
        <v>0</v>
      </c>
      <c r="E29" s="20">
        <f>Minnesota_Wild!$L$84</f>
        <v>2</v>
      </c>
      <c r="F29" s="30">
        <f t="shared" si="6"/>
        <v>6</v>
      </c>
      <c r="G29" s="20">
        <f>C29-(Minnesota_Wild!$K$84+I29)</f>
        <v>2</v>
      </c>
      <c r="H29" s="20">
        <f t="shared" si="7"/>
        <v>2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1-0-1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12</v>
      </c>
      <c r="P29" s="20">
        <f>Minnesota_Wild!$F$85</f>
        <v>10</v>
      </c>
      <c r="Q29" s="30">
        <f t="shared" si="8"/>
        <v>2</v>
      </c>
      <c r="R29" s="29" t="str">
        <f>Minnesota_Wild!$AA$85</f>
        <v>W1</v>
      </c>
      <c r="S29" s="28" t="str">
        <f>Minnesota_Wild!$AD$85</f>
        <v>2-0-2</v>
      </c>
    </row>
    <row r="30" spans="1:19" x14ac:dyDescent="0.25">
      <c r="A30" s="32" t="s">
        <v>15</v>
      </c>
      <c r="B30" s="1">
        <f>Nashville_Predators!$D$86</f>
        <v>3</v>
      </c>
      <c r="C30" s="1">
        <f>Nashville_Predators!$I$84</f>
        <v>0</v>
      </c>
      <c r="D30" s="1">
        <f>Nashville_Predators!$J$84</f>
        <v>3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0-2-0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0-2-0</v>
      </c>
      <c r="O30" s="31">
        <f>Nashville_Predators!$E$85</f>
        <v>6</v>
      </c>
      <c r="P30" s="20">
        <f>Nashville_Predators!$F$85</f>
        <v>14</v>
      </c>
      <c r="Q30" s="30">
        <f t="shared" si="8"/>
        <v>-8</v>
      </c>
      <c r="R30" s="29" t="str">
        <f>Nashville_Predators!$AA$85</f>
        <v>L3</v>
      </c>
      <c r="S30" s="28" t="str">
        <f>Nashville_Predators!$AD$85</f>
        <v>0-3-0</v>
      </c>
    </row>
    <row r="31" spans="1:19" x14ac:dyDescent="0.25">
      <c r="A31" s="32" t="s">
        <v>6</v>
      </c>
      <c r="B31" s="1">
        <f>St_Louis_Blues!$D$86</f>
        <v>4</v>
      </c>
      <c r="C31" s="1">
        <f>St_Louis_Blues!$I$84</f>
        <v>2</v>
      </c>
      <c r="D31" s="1">
        <f>St_Louis_Blues!$J$84</f>
        <v>2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0-1-0</v>
      </c>
      <c r="L31" s="1" t="str">
        <f>St_Louis_Blues!$R$85</f>
        <v>2-1-0</v>
      </c>
      <c r="M31" s="1" t="str">
        <f>St_Louis_Blues!$U$85</f>
        <v>0-1-0</v>
      </c>
      <c r="N31" s="1" t="str">
        <f>St_Louis_Blues!$X$85</f>
        <v>2-2-0</v>
      </c>
      <c r="O31" s="31">
        <f>St_Louis_Blues!$E$85</f>
        <v>12</v>
      </c>
      <c r="P31" s="20">
        <f>St_Louis_Blues!$F$85</f>
        <v>14</v>
      </c>
      <c r="Q31" s="30">
        <f t="shared" si="8"/>
        <v>-2</v>
      </c>
      <c r="R31" s="29" t="str">
        <f>St_Louis_Blues!$AA$85</f>
        <v>L2</v>
      </c>
      <c r="S31" s="28" t="str">
        <f>St_Louis_Blues!$AD$85</f>
        <v>2-2-0</v>
      </c>
    </row>
    <row r="32" spans="1:19" ht="15.75" thickBot="1" x14ac:dyDescent="0.3">
      <c r="A32" s="32" t="s">
        <v>0</v>
      </c>
      <c r="B32" s="1">
        <f>Winnipeg_Jets!$D$86</f>
        <v>3</v>
      </c>
      <c r="C32" s="1">
        <f>Winnipeg_Jets!$I$84</f>
        <v>3</v>
      </c>
      <c r="D32" s="1">
        <f>Winnipeg_Jets!$J$84</f>
        <v>0</v>
      </c>
      <c r="E32" s="20">
        <f>Winnipeg_Jets!$L$84</f>
        <v>0</v>
      </c>
      <c r="F32" s="23">
        <f t="shared" si="6"/>
        <v>6</v>
      </c>
      <c r="G32" s="20">
        <f>C32-(Winnipeg_Jets!$K$84+I32)</f>
        <v>1</v>
      </c>
      <c r="H32" s="20">
        <f t="shared" si="7"/>
        <v>3</v>
      </c>
      <c r="I32" s="20">
        <f>Winnipeg_Jets!$M$84</f>
        <v>0</v>
      </c>
      <c r="J32" s="20">
        <f>Winnipeg_Jets!$N$84</f>
        <v>0</v>
      </c>
      <c r="K32" s="29" t="str">
        <f>Winnipeg_Jets!$O$85</f>
        <v>2-0-0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3-0-0</v>
      </c>
      <c r="O32" s="31">
        <f>Winnipeg_Jets!$E$85</f>
        <v>10</v>
      </c>
      <c r="P32" s="20">
        <f>Winnipeg_Jets!$F$85</f>
        <v>2</v>
      </c>
      <c r="Q32" s="30">
        <f t="shared" si="8"/>
        <v>8</v>
      </c>
      <c r="R32" s="29" t="str">
        <f>Winnipeg_Jets!$AA$85</f>
        <v>W3</v>
      </c>
      <c r="S32" s="28" t="str">
        <f>Winnipeg_Jets!$AD$85</f>
        <v>3-0-0</v>
      </c>
    </row>
    <row r="33" spans="1:19" ht="20.25" thickTop="1" thickBot="1" x14ac:dyDescent="0.35">
      <c r="A33" s="52" t="s">
        <v>72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2</v>
      </c>
      <c r="C35" s="1">
        <f>Anaheim_Ducks!$I$84</f>
        <v>1</v>
      </c>
      <c r="D35" s="1">
        <f>Anaheim_Ducks!$J$84</f>
        <v>1</v>
      </c>
      <c r="E35" s="20">
        <f>Anaheim_Ducks!$L$84</f>
        <v>0</v>
      </c>
      <c r="F35" s="33">
        <f t="shared" ref="F35:F42" si="9">(C35*2)+E35</f>
        <v>2</v>
      </c>
      <c r="G35" s="20">
        <f>C35-(Anaheim_Ducks!$K$84+I35)</f>
        <v>1</v>
      </c>
      <c r="H35" s="20">
        <f t="shared" ref="H35:H42" si="10">C35-I35</f>
        <v>1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1-1-0</v>
      </c>
      <c r="O35" s="31">
        <f>Anaheim_Ducks!$E$85</f>
        <v>3</v>
      </c>
      <c r="P35" s="20">
        <f>Anaheim_Ducks!$F$85</f>
        <v>3</v>
      </c>
      <c r="Q35" s="30">
        <f t="shared" ref="Q35:Q42" si="11">O35-P35</f>
        <v>0</v>
      </c>
      <c r="R35" s="29" t="str">
        <f>Anaheim_Ducks!$AA$85</f>
        <v>L1</v>
      </c>
      <c r="S35" s="28" t="str">
        <f>Anaheim_Ducks!$AD$85</f>
        <v>1-1-0</v>
      </c>
    </row>
    <row r="36" spans="1:19" x14ac:dyDescent="0.25">
      <c r="A36" s="32" t="s">
        <v>27</v>
      </c>
      <c r="B36" s="1">
        <f>Calgary_Flames!$D$86</f>
        <v>4</v>
      </c>
      <c r="C36" s="1">
        <f>Calgary_Flames!$I$84</f>
        <v>4</v>
      </c>
      <c r="D36" s="1">
        <f>Calgary_Flames!$J$84</f>
        <v>0</v>
      </c>
      <c r="E36" s="20">
        <f>Calgary_Flames!$L$84</f>
        <v>0</v>
      </c>
      <c r="F36" s="30">
        <f t="shared" si="9"/>
        <v>8</v>
      </c>
      <c r="G36" s="20">
        <f>C36-(Calgary_Flames!$K$84+I36)</f>
        <v>3</v>
      </c>
      <c r="H36" s="20">
        <f t="shared" si="10"/>
        <v>4</v>
      </c>
      <c r="I36" s="20">
        <f>Calgary_Flames!$M$84</f>
        <v>0</v>
      </c>
      <c r="J36" s="20">
        <f>Calgary_Flames!$N$84</f>
        <v>0</v>
      </c>
      <c r="K36" s="29" t="str">
        <f>Calgary_Flames!$O$85</f>
        <v>2-0-0</v>
      </c>
      <c r="L36" s="1" t="str">
        <f>Calgary_Flames!$R$85</f>
        <v>2-0-0</v>
      </c>
      <c r="M36" s="1" t="str">
        <f>Calgary_Flames!$U$85</f>
        <v>2-0-0</v>
      </c>
      <c r="N36" s="1" t="str">
        <f>Calgary_Flames!$X$85</f>
        <v>3-0-0</v>
      </c>
      <c r="O36" s="31">
        <f>Calgary_Flames!$E$85</f>
        <v>19</v>
      </c>
      <c r="P36" s="20">
        <f>Calgary_Flames!$F$85</f>
        <v>10</v>
      </c>
      <c r="Q36" s="30">
        <f t="shared" si="11"/>
        <v>9</v>
      </c>
      <c r="R36" s="29" t="str">
        <f>Calgary_Flames!$AA$85</f>
        <v>W4</v>
      </c>
      <c r="S36" s="28" t="str">
        <f>Calgary_Flames!$AD$85</f>
        <v>4-0-0</v>
      </c>
    </row>
    <row r="37" spans="1:19" x14ac:dyDescent="0.25">
      <c r="A37" s="32" t="s">
        <v>20</v>
      </c>
      <c r="B37" s="1">
        <f>Edmonton_Oilers!$D$86</f>
        <v>4</v>
      </c>
      <c r="C37" s="1">
        <f>Edmonton_Oilers!$I$84</f>
        <v>1</v>
      </c>
      <c r="D37" s="1">
        <f>Edmonton_Oilers!$J$84</f>
        <v>3</v>
      </c>
      <c r="E37" s="20">
        <f>Edmonton_Oilers!$L$84</f>
        <v>0</v>
      </c>
      <c r="F37" s="30">
        <f t="shared" si="9"/>
        <v>2</v>
      </c>
      <c r="G37" s="20">
        <f>C37-(Edmonton_Oilers!$K$84+I37)</f>
        <v>0</v>
      </c>
      <c r="H37" s="20">
        <f t="shared" si="10"/>
        <v>1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1-3-0</v>
      </c>
      <c r="L37" s="1" t="str">
        <f>Edmonton_Oilers!$R$85</f>
        <v>0-0-0</v>
      </c>
      <c r="M37" s="1" t="str">
        <f>Edmonton_Oilers!$U$85</f>
        <v>0-1-0</v>
      </c>
      <c r="N37" s="1" t="str">
        <f>Edmonton_Oilers!$X$85</f>
        <v>0-3-0</v>
      </c>
      <c r="O37" s="31">
        <f>Edmonton_Oilers!$E$85</f>
        <v>7</v>
      </c>
      <c r="P37" s="20">
        <f>Edmonton_Oilers!$F$85</f>
        <v>18</v>
      </c>
      <c r="Q37" s="30">
        <f t="shared" si="11"/>
        <v>-11</v>
      </c>
      <c r="R37" s="29" t="str">
        <f>Edmonton_Oilers!$AA$85</f>
        <v>W1</v>
      </c>
      <c r="S37" s="28" t="str">
        <f>Edmonton_Oilers!$AD$85</f>
        <v>1-3-0</v>
      </c>
    </row>
    <row r="38" spans="1:19" x14ac:dyDescent="0.25">
      <c r="A38" s="32" t="s">
        <v>18</v>
      </c>
      <c r="B38" s="1">
        <f>Los_Angeles_Kings!$D$86</f>
        <v>4</v>
      </c>
      <c r="C38" s="1">
        <f>Los_Angeles_Kings!$I$84</f>
        <v>1</v>
      </c>
      <c r="D38" s="1">
        <f>Los_Angeles_Kings!$J$84</f>
        <v>1</v>
      </c>
      <c r="E38" s="20">
        <f>Los_Angeles_Kings!$L$84</f>
        <v>2</v>
      </c>
      <c r="F38" s="30">
        <f t="shared" si="9"/>
        <v>4</v>
      </c>
      <c r="G38" s="20">
        <f>C38-(Los_Angeles_Kings!$K$84+I38)</f>
        <v>1</v>
      </c>
      <c r="H38" s="20">
        <f t="shared" si="10"/>
        <v>1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1-1-2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13</v>
      </c>
      <c r="P38" s="20">
        <f>Los_Angeles_Kings!$F$85</f>
        <v>17</v>
      </c>
      <c r="Q38" s="30">
        <f t="shared" si="11"/>
        <v>-4</v>
      </c>
      <c r="R38" s="29" t="str">
        <f>Los_Angeles_Kings!$AA$85</f>
        <v>L3</v>
      </c>
      <c r="S38" s="28" t="str">
        <f>Los_Angeles_Kings!$AD$85</f>
        <v>1-1-2</v>
      </c>
    </row>
    <row r="39" spans="1:19" x14ac:dyDescent="0.25">
      <c r="A39" s="32" t="s">
        <v>8</v>
      </c>
      <c r="B39" s="1">
        <f>San_Jose_Sharks!$D$86</f>
        <v>3</v>
      </c>
      <c r="C39" s="1">
        <f>San_Jose_Sharks!$I$84</f>
        <v>0</v>
      </c>
      <c r="D39" s="1">
        <f>San_Jose_Sharks!$J$84</f>
        <v>1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0-1-1</v>
      </c>
      <c r="L39" s="1" t="str">
        <f>San_Jose_Sharks!$R$85</f>
        <v>0-0-1</v>
      </c>
      <c r="M39" s="1" t="str">
        <f>San_Jose_Sharks!$U$85</f>
        <v>0-1-0</v>
      </c>
      <c r="N39" s="1" t="str">
        <f>San_Jose_Sharks!$X$85</f>
        <v>0-1-2</v>
      </c>
      <c r="O39" s="31">
        <f>San_Jose_Sharks!$E$85</f>
        <v>6</v>
      </c>
      <c r="P39" s="20">
        <f>San_Jose_Sharks!$F$85</f>
        <v>10</v>
      </c>
      <c r="Q39" s="30">
        <f t="shared" si="11"/>
        <v>-4</v>
      </c>
      <c r="R39" s="29" t="str">
        <f>San_Jose_Sharks!$AA$85</f>
        <v>L3</v>
      </c>
      <c r="S39" s="28" t="str">
        <f>San_Jose_Sharks!$AD$85</f>
        <v>0-1-2</v>
      </c>
    </row>
    <row r="40" spans="1:19" x14ac:dyDescent="0.25">
      <c r="A40" s="32" t="s">
        <v>7</v>
      </c>
      <c r="B40" s="1">
        <f>Seattle_Kraken!$D$86</f>
        <v>4</v>
      </c>
      <c r="C40" s="1">
        <f>Seattle_Kraken!$I$84</f>
        <v>2</v>
      </c>
      <c r="D40" s="1">
        <f>Seattle_Kraken!$J$84</f>
        <v>2</v>
      </c>
      <c r="E40" s="20">
        <f>Seattle_Kraken!$L$84</f>
        <v>0</v>
      </c>
      <c r="F40" s="30">
        <f t="shared" si="9"/>
        <v>4</v>
      </c>
      <c r="G40" s="20">
        <f>C40-(Seattle_Kraken!$K$84+I40)</f>
        <v>0</v>
      </c>
      <c r="H40" s="20">
        <f t="shared" si="10"/>
        <v>1</v>
      </c>
      <c r="I40" s="20">
        <f>Seattle_Kraken!$M$84</f>
        <v>1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2-1-0</v>
      </c>
      <c r="M40" s="1" t="str">
        <f>Seattle_Kraken!$U$85</f>
        <v>0-0-0</v>
      </c>
      <c r="N40" s="1" t="str">
        <f>Seattle_Kraken!$X$85</f>
        <v>2-2-0</v>
      </c>
      <c r="O40" s="31">
        <f>Seattle_Kraken!$E$85</f>
        <v>14</v>
      </c>
      <c r="P40" s="20">
        <f>Seattle_Kraken!$F$85</f>
        <v>12</v>
      </c>
      <c r="Q40" s="30">
        <f t="shared" si="11"/>
        <v>2</v>
      </c>
      <c r="R40" s="29" t="str">
        <f>Seattle_Kraken!$AA$85</f>
        <v>W1</v>
      </c>
      <c r="S40" s="28" t="str">
        <f>Seattle_Kraken!$AD$85</f>
        <v>2-2-0</v>
      </c>
    </row>
    <row r="41" spans="1:19" x14ac:dyDescent="0.25">
      <c r="A41" s="32" t="s">
        <v>3</v>
      </c>
      <c r="B41" s="1">
        <f>Vancouver_Canucks!$D$86</f>
        <v>3</v>
      </c>
      <c r="C41" s="1">
        <f>Vancouver_Canucks!$I$84</f>
        <v>0</v>
      </c>
      <c r="D41" s="1">
        <f>Vancouver_Canucks!$J$84</f>
        <v>1</v>
      </c>
      <c r="E41" s="20">
        <f>Vancouver_Canucks!$L$84</f>
        <v>2</v>
      </c>
      <c r="F41" s="30">
        <f t="shared" si="9"/>
        <v>2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0-1-0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8</v>
      </c>
      <c r="P41" s="20">
        <f>Vancouver_Canucks!$F$85</f>
        <v>13</v>
      </c>
      <c r="Q41" s="30">
        <f t="shared" si="11"/>
        <v>-5</v>
      </c>
      <c r="R41" s="29" t="str">
        <f>Vancouver_Canucks!$AA$85</f>
        <v>L3</v>
      </c>
      <c r="S41" s="28" t="str">
        <f>Vancouver_Canucks!$AD$85</f>
        <v>0-1-2</v>
      </c>
    </row>
    <row r="42" spans="1:19" ht="15.75" thickBot="1" x14ac:dyDescent="0.3">
      <c r="A42" s="27" t="s">
        <v>2</v>
      </c>
      <c r="B42" s="26">
        <f>Vegas_Golden_Knights!$D$86</f>
        <v>4</v>
      </c>
      <c r="C42" s="26">
        <f>Vegas_Golden_Knights!$I$84</f>
        <v>3</v>
      </c>
      <c r="D42" s="26">
        <f>Vegas_Golden_Knights!$J$84</f>
        <v>1</v>
      </c>
      <c r="E42" s="24">
        <f>Vegas_Golden_Knights!$L$84</f>
        <v>0</v>
      </c>
      <c r="F42" s="23">
        <f t="shared" si="9"/>
        <v>6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0-1-0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17</v>
      </c>
      <c r="P42" s="24">
        <f>Vegas_Golden_Knights!$F$85</f>
        <v>12</v>
      </c>
      <c r="Q42" s="23">
        <f t="shared" si="11"/>
        <v>5</v>
      </c>
      <c r="R42" s="22" t="str">
        <f>Vegas_Golden_Knights!$AA$85</f>
        <v>L1</v>
      </c>
      <c r="S42" s="21" t="str">
        <f>Vegas_Golden_Knights!$AD$85</f>
        <v>3-1-0</v>
      </c>
    </row>
    <row r="43" spans="1:19" ht="15.75" thickTop="1" x14ac:dyDescent="0.25"/>
    <row r="44" spans="1:19" x14ac:dyDescent="0.25">
      <c r="A44" s="1" t="s">
        <v>57</v>
      </c>
      <c r="B44" s="48" t="s">
        <v>56</v>
      </c>
      <c r="C44" s="48"/>
      <c r="D44" s="48"/>
    </row>
    <row r="45" spans="1:19" x14ac:dyDescent="0.25">
      <c r="A45" s="1" t="s">
        <v>55</v>
      </c>
      <c r="B45" s="48" t="s">
        <v>54</v>
      </c>
      <c r="C45" s="48"/>
      <c r="D45" s="48"/>
    </row>
    <row r="46" spans="1:19" x14ac:dyDescent="0.25">
      <c r="A46" s="1" t="s">
        <v>53</v>
      </c>
      <c r="B46" s="48" t="s">
        <v>52</v>
      </c>
      <c r="C46" s="48"/>
      <c r="D46" s="48"/>
    </row>
    <row r="47" spans="1:19" x14ac:dyDescent="0.25">
      <c r="A47" s="1" t="s">
        <v>51</v>
      </c>
      <c r="B47" s="48" t="s">
        <v>50</v>
      </c>
      <c r="C47" s="48"/>
      <c r="D47" s="48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0E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3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0F00-000000000000}">
      <formula1>$AK$1:$AK$2</formula1>
    </dataValidation>
    <dataValidation type="list" allowBlank="1" showInputMessage="1" showErrorMessage="1" sqref="C2:C83" xr:uid="{00000000-0002-0000-0F00-000001000000}">
      <formula1>$AL$1:$AL$2</formula1>
    </dataValidation>
    <dataValidation type="list" allowBlank="1" showInputMessage="1" showErrorMessage="1" sqref="D2:D83" xr:uid="{00000000-0002-0000-0F00-000002000000}">
      <formula1>$AM$1:$AM$31</formula1>
    </dataValidation>
  </dataValidations>
  <hyperlinks>
    <hyperlink ref="AG1" location="Index!A1" display="Home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000-000000000000}">
      <formula1>$AK$1:$AK$2</formula1>
    </dataValidation>
    <dataValidation type="list" allowBlank="1" showInputMessage="1" showErrorMessage="1" sqref="C2:C83" xr:uid="{00000000-0002-0000-1000-000001000000}">
      <formula1>$AL$1:$AL$2</formula1>
    </dataValidation>
    <dataValidation type="list" allowBlank="1" showInputMessage="1" showErrorMessage="1" sqref="D2:D83" xr:uid="{00000000-0002-0000-1000-000002000000}">
      <formula1>$AM$1:$AM$31</formula1>
    </dataValidation>
  </dataValidations>
  <hyperlinks>
    <hyperlink ref="AG1" location="Index!A1" display="Home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18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0-1-1</v>
      </c>
      <c r="U85" s="1" t="str">
        <f>IF(U84="","0-0-0",CONCATENATE(U84,"-",V84,"-",W84))</f>
        <v>1-0-0</v>
      </c>
      <c r="X85" s="1" t="str">
        <f>IF(X84="","0-0-0",CONCATENATE(X84,"-",Y84,"-",Z84))</f>
        <v>1-2-1</v>
      </c>
      <c r="AA85" s="1" t="str">
        <f>IF(AA84="","0-0",CONCATENATE(AA84,AB84))</f>
        <v>L1</v>
      </c>
      <c r="AD85" s="1" t="str">
        <f>IF(AD84="","0-0-0",CONCATENATE(AD84,"-",AE84,"-",AF84))</f>
        <v>1-3-1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100-000000000000}">
      <formula1>$AK$1:$AK$2</formula1>
    </dataValidation>
    <dataValidation type="list" allowBlank="1" showInputMessage="1" showErrorMessage="1" sqref="C2:C83" xr:uid="{00000000-0002-0000-1100-000001000000}">
      <formula1>$AL$1:$AL$2</formula1>
    </dataValidation>
    <dataValidation type="list" allowBlank="1" showInputMessage="1" showErrorMessage="1" sqref="D2:D83" xr:uid="{00000000-0002-0000-1100-000002000000}">
      <formula1>$AM$1:$AM$31</formula1>
    </dataValidation>
  </dataValidations>
  <hyperlinks>
    <hyperlink ref="AG1" location="Index!A1" display="Home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86"/>
  <sheetViews>
    <sheetView topLeftCell="R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3-0-0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200-000000000000}">
      <formula1>$AK$1:$AK$2</formula1>
    </dataValidation>
    <dataValidation type="list" allowBlank="1" showInputMessage="1" showErrorMessage="1" sqref="C2:C83" xr:uid="{00000000-0002-0000-1200-000001000000}">
      <formula1>$AL$1:$AL$2</formula1>
    </dataValidation>
    <dataValidation type="list" allowBlank="1" showInputMessage="1" showErrorMessage="1" sqref="D2:D83" xr:uid="{00000000-0002-0000-1200-000002000000}">
      <formula1>$AM$1:$AM$31</formula1>
    </dataValidation>
  </dataValidations>
  <hyperlinks>
    <hyperlink ref="AG1" location="Index!A1" display="Home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5</v>
      </c>
      <c r="F85" s="1">
        <f>SUM(F2:F83)</f>
        <v>6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81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300-000000000000}">
      <formula1>$AK$1:$AK$2</formula1>
    </dataValidation>
    <dataValidation type="list" allowBlank="1" showInputMessage="1" showErrorMessage="1" sqref="C2:C83" xr:uid="{00000000-0002-0000-1300-000001000000}">
      <formula1>$AL$1:$AL$2</formula1>
    </dataValidation>
    <dataValidation type="list" allowBlank="1" showInputMessage="1" showErrorMessage="1" sqref="D2:D83" xr:uid="{00000000-0002-0000-1300-000002000000}">
      <formula1>$AM$1:$AM$31</formula1>
    </dataValidation>
  </dataValidations>
  <hyperlinks>
    <hyperlink ref="AG1" location="Index!A1" display="Home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86"/>
  <sheetViews>
    <sheetView topLeftCell="U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1-1-1</v>
      </c>
      <c r="AA85" s="1" t="str">
        <f>IF(AA84="","0-0",CONCATENATE(AA84,AB84))</f>
        <v>L1</v>
      </c>
      <c r="AD85" s="1" t="str">
        <f>IF(AD84="","0-0-0",CONCATENATE(AD84,"-",AE84,"-",AF84))</f>
        <v>1-2-1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400-000000000000}">
      <formula1>$AK$1:$AK$2</formula1>
    </dataValidation>
    <dataValidation type="list" allowBlank="1" showInputMessage="1" showErrorMessage="1" sqref="C2:C83" xr:uid="{00000000-0002-0000-1400-000001000000}">
      <formula1>$AL$1:$AL$2</formula1>
    </dataValidation>
    <dataValidation type="list" allowBlank="1" showInputMessage="1" showErrorMessage="1" sqref="D2:D83" xr:uid="{00000000-0002-0000-1400-000002000000}">
      <formula1>$AM$1:$AM$31</formula1>
    </dataValidation>
  </dataValidations>
  <hyperlinks>
    <hyperlink ref="AG1" location="Index!A1" display="Home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20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500-000000000000}">
      <formula1>$AK$1:$AK$2</formula1>
    </dataValidation>
    <dataValidation type="list" allowBlank="1" showInputMessage="1" showErrorMessage="1" sqref="C2:C83" xr:uid="{00000000-0002-0000-1500-000001000000}">
      <formula1>$AL$1:$AL$2</formula1>
    </dataValidation>
    <dataValidation type="list" allowBlank="1" showInputMessage="1" showErrorMessage="1" sqref="D2:D83" xr:uid="{00000000-0002-0000-1500-000002000000}">
      <formula1>$AM$1:$AM$31</formula1>
    </dataValidation>
  </dataValidations>
  <hyperlinks>
    <hyperlink ref="AG1" location="Index!A1" display="Home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11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600-000000000000}">
      <formula1>$AK$1:$AK$2</formula1>
    </dataValidation>
    <dataValidation type="list" allowBlank="1" showInputMessage="1" showErrorMessage="1" sqref="C2:C83" xr:uid="{00000000-0002-0000-1600-000001000000}">
      <formula1>$AL$1:$AL$2</formula1>
    </dataValidation>
    <dataValidation type="list" allowBlank="1" showInputMessage="1" showErrorMessage="1" sqref="D2:D83" xr:uid="{00000000-0002-0000-1600-000002000000}">
      <formula1>$AM$1:$AM$31</formula1>
    </dataValidation>
  </dataValidations>
  <hyperlinks>
    <hyperlink ref="AG1" location="Index!A1" display="Home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86"/>
  <sheetViews>
    <sheetView topLeftCell="H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8" t="s">
        <v>81</v>
      </c>
      <c r="F84" s="48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12</v>
      </c>
      <c r="F85" s="1">
        <f>SUM(F2:F83)</f>
        <v>5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700-000000000000}">
      <formula1>$AK$1:$AK$2</formula1>
    </dataValidation>
    <dataValidation type="list" allowBlank="1" showInputMessage="1" showErrorMessage="1" sqref="C2:C83" xr:uid="{00000000-0002-0000-1700-000001000000}">
      <formula1>$AL$1:$AL$2</formula1>
    </dataValidation>
    <dataValidation type="list" allowBlank="1" showInputMessage="1" showErrorMessage="1" sqref="D2:D83" xr:uid="{00000000-0002-0000-1700-000002000000}">
      <formula1>$AM$1:$AM$31</formula1>
    </dataValidation>
  </dataValidations>
  <hyperlinks>
    <hyperlink ref="AG1" location="Index!A1" display="Home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topLeftCell="Q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18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17</v>
      </c>
      <c r="F85" s="1">
        <f>SUM(F2:F83)</f>
        <v>18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W2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2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17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1-1-2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L3</v>
      </c>
      <c r="AD85" s="1" t="str">
        <f>IF(AD84="","0-0-0",CONCATENATE(AD84,"-",AE84,"-",AF84))</f>
        <v>1-1-2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W1</v>
      </c>
      <c r="AD85" s="1" t="str">
        <f>IF(AD84="","0-0-0",CONCATENATE(AD84,"-",AE84,"-",AF84))</f>
        <v>2-0-2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13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14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0-2-0</v>
      </c>
      <c r="AA85" s="1" t="str">
        <f>IF(AA84="","0-0",CONCATENATE(AA84,AB84))</f>
        <v>L3</v>
      </c>
      <c r="AD85" s="1" t="str">
        <f>IF(AD84="","0-0-0",CONCATENATE(AD84,"-",AE84,"-",AF84))</f>
        <v>0-3-0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13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4-2-0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W1</v>
      </c>
      <c r="AD85" s="1" t="str">
        <f>IF(AD84="","0-0-0",CONCATENATE(AD84,"-",AE84,"-",AF84))</f>
        <v>2-0-1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1-1-1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21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3-2-0</v>
      </c>
      <c r="AA85" s="1" t="str">
        <f>IF(AA84="","0-0",CONCATENATE(AA84,AB84))</f>
        <v>W2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10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0-0-1</v>
      </c>
      <c r="U85" s="1" t="str">
        <f>IF(U84="","0-0-0",CONCATENATE(U84,"-",V84,"-",W84))</f>
        <v>0-1-0</v>
      </c>
      <c r="X85" s="1" t="str">
        <f>IF(X84="","0-0-0",CONCATENATE(X84,"-",Y84,"-",Z84))</f>
        <v>0-1-2</v>
      </c>
      <c r="AA85" s="1" t="str">
        <f>IF(AA84="","0-0",CONCATENATE(AA84,AB84))</f>
        <v>L3</v>
      </c>
      <c r="AD85" s="1" t="str">
        <f>IF(AD84="","0-0-0",CONCATENATE(AD84,"-",AE84,"-",AF84))</f>
        <v>0-1-2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L2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8" t="s">
        <v>81</v>
      </c>
      <c r="F84" s="48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81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1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14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A00-000000000000}">
      <formula1>$AK$1:$AK$2</formula1>
    </dataValidation>
    <dataValidation type="list" allowBlank="1" showInputMessage="1" showErrorMessage="1" sqref="C2:C83" xr:uid="{00000000-0002-0000-2A00-000001000000}">
      <formula1>$AL$1:$AL$2</formula1>
    </dataValidation>
    <dataValidation type="list" allowBlank="1" showInputMessage="1" showErrorMessage="1" sqref="D2:D83" xr:uid="{00000000-0002-0000-2A00-000002000000}">
      <formula1>$AM$1:$AM$31</formula1>
    </dataValidation>
  </dataValidations>
  <hyperlinks>
    <hyperlink ref="AG1" location="Index!A1" display="Home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13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0-1-0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L3</v>
      </c>
      <c r="AD85" s="1" t="str">
        <f>IF(AD84="","0-0-0",CONCATENATE(AD84,"-",AE84,"-",AF84))</f>
        <v>0-1-2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B00-000000000000}">
      <formula1>$AK$1:$AK$2</formula1>
    </dataValidation>
    <dataValidation type="list" allowBlank="1" showInputMessage="1" showErrorMessage="1" sqref="C2:C83" xr:uid="{00000000-0002-0000-2B00-000001000000}">
      <formula1>$AL$1:$AL$2</formula1>
    </dataValidation>
    <dataValidation type="list" allowBlank="1" showInputMessage="1" showErrorMessage="1" sqref="D2:D83" xr:uid="{00000000-0002-0000-2B00-000002000000}">
      <formula1>$AM$1:$AM$31</formula1>
    </dataValidation>
  </dataValidations>
  <hyperlinks>
    <hyperlink ref="AG1" location="Index!A1" display="Home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C00-000000000000}">
      <formula1>$AK$1:$AK$2</formula1>
    </dataValidation>
    <dataValidation type="list" allowBlank="1" showInputMessage="1" showErrorMessage="1" sqref="C2:C83" xr:uid="{00000000-0002-0000-2C00-000001000000}">
      <formula1>$AL$1:$AL$2</formula1>
    </dataValidation>
    <dataValidation type="list" allowBlank="1" showInputMessage="1" showErrorMessage="1" sqref="D2:D83" xr:uid="{00000000-0002-0000-2C00-000002000000}">
      <formula1>$AM$1:$AM$31</formula1>
    </dataValidation>
  </dataValidations>
  <hyperlinks>
    <hyperlink ref="AG1" location="Index!A1" display="Home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7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D00-000000000000}">
      <formula1>$AK$1:$AK$2</formula1>
    </dataValidation>
    <dataValidation type="list" allowBlank="1" showInputMessage="1" showErrorMessage="1" sqref="C2:C83" xr:uid="{00000000-0002-0000-2D00-000001000000}">
      <formula1>$AL$1:$AL$2</formula1>
    </dataValidation>
    <dataValidation type="list" allowBlank="1" showInputMessage="1" showErrorMessage="1" sqref="D2:D83" xr:uid="{00000000-0002-0000-2D00-000002000000}">
      <formula1>$AM$1:$AM$31</formula1>
    </dataValidation>
  </dataValidations>
  <hyperlinks>
    <hyperlink ref="AG1" location="Index!A1" display="Home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8" t="s">
        <v>66</v>
      </c>
      <c r="P1" s="48"/>
      <c r="Q1" s="48"/>
      <c r="R1" s="48" t="s">
        <v>65</v>
      </c>
      <c r="S1" s="48"/>
      <c r="T1" s="48"/>
      <c r="U1" s="48" t="s">
        <v>64</v>
      </c>
      <c r="V1" s="48"/>
      <c r="W1" s="48"/>
      <c r="X1" s="48" t="s">
        <v>63</v>
      </c>
      <c r="Y1" s="48"/>
      <c r="Z1" s="48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8" t="s">
        <v>81</v>
      </c>
      <c r="F84" s="48"/>
      <c r="I84" s="1">
        <f t="shared" ref="I84:N84" si="72">IF(I1="",0,MAX(I1:I83))</f>
        <v>3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3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2</v>
      </c>
      <c r="I85" s="48" t="s">
        <v>80</v>
      </c>
      <c r="J85" s="48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8" t="s">
        <v>66</v>
      </c>
      <c r="P86" s="48"/>
      <c r="R86" s="48" t="s">
        <v>65</v>
      </c>
      <c r="S86" s="48"/>
      <c r="U86" s="48" t="s">
        <v>64</v>
      </c>
      <c r="V86" s="48"/>
      <c r="X86" s="48" t="s">
        <v>63</v>
      </c>
      <c r="Y86" s="48"/>
      <c r="AA86" s="48" t="s">
        <v>78</v>
      </c>
      <c r="AB86" s="48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E00-000000000000}">
      <formula1>$AK$1:$AK$2</formula1>
    </dataValidation>
    <dataValidation type="list" allowBlank="1" showInputMessage="1" showErrorMessage="1" sqref="C2:C83" xr:uid="{00000000-0002-0000-2E00-000001000000}">
      <formula1>$AL$1:$AL$2</formula1>
    </dataValidation>
    <dataValidation type="list" allowBlank="1" showInputMessage="1" showErrorMessage="1" sqref="D2:D83" xr:uid="{00000000-0002-0000-2E00-000002000000}">
      <formula1>$AM$1:$AM$31</formula1>
    </dataValidation>
  </dataValidations>
  <hyperlinks>
    <hyperlink ref="AG1" location="Index!A1" display="Home" xr:uid="{00000000-0004-0000-2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2024-10-17T02:43:05Z</dcterms:modified>
</cp:coreProperties>
</file>