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D1150700-0AFB-471E-9253-BF7E5A271859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" sheetId="4" r:id="rId144"/>
    <sheet name="Anaheim_Ducks" sheetId="5" r:id="rId145"/>
    <sheet name="Boston_Bruins" sheetId="7" r:id="rId146"/>
    <sheet name="Buffalo_Sabres" sheetId="8" r:id="rId147"/>
    <sheet name="Calgary_Flames" sheetId="9" r:id="rId148"/>
    <sheet name="Carolina_Hurricanes" sheetId="10" r:id="rId149"/>
    <sheet name="Chicago_Blackhawks" sheetId="11" r:id="rId150"/>
    <sheet name="Colorado_Avalanche" sheetId="12" r:id="rId151"/>
    <sheet name="Columbus_Blue_Jackets" sheetId="13" r:id="rId152"/>
    <sheet name="Dallas_Stars" sheetId="14" r:id="rId153"/>
    <sheet name="Detroit_Red_Wings" sheetId="15" r:id="rId154"/>
    <sheet name="Edmonton_Oilers" sheetId="16" r:id="rId155"/>
    <sheet name="Florida_Panthers" sheetId="17" r:id="rId156"/>
    <sheet name="Los_Angeles_Kings" sheetId="18" r:id="rId157"/>
    <sheet name="Minnesota_Wild" sheetId="19" r:id="rId158"/>
    <sheet name="Montreal_Canadiens" sheetId="20" r:id="rId159"/>
    <sheet name="Sheet1" sheetId="140" r:id="rId160"/>
    <sheet name="Nashville_Predators" sheetId="21" r:id="rId161"/>
    <sheet name="New_Jersey_Devils" sheetId="22" r:id="rId162"/>
    <sheet name="New_York_Islanders" sheetId="23" r:id="rId163"/>
    <sheet name="New_York_Rangers" sheetId="24" r:id="rId164"/>
    <sheet name="Ottawa_Senators" sheetId="25" r:id="rId165"/>
    <sheet name="Philadelphia_Flyers" sheetId="26" r:id="rId166"/>
    <sheet name="Pittsburgh_Penguins" sheetId="27" r:id="rId167"/>
    <sheet name="San_Jose_Sharks" sheetId="28" r:id="rId168"/>
    <sheet name="Seattle_Kraken" sheetId="29" r:id="rId169"/>
    <sheet name="St_Louis_Blues" sheetId="30" r:id="rId170"/>
    <sheet name="Tampa_Bay_Lightning" sheetId="31" r:id="rId171"/>
    <sheet name="Toronto_Maple_Leafs" sheetId="32" r:id="rId172"/>
    <sheet name="Utah_Hockey_Club" sheetId="6" r:id="rId173"/>
    <sheet name="Vancouver_Canucks" sheetId="33" r:id="rId174"/>
    <sheet name="Vegas_Golden_Knights" sheetId="34" r:id="rId175"/>
    <sheet name="Washington_Capitals" sheetId="35" r:id="rId176"/>
    <sheet name="Winnipeg_Jets" sheetId="36" r:id="rId17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D62" i="32" s="1"/>
  <c r="AA63" i="32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C63" i="22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3" i="22" l="1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<sst xmlns="http://schemas.openxmlformats.org/spreadsheetml/2006/main" count="57113" uniqueCount="1461">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</sst>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E2889ACB-1E02-4C6E-9DB8-77910B354827}"/>
    <hyperlink ref="B150" location="'Standings (3-8-25)'!A1" display="Standings" xr:uid="{A393E92F-19AB-49F9-B513-931A737FDF1A}"/>
    <hyperlink ref="B151" location="'Standings (3-9-25)'!A1" display="Standings" xr:uid="{8DA92DA2-5B67-49DE-AA93-F80888340A0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F1EB-8725-4435-AF98-EF7EE1C8CC7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2A8E8A-AAB8-4F6C-B0FA-03DE47FF0CEB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B566-B017-4888-8EB1-7B6C9B8DA2AB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8B88880-15BF-482A-B5AC-79E255FC9D82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21A2E-FE75-44F5-80FE-36C2C46FD30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0A215D1-4A18-4609-B3E3-3B5EEE6D578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65</v>
      </c>
      <c r="C4" s="40">
        <f>Boston_Bruins!$I$84</f>
        <v>29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66</v>
      </c>
      <c r="G4" s="39">
        <f>C4-(Boston_Bruins!$K$84+I4)</f>
        <v>22</v>
      </c>
      <c r="H4" s="38">
        <f t="shared" ref="H4:H11" si="1">C4-I4</f>
        <v>29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11-17-3</v>
      </c>
      <c r="M4" s="40" t="str">
        <f>Boston_Bruins!$U$85</f>
        <v>10-6-3</v>
      </c>
      <c r="N4" s="40" t="str">
        <f>Boston_Bruins!$X$85</f>
        <v>17-17-4</v>
      </c>
      <c r="O4" s="39">
        <f>Boston_Bruins!$E$85</f>
        <v>176</v>
      </c>
      <c r="P4" s="38">
        <f>Boston_Bruins!$F$85</f>
        <v>204</v>
      </c>
      <c r="Q4" s="33">
        <f t="shared" ref="Q4:Q11" si="2">O4-P4</f>
        <v>-28</v>
      </c>
      <c r="R4" s="37" t="str">
        <f>Boston_Bruins!$AA$85</f>
        <v>W1</v>
      </c>
      <c r="S4" s="36" t="str">
        <f>Boston_Bruins!$AD$85</f>
        <v>2-6-2</v>
      </c>
    </row>
    <row r="5" spans="1:20" x14ac:dyDescent="0.25">
      <c r="A5" s="32" t="s">
        <v>28</v>
      </c>
      <c r="B5" s="1">
        <f>Buffalo_Sabres!$D$86</f>
        <v>63</v>
      </c>
      <c r="C5" s="1">
        <f>Buffalo_Sabres!$I$84</f>
        <v>25</v>
      </c>
      <c r="D5" s="1">
        <f>Buffalo_Sabres!$J$84</f>
        <v>32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199</v>
      </c>
      <c r="P5" s="20">
        <f>Buffalo_Sabres!$F$85</f>
        <v>220</v>
      </c>
      <c r="Q5" s="30">
        <f t="shared" si="2"/>
        <v>-21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64</v>
      </c>
      <c r="C6" s="1">
        <f>Detroit_Red_Wings!$I$84</f>
        <v>30</v>
      </c>
      <c r="D6" s="1">
        <f>Detroit_Red_Wings!$J$84</f>
        <v>28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14-13-3</v>
      </c>
      <c r="M6" s="1" t="str">
        <f>Detroit_Red_Wings!$U$85</f>
        <v>7-10-1</v>
      </c>
      <c r="N6" s="1" t="str">
        <f>Detroit_Red_Wings!$X$85</f>
        <v>16-20-2</v>
      </c>
      <c r="O6" s="31">
        <f>Detroit_Red_Wings!$E$85</f>
        <v>182</v>
      </c>
      <c r="P6" s="20">
        <f>Detroit_Red_Wings!$F$85</f>
        <v>204</v>
      </c>
      <c r="Q6" s="30">
        <f t="shared" si="2"/>
        <v>-22</v>
      </c>
      <c r="R6" s="29" t="str">
        <f>Detroit_Red_Wings!$AA$85</f>
        <v>L6</v>
      </c>
      <c r="S6" s="28" t="str">
        <f>Detroit_Red_Wings!$AD$85</f>
        <v>2-7-1</v>
      </c>
    </row>
    <row r="7" spans="1:20" x14ac:dyDescent="0.25">
      <c r="A7" s="32" t="s">
        <v>19</v>
      </c>
      <c r="B7" s="1">
        <f>Florida_Panthers!$D$86</f>
        <v>64</v>
      </c>
      <c r="C7" s="1">
        <f>Florida_Panthers!$I$84</f>
        <v>40</v>
      </c>
      <c r="D7" s="1">
        <f>Florida_Panthers!$J$84</f>
        <v>21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17-11-1</v>
      </c>
      <c r="M7" s="1" t="str">
        <f>Florida_Panthers!$U$85</f>
        <v>8-5-1</v>
      </c>
      <c r="N7" s="1" t="str">
        <f>Florida_Panthers!$X$85</f>
        <v>20-11-2</v>
      </c>
      <c r="O7" s="31">
        <f>Florida_Panthers!$E$85</f>
        <v>213</v>
      </c>
      <c r="P7" s="20">
        <f>Florida_Panthers!$F$85</f>
        <v>172</v>
      </c>
      <c r="Q7" s="30">
        <f t="shared" si="2"/>
        <v>41</v>
      </c>
      <c r="R7" s="29" t="str">
        <f>Florida_Panthers!$AA$85</f>
        <v>W6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63</v>
      </c>
      <c r="C9" s="1">
        <f>Ottawa_Senators!$I$84</f>
        <v>33</v>
      </c>
      <c r="D9" s="1">
        <f>Ottawa_Senators!$J$84</f>
        <v>25</v>
      </c>
      <c r="E9" s="20">
        <f>Ottawa_Senators!$L$84</f>
        <v>5</v>
      </c>
      <c r="F9" s="30">
        <f t="shared" si="0"/>
        <v>71</v>
      </c>
      <c r="G9" s="31">
        <f>C9-(Ottawa_Senators!$K$84+I9)</f>
        <v>23</v>
      </c>
      <c r="H9" s="20">
        <f t="shared" si="1"/>
        <v>32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14-16-3</v>
      </c>
      <c r="M9" s="1" t="str">
        <f>Ottawa_Senators!$U$85</f>
        <v>8-8-1</v>
      </c>
      <c r="N9" s="1" t="str">
        <f>Ottawa_Senators!$X$85</f>
        <v>15-14-4</v>
      </c>
      <c r="O9" s="31">
        <f>Ottawa_Senators!$E$85</f>
        <v>180</v>
      </c>
      <c r="P9" s="20">
        <f>Ottawa_Senators!$F$85</f>
        <v>180</v>
      </c>
      <c r="Q9" s="30">
        <f t="shared" si="2"/>
        <v>0</v>
      </c>
      <c r="R9" s="29" t="str">
        <f>Ottawa_Senators!$AA$85</f>
        <v>W3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63</v>
      </c>
      <c r="C10" s="1">
        <f>Tampa_Bay_Lightning!$I$84</f>
        <v>37</v>
      </c>
      <c r="D10" s="1">
        <f>Tampa_Bay_Lightning!$J$84</f>
        <v>22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17-12-2</v>
      </c>
      <c r="M10" s="1" t="str">
        <f>Tampa_Bay_Lightning!$U$85</f>
        <v>8-11-0</v>
      </c>
      <c r="N10" s="1" t="str">
        <f>Tampa_Bay_Lightning!$X$85</f>
        <v>19-12-4</v>
      </c>
      <c r="O10" s="31">
        <f>Tampa_Bay_Lightning!$E$85</f>
        <v>224</v>
      </c>
      <c r="P10" s="20">
        <f>Tampa_Bay_Lightning!$F$85</f>
        <v>169</v>
      </c>
      <c r="Q10" s="30">
        <f t="shared" si="2"/>
        <v>55</v>
      </c>
      <c r="R10" s="29" t="str">
        <f>Tampa_Bay_Lightning!$AA$85</f>
        <v>L1</v>
      </c>
      <c r="S10" s="28" t="str">
        <f>Tampa_Bay_Lightning!$AD$85</f>
        <v>8-2-0</v>
      </c>
    </row>
    <row r="11" spans="1:20" ht="15.75" thickBot="1" x14ac:dyDescent="0.3">
      <c r="A11" s="32" t="s">
        <v>4</v>
      </c>
      <c r="B11" s="1">
        <f>Toronto_Maple_Leafs!$D$86</f>
        <v>63</v>
      </c>
      <c r="C11" s="1">
        <f>Toronto_Maple_Leafs!$I$84</f>
        <v>38</v>
      </c>
      <c r="D11" s="1">
        <f>Toronto_Maple_Leafs!$J$84</f>
        <v>22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202</v>
      </c>
      <c r="P11" s="20">
        <f>Toronto_Maple_Leafs!$F$85</f>
        <v>187</v>
      </c>
      <c r="Q11" s="30">
        <f t="shared" si="2"/>
        <v>15</v>
      </c>
      <c r="R11" s="29" t="str">
        <f>Toronto_Maple_Leafs!$AA$85</f>
        <v>L3</v>
      </c>
      <c r="S11" s="28" t="str">
        <f>Toronto_Maple_Leafs!$AD$85</f>
        <v>6-3-1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64</v>
      </c>
      <c r="C14" s="1">
        <f>Carolina_Hurricanes!$I$84</f>
        <v>38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80</v>
      </c>
      <c r="G14" s="20">
        <f>C14-(Carolina_Hurricanes!$K$84+I14)</f>
        <v>33</v>
      </c>
      <c r="H14" s="20">
        <f t="shared" ref="H14:H21" si="4">C14-I14</f>
        <v>38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25-7-1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204</v>
      </c>
      <c r="P14" s="20">
        <f>Carolina_Hurricanes!$F$85</f>
        <v>175</v>
      </c>
      <c r="Q14" s="30">
        <f t="shared" ref="Q14:Q21" si="5">O14-P14</f>
        <v>29</v>
      </c>
      <c r="R14" s="29" t="str">
        <f>Carolina_Hurricanes!$AA$85</f>
        <v>W4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63</v>
      </c>
      <c r="C15" s="1">
        <f>Columbus_Blue_Jackets!$I$84</f>
        <v>31</v>
      </c>
      <c r="D15" s="1">
        <f>Columbus_Blue_Jackets!$J$84</f>
        <v>24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11-18-4</v>
      </c>
      <c r="M15" s="1" t="str">
        <f>Columbus_Blue_Jackets!$U$85</f>
        <v>8-6-3</v>
      </c>
      <c r="N15" s="1" t="str">
        <f>Columbus_Blue_Jackets!$X$85</f>
        <v>17-14-4</v>
      </c>
      <c r="O15" s="31">
        <f>Columbus_Blue_Jackets!$E$85</f>
        <v>214</v>
      </c>
      <c r="P15" s="20">
        <f>Columbus_Blue_Jackets!$F$85</f>
        <v>208</v>
      </c>
      <c r="Q15" s="30">
        <f t="shared" si="5"/>
        <v>6</v>
      </c>
      <c r="R15" s="29" t="str">
        <f>Columbus_Blue_Jackets!$AA$85</f>
        <v>W1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65</v>
      </c>
      <c r="C16" s="1">
        <f>New_Jersey_Devils!$I$84</f>
        <v>34</v>
      </c>
      <c r="D16" s="1">
        <f>New_Jersey_Devils!$J$84</f>
        <v>25</v>
      </c>
      <c r="E16" s="20">
        <f>New_Jersey_Devils!$L$84</f>
        <v>6</v>
      </c>
      <c r="F16" s="30">
        <f t="shared" si="3"/>
        <v>74</v>
      </c>
      <c r="G16" s="20">
        <f>C16-(New_Jersey_Devils!$K$84+I16)</f>
        <v>29</v>
      </c>
      <c r="H16" s="20">
        <f t="shared" si="4"/>
        <v>33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15-11-4</v>
      </c>
      <c r="L16" s="1" t="str">
        <f>New_Jersey_Devils!$R$85</f>
        <v>19-14-2</v>
      </c>
      <c r="M16" s="1" t="str">
        <f>New_Jersey_Devils!$U$85</f>
        <v>11-6-3</v>
      </c>
      <c r="N16" s="1" t="str">
        <f>New_Jersey_Devils!$X$85</f>
        <v>22-12-6</v>
      </c>
      <c r="O16" s="31">
        <f>New_Jersey_Devils!$E$85</f>
        <v>193</v>
      </c>
      <c r="P16" s="20">
        <f>New_Jersey_Devils!$F$85</f>
        <v>165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63</v>
      </c>
      <c r="C17" s="1">
        <f>New_York_Islanders!$I$84</f>
        <v>29</v>
      </c>
      <c r="D17" s="1">
        <f>New_York_Islanders!$J$84</f>
        <v>27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14-14-5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173</v>
      </c>
      <c r="P17" s="20">
        <f>New_York_Islanders!$F$85</f>
        <v>188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64</v>
      </c>
      <c r="C18" s="1">
        <f>New_York_Rangers!$I$84</f>
        <v>31</v>
      </c>
      <c r="D18" s="1">
        <f>New_York_Rangers!$J$84</f>
        <v>27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15-13-3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195</v>
      </c>
      <c r="P18" s="20">
        <f>New_York_Rangers!$F$85</f>
        <v>197</v>
      </c>
      <c r="Q18" s="30">
        <f t="shared" si="5"/>
        <v>-2</v>
      </c>
      <c r="R18" s="29" t="str">
        <f>New_York_Rangers!$AA$85</f>
        <v>L3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65</v>
      </c>
      <c r="C19" s="1">
        <f>Philadelphia_Flyers!$I$84</f>
        <v>27</v>
      </c>
      <c r="D19" s="1">
        <f>Philadelphia_Flyers!$J$84</f>
        <v>30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15-17-1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15-16-5</v>
      </c>
      <c r="O19" s="31">
        <f>Philadelphia_Flyers!$E$85</f>
        <v>186</v>
      </c>
      <c r="P19" s="20">
        <f>Philadelphia_Flyers!$F$85</f>
        <v>219</v>
      </c>
      <c r="Q19" s="30">
        <f t="shared" si="5"/>
        <v>-33</v>
      </c>
      <c r="R19" s="29" t="str">
        <f>Philadelphia_Flyers!$AA$85</f>
        <v>L4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66</v>
      </c>
      <c r="C20" s="1">
        <f>Pittsburgh_Penguins!$I$84</f>
        <v>25</v>
      </c>
      <c r="D20" s="1">
        <f>Pittsburgh_Penguins!$J$84</f>
        <v>31</v>
      </c>
      <c r="E20" s="20">
        <f>Pittsburgh_Penguins!$L$84</f>
        <v>10</v>
      </c>
      <c r="F20" s="30">
        <f t="shared" si="3"/>
        <v>60</v>
      </c>
      <c r="G20" s="20">
        <f>C20-(Pittsburgh_Penguins!$K$84+I20)</f>
        <v>17</v>
      </c>
      <c r="H20" s="20">
        <f t="shared" si="4"/>
        <v>24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187</v>
      </c>
      <c r="P20" s="20">
        <f>Pittsburgh_Penguins!$F$85</f>
        <v>242</v>
      </c>
      <c r="Q20" s="30">
        <f t="shared" si="5"/>
        <v>-55</v>
      </c>
      <c r="R20" s="29" t="str">
        <f>Pittsburgh_Penguins!$AA$85</f>
        <v>W1</v>
      </c>
      <c r="S20" s="28" t="str">
        <f>Pittsburgh_Penguins!$AD$85</f>
        <v>2-7-1</v>
      </c>
    </row>
    <row r="21" spans="1:19" ht="15.75" thickBot="1" x14ac:dyDescent="0.3">
      <c r="A21" s="27" t="s">
        <v>1</v>
      </c>
      <c r="B21" s="26">
        <f>Washington_Capitals!$D$86</f>
        <v>64</v>
      </c>
      <c r="C21" s="26">
        <f>Washington_Capitals!$I$84</f>
        <v>42</v>
      </c>
      <c r="D21" s="26">
        <f>Washington_Capitals!$J$84</f>
        <v>14</v>
      </c>
      <c r="E21" s="24">
        <f>Washington_Capitals!$L$84</f>
        <v>8</v>
      </c>
      <c r="F21" s="23">
        <f t="shared" si="3"/>
        <v>92</v>
      </c>
      <c r="G21" s="24">
        <f>C21-(Washington_Capitals!$K$84+I21)</f>
        <v>34</v>
      </c>
      <c r="H21" s="24">
        <f t="shared" si="4"/>
        <v>41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232</v>
      </c>
      <c r="P21" s="24">
        <f>Washington_Capitals!$F$85</f>
        <v>167</v>
      </c>
      <c r="Q21" s="23">
        <f t="shared" si="5"/>
        <v>65</v>
      </c>
      <c r="R21" s="22" t="str">
        <f>Washington_Capitals!$AA$85</f>
        <v>W4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63</v>
      </c>
      <c r="C25" s="40">
        <f>Utah_Hockey_Club!$I$84</f>
        <v>28</v>
      </c>
      <c r="D25" s="40">
        <f>Utah_Hockey_Club!$J$84</f>
        <v>25</v>
      </c>
      <c r="E25" s="38">
        <f>Utah_Hockey_Club!$L$84</f>
        <v>10</v>
      </c>
      <c r="F25" s="33">
        <f t="shared" ref="F25:F32" si="6">(C25*2)+E25</f>
        <v>66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179</v>
      </c>
      <c r="P25" s="38">
        <f>Utah_Hockey_Club!$F$85</f>
        <v>187</v>
      </c>
      <c r="Q25" s="33">
        <f t="shared" ref="Q25:Q32" si="8">O25-P25</f>
        <v>-8</v>
      </c>
      <c r="R25" s="37" t="str">
        <f>Utah_Hockey_Club!$AA$85</f>
        <v>L1</v>
      </c>
      <c r="S25" s="36" t="str">
        <f>Utah_Hockey_Club!$AD$85</f>
        <v>6-3-1</v>
      </c>
    </row>
    <row r="26" spans="1:19" x14ac:dyDescent="0.25">
      <c r="A26" s="32" t="s">
        <v>25</v>
      </c>
      <c r="B26" s="1">
        <f>Chicago_Blackhawks!$D$86</f>
        <v>64</v>
      </c>
      <c r="C26" s="1">
        <f>Chicago_Blackhawks!$I$84</f>
        <v>20</v>
      </c>
      <c r="D26" s="1">
        <f>Chicago_Blackhawks!$J$84</f>
        <v>35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7-20-5</v>
      </c>
      <c r="M26" s="1" t="str">
        <f>Chicago_Blackhawks!$U$85</f>
        <v>5-9-4</v>
      </c>
      <c r="N26" s="1" t="str">
        <f>Chicago_Blackhawks!$X$85</f>
        <v>13-19-5</v>
      </c>
      <c r="O26" s="31">
        <f>Chicago_Blackhawks!$E$85</f>
        <v>178</v>
      </c>
      <c r="P26" s="20">
        <f>Chicago_Blackhawks!$F$85</f>
        <v>224</v>
      </c>
      <c r="Q26" s="30">
        <f t="shared" si="8"/>
        <v>-46</v>
      </c>
      <c r="R26" s="29" t="str">
        <f>Chicago_Blackhawks!$AA$85</f>
        <v>L1</v>
      </c>
      <c r="S26" s="28" t="str">
        <f>Chicago_Blackhawks!$AD$85</f>
        <v>3-4-3</v>
      </c>
    </row>
    <row r="27" spans="1:19" x14ac:dyDescent="0.25">
      <c r="A27" s="32" t="s">
        <v>24</v>
      </c>
      <c r="B27" s="1">
        <f>Colorado_Avalanche!$D$86</f>
        <v>64</v>
      </c>
      <c r="C27" s="1">
        <f>Colorado_Avalanche!$I$84</f>
        <v>38</v>
      </c>
      <c r="D27" s="1">
        <f>Colorado_Avalanche!$J$84</f>
        <v>24</v>
      </c>
      <c r="E27" s="20">
        <f>Colorado_Avalanche!$L$84</f>
        <v>2</v>
      </c>
      <c r="F27" s="30">
        <f t="shared" si="6"/>
        <v>78</v>
      </c>
      <c r="G27" s="20">
        <f>C27-(Colorado_Avalanche!$K$84+I27)</f>
        <v>32</v>
      </c>
      <c r="H27" s="20">
        <f t="shared" si="7"/>
        <v>37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21-10-2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21-15-1</v>
      </c>
      <c r="O27" s="31">
        <f>Colorado_Avalanche!$E$85</f>
        <v>216</v>
      </c>
      <c r="P27" s="20">
        <f>Colorado_Avalanche!$F$85</f>
        <v>190</v>
      </c>
      <c r="Q27" s="30">
        <f t="shared" si="8"/>
        <v>26</v>
      </c>
      <c r="R27" s="29" t="str">
        <f>Colorado_Avalanche!$AA$85</f>
        <v>W5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64</v>
      </c>
      <c r="C29" s="1">
        <f>Minnesota_Wild!$I$84</f>
        <v>36</v>
      </c>
      <c r="D29" s="1">
        <f>Minnesota_Wild!$J$84</f>
        <v>24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14-14-1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179</v>
      </c>
      <c r="P29" s="20">
        <f>Minnesota_Wild!$F$85</f>
        <v>185</v>
      </c>
      <c r="Q29" s="30">
        <f t="shared" si="8"/>
        <v>-6</v>
      </c>
      <c r="R29" s="29" t="str">
        <f>Minnesota_Wild!$AA$85</f>
        <v>L2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65</v>
      </c>
      <c r="C32" s="1">
        <f>Winnipeg_Jets!$I$84</f>
        <v>44</v>
      </c>
      <c r="D32" s="1">
        <f>Winnipeg_Jets!$J$84</f>
        <v>17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228</v>
      </c>
      <c r="P32" s="20">
        <f>Winnipeg_Jets!$F$85</f>
        <v>152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63</v>
      </c>
      <c r="C35" s="1">
        <f>Anaheim_Ducks!$I$84</f>
        <v>28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169</v>
      </c>
      <c r="P35" s="20">
        <f>Anaheim_Ducks!$F$85</f>
        <v>193</v>
      </c>
      <c r="Q35" s="30">
        <f t="shared" ref="Q35:Q42" si="11">O35-P35</f>
        <v>-24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x14ac:dyDescent="0.25">
      <c r="A38" s="32" t="s">
        <v>18</v>
      </c>
      <c r="B38" s="1">
        <f>Los_Angeles_Kings!$D$86</f>
        <v>62</v>
      </c>
      <c r="C38" s="1">
        <f>Los_Angeles_Kings!$I$84</f>
        <v>33</v>
      </c>
      <c r="D38" s="1">
        <f>Los_Angeles_Kings!$J$84</f>
        <v>20</v>
      </c>
      <c r="E38" s="20">
        <f>Los_Angeles_Kings!$L$84</f>
        <v>9</v>
      </c>
      <c r="F38" s="30">
        <f t="shared" si="9"/>
        <v>75</v>
      </c>
      <c r="G38" s="20">
        <f>C38-(Los_Angeles_Kings!$K$84+I38)</f>
        <v>28</v>
      </c>
      <c r="H38" s="20">
        <f t="shared" si="10"/>
        <v>32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177</v>
      </c>
      <c r="P38" s="20">
        <f>Los_Angeles_Kings!$F$85</f>
        <v>168</v>
      </c>
      <c r="Q38" s="30">
        <f t="shared" si="11"/>
        <v>9</v>
      </c>
      <c r="R38" s="29" t="str">
        <f>Los_Angeles_Kings!$AA$85</f>
        <v>W2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63</v>
      </c>
      <c r="C41" s="1">
        <f>Vancouver_Canucks!$I$84</f>
        <v>29</v>
      </c>
      <c r="D41" s="1">
        <f>Vancouver_Canucks!$J$84</f>
        <v>23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13-11-7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172</v>
      </c>
      <c r="P41" s="20">
        <f>Vancouver_Canucks!$F$85</f>
        <v>191</v>
      </c>
      <c r="Q41" s="30">
        <f t="shared" si="11"/>
        <v>-19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63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6</v>
      </c>
      <c r="F42" s="23">
        <f t="shared" si="9"/>
        <v>82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14-12-3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213</v>
      </c>
      <c r="P42" s="24">
        <f>Vegas_Golden_Knights!$F$85</f>
        <v>174</v>
      </c>
      <c r="Q42" s="23">
        <f t="shared" si="11"/>
        <v>39</v>
      </c>
      <c r="R42" s="22" t="str">
        <f>Vegas_Golden_Knights!$AA$85</f>
        <v>L1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11-17-3</v>
      </c>
      <c r="U85" s="1" t="str">
        <f>IF(U84="","0-0-0",CONCATENATE(U84,"-",V84,"-",W84))</f>
        <v>10-6-3</v>
      </c>
      <c r="X85" s="1" t="str">
        <f>IF(X84="","0-0-0",CONCATENATE(X84,"-",Y84,"-",Z84))</f>
        <v>17-17-4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35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5</v>
      </c>
      <c r="U84" s="1">
        <f t="shared" si="76"/>
        <v>5</v>
      </c>
      <c r="V84" s="1">
        <f t="shared" si="76"/>
        <v>9</v>
      </c>
      <c r="W84" s="1">
        <f t="shared" si="76"/>
        <v>4</v>
      </c>
      <c r="X84" s="1">
        <f t="shared" si="76"/>
        <v>13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7-20-5</v>
      </c>
      <c r="U85" s="1" t="str">
        <f>IF(U84="","0-0-0",CONCATENATE(U84,"-",V84,"-",W84))</f>
        <v>5-9-4</v>
      </c>
      <c r="X85" s="1" t="str">
        <f>IF(X84="","0-0-0",CONCATENATE(X84,"-",Y84,"-",Z84))</f>
        <v>13-19-5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21-15-1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11-18-4</v>
      </c>
      <c r="U85" s="1" t="str">
        <f>IF(U84="","0-0-0",CONCATENATE(U84,"-",V84,"-",W84))</f>
        <v>8-6-3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14-13-3</v>
      </c>
      <c r="U85" s="1" t="str">
        <f>IF(U84="","0-0-0",CONCATENATE(U84,"-",V84,"-",W84))</f>
        <v>7-10-1</v>
      </c>
      <c r="X85" s="1" t="str">
        <f>IF(X84="","0-0-0",CONCATENATE(X84,"-",Y84,"-",Z84))</f>
        <v>16-20-2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17-11-1</v>
      </c>
      <c r="U85" s="1" t="str">
        <f>IF(U84="","0-0-0",CONCATENATE(U84,"-",V84,"-",W84))</f>
        <v>8-5-1</v>
      </c>
      <c r="X85" s="1" t="str">
        <f>IF(X84="","0-0-0",CONCATENATE(X84,"-",Y84,"-",Z84))</f>
        <v>20-11-2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22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15-11-4</v>
      </c>
      <c r="R85" s="1" t="str">
        <f>IF(R84="","0-0-0",CONCATENATE(R84,"-",S84,"-",T84))</f>
        <v>19-14-2</v>
      </c>
      <c r="U85" s="1" t="str">
        <f>IF(U84="","0-0-0",CONCATENATE(U84,"-",V84,"-",W84))</f>
        <v>11-6-3</v>
      </c>
      <c r="X85" s="1" t="str">
        <f>IF(X84="","0-0-0",CONCATENATE(X84,"-",Y84,"-",Z84))</f>
        <v>22-12-6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188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14-14-5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15-13-3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180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14-16-3</v>
      </c>
      <c r="U85" s="1" t="str">
        <f>IF(U84="","0-0-0",CONCATENATE(U84,"-",V84,"-",W84))</f>
        <v>8-8-1</v>
      </c>
      <c r="X85" s="1" t="str">
        <f>IF(X84="","0-0-0",CONCATENATE(X84,"-",Y84,"-",Z84))</f>
        <v>15-14-4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30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17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15-17-1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15-16-5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242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224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17-12-2</v>
      </c>
      <c r="U85" s="1" t="str">
        <f>IF(U84="","0-0-0",CONCATENATE(U84,"-",V84,"-",W84))</f>
        <v>8-11-0</v>
      </c>
      <c r="X85" s="1" t="str">
        <f>IF(X84="","0-0-0",CONCATENATE(X84,"-",Y84,"-",Z84))</f>
        <v>19-12-4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14-12-3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44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2025-03-11T03:18:23Z</dcterms:modified>
</cp:coreProperties>
</file>