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" sheetId="4" r:id="rId78"/>
    <sheet name="Anaheim_Ducks" sheetId="5" r:id="rId79"/>
    <sheet name="Boston_Bruins" sheetId="7" r:id="rId80"/>
    <sheet name="Buffalo_Sabres" sheetId="8" r:id="rId81"/>
    <sheet name="Calgary_Flames" sheetId="9" r:id="rId82"/>
    <sheet name="Carolina_Hurricanes" sheetId="10" r:id="rId83"/>
    <sheet name="Chicago_Blackhawks" sheetId="11" r:id="rId84"/>
    <sheet name="Colorado_Avalanche" sheetId="12" r:id="rId85"/>
    <sheet name="Columbus_Blue_Jackets" sheetId="13" r:id="rId86"/>
    <sheet name="Dallas_Stars" sheetId="14" r:id="rId87"/>
    <sheet name="Detroit_Red_Wings" sheetId="15" r:id="rId88"/>
    <sheet name="Edmonton_Oilers" sheetId="16" r:id="rId89"/>
    <sheet name="Florida_Panthers" sheetId="17" r:id="rId90"/>
    <sheet name="Los_Angeles_Kings" sheetId="18" r:id="rId91"/>
    <sheet name="Minnesota_Wild" sheetId="19" r:id="rId92"/>
    <sheet name="Montreal_Canadiens" sheetId="20" r:id="rId93"/>
    <sheet name="Nashville_Predators" sheetId="21" r:id="rId94"/>
    <sheet name="New_Jersey_Devils" sheetId="22" r:id="rId95"/>
    <sheet name="New_York_Islanders" sheetId="23" r:id="rId96"/>
    <sheet name="New_York_Rangers" sheetId="24" r:id="rId97"/>
    <sheet name="Ottawa_Senators" sheetId="25" r:id="rId98"/>
    <sheet name="Philadelphia_Flyers" sheetId="26" r:id="rId99"/>
    <sheet name="Pittsburgh_Penguins" sheetId="27" r:id="rId100"/>
    <sheet name="San_Jose_Sharks" sheetId="28" r:id="rId101"/>
    <sheet name="Seattle_Kraken" sheetId="29" r:id="rId102"/>
    <sheet name="St_Louis_Blues" sheetId="30" r:id="rId103"/>
    <sheet name="Tampa_Bay_Lightning" sheetId="31" r:id="rId104"/>
    <sheet name="Toronto_Maple_Leafs" sheetId="32" r:id="rId105"/>
    <sheet name="Utah_Hockey_Club" sheetId="6" r:id="rId106"/>
    <sheet name="Vancouver_Canucks" sheetId="33" r:id="rId107"/>
    <sheet name="Vegas_Golden_Knights" sheetId="34" r:id="rId108"/>
    <sheet name="Washington_Capitals" sheetId="35" r:id="rId109"/>
    <sheet name="Winnipeg_Jets" sheetId="36" r:id="rId110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F33" i="36" s="1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E37" i="34" s="1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D31" i="33" s="1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Q20" i="32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B31" i="32" s="1"/>
  <c r="AC31" i="32"/>
  <c r="P32" i="32"/>
  <c r="Q32" i="32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AA32" i="32"/>
  <c r="AB32" i="32" s="1"/>
  <c r="AC32" i="32"/>
  <c r="AA33" i="32"/>
  <c r="AC33" i="32"/>
  <c r="AA34" i="32"/>
  <c r="AC34" i="32"/>
  <c r="AA35" i="32"/>
  <c r="AC35" i="32"/>
  <c r="AA36" i="32"/>
  <c r="AC36" i="32"/>
  <c r="AA37" i="32"/>
  <c r="AC37" i="32"/>
  <c r="L38" i="32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D43" i="32" s="1"/>
  <c r="AA44" i="32"/>
  <c r="AB44" i="32" s="1"/>
  <c r="AC44" i="32"/>
  <c r="AA45" i="32"/>
  <c r="AC45" i="32"/>
  <c r="AA46" i="32"/>
  <c r="AC46" i="32"/>
  <c r="AE46" i="32" s="1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D32" i="31" s="1"/>
  <c r="AA33" i="31"/>
  <c r="AC33" i="31"/>
  <c r="AF33" i="31" s="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B36" i="30" s="1"/>
  <c r="AC36" i="30"/>
  <c r="AA37" i="30"/>
  <c r="AC37" i="30"/>
  <c r="AD37" i="30" s="1"/>
  <c r="S38" i="30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AA38" i="30"/>
  <c r="AB38" i="30" s="1"/>
  <c r="AC38" i="30"/>
  <c r="AD38" i="30" s="1"/>
  <c r="AA39" i="30"/>
  <c r="AC39" i="30"/>
  <c r="AA40" i="30"/>
  <c r="AB40" i="30" s="1"/>
  <c r="AC40" i="30"/>
  <c r="AA41" i="30"/>
  <c r="AC41" i="30"/>
  <c r="AA42" i="30"/>
  <c r="AC42" i="30"/>
  <c r="AA43" i="30"/>
  <c r="AC43" i="30"/>
  <c r="AE43" i="30" s="1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V28" i="29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AA28" i="29"/>
  <c r="AC28" i="29"/>
  <c r="AA29" i="29"/>
  <c r="AC29" i="29"/>
  <c r="AA30" i="29"/>
  <c r="AC30" i="29"/>
  <c r="AA31" i="29"/>
  <c r="AB31" i="29" s="1"/>
  <c r="AC31" i="29"/>
  <c r="P32" i="29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AA32" i="29"/>
  <c r="AC32" i="29"/>
  <c r="AA33" i="29"/>
  <c r="AC33" i="29"/>
  <c r="AD33" i="29" s="1"/>
  <c r="AA34" i="29"/>
  <c r="AC34" i="29"/>
  <c r="L35" i="29"/>
  <c r="AA35" i="29"/>
  <c r="AC35" i="29"/>
  <c r="AA36" i="29"/>
  <c r="AC36" i="29"/>
  <c r="AD36" i="29" s="1"/>
  <c r="AA37" i="29"/>
  <c r="AC37" i="29"/>
  <c r="AD37" i="29" s="1"/>
  <c r="AA38" i="29"/>
  <c r="AC38" i="29"/>
  <c r="AD38" i="29" s="1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AF41" i="29" s="1"/>
  <c r="J42" i="29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E46" i="29" s="1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M30" i="27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E47" i="27" s="1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D44" i="25" s="1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X23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B37" i="22" s="1"/>
  <c r="AC37" i="22"/>
  <c r="AF37" i="22" s="1"/>
  <c r="AA38" i="22"/>
  <c r="AC38" i="22"/>
  <c r="AA39" i="22"/>
  <c r="AB39" i="22" s="1"/>
  <c r="AC39" i="22"/>
  <c r="AF39" i="22" s="1"/>
  <c r="AA40" i="22"/>
  <c r="AC40" i="22"/>
  <c r="AA41" i="22"/>
  <c r="AB41" i="22" s="1"/>
  <c r="AC41" i="22"/>
  <c r="AA42" i="22"/>
  <c r="AB42" i="22" s="1"/>
  <c r="AC42" i="22"/>
  <c r="AE42" i="22" s="1"/>
  <c r="AA43" i="22"/>
  <c r="AC43" i="22"/>
  <c r="AF43" i="22" s="1"/>
  <c r="AA44" i="22"/>
  <c r="AB44" i="22" s="1"/>
  <c r="AC44" i="22"/>
  <c r="AA45" i="22"/>
  <c r="AC45" i="22"/>
  <c r="AD45" i="22" s="1"/>
  <c r="AA46" i="22"/>
  <c r="AC46" i="22"/>
  <c r="AD46" i="22" s="1"/>
  <c r="AA47" i="22"/>
  <c r="AB47" i="22" s="1"/>
  <c r="AC47" i="22"/>
  <c r="AA48" i="22"/>
  <c r="AB48" i="22" s="1"/>
  <c r="AC48" i="22"/>
  <c r="AD48" i="22" s="1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B31" i="20" s="1"/>
  <c r="AC31" i="20"/>
  <c r="AA32" i="20"/>
  <c r="AB32" i="20" s="1"/>
  <c r="AC32" i="20"/>
  <c r="AA33" i="20"/>
  <c r="AC33" i="20"/>
  <c r="AA34" i="20"/>
  <c r="AB34" i="20" s="1"/>
  <c r="AC34" i="20"/>
  <c r="AA35" i="20"/>
  <c r="AB35" i="20" s="1"/>
  <c r="AC35" i="20"/>
  <c r="AA36" i="20"/>
  <c r="AB36" i="20" s="1"/>
  <c r="AC36" i="20"/>
  <c r="AA37" i="20"/>
  <c r="AC37" i="20"/>
  <c r="AA38" i="20"/>
  <c r="AB38" i="20" s="1"/>
  <c r="AC38" i="20"/>
  <c r="AA39" i="20"/>
  <c r="AB39" i="20" s="1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F40" i="20" s="1"/>
  <c r="AA41" i="20"/>
  <c r="AB41" i="20" s="1"/>
  <c r="AC41" i="20"/>
  <c r="AA42" i="20"/>
  <c r="AC42" i="20"/>
  <c r="AA43" i="20"/>
  <c r="AC43" i="20"/>
  <c r="AA44" i="20"/>
  <c r="AB44" i="20" s="1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B60" i="20" s="1"/>
  <c r="AC60" i="20"/>
  <c r="AA61" i="20"/>
  <c r="AB61" i="20" s="1"/>
  <c r="AC61" i="20"/>
  <c r="AA62" i="20"/>
  <c r="AB62" i="20" s="1"/>
  <c r="AC62" i="20"/>
  <c r="AF62" i="20" s="1"/>
  <c r="AA63" i="20"/>
  <c r="AB63" i="20" s="1"/>
  <c r="AC63" i="20"/>
  <c r="AF63" i="20" s="1"/>
  <c r="AA64" i="20"/>
  <c r="AB64" i="20" s="1"/>
  <c r="AC64" i="20"/>
  <c r="AA65" i="20"/>
  <c r="AC65" i="20"/>
  <c r="AA66" i="20"/>
  <c r="AC66" i="20"/>
  <c r="AA67" i="20"/>
  <c r="AB67" i="20" s="1"/>
  <c r="AC67" i="20"/>
  <c r="AA68" i="20"/>
  <c r="AB68" i="20" s="1"/>
  <c r="AC68" i="20"/>
  <c r="AA69" i="20"/>
  <c r="AB69" i="20" s="1"/>
  <c r="AC69" i="20"/>
  <c r="U70" i="20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AA70" i="20"/>
  <c r="AC70" i="20"/>
  <c r="AA71" i="20"/>
  <c r="AB71" i="20" s="1"/>
  <c r="AC71" i="20"/>
  <c r="AA72" i="20"/>
  <c r="AC72" i="20"/>
  <c r="AA73" i="20"/>
  <c r="AC73" i="20"/>
  <c r="W74" i="20"/>
  <c r="W75" i="20" s="1"/>
  <c r="W76" i="20" s="1"/>
  <c r="W77" i="20" s="1"/>
  <c r="W78" i="20" s="1"/>
  <c r="W79" i="20" s="1"/>
  <c r="W80" i="20" s="1"/>
  <c r="W81" i="20" s="1"/>
  <c r="W82" i="20" s="1"/>
  <c r="W83" i="20" s="1"/>
  <c r="AA74" i="20"/>
  <c r="AB74" i="20" s="1"/>
  <c r="AC74" i="20"/>
  <c r="AA75" i="20"/>
  <c r="AB75" i="20" s="1"/>
  <c r="AC75" i="20"/>
  <c r="AF75" i="20" s="1"/>
  <c r="AA76" i="20"/>
  <c r="AB76" i="20" s="1"/>
  <c r="AC76" i="20"/>
  <c r="AD76" i="20" s="1"/>
  <c r="AA77" i="20"/>
  <c r="AB77" i="20" s="1"/>
  <c r="AC77" i="20"/>
  <c r="AA78" i="20"/>
  <c r="AC78" i="20"/>
  <c r="AD78" i="20" s="1"/>
  <c r="AA79" i="20"/>
  <c r="AB79" i="20" s="1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E31" i="19" s="1"/>
  <c r="AA32" i="19"/>
  <c r="AC32" i="19"/>
  <c r="AA33" i="19"/>
  <c r="AC33" i="19"/>
  <c r="AA34" i="19"/>
  <c r="AC34" i="19"/>
  <c r="AA35" i="19"/>
  <c r="AC35" i="19"/>
  <c r="AD35" i="19" s="1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K24" i="17"/>
  <c r="P24" i="17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X31" i="17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AA31" i="17"/>
  <c r="AB31" i="17" s="1"/>
  <c r="AC31" i="17"/>
  <c r="AA32" i="17"/>
  <c r="AC32" i="17"/>
  <c r="AE32" i="17" s="1"/>
  <c r="L33" i="17"/>
  <c r="L34" i="17" s="1"/>
  <c r="L35" i="17" s="1"/>
  <c r="L36" i="17" s="1"/>
  <c r="AA33" i="17"/>
  <c r="AC33" i="17"/>
  <c r="AA34" i="17"/>
  <c r="AB34" i="17" s="1"/>
  <c r="AC34" i="17"/>
  <c r="AA35" i="17"/>
  <c r="AC35" i="17"/>
  <c r="AF35" i="17" s="1"/>
  <c r="AA36" i="17"/>
  <c r="AC36" i="17"/>
  <c r="AF36" i="17" s="1"/>
  <c r="L37" i="17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AA37" i="17"/>
  <c r="AC37" i="17"/>
  <c r="AD37" i="17" s="1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E33" i="16" s="1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E36" i="15" s="1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E38" i="12" s="1"/>
  <c r="AA39" i="12"/>
  <c r="AC39" i="12"/>
  <c r="AA40" i="12"/>
  <c r="AC40" i="12"/>
  <c r="AF40" i="12" s="1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B24" i="11" s="1"/>
  <c r="AC24" i="11"/>
  <c r="AA25" i="11"/>
  <c r="AC25" i="11"/>
  <c r="AA26" i="11"/>
  <c r="AC26" i="11"/>
  <c r="AF26" i="11" s="1"/>
  <c r="AA27" i="11"/>
  <c r="AC27" i="11"/>
  <c r="AA28" i="11"/>
  <c r="AC28" i="11"/>
  <c r="AA29" i="11"/>
  <c r="AC29" i="11"/>
  <c r="AA30" i="11"/>
  <c r="AC30" i="11"/>
  <c r="L31" i="11"/>
  <c r="L32" i="11" s="1"/>
  <c r="L33" i="11" s="1"/>
  <c r="L34" i="11" s="1"/>
  <c r="L35" i="11" s="1"/>
  <c r="L36" i="11" s="1"/>
  <c r="AA31" i="11"/>
  <c r="AC31" i="11"/>
  <c r="AA32" i="11"/>
  <c r="AB32" i="11" s="1"/>
  <c r="AC32" i="11"/>
  <c r="AA33" i="11"/>
  <c r="AC33" i="11"/>
  <c r="X34" i="1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AA34" i="11"/>
  <c r="AC34" i="11"/>
  <c r="AA35" i="11"/>
  <c r="AB35" i="11" s="1"/>
  <c r="AC35" i="11"/>
  <c r="AF35" i="11" s="1"/>
  <c r="AA36" i="11"/>
  <c r="AB36" i="11" s="1"/>
  <c r="AC36" i="11"/>
  <c r="L37" i="1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AA37" i="11"/>
  <c r="AC37" i="11"/>
  <c r="K38" i="1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AA38" i="11"/>
  <c r="AB38" i="11" s="1"/>
  <c r="AC38" i="11"/>
  <c r="AF38" i="11" s="1"/>
  <c r="AA39" i="11"/>
  <c r="AB39" i="11" s="1"/>
  <c r="AC39" i="11"/>
  <c r="AE39" i="11" s="1"/>
  <c r="AA40" i="11"/>
  <c r="AC40" i="11"/>
  <c r="AD40" i="11" s="1"/>
  <c r="AA41" i="11"/>
  <c r="AB41" i="11" s="1"/>
  <c r="AC41" i="11"/>
  <c r="AA42" i="11"/>
  <c r="AB42" i="11" s="1"/>
  <c r="AC42" i="11"/>
  <c r="AE42" i="11" s="1"/>
  <c r="AA43" i="11"/>
  <c r="AB43" i="11" s="1"/>
  <c r="AC43" i="11"/>
  <c r="AD43" i="11" s="1"/>
  <c r="AA44" i="11"/>
  <c r="AC44" i="11"/>
  <c r="AA45" i="11"/>
  <c r="AB45" i="11" s="1"/>
  <c r="AC45" i="11"/>
  <c r="AA46" i="11"/>
  <c r="AB46" i="11" s="1"/>
  <c r="AC46" i="11"/>
  <c r="AF46" i="11" s="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O26" i="8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AA26" i="8"/>
  <c r="AC26" i="8"/>
  <c r="AA27" i="8"/>
  <c r="AC27" i="8"/>
  <c r="AA28" i="8"/>
  <c r="AC28" i="8"/>
  <c r="AA29" i="8"/>
  <c r="AC29" i="8"/>
  <c r="AA30" i="8"/>
  <c r="AC30" i="8"/>
  <c r="J31" i="8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AA31" i="8"/>
  <c r="AC31" i="8"/>
  <c r="AF31" i="8" s="1"/>
  <c r="P32" i="8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AA32" i="8"/>
  <c r="AC32" i="8"/>
  <c r="AA33" i="8"/>
  <c r="AB33" i="8" s="1"/>
  <c r="AC33" i="8"/>
  <c r="AA34" i="8"/>
  <c r="AB34" i="8" s="1"/>
  <c r="AC34" i="8"/>
  <c r="AA35" i="8"/>
  <c r="AB35" i="8" s="1"/>
  <c r="AC35" i="8"/>
  <c r="AA36" i="8"/>
  <c r="AC36" i="8"/>
  <c r="AA37" i="8"/>
  <c r="AC37" i="8"/>
  <c r="AA38" i="8"/>
  <c r="AB38" i="8" s="1"/>
  <c r="AC38" i="8"/>
  <c r="AA39" i="8"/>
  <c r="AC39" i="8"/>
  <c r="AA40" i="8"/>
  <c r="AB40" i="8" s="1"/>
  <c r="AC40" i="8"/>
  <c r="AA41" i="8"/>
  <c r="AB41" i="8" s="1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B27" i="7" s="1"/>
  <c r="AC27" i="7"/>
  <c r="Q28" i="7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F35" i="7" s="1"/>
  <c r="X36" i="7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AA36" i="7"/>
  <c r="AC36" i="7"/>
  <c r="O37" i="7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AA37" i="7"/>
  <c r="AC37" i="7"/>
  <c r="AA38" i="7"/>
  <c r="AC38" i="7"/>
  <c r="AA39" i="7"/>
  <c r="AB39" i="7" s="1"/>
  <c r="AC39" i="7"/>
  <c r="AE39" i="7" s="1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O14" i="6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E34" i="6" s="1"/>
  <c r="AA35" i="6"/>
  <c r="AC35" i="6"/>
  <c r="AD35" i="6" s="1"/>
  <c r="AA36" i="6"/>
  <c r="AC36" i="6"/>
  <c r="AA37" i="6"/>
  <c r="AB37" i="6" s="1"/>
  <c r="AC37" i="6"/>
  <c r="AA38" i="6"/>
  <c r="AC38" i="6"/>
  <c r="AA39" i="6"/>
  <c r="AC39" i="6"/>
  <c r="AE39" i="6" s="1"/>
  <c r="AA40" i="6"/>
  <c r="AB40" i="6" s="1"/>
  <c r="AC40" i="6"/>
  <c r="AD40" i="6" s="1"/>
  <c r="AA41" i="6"/>
  <c r="AB41" i="6" s="1"/>
  <c r="AC41" i="6"/>
  <c r="AA42" i="6"/>
  <c r="AC42" i="6"/>
  <c r="AA43" i="6"/>
  <c r="AC43" i="6"/>
  <c r="AA44" i="6"/>
  <c r="AB44" i="6" s="1"/>
  <c r="AC44" i="6"/>
  <c r="AA45" i="6"/>
  <c r="AB45" i="6" s="1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E30" i="5" s="1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B31" i="7" l="1"/>
  <c r="AF30" i="8"/>
  <c r="AF30" i="7"/>
  <c r="AB32" i="7"/>
  <c r="AE29" i="11"/>
  <c r="AF30" i="17"/>
  <c r="AB29" i="20"/>
  <c r="AE29" i="30"/>
  <c r="AF27" i="6"/>
  <c r="AB33" i="22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B30" i="32"/>
  <c r="AF31" i="21"/>
  <c r="AD32" i="7"/>
  <c r="AB27" i="22"/>
  <c r="AB29" i="32"/>
  <c r="AB23" i="8"/>
  <c r="AF26" i="17"/>
  <c r="AF26" i="27"/>
  <c r="AB20" i="30"/>
  <c r="AE25" i="7"/>
  <c r="AB22" i="29"/>
  <c r="AB21" i="29"/>
  <c r="AF24" i="32"/>
  <c r="AB20" i="8"/>
  <c r="AB26" i="20"/>
  <c r="AB27" i="20" s="1"/>
  <c r="AE23" i="32"/>
  <c r="AB25" i="20"/>
  <c r="AF25" i="26"/>
  <c r="AD21" i="32"/>
  <c r="AB24" i="20"/>
  <c r="AE27" i="30"/>
  <c r="AE25" i="19"/>
  <c r="AD23" i="20"/>
  <c r="AE25" i="30"/>
  <c r="AB28" i="7"/>
  <c r="AB29" i="7" s="1"/>
  <c r="AB30" i="7" s="1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30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B65" i="20"/>
  <c r="AD3" i="16"/>
  <c r="AB43" i="17"/>
  <c r="AE15" i="8"/>
  <c r="AD3" i="32"/>
  <c r="AD4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32" i="8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B72" i="20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B70" i="20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B33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B35" i="6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7" i="11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D70" i="18"/>
  <c r="AF2" i="18"/>
  <c r="AD3" i="31"/>
  <c r="AD5" i="32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B78" i="20"/>
  <c r="I84" i="21"/>
  <c r="C30" i="4" s="1"/>
  <c r="AA84" i="28"/>
  <c r="AB61" i="29"/>
  <c r="AE57" i="35"/>
  <c r="Q7" i="4"/>
  <c r="AB37" i="20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B21" i="8"/>
  <c r="AB22" i="8" s="1"/>
  <c r="AD17" i="8"/>
  <c r="AB39" i="8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43" i="6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B44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B36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B31" i="6"/>
  <c r="AB32" i="6" s="1"/>
  <c r="AB33" i="6" s="1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45" i="7"/>
  <c r="AB46" i="7" s="1"/>
  <c r="AB47" i="7" s="1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41" i="7"/>
  <c r="AB42" i="7" s="1"/>
  <c r="AB24" i="8"/>
  <c r="AB25" i="8" s="1"/>
  <c r="AB26" i="8" s="1"/>
  <c r="AB27" i="8" s="1"/>
  <c r="AB28" i="8" s="1"/>
  <c r="AB29" i="8" s="1"/>
  <c r="AB30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AB31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B8" i="11"/>
  <c r="AB9" i="11" s="1"/>
  <c r="AB10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E5" i="10"/>
  <c r="AE6" i="10" s="1"/>
  <c r="AE7" i="10" s="1"/>
  <c r="AE8" i="10" s="1"/>
  <c r="AE9" i="10" s="1"/>
  <c r="AE10" i="10" s="1"/>
  <c r="AE11" i="10" s="1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B36" i="17"/>
  <c r="AB37" i="17" s="1"/>
  <c r="AB38" i="17" s="1"/>
  <c r="AB39" i="17" s="1"/>
  <c r="AB40" i="17" s="1"/>
  <c r="AB41" i="17" s="1"/>
  <c r="AB42" i="17" s="1"/>
  <c r="AB35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B45" i="17"/>
  <c r="AB46" i="17" s="1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B38" i="22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B73" i="20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B4" i="2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B66" i="20"/>
  <c r="AE54" i="20"/>
  <c r="AE77" i="21"/>
  <c r="AE75" i="21"/>
  <c r="AD38" i="21"/>
  <c r="AB55" i="22"/>
  <c r="AB56" i="22"/>
  <c r="AB80" i="20"/>
  <c r="AB81" i="20" s="1"/>
  <c r="AB82" i="20" s="1"/>
  <c r="AB83" i="20" s="1"/>
  <c r="AE42" i="20"/>
  <c r="AD30" i="21"/>
  <c r="AD72" i="22"/>
  <c r="AE72" i="22"/>
  <c r="AF72" i="22"/>
  <c r="AD80" i="22"/>
  <c r="AF80" i="22"/>
  <c r="AB31" i="22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B34" i="22"/>
  <c r="AB35" i="22" s="1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3" i="22"/>
  <c r="AB40" i="22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B32" i="22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B35" i="29"/>
  <c r="AB36" i="29" s="1"/>
  <c r="AB37" i="29" s="1"/>
  <c r="AB38" i="29" s="1"/>
  <c r="AB39" i="29" s="1"/>
  <c r="AB40" i="29" s="1"/>
  <c r="AB41" i="29" s="1"/>
  <c r="AB42" i="29" s="1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B32" i="30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6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6" i="32"/>
  <c r="AB47" i="32" s="1"/>
  <c r="AB48" i="32" s="1"/>
  <c r="AB45" i="32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B40" i="32"/>
  <c r="AB41" i="32" s="1"/>
  <c r="AB42" i="32" s="1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AB25" i="32"/>
  <c r="AB26" i="32" s="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6" i="32"/>
  <c r="AD7" i="32" s="1"/>
  <c r="AD8" i="32" s="1"/>
  <c r="AD9" i="32" s="1"/>
  <c r="AD10" i="32" s="1"/>
  <c r="AD11" i="32" s="1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B34" i="32"/>
  <c r="AB35" i="32" s="1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8" i="34"/>
  <c r="AE9" i="34" s="1"/>
  <c r="AE10" i="34" s="1"/>
  <c r="AE11" i="34" s="1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T84" i="35" l="1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H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I84" i="22"/>
  <c r="C16" i="4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F21" i="4" l="1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6" i="4"/>
  <c r="H16" i="4"/>
  <c r="G1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AB84" i="19" l="1"/>
  <c r="AA85" i="19" s="1"/>
  <c r="R29" i="4" s="1"/>
  <c r="AB84" i="10"/>
  <c r="AA85" i="10" s="1"/>
  <c r="R14" i="4" s="1"/>
  <c r="K16" i="4"/>
  <c r="L16" i="4"/>
</calcChain>
</file>

<file path=xl/sharedStrings.xml><?xml version="1.0" encoding="utf-8"?>
<sst xmlns="http://schemas.openxmlformats.org/spreadsheetml/2006/main" count="34129" uniqueCount="532">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</sst>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3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sharedStrings" Target="sharedString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tabSelected="1" workbookViewId="0">
      <selection activeCell="B80" sqref="B80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5" t="s">
        <v>42</v>
      </c>
      <c r="B1" s="55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5" t="s">
        <v>40</v>
      </c>
      <c r="B29" s="55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5" t="s">
        <v>39</v>
      </c>
      <c r="B60" s="55"/>
    </row>
    <row r="61" spans="1:2" ht="16.5" outlineLevel="1" thickTop="1" thickBot="1">
      <c r="A61" s="16" t="s">
        <v>34</v>
      </c>
      <c r="B61" s="15" t="s">
        <v>32</v>
      </c>
    </row>
    <row r="62" spans="1:2" ht="15.75" outlineLevel="1" thickTop="1">
      <c r="A62" s="14">
        <v>45627</v>
      </c>
      <c r="B62" s="48" t="s">
        <v>32</v>
      </c>
    </row>
    <row r="63" spans="1:2" ht="15" outlineLevel="1">
      <c r="A63" s="13">
        <v>45628</v>
      </c>
      <c r="B63" s="48" t="s">
        <v>32</v>
      </c>
    </row>
    <row r="64" spans="1:2" ht="15" outlineLevel="1">
      <c r="A64" s="13">
        <v>45629</v>
      </c>
      <c r="B64" s="48" t="s">
        <v>32</v>
      </c>
    </row>
    <row r="65" spans="1:2" ht="15" outlineLevel="1">
      <c r="A65" s="13">
        <v>45630</v>
      </c>
      <c r="B65" s="48" t="s">
        <v>32</v>
      </c>
    </row>
    <row r="66" spans="1:2" ht="15" outlineLevel="1">
      <c r="A66" s="13">
        <v>45631</v>
      </c>
      <c r="B66" s="48" t="s">
        <v>32</v>
      </c>
    </row>
    <row r="67" spans="1:2" ht="15" outlineLevel="1">
      <c r="A67" s="13">
        <v>45632</v>
      </c>
      <c r="B67" s="12" t="s">
        <v>32</v>
      </c>
    </row>
    <row r="68" spans="1:2" ht="15" outlineLevel="1">
      <c r="A68" s="13">
        <v>45633</v>
      </c>
      <c r="B68" s="12" t="s">
        <v>32</v>
      </c>
    </row>
    <row r="69" spans="1:2" ht="15" outlineLevel="1">
      <c r="A69" s="13">
        <v>45634</v>
      </c>
      <c r="B69" s="48" t="s">
        <v>32</v>
      </c>
    </row>
    <row r="70" spans="1:2" ht="15" outlineLevel="1">
      <c r="A70" s="13">
        <v>45635</v>
      </c>
      <c r="B70" s="48" t="s">
        <v>32</v>
      </c>
    </row>
    <row r="71" spans="1:2" ht="15" outlineLevel="1">
      <c r="A71" s="13">
        <v>45636</v>
      </c>
      <c r="B71" s="48" t="s">
        <v>32</v>
      </c>
    </row>
    <row r="72" spans="1:2" ht="15" outlineLevel="1">
      <c r="A72" s="13">
        <v>45637</v>
      </c>
      <c r="B72" s="48" t="s">
        <v>32</v>
      </c>
    </row>
    <row r="73" spans="1:2" ht="15" outlineLevel="1">
      <c r="A73" s="13">
        <v>45638</v>
      </c>
      <c r="B73" s="48" t="s">
        <v>32</v>
      </c>
    </row>
    <row r="74" spans="1:2" ht="15" outlineLevel="1">
      <c r="A74" s="13">
        <v>45639</v>
      </c>
      <c r="B74" s="12" t="s">
        <v>32</v>
      </c>
    </row>
    <row r="75" spans="1:2" ht="15" outlineLevel="1">
      <c r="A75" s="13">
        <v>45640</v>
      </c>
      <c r="B75" s="12" t="s">
        <v>32</v>
      </c>
    </row>
    <row r="76" spans="1:2" ht="15" outlineLevel="1">
      <c r="A76" s="13">
        <v>45641</v>
      </c>
      <c r="B76" s="48" t="s">
        <v>32</v>
      </c>
    </row>
    <row r="77" spans="1:2" ht="15" outlineLevel="1">
      <c r="A77" s="13">
        <v>45642</v>
      </c>
      <c r="B77" s="48" t="s">
        <v>32</v>
      </c>
    </row>
    <row r="78" spans="1:2" ht="15" outlineLevel="1">
      <c r="A78" s="13">
        <v>45643</v>
      </c>
      <c r="B78" s="48" t="s">
        <v>32</v>
      </c>
    </row>
    <row r="79" spans="1:2" ht="15" outlineLevel="1">
      <c r="A79" s="13">
        <v>45644</v>
      </c>
      <c r="B79" s="48" t="s">
        <v>32</v>
      </c>
    </row>
    <row r="80" spans="1:2" ht="15" outlineLevel="1">
      <c r="A80" s="13">
        <v>45645</v>
      </c>
      <c r="B80" s="12"/>
    </row>
    <row r="81" spans="1:2" ht="15" outlineLevel="1">
      <c r="A81" s="13">
        <v>45646</v>
      </c>
      <c r="B81" s="12"/>
    </row>
    <row r="82" spans="1:2" ht="15" outlineLevel="1">
      <c r="A82" s="13">
        <v>45647</v>
      </c>
      <c r="B82" s="12"/>
    </row>
    <row r="83" spans="1:2" ht="15" outlineLevel="1">
      <c r="A83" s="13">
        <v>45648</v>
      </c>
      <c r="B83" s="12"/>
    </row>
    <row r="84" spans="1:2" ht="15" outlineLevel="1">
      <c r="A84" s="13">
        <v>45649</v>
      </c>
      <c r="B84" s="12"/>
    </row>
    <row r="85" spans="1:2" ht="15" outlineLevel="1">
      <c r="A85" s="13">
        <v>45653</v>
      </c>
      <c r="B85" s="12"/>
    </row>
    <row r="86" spans="1:2" ht="15" outlineLevel="1">
      <c r="A86" s="13">
        <v>45654</v>
      </c>
      <c r="B86" s="12"/>
    </row>
    <row r="87" spans="1:2" ht="15" outlineLevel="1">
      <c r="A87" s="13">
        <v>45655</v>
      </c>
      <c r="B87" s="12"/>
    </row>
    <row r="88" spans="1:2" ht="15" outlineLevel="1">
      <c r="A88" s="13">
        <v>45656</v>
      </c>
      <c r="B88" s="12"/>
    </row>
    <row r="89" spans="1:2" ht="15.75" outlineLevel="1" thickBot="1">
      <c r="A89" s="13">
        <v>45657</v>
      </c>
      <c r="B89" s="10"/>
    </row>
    <row r="90" spans="1:2" ht="19.5" thickTop="1" thickBot="1">
      <c r="A90" s="55" t="s">
        <v>38</v>
      </c>
      <c r="B90" s="55"/>
    </row>
    <row r="91" spans="1:2" ht="16.5" hidden="1" outlineLevel="1" thickTop="1" thickBot="1">
      <c r="A91" s="16" t="s">
        <v>34</v>
      </c>
      <c r="B91" s="15" t="s">
        <v>32</v>
      </c>
    </row>
    <row r="92" spans="1:2" ht="16.5" hidden="1" outlineLevel="1" thickTop="1" thickBot="1">
      <c r="A92" s="14"/>
      <c r="B92" s="17"/>
    </row>
    <row r="93" spans="1:2" ht="16.5" hidden="1" outlineLevel="1" thickTop="1" thickBot="1">
      <c r="A93" s="13"/>
      <c r="B93" s="12"/>
    </row>
    <row r="94" spans="1:2" ht="16.5" hidden="1" outlineLevel="1" thickTop="1" thickBot="1">
      <c r="A94" s="13"/>
      <c r="B94" s="12"/>
    </row>
    <row r="95" spans="1:2" ht="16.5" hidden="1" outlineLevel="1" thickTop="1" thickBot="1">
      <c r="A95" s="13"/>
      <c r="B95" s="12"/>
    </row>
    <row r="96" spans="1:2" ht="16.5" hidden="1" outlineLevel="1" thickTop="1" thickBot="1">
      <c r="A96" s="13"/>
      <c r="B96" s="12"/>
    </row>
    <row r="97" spans="1:2" ht="16.5" hidden="1" outlineLevel="1" thickTop="1" thickBot="1">
      <c r="A97" s="13"/>
      <c r="B97" s="12"/>
    </row>
    <row r="98" spans="1:2" ht="16.5" hidden="1" outlineLevel="1" thickTop="1" thickBot="1">
      <c r="A98" s="13"/>
      <c r="B98" s="12"/>
    </row>
    <row r="99" spans="1:2" ht="16.5" hidden="1" outlineLevel="1" thickTop="1" thickBot="1">
      <c r="A99" s="13"/>
      <c r="B99" s="12"/>
    </row>
    <row r="100" spans="1:2" ht="16.5" hidden="1" outlineLevel="1" thickTop="1" thickBot="1">
      <c r="A100" s="13"/>
      <c r="B100" s="12"/>
    </row>
    <row r="101" spans="1:2" ht="16.5" hidden="1" outlineLevel="1" thickTop="1" thickBot="1">
      <c r="A101" s="13"/>
      <c r="B101" s="12"/>
    </row>
    <row r="102" spans="1:2" ht="16.5" hidden="1" outlineLevel="1" thickTop="1" thickBot="1">
      <c r="A102" s="13"/>
      <c r="B102" s="12"/>
    </row>
    <row r="103" spans="1:2" ht="16.5" hidden="1" outlineLevel="1" thickTop="1" thickBot="1">
      <c r="A103" s="13"/>
      <c r="B103" s="12"/>
    </row>
    <row r="104" spans="1:2" ht="16.5" hidden="1" outlineLevel="1" thickTop="1" thickBot="1">
      <c r="A104" s="13"/>
      <c r="B104" s="12"/>
    </row>
    <row r="105" spans="1:2" ht="16.5" hidden="1" outlineLevel="1" thickTop="1" thickBot="1">
      <c r="A105" s="13"/>
      <c r="B105" s="12"/>
    </row>
    <row r="106" spans="1:2" ht="16.5" hidden="1" outlineLevel="1" thickTop="1" thickBot="1">
      <c r="A106" s="13"/>
      <c r="B106" s="12"/>
    </row>
    <row r="107" spans="1:2" ht="16.5" hidden="1" outlineLevel="1" thickTop="1" thickBot="1">
      <c r="A107" s="13"/>
      <c r="B107" s="12"/>
    </row>
    <row r="108" spans="1:2" ht="16.5" hidden="1" outlineLevel="1" thickTop="1" thickBot="1">
      <c r="A108" s="13"/>
      <c r="B108" s="12"/>
    </row>
    <row r="109" spans="1:2" ht="16.5" hidden="1" outlineLevel="1" thickTop="1" thickBot="1">
      <c r="A109" s="13"/>
      <c r="B109" s="12"/>
    </row>
    <row r="110" spans="1:2" ht="16.5" hidden="1" outlineLevel="1" thickTop="1" thickBot="1">
      <c r="A110" s="13"/>
      <c r="B110" s="12"/>
    </row>
    <row r="111" spans="1:2" ht="16.5" hidden="1" outlineLevel="1" thickTop="1" thickBot="1">
      <c r="A111" s="13"/>
      <c r="B111" s="12"/>
    </row>
    <row r="112" spans="1:2" ht="16.5" hidden="1" outlineLevel="1" thickTop="1" thickBot="1">
      <c r="A112" s="13"/>
      <c r="B112" s="12"/>
    </row>
    <row r="113" spans="1:2" ht="16.5" hidden="1" outlineLevel="1" thickTop="1" thickBot="1">
      <c r="A113" s="13"/>
      <c r="B113" s="12"/>
    </row>
    <row r="114" spans="1:2" ht="16.5" hidden="1" outlineLevel="1" thickTop="1" thickBot="1">
      <c r="A114" s="13"/>
      <c r="B114" s="12"/>
    </row>
    <row r="115" spans="1:2" ht="16.5" hidden="1" outlineLevel="1" thickTop="1" thickBot="1">
      <c r="A115" s="13"/>
      <c r="B115" s="12"/>
    </row>
    <row r="116" spans="1:2" ht="16.5" hidden="1" outlineLevel="1" thickTop="1" thickBot="1">
      <c r="A116" s="13"/>
      <c r="B116" s="12"/>
    </row>
    <row r="117" spans="1:2" ht="16.5" hidden="1" outlineLevel="1" thickTop="1" thickBot="1">
      <c r="A117" s="13"/>
      <c r="B117" s="12"/>
    </row>
    <row r="118" spans="1:2" ht="16.5" hidden="1" outlineLevel="1" thickTop="1" thickBot="1">
      <c r="A118" s="13"/>
      <c r="B118" s="12"/>
    </row>
    <row r="119" spans="1:2" ht="16.5" hidden="1" outlineLevel="1" thickTop="1" thickBot="1">
      <c r="A119" s="13"/>
      <c r="B119" s="12"/>
    </row>
    <row r="120" spans="1:2" ht="16.5" hidden="1" outlineLevel="1" thickTop="1" thickBot="1">
      <c r="A120" s="13"/>
      <c r="B120" s="12"/>
    </row>
    <row r="121" spans="1:2" ht="16.5" hidden="1" outlineLevel="1" thickTop="1" thickBot="1">
      <c r="A121" s="13"/>
      <c r="B121" s="12"/>
    </row>
    <row r="122" spans="1:2" ht="16.5" hidden="1" outlineLevel="1" thickTop="1" thickBot="1">
      <c r="A122" s="11"/>
      <c r="B122" s="12"/>
    </row>
    <row r="123" spans="1:2" ht="19.5" collapsed="1" thickTop="1" thickBot="1">
      <c r="A123" s="55" t="s">
        <v>37</v>
      </c>
      <c r="B123" s="55"/>
    </row>
    <row r="124" spans="1:2" ht="16.5" hidden="1" outlineLevel="1" thickTop="1" thickBot="1">
      <c r="A124" s="16" t="s">
        <v>34</v>
      </c>
      <c r="B124" s="15" t="s">
        <v>32</v>
      </c>
    </row>
    <row r="125" spans="1:2" ht="16.5" hidden="1" outlineLevel="1" thickTop="1" thickBot="1">
      <c r="A125" s="13"/>
      <c r="B125" s="12"/>
    </row>
    <row r="126" spans="1:2" ht="16.5" hidden="1" outlineLevel="1" thickTop="1" thickBot="1">
      <c r="A126" s="13"/>
      <c r="B126" s="12"/>
    </row>
    <row r="127" spans="1:2" ht="16.5" hidden="1" outlineLevel="1" thickTop="1" thickBot="1">
      <c r="A127" s="13"/>
      <c r="B127" s="12"/>
    </row>
    <row r="128" spans="1:2" ht="16.5" hidden="1" outlineLevel="1" thickTop="1" thickBot="1">
      <c r="A128" s="13"/>
      <c r="B128" s="12"/>
    </row>
    <row r="129" spans="1:2" ht="16.5" hidden="1" outlineLevel="1" thickTop="1" thickBot="1">
      <c r="A129" s="13"/>
      <c r="B129" s="12"/>
    </row>
    <row r="130" spans="1:2" ht="16.5" hidden="1" outlineLevel="1" thickTop="1" thickBot="1">
      <c r="A130" s="13"/>
      <c r="B130" s="12"/>
    </row>
    <row r="131" spans="1:2" ht="16.5" hidden="1" outlineLevel="1" thickTop="1" thickBot="1">
      <c r="A131" s="13"/>
      <c r="B131" s="12"/>
    </row>
    <row r="132" spans="1:2" ht="16.5" hidden="1" outlineLevel="1" thickTop="1" thickBot="1">
      <c r="A132" s="13"/>
      <c r="B132" s="12"/>
    </row>
    <row r="133" spans="1:2" ht="16.5" hidden="1" outlineLevel="1" thickTop="1" thickBot="1">
      <c r="A133" s="13"/>
      <c r="B133" s="12"/>
    </row>
    <row r="134" spans="1:2" ht="16.5" hidden="1" outlineLevel="1" thickTop="1" thickBot="1">
      <c r="A134" s="13"/>
      <c r="B134" s="12"/>
    </row>
    <row r="135" spans="1:2" ht="16.5" hidden="1" outlineLevel="1" thickTop="1" thickBot="1">
      <c r="A135" s="13"/>
      <c r="B135" s="12"/>
    </row>
    <row r="136" spans="1:2" ht="16.5" hidden="1" outlineLevel="1" thickTop="1" thickBot="1">
      <c r="A136" s="13"/>
      <c r="B136" s="12"/>
    </row>
    <row r="137" spans="1:2" ht="16.5" hidden="1" outlineLevel="1" thickTop="1" thickBot="1">
      <c r="A137" s="13"/>
      <c r="B137" s="12"/>
    </row>
    <row r="138" spans="1:2" ht="16.5" hidden="1" outlineLevel="1" thickTop="1" thickBot="1">
      <c r="A138" s="13"/>
      <c r="B138" s="12"/>
    </row>
    <row r="139" spans="1:2" ht="16.5" hidden="1" outlineLevel="1" thickTop="1" thickBot="1">
      <c r="A139" s="13"/>
      <c r="B139" s="12"/>
    </row>
    <row r="140" spans="1:2" ht="16.5" hidden="1" outlineLevel="1" thickTop="1" thickBot="1">
      <c r="A140" s="13"/>
      <c r="B140" s="12"/>
    </row>
    <row r="141" spans="1:2" ht="16.5" hidden="1" outlineLevel="1" thickTop="1" thickBot="1">
      <c r="A141" s="13"/>
      <c r="B141" s="12"/>
    </row>
    <row r="142" spans="1:2" ht="16.5" hidden="1" outlineLevel="1" thickTop="1" thickBot="1">
      <c r="A142" s="13"/>
      <c r="B142" s="12"/>
    </row>
    <row r="143" spans="1:2" ht="16.5" hidden="1" outlineLevel="1" thickTop="1" thickBot="1">
      <c r="A143" s="13"/>
      <c r="B143" s="12"/>
    </row>
    <row r="144" spans="1:2" ht="16.5" hidden="1" outlineLevel="1" thickTop="1" thickBot="1">
      <c r="A144" s="13"/>
      <c r="B144" s="12"/>
    </row>
    <row r="145" spans="1:2" ht="16.5" hidden="1" outlineLevel="1" thickTop="1" thickBot="1">
      <c r="A145" s="13"/>
      <c r="B145" s="12"/>
    </row>
    <row r="146" spans="1:2" ht="16.5" hidden="1" outlineLevel="1" thickTop="1" thickBot="1">
      <c r="A146" s="13"/>
      <c r="B146" s="12"/>
    </row>
    <row r="147" spans="1:2" ht="16.5" hidden="1" outlineLevel="1" thickTop="1" thickBot="1">
      <c r="A147" s="13"/>
      <c r="B147" s="12"/>
    </row>
    <row r="148" spans="1:2" ht="16.5" hidden="1" outlineLevel="1" thickTop="1" thickBot="1">
      <c r="A148" s="13"/>
      <c r="B148" s="12"/>
    </row>
    <row r="149" spans="1:2" ht="16.5" hidden="1" outlineLevel="1" thickTop="1" thickBot="1">
      <c r="A149" s="11"/>
      <c r="B149" s="12"/>
    </row>
    <row r="150" spans="1:2" ht="19.5" collapsed="1" thickTop="1" thickBot="1">
      <c r="A150" s="55" t="s">
        <v>36</v>
      </c>
      <c r="B150" s="55"/>
    </row>
    <row r="151" spans="1:2" ht="16.5" hidden="1" outlineLevel="1" thickTop="1" thickBot="1">
      <c r="A151" s="16" t="s">
        <v>34</v>
      </c>
      <c r="B151" s="15" t="s">
        <v>32</v>
      </c>
    </row>
    <row r="152" spans="1:2" ht="16.5" hidden="1" outlineLevel="1" thickTop="1" thickBot="1">
      <c r="A152" s="14"/>
      <c r="B152" s="17"/>
    </row>
    <row r="153" spans="1:2" ht="16.5" hidden="1" outlineLevel="1" thickTop="1" thickBot="1">
      <c r="A153" s="13"/>
      <c r="B153" s="12"/>
    </row>
    <row r="154" spans="1:2" ht="16.5" hidden="1" outlineLevel="1" thickTop="1" thickBot="1">
      <c r="A154" s="13"/>
      <c r="B154" s="12"/>
    </row>
    <row r="155" spans="1:2" ht="16.5" hidden="1" outlineLevel="1" thickTop="1" thickBot="1">
      <c r="A155" s="13"/>
      <c r="B155" s="12"/>
    </row>
    <row r="156" spans="1:2" ht="16.5" hidden="1" outlineLevel="1" thickTop="1" thickBot="1">
      <c r="A156" s="13"/>
      <c r="B156" s="12"/>
    </row>
    <row r="157" spans="1:2" ht="16.5" hidden="1" outlineLevel="1" thickTop="1" thickBot="1">
      <c r="A157" s="13"/>
      <c r="B157" s="12"/>
    </row>
    <row r="158" spans="1:2" ht="16.5" hidden="1" outlineLevel="1" thickTop="1" thickBot="1">
      <c r="A158" s="13"/>
      <c r="B158" s="12"/>
    </row>
    <row r="159" spans="1:2" ht="16.5" hidden="1" outlineLevel="1" thickTop="1" thickBot="1">
      <c r="A159" s="13"/>
      <c r="B159" s="12"/>
    </row>
    <row r="160" spans="1:2" ht="16.5" hidden="1" outlineLevel="1" thickTop="1" thickBot="1">
      <c r="A160" s="13"/>
      <c r="B160" s="12"/>
    </row>
    <row r="161" spans="1:2" ht="16.5" hidden="1" outlineLevel="1" thickTop="1" thickBot="1">
      <c r="A161" s="13"/>
      <c r="B161" s="12"/>
    </row>
    <row r="162" spans="1:2" ht="16.5" hidden="1" outlineLevel="1" thickTop="1" thickBot="1">
      <c r="A162" s="13"/>
      <c r="B162" s="12"/>
    </row>
    <row r="163" spans="1:2" ht="16.5" hidden="1" outlineLevel="1" thickTop="1" thickBot="1">
      <c r="A163" s="13"/>
      <c r="B163" s="12"/>
    </row>
    <row r="164" spans="1:2" ht="16.5" hidden="1" outlineLevel="1" thickTop="1" thickBot="1">
      <c r="A164" s="13"/>
      <c r="B164" s="12"/>
    </row>
    <row r="165" spans="1:2" ht="16.5" hidden="1" outlineLevel="1" thickTop="1" thickBot="1">
      <c r="A165" s="13"/>
      <c r="B165" s="12"/>
    </row>
    <row r="166" spans="1:2" ht="16.5" hidden="1" outlineLevel="1" thickTop="1" thickBot="1">
      <c r="A166" s="13"/>
      <c r="B166" s="12"/>
    </row>
    <row r="167" spans="1:2" ht="16.5" hidden="1" outlineLevel="1" thickTop="1" thickBot="1">
      <c r="A167" s="13"/>
      <c r="B167" s="12"/>
    </row>
    <row r="168" spans="1:2" ht="16.5" hidden="1" outlineLevel="1" thickTop="1" thickBot="1">
      <c r="A168" s="13"/>
      <c r="B168" s="12"/>
    </row>
    <row r="169" spans="1:2" ht="16.5" hidden="1" outlineLevel="1" thickTop="1" thickBot="1">
      <c r="A169" s="13"/>
      <c r="B169" s="12"/>
    </row>
    <row r="170" spans="1:2" ht="16.5" hidden="1" outlineLevel="1" thickTop="1" thickBot="1">
      <c r="A170" s="13"/>
      <c r="B170" s="12"/>
    </row>
    <row r="171" spans="1:2" ht="16.5" hidden="1" outlineLevel="1" thickTop="1" thickBot="1">
      <c r="A171" s="13"/>
      <c r="B171" s="12"/>
    </row>
    <row r="172" spans="1:2" ht="16.5" hidden="1" outlineLevel="1" thickTop="1" thickBot="1">
      <c r="A172" s="13"/>
      <c r="B172" s="12"/>
    </row>
    <row r="173" spans="1:2" ht="16.5" hidden="1" outlineLevel="1" thickTop="1" thickBot="1">
      <c r="A173" s="13"/>
      <c r="B173" s="12"/>
    </row>
    <row r="174" spans="1:2" ht="16.5" hidden="1" outlineLevel="1" thickTop="1" thickBot="1">
      <c r="A174" s="13"/>
      <c r="B174" s="12"/>
    </row>
    <row r="175" spans="1:2" ht="16.5" hidden="1" outlineLevel="1" thickTop="1" thickBot="1">
      <c r="A175" s="13"/>
      <c r="B175" s="12"/>
    </row>
    <row r="176" spans="1:2" ht="16.5" hidden="1" outlineLevel="1" thickTop="1" thickBot="1">
      <c r="A176" s="13"/>
      <c r="B176" s="12"/>
    </row>
    <row r="177" spans="1:2" ht="16.5" hidden="1" outlineLevel="1" thickTop="1" thickBot="1">
      <c r="A177" s="13"/>
      <c r="B177" s="12"/>
    </row>
    <row r="178" spans="1:2" ht="16.5" hidden="1" outlineLevel="1" thickTop="1" thickBot="1">
      <c r="A178" s="13"/>
      <c r="B178" s="12"/>
    </row>
    <row r="179" spans="1:2" ht="16.5" hidden="1" outlineLevel="1" thickTop="1" thickBot="1">
      <c r="A179" s="13"/>
      <c r="B179" s="12"/>
    </row>
    <row r="180" spans="1:2" ht="16.5" hidden="1" outlineLevel="1" thickTop="1" thickBot="1">
      <c r="A180" s="13"/>
      <c r="B180" s="12"/>
    </row>
    <row r="181" spans="1:2" ht="16.5" hidden="1" outlineLevel="1" thickTop="1" thickBot="1">
      <c r="A181" s="13"/>
      <c r="B181" s="12"/>
    </row>
    <row r="182" spans="1:2" ht="16.5" hidden="1" outlineLevel="1" thickTop="1" thickBot="1">
      <c r="A182" s="11"/>
      <c r="B182" s="12"/>
    </row>
    <row r="183" spans="1:2" ht="19.5" collapsed="1" thickTop="1" thickBot="1">
      <c r="A183" s="55" t="s">
        <v>35</v>
      </c>
      <c r="B183" s="55"/>
    </row>
    <row r="184" spans="1:2" ht="16.5" hidden="1" outlineLevel="1" thickTop="1" thickBot="1">
      <c r="A184" s="16" t="s">
        <v>34</v>
      </c>
      <c r="B184" s="15" t="s">
        <v>32</v>
      </c>
    </row>
    <row r="185" spans="1:2" ht="15.75" hidden="1" outlineLevel="1" thickTop="1">
      <c r="A185" s="14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5.75" hidden="1" outlineLevel="1" thickTop="1">
      <c r="A193" s="13"/>
      <c r="B193" s="12"/>
    </row>
    <row r="194" spans="1:2" ht="15.75" hidden="1" outlineLevel="1" thickTop="1">
      <c r="A194" s="13"/>
      <c r="B194" s="12"/>
    </row>
    <row r="195" spans="1:2" ht="15.75" hidden="1" outlineLevel="1" thickTop="1">
      <c r="A195" s="13"/>
      <c r="B195" s="12"/>
    </row>
    <row r="196" spans="1:2" ht="15.75" hidden="1" outlineLevel="1" thickTop="1">
      <c r="A196" s="13"/>
      <c r="B196" s="12"/>
    </row>
    <row r="197" spans="1:2" ht="15.75" hidden="1" outlineLevel="1" thickTop="1">
      <c r="A197" s="13"/>
      <c r="B197" s="12"/>
    </row>
    <row r="198" spans="1:2" ht="15.75" hidden="1" outlineLevel="1" thickTop="1">
      <c r="A198" s="13"/>
      <c r="B198" s="12"/>
    </row>
    <row r="199" spans="1:2" ht="15.75" hidden="1" outlineLevel="1" thickTop="1">
      <c r="A199" s="13"/>
      <c r="B199" s="12"/>
    </row>
    <row r="200" spans="1:2" ht="15.75" hidden="1" outlineLevel="1" thickTop="1">
      <c r="A200" s="13"/>
      <c r="B200" s="12"/>
    </row>
    <row r="201" spans="1:2" ht="15.75" hidden="1" outlineLevel="1" thickTop="1">
      <c r="A201" s="13"/>
      <c r="B201" s="12"/>
    </row>
    <row r="202" spans="1:2" ht="16.5" hidden="1" outlineLevel="1" thickTop="1" thickBot="1">
      <c r="A202" s="11"/>
      <c r="B202" s="10"/>
    </row>
    <row r="203" spans="1:2" ht="15" collapsed="1" thickTop="1"/>
  </sheetData>
  <mergeCells count="7">
    <mergeCell ref="A183:B183"/>
    <mergeCell ref="A150:B150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  <hyperlink ref="B66" location="'Standings (12-5-24)'!A1" display="Standings"/>
    <hyperlink ref="B67" location="'Standings (12-6-24)'!A1" display="Standings"/>
    <hyperlink ref="B68" location="'Standings (12-7-24)'!A1" display="Standings"/>
    <hyperlink ref="B69" location="'Standings (12-8-24)'!A1" display="Standings"/>
    <hyperlink ref="B70" location="'Standings (12-9-24)'!A1" display="Standings"/>
    <hyperlink ref="B71" location="'Standings (12-10-24)'!A1" display="Standings"/>
    <hyperlink ref="B72" location="'Standings (12-11-24)'!A1" display="Standings"/>
    <hyperlink ref="B73" location="'Standings (12-12-24)'!A1" display="Standings"/>
    <hyperlink ref="B74" location="'Standings (12-13-24)'!A1" display="Standings"/>
    <hyperlink ref="B75" location="'Standings (12-14-24)'!A1" display="Standings"/>
    <hyperlink ref="B76" location="'Standings (12-15-24)'!A1" display="Standings"/>
    <hyperlink ref="B77" location="'Standings (12-16-24)'!A1" display="Standings"/>
    <hyperlink ref="B78" location="'Standings (12-17-24)'!A1" display="Standings"/>
    <hyperlink ref="B79" location="'Standings (12-18-24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ht="1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ht="1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ht="1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ht="1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ht="1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ht="1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ht="1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ht="1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ht="15">
      <c r="A5" s="32" t="s">
        <v>4</v>
      </c>
      <c r="B5" s="1">
        <v>30</v>
      </c>
      <c r="C5" s="1">
        <v>18</v>
      </c>
      <c r="D5" s="1">
        <v>10</v>
      </c>
      <c r="E5" s="51">
        <v>2</v>
      </c>
      <c r="F5" s="30">
        <v>38</v>
      </c>
      <c r="G5" s="31">
        <v>15</v>
      </c>
      <c r="H5" s="51">
        <v>18</v>
      </c>
      <c r="I5" s="51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50">
        <v>32</v>
      </c>
      <c r="C6" s="50">
        <v>16</v>
      </c>
      <c r="D6" s="50">
        <v>13</v>
      </c>
      <c r="E6" s="51">
        <v>3</v>
      </c>
      <c r="F6" s="30">
        <v>35</v>
      </c>
      <c r="G6" s="31">
        <v>11</v>
      </c>
      <c r="H6" s="51">
        <v>16</v>
      </c>
      <c r="I6" s="51">
        <v>0</v>
      </c>
      <c r="J6" s="30">
        <v>0</v>
      </c>
      <c r="K6" s="29" t="s">
        <v>446</v>
      </c>
      <c r="L6" s="50" t="s">
        <v>360</v>
      </c>
      <c r="M6" s="50" t="s">
        <v>176</v>
      </c>
      <c r="N6" s="50" t="s">
        <v>441</v>
      </c>
      <c r="O6" s="31">
        <v>82</v>
      </c>
      <c r="P6" s="51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29</v>
      </c>
      <c r="C14" s="50">
        <v>21</v>
      </c>
      <c r="D14" s="50">
        <v>6</v>
      </c>
      <c r="E14" s="51">
        <v>2</v>
      </c>
      <c r="F14" s="33">
        <v>44</v>
      </c>
      <c r="G14" s="51">
        <v>18</v>
      </c>
      <c r="H14" s="51">
        <v>21</v>
      </c>
      <c r="I14" s="51">
        <v>0</v>
      </c>
      <c r="J14" s="51">
        <v>0</v>
      </c>
      <c r="K14" s="29" t="s">
        <v>489</v>
      </c>
      <c r="L14" s="50" t="s">
        <v>470</v>
      </c>
      <c r="M14" s="50" t="s">
        <v>303</v>
      </c>
      <c r="N14" s="50" t="s">
        <v>490</v>
      </c>
      <c r="O14" s="31">
        <v>115</v>
      </c>
      <c r="P14" s="51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50">
        <v>30</v>
      </c>
      <c r="C29" s="50">
        <v>14</v>
      </c>
      <c r="D29" s="50">
        <v>11</v>
      </c>
      <c r="E29" s="51">
        <v>5</v>
      </c>
      <c r="F29" s="30">
        <v>33</v>
      </c>
      <c r="G29" s="51">
        <v>10</v>
      </c>
      <c r="H29" s="51">
        <v>14</v>
      </c>
      <c r="I29" s="51">
        <v>0</v>
      </c>
      <c r="J29" s="51">
        <v>1</v>
      </c>
      <c r="K29" s="29" t="s">
        <v>431</v>
      </c>
      <c r="L29" s="50" t="s">
        <v>491</v>
      </c>
      <c r="M29" s="50" t="s">
        <v>173</v>
      </c>
      <c r="N29" s="50" t="s">
        <v>492</v>
      </c>
      <c r="O29" s="31">
        <v>91</v>
      </c>
      <c r="P29" s="51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30</v>
      </c>
      <c r="C35" s="50">
        <v>19</v>
      </c>
      <c r="D35" s="50">
        <v>8</v>
      </c>
      <c r="E35" s="51">
        <v>3</v>
      </c>
      <c r="F35" s="33">
        <v>41</v>
      </c>
      <c r="G35" s="51">
        <v>15</v>
      </c>
      <c r="H35" s="51">
        <v>18</v>
      </c>
      <c r="I35" s="51">
        <v>1</v>
      </c>
      <c r="J35" s="51">
        <v>1</v>
      </c>
      <c r="K35" s="29" t="s">
        <v>368</v>
      </c>
      <c r="L35" s="50" t="s">
        <v>503</v>
      </c>
      <c r="M35" s="50" t="s">
        <v>326</v>
      </c>
      <c r="N35" s="50" t="s">
        <v>504</v>
      </c>
      <c r="O35" s="31">
        <v>105</v>
      </c>
      <c r="P35" s="51">
        <v>90</v>
      </c>
      <c r="Q35" s="30">
        <v>15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ht="1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ht="15">
      <c r="A6" s="32" t="s">
        <v>29</v>
      </c>
      <c r="B6" s="50">
        <v>32</v>
      </c>
      <c r="C6" s="50">
        <v>16</v>
      </c>
      <c r="D6" s="50">
        <v>13</v>
      </c>
      <c r="E6" s="51">
        <v>3</v>
      </c>
      <c r="F6" s="30">
        <v>35</v>
      </c>
      <c r="G6" s="31">
        <v>11</v>
      </c>
      <c r="H6" s="51">
        <v>16</v>
      </c>
      <c r="I6" s="51">
        <v>0</v>
      </c>
      <c r="J6" s="30">
        <v>0</v>
      </c>
      <c r="K6" s="29" t="s">
        <v>446</v>
      </c>
      <c r="L6" s="50" t="s">
        <v>360</v>
      </c>
      <c r="M6" s="50" t="s">
        <v>176</v>
      </c>
      <c r="N6" s="50" t="s">
        <v>441</v>
      </c>
      <c r="O6" s="31">
        <v>82</v>
      </c>
      <c r="P6" s="51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50">
        <v>30</v>
      </c>
      <c r="C9" s="50">
        <v>12</v>
      </c>
      <c r="D9" s="50">
        <v>14</v>
      </c>
      <c r="E9" s="51">
        <v>4</v>
      </c>
      <c r="F9" s="30">
        <v>28</v>
      </c>
      <c r="G9" s="31">
        <v>8</v>
      </c>
      <c r="H9" s="51">
        <v>11</v>
      </c>
      <c r="I9" s="51">
        <v>1</v>
      </c>
      <c r="J9" s="30">
        <v>0</v>
      </c>
      <c r="K9" s="29" t="s">
        <v>422</v>
      </c>
      <c r="L9" s="50" t="s">
        <v>422</v>
      </c>
      <c r="M9" s="50" t="s">
        <v>173</v>
      </c>
      <c r="N9" s="50" t="s">
        <v>485</v>
      </c>
      <c r="O9" s="31">
        <v>78</v>
      </c>
      <c r="P9" s="51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51">
        <v>4</v>
      </c>
      <c r="F10" s="30">
        <v>26</v>
      </c>
      <c r="G10" s="31">
        <v>7</v>
      </c>
      <c r="H10" s="51">
        <v>10</v>
      </c>
      <c r="I10" s="51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29</v>
      </c>
      <c r="C14" s="50">
        <v>21</v>
      </c>
      <c r="D14" s="50">
        <v>6</v>
      </c>
      <c r="E14" s="51">
        <v>2</v>
      </c>
      <c r="F14" s="33">
        <v>44</v>
      </c>
      <c r="G14" s="51">
        <v>18</v>
      </c>
      <c r="H14" s="51">
        <v>21</v>
      </c>
      <c r="I14" s="51">
        <v>0</v>
      </c>
      <c r="J14" s="51">
        <v>0</v>
      </c>
      <c r="K14" s="29" t="s">
        <v>489</v>
      </c>
      <c r="L14" s="50" t="s">
        <v>470</v>
      </c>
      <c r="M14" s="50" t="s">
        <v>303</v>
      </c>
      <c r="N14" s="50" t="s">
        <v>490</v>
      </c>
      <c r="O14" s="31">
        <v>115</v>
      </c>
      <c r="P14" s="51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50">
        <v>30</v>
      </c>
      <c r="C16" s="50">
        <v>19</v>
      </c>
      <c r="D16" s="50">
        <v>10</v>
      </c>
      <c r="E16" s="51">
        <v>1</v>
      </c>
      <c r="F16" s="30">
        <v>39</v>
      </c>
      <c r="G16" s="51">
        <v>17</v>
      </c>
      <c r="H16" s="51">
        <v>19</v>
      </c>
      <c r="I16" s="51">
        <v>0</v>
      </c>
      <c r="J16" s="51">
        <v>1</v>
      </c>
      <c r="K16" s="29" t="s">
        <v>425</v>
      </c>
      <c r="L16" s="50" t="s">
        <v>341</v>
      </c>
      <c r="M16" s="50" t="s">
        <v>326</v>
      </c>
      <c r="N16" s="50" t="s">
        <v>415</v>
      </c>
      <c r="O16" s="31">
        <v>108</v>
      </c>
      <c r="P16" s="51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50">
        <v>31</v>
      </c>
      <c r="C26" s="50">
        <v>20</v>
      </c>
      <c r="D26" s="50">
        <v>7</v>
      </c>
      <c r="E26" s="51">
        <v>4</v>
      </c>
      <c r="F26" s="30">
        <v>44</v>
      </c>
      <c r="G26" s="51">
        <v>15</v>
      </c>
      <c r="H26" s="51">
        <v>19</v>
      </c>
      <c r="I26" s="51">
        <v>1</v>
      </c>
      <c r="J26" s="51">
        <v>2</v>
      </c>
      <c r="K26" s="29" t="s">
        <v>344</v>
      </c>
      <c r="L26" s="50" t="s">
        <v>459</v>
      </c>
      <c r="M26" s="50" t="s">
        <v>216</v>
      </c>
      <c r="N26" s="50" t="s">
        <v>508</v>
      </c>
      <c r="O26" s="31">
        <v>98</v>
      </c>
      <c r="P26" s="51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50">
        <v>30</v>
      </c>
      <c r="C29" s="50">
        <v>14</v>
      </c>
      <c r="D29" s="50">
        <v>11</v>
      </c>
      <c r="E29" s="51">
        <v>5</v>
      </c>
      <c r="F29" s="30">
        <v>33</v>
      </c>
      <c r="G29" s="51">
        <v>10</v>
      </c>
      <c r="H29" s="51">
        <v>14</v>
      </c>
      <c r="I29" s="51">
        <v>0</v>
      </c>
      <c r="J29" s="51">
        <v>1</v>
      </c>
      <c r="K29" s="29" t="s">
        <v>431</v>
      </c>
      <c r="L29" s="50" t="s">
        <v>491</v>
      </c>
      <c r="M29" s="50" t="s">
        <v>173</v>
      </c>
      <c r="N29" s="50" t="s">
        <v>492</v>
      </c>
      <c r="O29" s="31">
        <v>91</v>
      </c>
      <c r="P29" s="51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31</v>
      </c>
      <c r="C35" s="50">
        <v>20</v>
      </c>
      <c r="D35" s="50">
        <v>8</v>
      </c>
      <c r="E35" s="51">
        <v>3</v>
      </c>
      <c r="F35" s="33">
        <v>43</v>
      </c>
      <c r="G35" s="51">
        <v>16</v>
      </c>
      <c r="H35" s="51">
        <v>19</v>
      </c>
      <c r="I35" s="51">
        <v>1</v>
      </c>
      <c r="J35" s="51">
        <v>1</v>
      </c>
      <c r="K35" s="29" t="s">
        <v>368</v>
      </c>
      <c r="L35" s="50" t="s">
        <v>505</v>
      </c>
      <c r="M35" s="50" t="s">
        <v>326</v>
      </c>
      <c r="N35" s="50" t="s">
        <v>506</v>
      </c>
      <c r="O35" s="31">
        <v>108</v>
      </c>
      <c r="P35" s="51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49">
        <v>31</v>
      </c>
      <c r="C5" s="49">
        <v>19</v>
      </c>
      <c r="D5" s="49">
        <v>10</v>
      </c>
      <c r="E5" s="51">
        <v>2</v>
      </c>
      <c r="F5" s="30">
        <v>40</v>
      </c>
      <c r="G5" s="31">
        <v>16</v>
      </c>
      <c r="H5" s="51">
        <v>19</v>
      </c>
      <c r="I5" s="51">
        <v>0</v>
      </c>
      <c r="J5" s="30">
        <v>0</v>
      </c>
      <c r="K5" s="29" t="s">
        <v>511</v>
      </c>
      <c r="L5" s="49" t="s">
        <v>340</v>
      </c>
      <c r="M5" s="49" t="s">
        <v>283</v>
      </c>
      <c r="N5" s="49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50">
        <v>32</v>
      </c>
      <c r="C6" s="50">
        <v>16</v>
      </c>
      <c r="D6" s="50">
        <v>13</v>
      </c>
      <c r="E6" s="51">
        <v>3</v>
      </c>
      <c r="F6" s="30">
        <v>35</v>
      </c>
      <c r="G6" s="31">
        <v>11</v>
      </c>
      <c r="H6" s="51">
        <v>16</v>
      </c>
      <c r="I6" s="51">
        <v>0</v>
      </c>
      <c r="J6" s="30">
        <v>0</v>
      </c>
      <c r="K6" s="29" t="s">
        <v>446</v>
      </c>
      <c r="L6" s="50" t="s">
        <v>360</v>
      </c>
      <c r="M6" s="50" t="s">
        <v>176</v>
      </c>
      <c r="N6" s="50" t="s">
        <v>441</v>
      </c>
      <c r="O6" s="31">
        <v>82</v>
      </c>
      <c r="P6" s="51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49">
        <v>28</v>
      </c>
      <c r="C7" s="49">
        <v>16</v>
      </c>
      <c r="D7" s="49">
        <v>10</v>
      </c>
      <c r="E7" s="51">
        <v>2</v>
      </c>
      <c r="F7" s="30">
        <v>34</v>
      </c>
      <c r="G7" s="31">
        <v>13</v>
      </c>
      <c r="H7" s="51">
        <v>16</v>
      </c>
      <c r="I7" s="51">
        <v>0</v>
      </c>
      <c r="J7" s="30">
        <v>1</v>
      </c>
      <c r="K7" s="29" t="s">
        <v>376</v>
      </c>
      <c r="L7" s="49" t="s">
        <v>352</v>
      </c>
      <c r="M7" s="49" t="s">
        <v>115</v>
      </c>
      <c r="N7" s="49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50">
        <v>30</v>
      </c>
      <c r="C8" s="50">
        <v>15</v>
      </c>
      <c r="D8" s="50">
        <v>13</v>
      </c>
      <c r="E8" s="51">
        <v>2</v>
      </c>
      <c r="F8" s="30">
        <v>32</v>
      </c>
      <c r="G8" s="31">
        <v>12</v>
      </c>
      <c r="H8" s="51">
        <v>15</v>
      </c>
      <c r="I8" s="51">
        <v>0</v>
      </c>
      <c r="J8" s="30">
        <v>1</v>
      </c>
      <c r="K8" s="29" t="s">
        <v>415</v>
      </c>
      <c r="L8" s="50" t="s">
        <v>307</v>
      </c>
      <c r="M8" s="50" t="s">
        <v>147</v>
      </c>
      <c r="N8" s="50" t="s">
        <v>360</v>
      </c>
      <c r="O8" s="31">
        <v>93</v>
      </c>
      <c r="P8" s="51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50">
        <v>30</v>
      </c>
      <c r="C9" s="50">
        <v>12</v>
      </c>
      <c r="D9" s="50">
        <v>14</v>
      </c>
      <c r="E9" s="51">
        <v>4</v>
      </c>
      <c r="F9" s="30">
        <v>28</v>
      </c>
      <c r="G9" s="31">
        <v>8</v>
      </c>
      <c r="H9" s="51">
        <v>11</v>
      </c>
      <c r="I9" s="51">
        <v>1</v>
      </c>
      <c r="J9" s="30">
        <v>0</v>
      </c>
      <c r="K9" s="29" t="s">
        <v>422</v>
      </c>
      <c r="L9" s="50" t="s">
        <v>422</v>
      </c>
      <c r="M9" s="50" t="s">
        <v>173</v>
      </c>
      <c r="N9" s="50" t="s">
        <v>485</v>
      </c>
      <c r="O9" s="31">
        <v>78</v>
      </c>
      <c r="P9" s="51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49">
        <v>31</v>
      </c>
      <c r="C10" s="49">
        <v>11</v>
      </c>
      <c r="D10" s="49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49" t="s">
        <v>307</v>
      </c>
      <c r="M10" s="49" t="s">
        <v>173</v>
      </c>
      <c r="N10" s="49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49">
        <v>30</v>
      </c>
      <c r="C11" s="49">
        <v>11</v>
      </c>
      <c r="D11" s="49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49" t="s">
        <v>486</v>
      </c>
      <c r="M11" s="49" t="s">
        <v>152</v>
      </c>
      <c r="N11" s="49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30</v>
      </c>
      <c r="C14" s="50">
        <v>21</v>
      </c>
      <c r="D14" s="50">
        <v>7</v>
      </c>
      <c r="E14" s="51">
        <v>2</v>
      </c>
      <c r="F14" s="33">
        <v>44</v>
      </c>
      <c r="G14" s="51">
        <v>18</v>
      </c>
      <c r="H14" s="51">
        <v>21</v>
      </c>
      <c r="I14" s="51">
        <v>0</v>
      </c>
      <c r="J14" s="51">
        <v>0</v>
      </c>
      <c r="K14" s="29" t="s">
        <v>489</v>
      </c>
      <c r="L14" s="50" t="s">
        <v>413</v>
      </c>
      <c r="M14" s="50" t="s">
        <v>303</v>
      </c>
      <c r="N14" s="50" t="s">
        <v>490</v>
      </c>
      <c r="O14" s="31">
        <v>116</v>
      </c>
      <c r="P14" s="51">
        <v>80</v>
      </c>
      <c r="Q14" s="30">
        <v>36</v>
      </c>
      <c r="R14" s="29" t="s">
        <v>98</v>
      </c>
      <c r="S14" s="28" t="s">
        <v>254</v>
      </c>
    </row>
    <row r="15" spans="1:20" ht="15">
      <c r="A15" s="32" t="s">
        <v>14</v>
      </c>
      <c r="B15" s="50">
        <v>33</v>
      </c>
      <c r="C15" s="50">
        <v>20</v>
      </c>
      <c r="D15" s="50">
        <v>10</v>
      </c>
      <c r="E15" s="51">
        <v>3</v>
      </c>
      <c r="F15" s="30">
        <v>43</v>
      </c>
      <c r="G15" s="51">
        <v>19</v>
      </c>
      <c r="H15" s="51">
        <v>20</v>
      </c>
      <c r="I15" s="51">
        <v>0</v>
      </c>
      <c r="J15" s="51">
        <v>0</v>
      </c>
      <c r="K15" s="29" t="s">
        <v>469</v>
      </c>
      <c r="L15" s="50" t="s">
        <v>398</v>
      </c>
      <c r="M15" s="50" t="s">
        <v>216</v>
      </c>
      <c r="N15" s="50" t="s">
        <v>456</v>
      </c>
      <c r="O15" s="31">
        <v>110</v>
      </c>
      <c r="P15" s="51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50">
        <v>30</v>
      </c>
      <c r="C16" s="50">
        <v>19</v>
      </c>
      <c r="D16" s="50">
        <v>10</v>
      </c>
      <c r="E16" s="51">
        <v>1</v>
      </c>
      <c r="F16" s="30">
        <v>39</v>
      </c>
      <c r="G16" s="51">
        <v>17</v>
      </c>
      <c r="H16" s="51">
        <v>19</v>
      </c>
      <c r="I16" s="51">
        <v>0</v>
      </c>
      <c r="J16" s="51">
        <v>1</v>
      </c>
      <c r="K16" s="29" t="s">
        <v>425</v>
      </c>
      <c r="L16" s="50" t="s">
        <v>341</v>
      </c>
      <c r="M16" s="50" t="s">
        <v>326</v>
      </c>
      <c r="N16" s="50" t="s">
        <v>415</v>
      </c>
      <c r="O16" s="31">
        <v>108</v>
      </c>
      <c r="P16" s="51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49">
        <v>31</v>
      </c>
      <c r="C17" s="49">
        <v>14</v>
      </c>
      <c r="D17" s="49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49" t="s">
        <v>411</v>
      </c>
      <c r="M17" s="49" t="s">
        <v>165</v>
      </c>
      <c r="N17" s="49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49">
        <v>32</v>
      </c>
      <c r="C18" s="49">
        <v>12</v>
      </c>
      <c r="D18" s="49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49" t="s">
        <v>492</v>
      </c>
      <c r="M18" s="49" t="s">
        <v>166</v>
      </c>
      <c r="N18" s="49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49">
        <v>30</v>
      </c>
      <c r="C19" s="49">
        <v>15</v>
      </c>
      <c r="D19" s="49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49" t="s">
        <v>386</v>
      </c>
      <c r="M19" s="49" t="s">
        <v>171</v>
      </c>
      <c r="N19" s="49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49">
        <v>32</v>
      </c>
      <c r="C20" s="49">
        <v>13</v>
      </c>
      <c r="D20" s="49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49" t="s">
        <v>389</v>
      </c>
      <c r="M20" s="49" t="s">
        <v>187</v>
      </c>
      <c r="N20" s="49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50">
        <v>31</v>
      </c>
      <c r="C26" s="50">
        <v>20</v>
      </c>
      <c r="D26" s="50">
        <v>7</v>
      </c>
      <c r="E26" s="51">
        <v>4</v>
      </c>
      <c r="F26" s="30">
        <v>44</v>
      </c>
      <c r="G26" s="51">
        <v>15</v>
      </c>
      <c r="H26" s="51">
        <v>19</v>
      </c>
      <c r="I26" s="51">
        <v>1</v>
      </c>
      <c r="J26" s="51">
        <v>2</v>
      </c>
      <c r="K26" s="29" t="s">
        <v>344</v>
      </c>
      <c r="L26" s="50" t="s">
        <v>459</v>
      </c>
      <c r="M26" s="50" t="s">
        <v>216</v>
      </c>
      <c r="N26" s="50" t="s">
        <v>508</v>
      </c>
      <c r="O26" s="31">
        <v>98</v>
      </c>
      <c r="P26" s="51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49">
        <v>30</v>
      </c>
      <c r="C27" s="49">
        <v>19</v>
      </c>
      <c r="D27" s="49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49" t="s">
        <v>335</v>
      </c>
      <c r="M27" s="49" t="s">
        <v>274</v>
      </c>
      <c r="N27" s="49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49">
        <v>33</v>
      </c>
      <c r="C28" s="49">
        <v>18</v>
      </c>
      <c r="D28" s="49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49" t="s">
        <v>500</v>
      </c>
      <c r="M28" s="49" t="s">
        <v>212</v>
      </c>
      <c r="N28" s="49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50">
        <v>30</v>
      </c>
      <c r="C29" s="50">
        <v>14</v>
      </c>
      <c r="D29" s="50">
        <v>11</v>
      </c>
      <c r="E29" s="51">
        <v>5</v>
      </c>
      <c r="F29" s="30">
        <v>33</v>
      </c>
      <c r="G29" s="51">
        <v>10</v>
      </c>
      <c r="H29" s="51">
        <v>14</v>
      </c>
      <c r="I29" s="51">
        <v>0</v>
      </c>
      <c r="J29" s="51">
        <v>1</v>
      </c>
      <c r="K29" s="29" t="s">
        <v>431</v>
      </c>
      <c r="L29" s="50" t="s">
        <v>491</v>
      </c>
      <c r="M29" s="50" t="s">
        <v>173</v>
      </c>
      <c r="N29" s="50" t="s">
        <v>492</v>
      </c>
      <c r="O29" s="31">
        <v>91</v>
      </c>
      <c r="P29" s="51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49">
        <v>32</v>
      </c>
      <c r="C30" s="49">
        <v>15</v>
      </c>
      <c r="D30" s="49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49" t="s">
        <v>497</v>
      </c>
      <c r="M30" s="49" t="s">
        <v>150</v>
      </c>
      <c r="N30" s="49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50">
        <v>31</v>
      </c>
      <c r="C31" s="50">
        <v>10</v>
      </c>
      <c r="D31" s="50">
        <v>19</v>
      </c>
      <c r="E31" s="51">
        <v>2</v>
      </c>
      <c r="F31" s="30">
        <v>22</v>
      </c>
      <c r="G31" s="51">
        <v>7</v>
      </c>
      <c r="H31" s="51">
        <v>9</v>
      </c>
      <c r="I31" s="51">
        <v>1</v>
      </c>
      <c r="J31" s="51">
        <v>0</v>
      </c>
      <c r="K31" s="29" t="s">
        <v>507</v>
      </c>
      <c r="L31" s="50" t="s">
        <v>493</v>
      </c>
      <c r="M31" s="50" t="s">
        <v>204</v>
      </c>
      <c r="N31" s="50" t="s">
        <v>437</v>
      </c>
      <c r="O31" s="31">
        <v>78</v>
      </c>
      <c r="P31" s="51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49">
        <v>31</v>
      </c>
      <c r="C32" s="49">
        <v>8</v>
      </c>
      <c r="D32" s="49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49" t="s">
        <v>496</v>
      </c>
      <c r="M32" s="49" t="s">
        <v>216</v>
      </c>
      <c r="N32" s="49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31</v>
      </c>
      <c r="C35" s="50">
        <v>20</v>
      </c>
      <c r="D35" s="50">
        <v>8</v>
      </c>
      <c r="E35" s="51">
        <v>3</v>
      </c>
      <c r="F35" s="33">
        <v>43</v>
      </c>
      <c r="G35" s="51">
        <v>16</v>
      </c>
      <c r="H35" s="51">
        <v>19</v>
      </c>
      <c r="I35" s="51">
        <v>1</v>
      </c>
      <c r="J35" s="51">
        <v>1</v>
      </c>
      <c r="K35" s="29" t="s">
        <v>368</v>
      </c>
      <c r="L35" s="50" t="s">
        <v>505</v>
      </c>
      <c r="M35" s="50" t="s">
        <v>326</v>
      </c>
      <c r="N35" s="50" t="s">
        <v>506</v>
      </c>
      <c r="O35" s="31">
        <v>108</v>
      </c>
      <c r="P35" s="51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49">
        <v>30</v>
      </c>
      <c r="C36" s="49">
        <v>18</v>
      </c>
      <c r="D36" s="49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49" t="s">
        <v>457</v>
      </c>
      <c r="M36" s="49" t="s">
        <v>225</v>
      </c>
      <c r="N36" s="49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49">
        <v>31</v>
      </c>
      <c r="C37" s="49">
        <v>18</v>
      </c>
      <c r="D37" s="49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49" t="s">
        <v>381</v>
      </c>
      <c r="M37" s="49" t="s">
        <v>152</v>
      </c>
      <c r="N37" s="49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49">
        <v>30</v>
      </c>
      <c r="C38" s="49">
        <v>16</v>
      </c>
      <c r="D38" s="49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49" t="s">
        <v>405</v>
      </c>
      <c r="M38" s="49" t="s">
        <v>161</v>
      </c>
      <c r="N38" s="49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49">
        <v>31</v>
      </c>
      <c r="C39" s="49">
        <v>15</v>
      </c>
      <c r="D39" s="49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49" t="s">
        <v>404</v>
      </c>
      <c r="M39" s="49" t="s">
        <v>172</v>
      </c>
      <c r="N39" s="49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ht="15">
      <c r="A40" s="32" t="s">
        <v>7</v>
      </c>
      <c r="B40" s="49">
        <v>32</v>
      </c>
      <c r="C40" s="49">
        <v>15</v>
      </c>
      <c r="D40" s="49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49" t="s">
        <v>449</v>
      </c>
      <c r="M40" s="49" t="s">
        <v>171</v>
      </c>
      <c r="N40" s="49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49">
        <v>33</v>
      </c>
      <c r="C41" s="49">
        <v>11</v>
      </c>
      <c r="D41" s="49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49" t="s">
        <v>479</v>
      </c>
      <c r="M41" s="49" t="s">
        <v>275</v>
      </c>
      <c r="N41" s="49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49" t="s">
        <v>57</v>
      </c>
      <c r="B44" s="56" t="s">
        <v>56</v>
      </c>
      <c r="C44" s="56"/>
      <c r="D44" s="56"/>
    </row>
    <row r="45" spans="1:19">
      <c r="A45" s="49" t="s">
        <v>55</v>
      </c>
      <c r="B45" s="56" t="s">
        <v>54</v>
      </c>
      <c r="C45" s="56"/>
      <c r="D45" s="56"/>
    </row>
    <row r="46" spans="1:19">
      <c r="A46" s="49" t="s">
        <v>53</v>
      </c>
      <c r="B46" s="56" t="s">
        <v>52</v>
      </c>
      <c r="C46" s="56"/>
      <c r="D46" s="56"/>
    </row>
    <row r="47" spans="1:19">
      <c r="A47" s="49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52" customWidth="1"/>
    <col min="2" max="4" width="9.125" style="52"/>
    <col min="5" max="10" width="9.125" style="20"/>
    <col min="11" max="13" width="9.125" style="52"/>
    <col min="14" max="14" width="13.375" style="52" customWidth="1"/>
    <col min="15" max="15" width="9.125" style="19"/>
    <col min="16" max="16" width="10" style="19" customWidth="1"/>
    <col min="17" max="17" width="9.125" style="19"/>
    <col min="18" max="16384" width="9.125" style="52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52">
        <v>31</v>
      </c>
      <c r="C5" s="52">
        <v>19</v>
      </c>
      <c r="D5" s="52">
        <v>10</v>
      </c>
      <c r="E5" s="51">
        <v>2</v>
      </c>
      <c r="F5" s="30">
        <v>40</v>
      </c>
      <c r="G5" s="31">
        <v>16</v>
      </c>
      <c r="H5" s="51">
        <v>19</v>
      </c>
      <c r="I5" s="51">
        <v>0</v>
      </c>
      <c r="J5" s="30">
        <v>0</v>
      </c>
      <c r="K5" s="29" t="s">
        <v>511</v>
      </c>
      <c r="L5" s="52" t="s">
        <v>340</v>
      </c>
      <c r="M5" s="52" t="s">
        <v>283</v>
      </c>
      <c r="N5" s="52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50">
        <v>33</v>
      </c>
      <c r="C6" s="50">
        <v>17</v>
      </c>
      <c r="D6" s="50">
        <v>13</v>
      </c>
      <c r="E6" s="51">
        <v>3</v>
      </c>
      <c r="F6" s="30">
        <v>37</v>
      </c>
      <c r="G6" s="31">
        <v>11</v>
      </c>
      <c r="H6" s="51">
        <v>17</v>
      </c>
      <c r="I6" s="51">
        <v>0</v>
      </c>
      <c r="J6" s="30">
        <v>0</v>
      </c>
      <c r="K6" s="29" t="s">
        <v>446</v>
      </c>
      <c r="L6" s="50" t="s">
        <v>441</v>
      </c>
      <c r="M6" s="50" t="s">
        <v>176</v>
      </c>
      <c r="N6" s="50" t="s">
        <v>441</v>
      </c>
      <c r="O6" s="31">
        <v>86</v>
      </c>
      <c r="P6" s="51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52">
        <v>29</v>
      </c>
      <c r="C7" s="52">
        <v>17</v>
      </c>
      <c r="D7" s="52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52" t="s">
        <v>352</v>
      </c>
      <c r="M7" s="52" t="s">
        <v>115</v>
      </c>
      <c r="N7" s="52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50">
        <v>31</v>
      </c>
      <c r="C8" s="50">
        <v>16</v>
      </c>
      <c r="D8" s="50">
        <v>13</v>
      </c>
      <c r="E8" s="51">
        <v>2</v>
      </c>
      <c r="F8" s="30">
        <v>34</v>
      </c>
      <c r="G8" s="31">
        <v>13</v>
      </c>
      <c r="H8" s="51">
        <v>16</v>
      </c>
      <c r="I8" s="51">
        <v>0</v>
      </c>
      <c r="J8" s="30">
        <v>1</v>
      </c>
      <c r="K8" s="29" t="s">
        <v>415</v>
      </c>
      <c r="L8" s="50" t="s">
        <v>292</v>
      </c>
      <c r="M8" s="50" t="s">
        <v>147</v>
      </c>
      <c r="N8" s="50" t="s">
        <v>360</v>
      </c>
      <c r="O8" s="31">
        <v>96</v>
      </c>
      <c r="P8" s="51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50">
        <v>30</v>
      </c>
      <c r="C9" s="50">
        <v>12</v>
      </c>
      <c r="D9" s="50">
        <v>14</v>
      </c>
      <c r="E9" s="51">
        <v>4</v>
      </c>
      <c r="F9" s="30">
        <v>28</v>
      </c>
      <c r="G9" s="31">
        <v>8</v>
      </c>
      <c r="H9" s="51">
        <v>11</v>
      </c>
      <c r="I9" s="51">
        <v>1</v>
      </c>
      <c r="J9" s="30">
        <v>0</v>
      </c>
      <c r="K9" s="29" t="s">
        <v>422</v>
      </c>
      <c r="L9" s="50" t="s">
        <v>422</v>
      </c>
      <c r="M9" s="50" t="s">
        <v>173</v>
      </c>
      <c r="N9" s="50" t="s">
        <v>485</v>
      </c>
      <c r="O9" s="31">
        <v>78</v>
      </c>
      <c r="P9" s="51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16</v>
      </c>
      <c r="B10" s="50">
        <v>31</v>
      </c>
      <c r="C10" s="50">
        <v>12</v>
      </c>
      <c r="D10" s="50">
        <v>16</v>
      </c>
      <c r="E10" s="51">
        <v>3</v>
      </c>
      <c r="F10" s="30">
        <v>27</v>
      </c>
      <c r="G10" s="31">
        <v>8</v>
      </c>
      <c r="H10" s="51">
        <v>11</v>
      </c>
      <c r="I10" s="51">
        <v>1</v>
      </c>
      <c r="J10" s="30">
        <v>1</v>
      </c>
      <c r="K10" s="29" t="s">
        <v>497</v>
      </c>
      <c r="L10" s="50" t="s">
        <v>486</v>
      </c>
      <c r="M10" s="50" t="s">
        <v>175</v>
      </c>
      <c r="N10" s="50" t="s">
        <v>523</v>
      </c>
      <c r="O10" s="31">
        <v>88</v>
      </c>
      <c r="P10" s="51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52">
        <v>32</v>
      </c>
      <c r="C11" s="52">
        <v>11</v>
      </c>
      <c r="D11" s="52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52" t="s">
        <v>414</v>
      </c>
      <c r="M11" s="52" t="s">
        <v>204</v>
      </c>
      <c r="N11" s="52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50">
        <v>34</v>
      </c>
      <c r="C14" s="50">
        <v>21</v>
      </c>
      <c r="D14" s="50">
        <v>10</v>
      </c>
      <c r="E14" s="51">
        <v>3</v>
      </c>
      <c r="F14" s="33">
        <v>45</v>
      </c>
      <c r="G14" s="51">
        <v>20</v>
      </c>
      <c r="H14" s="51">
        <v>21</v>
      </c>
      <c r="I14" s="51">
        <v>0</v>
      </c>
      <c r="J14" s="51">
        <v>0</v>
      </c>
      <c r="K14" s="29" t="s">
        <v>469</v>
      </c>
      <c r="L14" s="50" t="s">
        <v>425</v>
      </c>
      <c r="M14" s="50" t="s">
        <v>216</v>
      </c>
      <c r="N14" s="50" t="s">
        <v>456</v>
      </c>
      <c r="O14" s="31">
        <v>114</v>
      </c>
      <c r="P14" s="51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50">
        <v>31</v>
      </c>
      <c r="C15" s="50">
        <v>21</v>
      </c>
      <c r="D15" s="50">
        <v>8</v>
      </c>
      <c r="E15" s="51">
        <v>2</v>
      </c>
      <c r="F15" s="30">
        <v>44</v>
      </c>
      <c r="G15" s="51">
        <v>18</v>
      </c>
      <c r="H15" s="51">
        <v>21</v>
      </c>
      <c r="I15" s="51">
        <v>0</v>
      </c>
      <c r="J15" s="51">
        <v>0</v>
      </c>
      <c r="K15" s="29" t="s">
        <v>489</v>
      </c>
      <c r="L15" s="50" t="s">
        <v>425</v>
      </c>
      <c r="M15" s="50" t="s">
        <v>303</v>
      </c>
      <c r="N15" s="50" t="s">
        <v>490</v>
      </c>
      <c r="O15" s="31">
        <v>118</v>
      </c>
      <c r="P15" s="51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50">
        <v>31</v>
      </c>
      <c r="C16" s="50">
        <v>20</v>
      </c>
      <c r="D16" s="50">
        <v>10</v>
      </c>
      <c r="E16" s="51">
        <v>1</v>
      </c>
      <c r="F16" s="30">
        <v>41</v>
      </c>
      <c r="G16" s="51">
        <v>18</v>
      </c>
      <c r="H16" s="51">
        <v>20</v>
      </c>
      <c r="I16" s="51">
        <v>0</v>
      </c>
      <c r="J16" s="51">
        <v>1</v>
      </c>
      <c r="K16" s="29" t="s">
        <v>467</v>
      </c>
      <c r="L16" s="50" t="s">
        <v>341</v>
      </c>
      <c r="M16" s="50" t="s">
        <v>346</v>
      </c>
      <c r="N16" s="50" t="s">
        <v>434</v>
      </c>
      <c r="O16" s="31">
        <v>112</v>
      </c>
      <c r="P16" s="51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52">
        <v>33</v>
      </c>
      <c r="C17" s="52">
        <v>14</v>
      </c>
      <c r="D17" s="52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52" t="s">
        <v>389</v>
      </c>
      <c r="M17" s="52" t="s">
        <v>187</v>
      </c>
      <c r="N17" s="52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52">
        <v>31</v>
      </c>
      <c r="C18" s="52">
        <v>14</v>
      </c>
      <c r="D18" s="52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52" t="s">
        <v>411</v>
      </c>
      <c r="M18" s="52" t="s">
        <v>165</v>
      </c>
      <c r="N18" s="52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ht="15">
      <c r="A19" s="32" t="s">
        <v>13</v>
      </c>
      <c r="B19" s="52">
        <v>33</v>
      </c>
      <c r="C19" s="52">
        <v>12</v>
      </c>
      <c r="D19" s="52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52" t="s">
        <v>520</v>
      </c>
      <c r="M19" s="52" t="s">
        <v>183</v>
      </c>
      <c r="N19" s="52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52">
        <v>31</v>
      </c>
      <c r="C20" s="52">
        <v>15</v>
      </c>
      <c r="D20" s="52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52" t="s">
        <v>433</v>
      </c>
      <c r="M20" s="52" t="s">
        <v>171</v>
      </c>
      <c r="N20" s="52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ht="15">
      <c r="A26" s="32" t="s">
        <v>17</v>
      </c>
      <c r="B26" s="50">
        <v>31</v>
      </c>
      <c r="C26" s="50">
        <v>20</v>
      </c>
      <c r="D26" s="50">
        <v>7</v>
      </c>
      <c r="E26" s="51">
        <v>4</v>
      </c>
      <c r="F26" s="30">
        <v>44</v>
      </c>
      <c r="G26" s="51">
        <v>15</v>
      </c>
      <c r="H26" s="51">
        <v>19</v>
      </c>
      <c r="I26" s="51">
        <v>1</v>
      </c>
      <c r="J26" s="51">
        <v>2</v>
      </c>
      <c r="K26" s="29" t="s">
        <v>344</v>
      </c>
      <c r="L26" s="50" t="s">
        <v>459</v>
      </c>
      <c r="M26" s="50" t="s">
        <v>216</v>
      </c>
      <c r="N26" s="50" t="s">
        <v>508</v>
      </c>
      <c r="O26" s="31">
        <v>98</v>
      </c>
      <c r="P26" s="51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52">
        <v>30</v>
      </c>
      <c r="C27" s="52">
        <v>19</v>
      </c>
      <c r="D27" s="52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52" t="s">
        <v>335</v>
      </c>
      <c r="M27" s="52" t="s">
        <v>274</v>
      </c>
      <c r="N27" s="52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52">
        <v>33</v>
      </c>
      <c r="C28" s="52">
        <v>18</v>
      </c>
      <c r="D28" s="52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52" t="s">
        <v>500</v>
      </c>
      <c r="M28" s="52" t="s">
        <v>212</v>
      </c>
      <c r="N28" s="52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50">
        <v>30</v>
      </c>
      <c r="C29" s="50">
        <v>14</v>
      </c>
      <c r="D29" s="50">
        <v>11</v>
      </c>
      <c r="E29" s="51">
        <v>5</v>
      </c>
      <c r="F29" s="30">
        <v>33</v>
      </c>
      <c r="G29" s="51">
        <v>10</v>
      </c>
      <c r="H29" s="51">
        <v>14</v>
      </c>
      <c r="I29" s="51">
        <v>0</v>
      </c>
      <c r="J29" s="51">
        <v>1</v>
      </c>
      <c r="K29" s="29" t="s">
        <v>431</v>
      </c>
      <c r="L29" s="50" t="s">
        <v>491</v>
      </c>
      <c r="M29" s="50" t="s">
        <v>173</v>
      </c>
      <c r="N29" s="50" t="s">
        <v>492</v>
      </c>
      <c r="O29" s="31">
        <v>91</v>
      </c>
      <c r="P29" s="51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50">
        <v>33</v>
      </c>
      <c r="C30" s="50">
        <v>15</v>
      </c>
      <c r="D30" s="50">
        <v>15</v>
      </c>
      <c r="E30" s="51">
        <v>3</v>
      </c>
      <c r="F30" s="30">
        <v>33</v>
      </c>
      <c r="G30" s="51">
        <v>8</v>
      </c>
      <c r="H30" s="51">
        <v>14</v>
      </c>
      <c r="I30" s="51">
        <v>1</v>
      </c>
      <c r="J30" s="51">
        <v>0</v>
      </c>
      <c r="K30" s="29" t="s">
        <v>301</v>
      </c>
      <c r="L30" s="50" t="s">
        <v>497</v>
      </c>
      <c r="M30" s="50" t="s">
        <v>150</v>
      </c>
      <c r="N30" s="50" t="s">
        <v>292</v>
      </c>
      <c r="O30" s="31">
        <v>85</v>
      </c>
      <c r="P30" s="51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50">
        <v>32</v>
      </c>
      <c r="C31" s="50">
        <v>11</v>
      </c>
      <c r="D31" s="50">
        <v>19</v>
      </c>
      <c r="E31" s="51">
        <v>2</v>
      </c>
      <c r="F31" s="30">
        <v>24</v>
      </c>
      <c r="G31" s="51">
        <v>8</v>
      </c>
      <c r="H31" s="51">
        <v>10</v>
      </c>
      <c r="I31" s="51">
        <v>1</v>
      </c>
      <c r="J31" s="51">
        <v>0</v>
      </c>
      <c r="K31" s="29" t="s">
        <v>378</v>
      </c>
      <c r="L31" s="50" t="s">
        <v>493</v>
      </c>
      <c r="M31" s="50" t="s">
        <v>204</v>
      </c>
      <c r="N31" s="50" t="s">
        <v>437</v>
      </c>
      <c r="O31" s="31">
        <v>81</v>
      </c>
      <c r="P31" s="51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52">
        <v>32</v>
      </c>
      <c r="C32" s="52">
        <v>9</v>
      </c>
      <c r="D32" s="52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52" t="s">
        <v>496</v>
      </c>
      <c r="M32" s="52" t="s">
        <v>216</v>
      </c>
      <c r="N32" s="52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31</v>
      </c>
      <c r="C35" s="50">
        <v>20</v>
      </c>
      <c r="D35" s="50">
        <v>8</v>
      </c>
      <c r="E35" s="51">
        <v>3</v>
      </c>
      <c r="F35" s="33">
        <v>43</v>
      </c>
      <c r="G35" s="51">
        <v>16</v>
      </c>
      <c r="H35" s="51">
        <v>19</v>
      </c>
      <c r="I35" s="51">
        <v>1</v>
      </c>
      <c r="J35" s="51">
        <v>1</v>
      </c>
      <c r="K35" s="29" t="s">
        <v>368</v>
      </c>
      <c r="L35" s="50" t="s">
        <v>505</v>
      </c>
      <c r="M35" s="50" t="s">
        <v>326</v>
      </c>
      <c r="N35" s="50" t="s">
        <v>506</v>
      </c>
      <c r="O35" s="31">
        <v>108</v>
      </c>
      <c r="P35" s="51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52">
        <v>31</v>
      </c>
      <c r="C36" s="52">
        <v>18</v>
      </c>
      <c r="D36" s="52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52" t="s">
        <v>517</v>
      </c>
      <c r="M36" s="52" t="s">
        <v>225</v>
      </c>
      <c r="N36" s="52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52">
        <v>31</v>
      </c>
      <c r="C37" s="52">
        <v>18</v>
      </c>
      <c r="D37" s="52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52" t="s">
        <v>381</v>
      </c>
      <c r="M37" s="52" t="s">
        <v>152</v>
      </c>
      <c r="N37" s="52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52">
        <v>30</v>
      </c>
      <c r="C38" s="52">
        <v>16</v>
      </c>
      <c r="D38" s="52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52" t="s">
        <v>405</v>
      </c>
      <c r="M38" s="52" t="s">
        <v>161</v>
      </c>
      <c r="N38" s="52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52">
        <v>32</v>
      </c>
      <c r="C39" s="52">
        <v>15</v>
      </c>
      <c r="D39" s="52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52" t="s">
        <v>404</v>
      </c>
      <c r="M39" s="52" t="s">
        <v>172</v>
      </c>
      <c r="N39" s="52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52">
        <v>33</v>
      </c>
      <c r="C40" s="52">
        <v>15</v>
      </c>
      <c r="D40" s="52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52" t="s">
        <v>449</v>
      </c>
      <c r="M40" s="52" t="s">
        <v>171</v>
      </c>
      <c r="N40" s="52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8</v>
      </c>
      <c r="B41" s="52">
        <v>34</v>
      </c>
      <c r="C41" s="52">
        <v>11</v>
      </c>
      <c r="D41" s="52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52" t="s">
        <v>479</v>
      </c>
      <c r="M41" s="52" t="s">
        <v>275</v>
      </c>
      <c r="N41" s="52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52" t="s">
        <v>57</v>
      </c>
      <c r="B44" s="56" t="s">
        <v>56</v>
      </c>
      <c r="C44" s="56"/>
      <c r="D44" s="56"/>
    </row>
    <row r="45" spans="1:19">
      <c r="A45" s="52" t="s">
        <v>55</v>
      </c>
      <c r="B45" s="56" t="s">
        <v>54</v>
      </c>
      <c r="C45" s="56"/>
      <c r="D45" s="56"/>
    </row>
    <row r="46" spans="1:19">
      <c r="A46" s="52" t="s">
        <v>53</v>
      </c>
      <c r="B46" s="56" t="s">
        <v>52</v>
      </c>
      <c r="C46" s="56"/>
      <c r="D46" s="56"/>
    </row>
    <row r="47" spans="1:19">
      <c r="A47" s="52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53" customWidth="1"/>
    <col min="2" max="4" width="9.125" style="53"/>
    <col min="5" max="10" width="9.125" style="20"/>
    <col min="11" max="13" width="9.125" style="53"/>
    <col min="14" max="14" width="13.375" style="53" customWidth="1"/>
    <col min="15" max="15" width="9.125" style="19"/>
    <col min="16" max="16" width="10" style="19" customWidth="1"/>
    <col min="17" max="17" width="9.125" style="19"/>
    <col min="18" max="16384" width="9.125" style="53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53">
        <v>32</v>
      </c>
      <c r="C5" s="53">
        <v>20</v>
      </c>
      <c r="D5" s="53">
        <v>10</v>
      </c>
      <c r="E5" s="51">
        <v>2</v>
      </c>
      <c r="F5" s="30">
        <v>42</v>
      </c>
      <c r="G5" s="31">
        <v>17</v>
      </c>
      <c r="H5" s="51">
        <v>20</v>
      </c>
      <c r="I5" s="51">
        <v>0</v>
      </c>
      <c r="J5" s="30">
        <v>0</v>
      </c>
      <c r="K5" s="29" t="s">
        <v>511</v>
      </c>
      <c r="L5" s="53" t="s">
        <v>356</v>
      </c>
      <c r="M5" s="53" t="s">
        <v>283</v>
      </c>
      <c r="N5" s="53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50">
        <v>33</v>
      </c>
      <c r="C6" s="50">
        <v>17</v>
      </c>
      <c r="D6" s="50">
        <v>13</v>
      </c>
      <c r="E6" s="51">
        <v>3</v>
      </c>
      <c r="F6" s="30">
        <v>37</v>
      </c>
      <c r="G6" s="31">
        <v>11</v>
      </c>
      <c r="H6" s="51">
        <v>17</v>
      </c>
      <c r="I6" s="51">
        <v>0</v>
      </c>
      <c r="J6" s="30">
        <v>0</v>
      </c>
      <c r="K6" s="29" t="s">
        <v>446</v>
      </c>
      <c r="L6" s="50" t="s">
        <v>441</v>
      </c>
      <c r="M6" s="50" t="s">
        <v>176</v>
      </c>
      <c r="N6" s="50" t="s">
        <v>441</v>
      </c>
      <c r="O6" s="31">
        <v>86</v>
      </c>
      <c r="P6" s="51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50">
        <v>29</v>
      </c>
      <c r="C7" s="50">
        <v>17</v>
      </c>
      <c r="D7" s="50">
        <v>10</v>
      </c>
      <c r="E7" s="51">
        <v>2</v>
      </c>
      <c r="F7" s="30">
        <v>36</v>
      </c>
      <c r="G7" s="31">
        <v>14</v>
      </c>
      <c r="H7" s="51">
        <v>17</v>
      </c>
      <c r="I7" s="51">
        <v>0</v>
      </c>
      <c r="J7" s="30">
        <v>1</v>
      </c>
      <c r="K7" s="29" t="s">
        <v>381</v>
      </c>
      <c r="L7" s="50" t="s">
        <v>352</v>
      </c>
      <c r="M7" s="50" t="s">
        <v>115</v>
      </c>
      <c r="N7" s="50" t="s">
        <v>273</v>
      </c>
      <c r="O7" s="31">
        <v>117</v>
      </c>
      <c r="P7" s="51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50">
        <v>31</v>
      </c>
      <c r="C8" s="50">
        <v>16</v>
      </c>
      <c r="D8" s="50">
        <v>13</v>
      </c>
      <c r="E8" s="51">
        <v>2</v>
      </c>
      <c r="F8" s="30">
        <v>34</v>
      </c>
      <c r="G8" s="31">
        <v>13</v>
      </c>
      <c r="H8" s="51">
        <v>16</v>
      </c>
      <c r="I8" s="51">
        <v>0</v>
      </c>
      <c r="J8" s="30">
        <v>1</v>
      </c>
      <c r="K8" s="29" t="s">
        <v>415</v>
      </c>
      <c r="L8" s="50" t="s">
        <v>292</v>
      </c>
      <c r="M8" s="50" t="s">
        <v>147</v>
      </c>
      <c r="N8" s="50" t="s">
        <v>360</v>
      </c>
      <c r="O8" s="31">
        <v>96</v>
      </c>
      <c r="P8" s="51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50">
        <v>31</v>
      </c>
      <c r="C9" s="50">
        <v>13</v>
      </c>
      <c r="D9" s="50">
        <v>14</v>
      </c>
      <c r="E9" s="51">
        <v>4</v>
      </c>
      <c r="F9" s="30">
        <v>30</v>
      </c>
      <c r="G9" s="31">
        <v>9</v>
      </c>
      <c r="H9" s="51">
        <v>12</v>
      </c>
      <c r="I9" s="51">
        <v>1</v>
      </c>
      <c r="J9" s="30">
        <v>0</v>
      </c>
      <c r="K9" s="29" t="s">
        <v>468</v>
      </c>
      <c r="L9" s="50" t="s">
        <v>422</v>
      </c>
      <c r="M9" s="50" t="s">
        <v>173</v>
      </c>
      <c r="N9" s="50" t="s">
        <v>524</v>
      </c>
      <c r="O9" s="31">
        <v>84</v>
      </c>
      <c r="P9" s="51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50">
        <v>31</v>
      </c>
      <c r="C10" s="50">
        <v>12</v>
      </c>
      <c r="D10" s="50">
        <v>16</v>
      </c>
      <c r="E10" s="51">
        <v>3</v>
      </c>
      <c r="F10" s="30">
        <v>27</v>
      </c>
      <c r="G10" s="31">
        <v>8</v>
      </c>
      <c r="H10" s="51">
        <v>11</v>
      </c>
      <c r="I10" s="51">
        <v>1</v>
      </c>
      <c r="J10" s="30">
        <v>1</v>
      </c>
      <c r="K10" s="29" t="s">
        <v>497</v>
      </c>
      <c r="L10" s="50" t="s">
        <v>486</v>
      </c>
      <c r="M10" s="50" t="s">
        <v>175</v>
      </c>
      <c r="N10" s="50" t="s">
        <v>523</v>
      </c>
      <c r="O10" s="31">
        <v>88</v>
      </c>
      <c r="P10" s="51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53">
        <v>32</v>
      </c>
      <c r="C11" s="53">
        <v>11</v>
      </c>
      <c r="D11" s="53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53" t="s">
        <v>414</v>
      </c>
      <c r="M11" s="53" t="s">
        <v>204</v>
      </c>
      <c r="N11" s="53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50">
        <v>34</v>
      </c>
      <c r="C14" s="50">
        <v>21</v>
      </c>
      <c r="D14" s="50">
        <v>10</v>
      </c>
      <c r="E14" s="51">
        <v>3</v>
      </c>
      <c r="F14" s="33">
        <v>45</v>
      </c>
      <c r="G14" s="51">
        <v>20</v>
      </c>
      <c r="H14" s="51">
        <v>21</v>
      </c>
      <c r="I14" s="51">
        <v>0</v>
      </c>
      <c r="J14" s="51">
        <v>0</v>
      </c>
      <c r="K14" s="29" t="s">
        <v>469</v>
      </c>
      <c r="L14" s="50" t="s">
        <v>425</v>
      </c>
      <c r="M14" s="50" t="s">
        <v>216</v>
      </c>
      <c r="N14" s="50" t="s">
        <v>456</v>
      </c>
      <c r="O14" s="31">
        <v>114</v>
      </c>
      <c r="P14" s="51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50">
        <v>31</v>
      </c>
      <c r="C15" s="50">
        <v>21</v>
      </c>
      <c r="D15" s="50">
        <v>8</v>
      </c>
      <c r="E15" s="51">
        <v>2</v>
      </c>
      <c r="F15" s="30">
        <v>44</v>
      </c>
      <c r="G15" s="51">
        <v>18</v>
      </c>
      <c r="H15" s="51">
        <v>21</v>
      </c>
      <c r="I15" s="51">
        <v>0</v>
      </c>
      <c r="J15" s="51">
        <v>0</v>
      </c>
      <c r="K15" s="29" t="s">
        <v>489</v>
      </c>
      <c r="L15" s="50" t="s">
        <v>425</v>
      </c>
      <c r="M15" s="50" t="s">
        <v>303</v>
      </c>
      <c r="N15" s="50" t="s">
        <v>490</v>
      </c>
      <c r="O15" s="31">
        <v>118</v>
      </c>
      <c r="P15" s="51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50">
        <v>31</v>
      </c>
      <c r="C16" s="50">
        <v>20</v>
      </c>
      <c r="D16" s="50">
        <v>10</v>
      </c>
      <c r="E16" s="51">
        <v>1</v>
      </c>
      <c r="F16" s="30">
        <v>41</v>
      </c>
      <c r="G16" s="51">
        <v>18</v>
      </c>
      <c r="H16" s="51">
        <v>20</v>
      </c>
      <c r="I16" s="51">
        <v>0</v>
      </c>
      <c r="J16" s="51">
        <v>1</v>
      </c>
      <c r="K16" s="29" t="s">
        <v>467</v>
      </c>
      <c r="L16" s="50" t="s">
        <v>341</v>
      </c>
      <c r="M16" s="50" t="s">
        <v>346</v>
      </c>
      <c r="N16" s="50" t="s">
        <v>434</v>
      </c>
      <c r="O16" s="31">
        <v>112</v>
      </c>
      <c r="P16" s="51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53">
        <v>33</v>
      </c>
      <c r="C17" s="53">
        <v>14</v>
      </c>
      <c r="D17" s="53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53" t="s">
        <v>389</v>
      </c>
      <c r="M17" s="53" t="s">
        <v>187</v>
      </c>
      <c r="N17" s="53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53">
        <v>32</v>
      </c>
      <c r="C18" s="53">
        <v>14</v>
      </c>
      <c r="D18" s="53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53" t="s">
        <v>426</v>
      </c>
      <c r="M18" s="53" t="s">
        <v>165</v>
      </c>
      <c r="N18" s="53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ht="15">
      <c r="A19" s="32" t="s">
        <v>13</v>
      </c>
      <c r="B19" s="53">
        <v>33</v>
      </c>
      <c r="C19" s="53">
        <v>12</v>
      </c>
      <c r="D19" s="53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53" t="s">
        <v>520</v>
      </c>
      <c r="M19" s="53" t="s">
        <v>183</v>
      </c>
      <c r="N19" s="53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53">
        <v>31</v>
      </c>
      <c r="C20" s="53">
        <v>15</v>
      </c>
      <c r="D20" s="53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53" t="s">
        <v>433</v>
      </c>
      <c r="M20" s="53" t="s">
        <v>171</v>
      </c>
      <c r="N20" s="53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50">
        <v>32</v>
      </c>
      <c r="C26" s="50">
        <v>20</v>
      </c>
      <c r="D26" s="50">
        <v>8</v>
      </c>
      <c r="E26" s="51">
        <v>4</v>
      </c>
      <c r="F26" s="30">
        <v>44</v>
      </c>
      <c r="G26" s="51">
        <v>15</v>
      </c>
      <c r="H26" s="51">
        <v>19</v>
      </c>
      <c r="I26" s="51">
        <v>1</v>
      </c>
      <c r="J26" s="51">
        <v>2</v>
      </c>
      <c r="K26" s="29" t="s">
        <v>352</v>
      </c>
      <c r="L26" s="50" t="s">
        <v>459</v>
      </c>
      <c r="M26" s="50" t="s">
        <v>216</v>
      </c>
      <c r="N26" s="50" t="s">
        <v>508</v>
      </c>
      <c r="O26" s="31">
        <v>99</v>
      </c>
      <c r="P26" s="51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22</v>
      </c>
      <c r="B27" s="53">
        <v>31</v>
      </c>
      <c r="C27" s="53">
        <v>19</v>
      </c>
      <c r="D27" s="53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53" t="s">
        <v>335</v>
      </c>
      <c r="M27" s="53" t="s">
        <v>274</v>
      </c>
      <c r="N27" s="53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ht="15">
      <c r="A28" s="32" t="s">
        <v>24</v>
      </c>
      <c r="B28" s="53">
        <v>33</v>
      </c>
      <c r="C28" s="53">
        <v>18</v>
      </c>
      <c r="D28" s="53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53" t="s">
        <v>500</v>
      </c>
      <c r="M28" s="53" t="s">
        <v>212</v>
      </c>
      <c r="N28" s="53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50">
        <v>31</v>
      </c>
      <c r="C29" s="50">
        <v>15</v>
      </c>
      <c r="D29" s="50">
        <v>11</v>
      </c>
      <c r="E29" s="51">
        <v>5</v>
      </c>
      <c r="F29" s="30">
        <v>35</v>
      </c>
      <c r="G29" s="51">
        <v>10</v>
      </c>
      <c r="H29" s="51">
        <v>15</v>
      </c>
      <c r="I29" s="51">
        <v>0</v>
      </c>
      <c r="J29" s="51">
        <v>1</v>
      </c>
      <c r="K29" s="29" t="s">
        <v>312</v>
      </c>
      <c r="L29" s="50" t="s">
        <v>491</v>
      </c>
      <c r="M29" s="50" t="s">
        <v>173</v>
      </c>
      <c r="N29" s="50" t="s">
        <v>526</v>
      </c>
      <c r="O29" s="31">
        <v>94</v>
      </c>
      <c r="P29" s="51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50">
        <v>33</v>
      </c>
      <c r="C30" s="50">
        <v>15</v>
      </c>
      <c r="D30" s="50">
        <v>15</v>
      </c>
      <c r="E30" s="51">
        <v>3</v>
      </c>
      <c r="F30" s="30">
        <v>33</v>
      </c>
      <c r="G30" s="51">
        <v>8</v>
      </c>
      <c r="H30" s="51">
        <v>14</v>
      </c>
      <c r="I30" s="51">
        <v>1</v>
      </c>
      <c r="J30" s="51">
        <v>0</v>
      </c>
      <c r="K30" s="29" t="s">
        <v>301</v>
      </c>
      <c r="L30" s="50" t="s">
        <v>497</v>
      </c>
      <c r="M30" s="50" t="s">
        <v>150</v>
      </c>
      <c r="N30" s="50" t="s">
        <v>292</v>
      </c>
      <c r="O30" s="31">
        <v>85</v>
      </c>
      <c r="P30" s="51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50">
        <v>32</v>
      </c>
      <c r="C31" s="50">
        <v>11</v>
      </c>
      <c r="D31" s="50">
        <v>19</v>
      </c>
      <c r="E31" s="51">
        <v>2</v>
      </c>
      <c r="F31" s="30">
        <v>24</v>
      </c>
      <c r="G31" s="51">
        <v>8</v>
      </c>
      <c r="H31" s="51">
        <v>10</v>
      </c>
      <c r="I31" s="51">
        <v>1</v>
      </c>
      <c r="J31" s="51">
        <v>0</v>
      </c>
      <c r="K31" s="29" t="s">
        <v>378</v>
      </c>
      <c r="L31" s="50" t="s">
        <v>493</v>
      </c>
      <c r="M31" s="50" t="s">
        <v>204</v>
      </c>
      <c r="N31" s="50" t="s">
        <v>437</v>
      </c>
      <c r="O31" s="31">
        <v>81</v>
      </c>
      <c r="P31" s="51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50">
        <v>32</v>
      </c>
      <c r="C32" s="50">
        <v>9</v>
      </c>
      <c r="D32" s="50">
        <v>17</v>
      </c>
      <c r="E32" s="51">
        <v>6</v>
      </c>
      <c r="F32" s="23">
        <v>24</v>
      </c>
      <c r="G32" s="51">
        <v>8</v>
      </c>
      <c r="H32" s="51">
        <v>9</v>
      </c>
      <c r="I32" s="51">
        <v>0</v>
      </c>
      <c r="J32" s="51">
        <v>0</v>
      </c>
      <c r="K32" s="29" t="s">
        <v>422</v>
      </c>
      <c r="L32" s="50" t="s">
        <v>496</v>
      </c>
      <c r="M32" s="50" t="s">
        <v>216</v>
      </c>
      <c r="N32" s="50" t="s">
        <v>465</v>
      </c>
      <c r="O32" s="31">
        <v>72</v>
      </c>
      <c r="P32" s="51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31</v>
      </c>
      <c r="C35" s="50">
        <v>20</v>
      </c>
      <c r="D35" s="50">
        <v>8</v>
      </c>
      <c r="E35" s="51">
        <v>3</v>
      </c>
      <c r="F35" s="33">
        <v>43</v>
      </c>
      <c r="G35" s="51">
        <v>16</v>
      </c>
      <c r="H35" s="51">
        <v>19</v>
      </c>
      <c r="I35" s="51">
        <v>1</v>
      </c>
      <c r="J35" s="51">
        <v>1</v>
      </c>
      <c r="K35" s="29" t="s">
        <v>368</v>
      </c>
      <c r="L35" s="50" t="s">
        <v>505</v>
      </c>
      <c r="M35" s="50" t="s">
        <v>326</v>
      </c>
      <c r="N35" s="50" t="s">
        <v>506</v>
      </c>
      <c r="O35" s="31">
        <v>108</v>
      </c>
      <c r="P35" s="51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53">
        <v>31</v>
      </c>
      <c r="C36" s="53">
        <v>18</v>
      </c>
      <c r="D36" s="53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53" t="s">
        <v>517</v>
      </c>
      <c r="M36" s="53" t="s">
        <v>225</v>
      </c>
      <c r="N36" s="53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53">
        <v>31</v>
      </c>
      <c r="C37" s="53">
        <v>18</v>
      </c>
      <c r="D37" s="53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53" t="s">
        <v>381</v>
      </c>
      <c r="M37" s="53" t="s">
        <v>152</v>
      </c>
      <c r="N37" s="53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53">
        <v>31</v>
      </c>
      <c r="C38" s="53">
        <v>16</v>
      </c>
      <c r="D38" s="53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53" t="s">
        <v>530</v>
      </c>
      <c r="M38" s="53" t="s">
        <v>161</v>
      </c>
      <c r="N38" s="53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ht="15">
      <c r="A39" s="32" t="s">
        <v>27</v>
      </c>
      <c r="B39" s="53">
        <v>32</v>
      </c>
      <c r="C39" s="53">
        <v>15</v>
      </c>
      <c r="D39" s="53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53" t="s">
        <v>404</v>
      </c>
      <c r="M39" s="53" t="s">
        <v>172</v>
      </c>
      <c r="N39" s="53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53">
        <v>33</v>
      </c>
      <c r="C40" s="53">
        <v>15</v>
      </c>
      <c r="D40" s="53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53" t="s">
        <v>449</v>
      </c>
      <c r="M40" s="53" t="s">
        <v>171</v>
      </c>
      <c r="N40" s="53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31</v>
      </c>
      <c r="B41" s="50">
        <v>30</v>
      </c>
      <c r="C41" s="50">
        <v>12</v>
      </c>
      <c r="D41" s="50">
        <v>14</v>
      </c>
      <c r="E41" s="51">
        <v>4</v>
      </c>
      <c r="F41" s="30">
        <v>28</v>
      </c>
      <c r="G41" s="51">
        <v>8</v>
      </c>
      <c r="H41" s="51">
        <v>11</v>
      </c>
      <c r="I41" s="51">
        <v>1</v>
      </c>
      <c r="J41" s="51">
        <v>1</v>
      </c>
      <c r="K41" s="29" t="s">
        <v>313</v>
      </c>
      <c r="L41" s="50" t="s">
        <v>375</v>
      </c>
      <c r="M41" s="50" t="s">
        <v>248</v>
      </c>
      <c r="N41" s="50" t="s">
        <v>364</v>
      </c>
      <c r="O41" s="31">
        <v>74</v>
      </c>
      <c r="P41" s="51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" thickTop="1"/>
    <row r="44" spans="1:19">
      <c r="A44" s="53" t="s">
        <v>57</v>
      </c>
      <c r="B44" s="56" t="s">
        <v>56</v>
      </c>
      <c r="C44" s="56"/>
      <c r="D44" s="56"/>
    </row>
    <row r="45" spans="1:19">
      <c r="A45" s="53" t="s">
        <v>55</v>
      </c>
      <c r="B45" s="56" t="s">
        <v>54</v>
      </c>
      <c r="C45" s="56"/>
      <c r="D45" s="56"/>
    </row>
    <row r="46" spans="1:19">
      <c r="A46" s="53" t="s">
        <v>53</v>
      </c>
      <c r="B46" s="56" t="s">
        <v>52</v>
      </c>
      <c r="C46" s="56"/>
      <c r="D46" s="56"/>
    </row>
    <row r="47" spans="1:19">
      <c r="A47" s="53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54" customWidth="1"/>
    <col min="2" max="4" width="9.125" style="54"/>
    <col min="5" max="10" width="9.125" style="20"/>
    <col min="11" max="13" width="9.125" style="54"/>
    <col min="14" max="14" width="13.375" style="54" customWidth="1"/>
    <col min="15" max="15" width="9.125" style="19"/>
    <col min="16" max="16" width="10" style="19" customWidth="1"/>
    <col min="17" max="17" width="9.125" style="19"/>
    <col min="18" max="16384" width="9.125" style="54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54">
        <v>32</v>
      </c>
      <c r="C5" s="54">
        <v>20</v>
      </c>
      <c r="D5" s="54">
        <v>10</v>
      </c>
      <c r="E5" s="51">
        <v>2</v>
      </c>
      <c r="F5" s="30">
        <v>42</v>
      </c>
      <c r="G5" s="31">
        <v>17</v>
      </c>
      <c r="H5" s="51">
        <v>20</v>
      </c>
      <c r="I5" s="51">
        <v>0</v>
      </c>
      <c r="J5" s="30">
        <v>0</v>
      </c>
      <c r="K5" s="29" t="s">
        <v>511</v>
      </c>
      <c r="L5" s="54" t="s">
        <v>356</v>
      </c>
      <c r="M5" s="54" t="s">
        <v>283</v>
      </c>
      <c r="N5" s="54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50">
        <v>33</v>
      </c>
      <c r="C6" s="50">
        <v>17</v>
      </c>
      <c r="D6" s="50">
        <v>13</v>
      </c>
      <c r="E6" s="51">
        <v>3</v>
      </c>
      <c r="F6" s="30">
        <v>37</v>
      </c>
      <c r="G6" s="31">
        <v>11</v>
      </c>
      <c r="H6" s="51">
        <v>17</v>
      </c>
      <c r="I6" s="51">
        <v>0</v>
      </c>
      <c r="J6" s="30">
        <v>0</v>
      </c>
      <c r="K6" s="29" t="s">
        <v>446</v>
      </c>
      <c r="L6" s="50" t="s">
        <v>441</v>
      </c>
      <c r="M6" s="50" t="s">
        <v>176</v>
      </c>
      <c r="N6" s="50" t="s">
        <v>441</v>
      </c>
      <c r="O6" s="31">
        <v>86</v>
      </c>
      <c r="P6" s="51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50">
        <v>29</v>
      </c>
      <c r="C7" s="50">
        <v>17</v>
      </c>
      <c r="D7" s="50">
        <v>10</v>
      </c>
      <c r="E7" s="51">
        <v>2</v>
      </c>
      <c r="F7" s="30">
        <v>36</v>
      </c>
      <c r="G7" s="31">
        <v>14</v>
      </c>
      <c r="H7" s="51">
        <v>17</v>
      </c>
      <c r="I7" s="51">
        <v>0</v>
      </c>
      <c r="J7" s="30">
        <v>1</v>
      </c>
      <c r="K7" s="29" t="s">
        <v>381</v>
      </c>
      <c r="L7" s="50" t="s">
        <v>352</v>
      </c>
      <c r="M7" s="50" t="s">
        <v>115</v>
      </c>
      <c r="N7" s="50" t="s">
        <v>273</v>
      </c>
      <c r="O7" s="31">
        <v>117</v>
      </c>
      <c r="P7" s="51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50">
        <v>31</v>
      </c>
      <c r="C8" s="50">
        <v>16</v>
      </c>
      <c r="D8" s="50">
        <v>13</v>
      </c>
      <c r="E8" s="51">
        <v>2</v>
      </c>
      <c r="F8" s="30">
        <v>34</v>
      </c>
      <c r="G8" s="31">
        <v>13</v>
      </c>
      <c r="H8" s="51">
        <v>16</v>
      </c>
      <c r="I8" s="51">
        <v>0</v>
      </c>
      <c r="J8" s="30">
        <v>1</v>
      </c>
      <c r="K8" s="29" t="s">
        <v>415</v>
      </c>
      <c r="L8" s="50" t="s">
        <v>292</v>
      </c>
      <c r="M8" s="50" t="s">
        <v>147</v>
      </c>
      <c r="N8" s="50" t="s">
        <v>360</v>
      </c>
      <c r="O8" s="31">
        <v>96</v>
      </c>
      <c r="P8" s="51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50">
        <v>31</v>
      </c>
      <c r="C9" s="50">
        <v>13</v>
      </c>
      <c r="D9" s="50">
        <v>14</v>
      </c>
      <c r="E9" s="51">
        <v>4</v>
      </c>
      <c r="F9" s="30">
        <v>30</v>
      </c>
      <c r="G9" s="31">
        <v>9</v>
      </c>
      <c r="H9" s="51">
        <v>12</v>
      </c>
      <c r="I9" s="51">
        <v>1</v>
      </c>
      <c r="J9" s="30">
        <v>0</v>
      </c>
      <c r="K9" s="29" t="s">
        <v>468</v>
      </c>
      <c r="L9" s="50" t="s">
        <v>422</v>
      </c>
      <c r="M9" s="50" t="s">
        <v>173</v>
      </c>
      <c r="N9" s="50" t="s">
        <v>524</v>
      </c>
      <c r="O9" s="31">
        <v>84</v>
      </c>
      <c r="P9" s="51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50">
        <v>31</v>
      </c>
      <c r="C10" s="50">
        <v>12</v>
      </c>
      <c r="D10" s="50">
        <v>16</v>
      </c>
      <c r="E10" s="51">
        <v>3</v>
      </c>
      <c r="F10" s="30">
        <v>27</v>
      </c>
      <c r="G10" s="31">
        <v>8</v>
      </c>
      <c r="H10" s="51">
        <v>11</v>
      </c>
      <c r="I10" s="51">
        <v>1</v>
      </c>
      <c r="J10" s="30">
        <v>1</v>
      </c>
      <c r="K10" s="29" t="s">
        <v>497</v>
      </c>
      <c r="L10" s="50" t="s">
        <v>486</v>
      </c>
      <c r="M10" s="50" t="s">
        <v>175</v>
      </c>
      <c r="N10" s="50" t="s">
        <v>523</v>
      </c>
      <c r="O10" s="31">
        <v>88</v>
      </c>
      <c r="P10" s="51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54">
        <v>32</v>
      </c>
      <c r="C11" s="54">
        <v>11</v>
      </c>
      <c r="D11" s="54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54" t="s">
        <v>414</v>
      </c>
      <c r="M11" s="54" t="s">
        <v>204</v>
      </c>
      <c r="N11" s="54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50">
        <v>34</v>
      </c>
      <c r="C14" s="50">
        <v>21</v>
      </c>
      <c r="D14" s="50">
        <v>10</v>
      </c>
      <c r="E14" s="51">
        <v>3</v>
      </c>
      <c r="F14" s="33">
        <v>45</v>
      </c>
      <c r="G14" s="51">
        <v>20</v>
      </c>
      <c r="H14" s="51">
        <v>21</v>
      </c>
      <c r="I14" s="51">
        <v>0</v>
      </c>
      <c r="J14" s="51">
        <v>0</v>
      </c>
      <c r="K14" s="29" t="s">
        <v>469</v>
      </c>
      <c r="L14" s="50" t="s">
        <v>425</v>
      </c>
      <c r="M14" s="50" t="s">
        <v>216</v>
      </c>
      <c r="N14" s="50" t="s">
        <v>456</v>
      </c>
      <c r="O14" s="31">
        <v>114</v>
      </c>
      <c r="P14" s="51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50">
        <v>31</v>
      </c>
      <c r="C15" s="50">
        <v>21</v>
      </c>
      <c r="D15" s="50">
        <v>8</v>
      </c>
      <c r="E15" s="51">
        <v>2</v>
      </c>
      <c r="F15" s="30">
        <v>44</v>
      </c>
      <c r="G15" s="51">
        <v>18</v>
      </c>
      <c r="H15" s="51">
        <v>21</v>
      </c>
      <c r="I15" s="51">
        <v>0</v>
      </c>
      <c r="J15" s="51">
        <v>0</v>
      </c>
      <c r="K15" s="29" t="s">
        <v>489</v>
      </c>
      <c r="L15" s="50" t="s">
        <v>425</v>
      </c>
      <c r="M15" s="50" t="s">
        <v>303</v>
      </c>
      <c r="N15" s="50" t="s">
        <v>490</v>
      </c>
      <c r="O15" s="31">
        <v>118</v>
      </c>
      <c r="P15" s="51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50">
        <v>31</v>
      </c>
      <c r="C16" s="50">
        <v>20</v>
      </c>
      <c r="D16" s="50">
        <v>10</v>
      </c>
      <c r="E16" s="51">
        <v>1</v>
      </c>
      <c r="F16" s="30">
        <v>41</v>
      </c>
      <c r="G16" s="51">
        <v>18</v>
      </c>
      <c r="H16" s="51">
        <v>20</v>
      </c>
      <c r="I16" s="51">
        <v>0</v>
      </c>
      <c r="J16" s="51">
        <v>1</v>
      </c>
      <c r="K16" s="29" t="s">
        <v>467</v>
      </c>
      <c r="L16" s="50" t="s">
        <v>341</v>
      </c>
      <c r="M16" s="50" t="s">
        <v>346</v>
      </c>
      <c r="N16" s="50" t="s">
        <v>434</v>
      </c>
      <c r="O16" s="31">
        <v>112</v>
      </c>
      <c r="P16" s="51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54">
        <v>33</v>
      </c>
      <c r="C17" s="54">
        <v>14</v>
      </c>
      <c r="D17" s="54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54" t="s">
        <v>389</v>
      </c>
      <c r="M17" s="54" t="s">
        <v>187</v>
      </c>
      <c r="N17" s="54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54">
        <v>32</v>
      </c>
      <c r="C18" s="54">
        <v>14</v>
      </c>
      <c r="D18" s="54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54" t="s">
        <v>426</v>
      </c>
      <c r="M18" s="54" t="s">
        <v>165</v>
      </c>
      <c r="N18" s="54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ht="15">
      <c r="A19" s="32" t="s">
        <v>13</v>
      </c>
      <c r="B19" s="54">
        <v>33</v>
      </c>
      <c r="C19" s="54">
        <v>12</v>
      </c>
      <c r="D19" s="54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54" t="s">
        <v>520</v>
      </c>
      <c r="M19" s="54" t="s">
        <v>183</v>
      </c>
      <c r="N19" s="54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54">
        <v>31</v>
      </c>
      <c r="C20" s="54">
        <v>15</v>
      </c>
      <c r="D20" s="54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54" t="s">
        <v>433</v>
      </c>
      <c r="M20" s="54" t="s">
        <v>171</v>
      </c>
      <c r="N20" s="54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50">
        <v>32</v>
      </c>
      <c r="C26" s="50">
        <v>20</v>
      </c>
      <c r="D26" s="50">
        <v>8</v>
      </c>
      <c r="E26" s="51">
        <v>4</v>
      </c>
      <c r="F26" s="30">
        <v>44</v>
      </c>
      <c r="G26" s="51">
        <v>15</v>
      </c>
      <c r="H26" s="51">
        <v>19</v>
      </c>
      <c r="I26" s="51">
        <v>1</v>
      </c>
      <c r="J26" s="51">
        <v>2</v>
      </c>
      <c r="K26" s="29" t="s">
        <v>352</v>
      </c>
      <c r="L26" s="50" t="s">
        <v>459</v>
      </c>
      <c r="M26" s="50" t="s">
        <v>216</v>
      </c>
      <c r="N26" s="50" t="s">
        <v>508</v>
      </c>
      <c r="O26" s="31">
        <v>99</v>
      </c>
      <c r="P26" s="51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22</v>
      </c>
      <c r="B27" s="54">
        <v>31</v>
      </c>
      <c r="C27" s="54">
        <v>19</v>
      </c>
      <c r="D27" s="54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54" t="s">
        <v>335</v>
      </c>
      <c r="M27" s="54" t="s">
        <v>274</v>
      </c>
      <c r="N27" s="54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ht="15">
      <c r="A28" s="32" t="s">
        <v>24</v>
      </c>
      <c r="B28" s="54">
        <v>33</v>
      </c>
      <c r="C28" s="54">
        <v>18</v>
      </c>
      <c r="D28" s="54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54" t="s">
        <v>500</v>
      </c>
      <c r="M28" s="54" t="s">
        <v>212</v>
      </c>
      <c r="N28" s="54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50">
        <v>31</v>
      </c>
      <c r="C29" s="50">
        <v>15</v>
      </c>
      <c r="D29" s="50">
        <v>11</v>
      </c>
      <c r="E29" s="51">
        <v>5</v>
      </c>
      <c r="F29" s="30">
        <v>35</v>
      </c>
      <c r="G29" s="51">
        <v>10</v>
      </c>
      <c r="H29" s="51">
        <v>15</v>
      </c>
      <c r="I29" s="51">
        <v>0</v>
      </c>
      <c r="J29" s="51">
        <v>1</v>
      </c>
      <c r="K29" s="29" t="s">
        <v>312</v>
      </c>
      <c r="L29" s="50" t="s">
        <v>491</v>
      </c>
      <c r="M29" s="50" t="s">
        <v>173</v>
      </c>
      <c r="N29" s="50" t="s">
        <v>526</v>
      </c>
      <c r="O29" s="31">
        <v>94</v>
      </c>
      <c r="P29" s="51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50">
        <v>33</v>
      </c>
      <c r="C30" s="50">
        <v>15</v>
      </c>
      <c r="D30" s="50">
        <v>15</v>
      </c>
      <c r="E30" s="51">
        <v>3</v>
      </c>
      <c r="F30" s="30">
        <v>33</v>
      </c>
      <c r="G30" s="51">
        <v>8</v>
      </c>
      <c r="H30" s="51">
        <v>14</v>
      </c>
      <c r="I30" s="51">
        <v>1</v>
      </c>
      <c r="J30" s="51">
        <v>0</v>
      </c>
      <c r="K30" s="29" t="s">
        <v>301</v>
      </c>
      <c r="L30" s="50" t="s">
        <v>497</v>
      </c>
      <c r="M30" s="50" t="s">
        <v>150</v>
      </c>
      <c r="N30" s="50" t="s">
        <v>292</v>
      </c>
      <c r="O30" s="31">
        <v>85</v>
      </c>
      <c r="P30" s="51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50">
        <v>32</v>
      </c>
      <c r="C31" s="50">
        <v>11</v>
      </c>
      <c r="D31" s="50">
        <v>19</v>
      </c>
      <c r="E31" s="51">
        <v>2</v>
      </c>
      <c r="F31" s="30">
        <v>24</v>
      </c>
      <c r="G31" s="51">
        <v>8</v>
      </c>
      <c r="H31" s="51">
        <v>10</v>
      </c>
      <c r="I31" s="51">
        <v>1</v>
      </c>
      <c r="J31" s="51">
        <v>0</v>
      </c>
      <c r="K31" s="29" t="s">
        <v>378</v>
      </c>
      <c r="L31" s="50" t="s">
        <v>493</v>
      </c>
      <c r="M31" s="50" t="s">
        <v>204</v>
      </c>
      <c r="N31" s="50" t="s">
        <v>437</v>
      </c>
      <c r="O31" s="31">
        <v>81</v>
      </c>
      <c r="P31" s="51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50">
        <v>32</v>
      </c>
      <c r="C32" s="50">
        <v>9</v>
      </c>
      <c r="D32" s="50">
        <v>17</v>
      </c>
      <c r="E32" s="51">
        <v>6</v>
      </c>
      <c r="F32" s="23">
        <v>24</v>
      </c>
      <c r="G32" s="51">
        <v>8</v>
      </c>
      <c r="H32" s="51">
        <v>9</v>
      </c>
      <c r="I32" s="51">
        <v>0</v>
      </c>
      <c r="J32" s="51">
        <v>0</v>
      </c>
      <c r="K32" s="29" t="s">
        <v>422</v>
      </c>
      <c r="L32" s="50" t="s">
        <v>496</v>
      </c>
      <c r="M32" s="50" t="s">
        <v>216</v>
      </c>
      <c r="N32" s="50" t="s">
        <v>465</v>
      </c>
      <c r="O32" s="31">
        <v>72</v>
      </c>
      <c r="P32" s="51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31</v>
      </c>
      <c r="C35" s="50">
        <v>20</v>
      </c>
      <c r="D35" s="50">
        <v>8</v>
      </c>
      <c r="E35" s="51">
        <v>3</v>
      </c>
      <c r="F35" s="33">
        <v>43</v>
      </c>
      <c r="G35" s="51">
        <v>16</v>
      </c>
      <c r="H35" s="51">
        <v>19</v>
      </c>
      <c r="I35" s="51">
        <v>1</v>
      </c>
      <c r="J35" s="51">
        <v>1</v>
      </c>
      <c r="K35" s="29" t="s">
        <v>368</v>
      </c>
      <c r="L35" s="50" t="s">
        <v>505</v>
      </c>
      <c r="M35" s="50" t="s">
        <v>326</v>
      </c>
      <c r="N35" s="50" t="s">
        <v>506</v>
      </c>
      <c r="O35" s="31">
        <v>108</v>
      </c>
      <c r="P35" s="51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54">
        <v>31</v>
      </c>
      <c r="C36" s="54">
        <v>18</v>
      </c>
      <c r="D36" s="54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54" t="s">
        <v>517</v>
      </c>
      <c r="M36" s="54" t="s">
        <v>225</v>
      </c>
      <c r="N36" s="54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54">
        <v>31</v>
      </c>
      <c r="C37" s="54">
        <v>18</v>
      </c>
      <c r="D37" s="54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54" t="s">
        <v>381</v>
      </c>
      <c r="M37" s="54" t="s">
        <v>152</v>
      </c>
      <c r="N37" s="54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54">
        <v>31</v>
      </c>
      <c r="C38" s="54">
        <v>16</v>
      </c>
      <c r="D38" s="54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54" t="s">
        <v>530</v>
      </c>
      <c r="M38" s="54" t="s">
        <v>161</v>
      </c>
      <c r="N38" s="54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ht="15">
      <c r="A39" s="32" t="s">
        <v>27</v>
      </c>
      <c r="B39" s="54">
        <v>32</v>
      </c>
      <c r="C39" s="54">
        <v>15</v>
      </c>
      <c r="D39" s="54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54" t="s">
        <v>404</v>
      </c>
      <c r="M39" s="54" t="s">
        <v>172</v>
      </c>
      <c r="N39" s="54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54">
        <v>33</v>
      </c>
      <c r="C40" s="54">
        <v>15</v>
      </c>
      <c r="D40" s="54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54" t="s">
        <v>449</v>
      </c>
      <c r="M40" s="54" t="s">
        <v>171</v>
      </c>
      <c r="N40" s="54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31</v>
      </c>
      <c r="B41" s="50">
        <v>30</v>
      </c>
      <c r="C41" s="50">
        <v>12</v>
      </c>
      <c r="D41" s="50">
        <v>14</v>
      </c>
      <c r="E41" s="51">
        <v>4</v>
      </c>
      <c r="F41" s="30">
        <v>28</v>
      </c>
      <c r="G41" s="51">
        <v>8</v>
      </c>
      <c r="H41" s="51">
        <v>11</v>
      </c>
      <c r="I41" s="51">
        <v>1</v>
      </c>
      <c r="J41" s="51">
        <v>1</v>
      </c>
      <c r="K41" s="29" t="s">
        <v>313</v>
      </c>
      <c r="L41" s="50" t="s">
        <v>375</v>
      </c>
      <c r="M41" s="50" t="s">
        <v>248</v>
      </c>
      <c r="N41" s="50" t="s">
        <v>364</v>
      </c>
      <c r="O41" s="31">
        <v>74</v>
      </c>
      <c r="P41" s="51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" thickTop="1"/>
    <row r="44" spans="1:19">
      <c r="A44" s="54" t="s">
        <v>57</v>
      </c>
      <c r="B44" s="56" t="s">
        <v>56</v>
      </c>
      <c r="C44" s="56"/>
      <c r="D44" s="56"/>
    </row>
    <row r="45" spans="1:19">
      <c r="A45" s="54" t="s">
        <v>55</v>
      </c>
      <c r="B45" s="56" t="s">
        <v>54</v>
      </c>
      <c r="C45" s="56"/>
      <c r="D45" s="56"/>
    </row>
    <row r="46" spans="1:19">
      <c r="A46" s="54" t="s">
        <v>53</v>
      </c>
      <c r="B46" s="56" t="s">
        <v>52</v>
      </c>
      <c r="C46" s="56"/>
      <c r="D46" s="56"/>
    </row>
    <row r="47" spans="1:19">
      <c r="A47" s="54" t="s">
        <v>51</v>
      </c>
      <c r="B47" s="56" t="s">
        <v>50</v>
      </c>
      <c r="C47" s="56"/>
      <c r="D47" s="56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33</v>
      </c>
      <c r="C4" s="40">
        <f>Boston_Bruins!$I$84</f>
        <v>17</v>
      </c>
      <c r="D4" s="40">
        <f>Boston_Bruins!$J$84</f>
        <v>13</v>
      </c>
      <c r="E4" s="38">
        <f>Boston_Bruins!$L$84</f>
        <v>3</v>
      </c>
      <c r="F4" s="33">
        <f t="shared" ref="F4:F11" si="0">(C4*2)+E4</f>
        <v>37</v>
      </c>
      <c r="G4" s="39">
        <f>C4-(Boston_Bruins!$K$84+I4)</f>
        <v>11</v>
      </c>
      <c r="H4" s="38">
        <f t="shared" ref="H4:H11" si="1">C4-I4</f>
        <v>17</v>
      </c>
      <c r="I4" s="38">
        <f>Boston_Bruins!$M$84</f>
        <v>0</v>
      </c>
      <c r="J4" s="33">
        <f>Boston_Bruins!$N$84</f>
        <v>0</v>
      </c>
      <c r="K4" s="37" t="str">
        <f>Boston_Bruins!$O$85</f>
        <v>9-6-2</v>
      </c>
      <c r="L4" s="40" t="str">
        <f>Boston_Bruins!$R$85</f>
        <v>8-7-1</v>
      </c>
      <c r="M4" s="40" t="str">
        <f>Boston_Bruins!$U$85</f>
        <v>5-3-1</v>
      </c>
      <c r="N4" s="40" t="str">
        <f>Boston_Bruins!$X$85</f>
        <v>8-7-1</v>
      </c>
      <c r="O4" s="39">
        <f>Boston_Bruins!$E$85</f>
        <v>86</v>
      </c>
      <c r="P4" s="38">
        <f>Boston_Bruins!$F$85</f>
        <v>104</v>
      </c>
      <c r="Q4" s="33">
        <f t="shared" ref="Q4:Q11" si="2">O4-P4</f>
        <v>-18</v>
      </c>
      <c r="R4" s="37" t="str">
        <f>Boston_Bruins!$AA$85</f>
        <v>W2</v>
      </c>
      <c r="S4" s="36" t="str">
        <f>Boston_Bruins!$AD$85</f>
        <v>7-3-0</v>
      </c>
    </row>
    <row r="5" spans="1:20" ht="15">
      <c r="A5" s="32" t="s">
        <v>28</v>
      </c>
      <c r="B5" s="1">
        <f>Buffalo_Sabres!$D$86</f>
        <v>32</v>
      </c>
      <c r="C5" s="1">
        <f>Buffalo_Sabres!$I$84</f>
        <v>11</v>
      </c>
      <c r="D5" s="1">
        <f>Buffalo_Sabres!$J$84</f>
        <v>17</v>
      </c>
      <c r="E5" s="20">
        <f>Buffalo_Sabres!$L$84</f>
        <v>4</v>
      </c>
      <c r="F5" s="30">
        <f t="shared" si="0"/>
        <v>26</v>
      </c>
      <c r="G5" s="31">
        <f>C5-(Buffalo_Sabres!$K$84+I5)</f>
        <v>7</v>
      </c>
      <c r="H5" s="20">
        <f t="shared" si="1"/>
        <v>10</v>
      </c>
      <c r="I5" s="20">
        <f>Buffalo_Sabres!$M$84</f>
        <v>1</v>
      </c>
      <c r="J5" s="30">
        <f>Buffalo_Sabres!$N$84</f>
        <v>1</v>
      </c>
      <c r="K5" s="29" t="str">
        <f>Buffalo_Sabres!$O$85</f>
        <v>6-9-3</v>
      </c>
      <c r="L5" s="1" t="str">
        <f>Buffalo_Sabres!$R$85</f>
        <v>5-8-1</v>
      </c>
      <c r="M5" s="1" t="str">
        <f>Buffalo_Sabres!$U$85</f>
        <v>3-5-1</v>
      </c>
      <c r="N5" s="1" t="str">
        <f>Buffalo_Sabres!$X$85</f>
        <v>4-13-2</v>
      </c>
      <c r="O5" s="31">
        <f>Buffalo_Sabres!$E$85</f>
        <v>93</v>
      </c>
      <c r="P5" s="20">
        <f>Buffalo_Sabres!$F$85</f>
        <v>110</v>
      </c>
      <c r="Q5" s="30">
        <f t="shared" si="2"/>
        <v>-17</v>
      </c>
      <c r="R5" s="29" t="str">
        <f>Buffalo_Sabres!$AA$85</f>
        <v>L11</v>
      </c>
      <c r="S5" s="28" t="str">
        <f>Buffalo_Sabres!$AD$85</f>
        <v>0-7-3</v>
      </c>
    </row>
    <row r="6" spans="1:20" ht="15">
      <c r="A6" s="32" t="s">
        <v>21</v>
      </c>
      <c r="B6" s="1">
        <f>Detroit_Red_Wings!$D$86</f>
        <v>31</v>
      </c>
      <c r="C6" s="1">
        <f>Detroit_Red_Wings!$I$84</f>
        <v>13</v>
      </c>
      <c r="D6" s="1">
        <f>Detroit_Red_Wings!$J$84</f>
        <v>14</v>
      </c>
      <c r="E6" s="20">
        <f>Detroit_Red_Wings!$L$84</f>
        <v>4</v>
      </c>
      <c r="F6" s="30">
        <f t="shared" si="0"/>
        <v>30</v>
      </c>
      <c r="G6" s="31">
        <f>C6-(Detroit_Red_Wings!$K$84+I6)</f>
        <v>9</v>
      </c>
      <c r="H6" s="20">
        <f t="shared" si="1"/>
        <v>12</v>
      </c>
      <c r="I6" s="20">
        <f>Detroit_Red_Wings!$M$84</f>
        <v>1</v>
      </c>
      <c r="J6" s="30">
        <f>Detroit_Red_Wings!$N$84</f>
        <v>0</v>
      </c>
      <c r="K6" s="29" t="str">
        <f>Detroit_Red_Wings!$O$85</f>
        <v>7-7-2</v>
      </c>
      <c r="L6" s="1" t="str">
        <f>Detroit_Red_Wings!$R$85</f>
        <v>6-7-2</v>
      </c>
      <c r="M6" s="1" t="str">
        <f>Detroit_Red_Wings!$U$85</f>
        <v>3-4-1</v>
      </c>
      <c r="N6" s="1" t="str">
        <f>Detroit_Red_Wings!$X$85</f>
        <v>9-10-1</v>
      </c>
      <c r="O6" s="31">
        <f>Detroit_Red_Wings!$E$85</f>
        <v>84</v>
      </c>
      <c r="P6" s="20">
        <f>Detroit_Red_Wings!$F$85</f>
        <v>98</v>
      </c>
      <c r="Q6" s="30">
        <f t="shared" si="2"/>
        <v>-14</v>
      </c>
      <c r="R6" s="29" t="str">
        <f>Detroit_Red_Wings!$AA$85</f>
        <v>W2</v>
      </c>
      <c r="S6" s="28" t="str">
        <f>Detroit_Red_Wings!$AD$85</f>
        <v>4-4-2</v>
      </c>
    </row>
    <row r="7" spans="1:20" ht="15">
      <c r="A7" s="32" t="s">
        <v>19</v>
      </c>
      <c r="B7" s="1">
        <f>Florida_Panthers!$D$86</f>
        <v>33</v>
      </c>
      <c r="C7" s="1">
        <f>Florida_Panthers!$I$84</f>
        <v>20</v>
      </c>
      <c r="D7" s="1">
        <f>Florida_Panthers!$J$84</f>
        <v>11</v>
      </c>
      <c r="E7" s="20">
        <f>Florida_Panthers!$L$84</f>
        <v>2</v>
      </c>
      <c r="F7" s="30">
        <f t="shared" si="0"/>
        <v>42</v>
      </c>
      <c r="G7" s="31">
        <f>C7-(Florida_Panthers!$K$84+I7)</f>
        <v>15</v>
      </c>
      <c r="H7" s="20">
        <f t="shared" si="1"/>
        <v>18</v>
      </c>
      <c r="I7" s="20">
        <f>Florida_Panthers!$M$84</f>
        <v>2</v>
      </c>
      <c r="J7" s="30">
        <f>Florida_Panthers!$N$84</f>
        <v>0</v>
      </c>
      <c r="K7" s="29" t="str">
        <f>Florida_Panthers!$O$85</f>
        <v>10-5-1</v>
      </c>
      <c r="L7" s="1" t="str">
        <f>Florida_Panthers!$R$85</f>
        <v>10-6-1</v>
      </c>
      <c r="M7" s="1" t="str">
        <f>Florida_Panthers!$U$85</f>
        <v>4-2-0</v>
      </c>
      <c r="N7" s="1" t="str">
        <f>Florida_Panthers!$X$85</f>
        <v>11-5-1</v>
      </c>
      <c r="O7" s="31">
        <f>Florida_Panthers!$E$85</f>
        <v>120</v>
      </c>
      <c r="P7" s="20">
        <f>Florida_Panthers!$F$85</f>
        <v>105</v>
      </c>
      <c r="Q7" s="30">
        <f t="shared" si="2"/>
        <v>15</v>
      </c>
      <c r="R7" s="29" t="str">
        <f>Florida_Panthers!$AA$85</f>
        <v>W2</v>
      </c>
      <c r="S7" s="28" t="str">
        <f>Florida_Panthers!$AD$85</f>
        <v>7-2-1</v>
      </c>
    </row>
    <row r="8" spans="1:20" ht="15">
      <c r="A8" s="32" t="s">
        <v>16</v>
      </c>
      <c r="B8" s="1">
        <f>Montreal_Canadiens!$D$86</f>
        <v>31</v>
      </c>
      <c r="C8" s="1">
        <f>Montreal_Canadiens!$I$84</f>
        <v>12</v>
      </c>
      <c r="D8" s="1">
        <f>Montreal_Canadiens!$J$84</f>
        <v>16</v>
      </c>
      <c r="E8" s="20">
        <f>Montreal_Canadiens!$L$84</f>
        <v>3</v>
      </c>
      <c r="F8" s="30">
        <f t="shared" si="0"/>
        <v>27</v>
      </c>
      <c r="G8" s="31">
        <f>C8-(Montreal_Canadiens!$K$84+I8)</f>
        <v>8</v>
      </c>
      <c r="H8" s="20">
        <f t="shared" si="1"/>
        <v>11</v>
      </c>
      <c r="I8" s="20">
        <f>Montreal_Canadiens!$M$84</f>
        <v>1</v>
      </c>
      <c r="J8" s="30">
        <f>Montreal_Canadiens!$N$84</f>
        <v>1</v>
      </c>
      <c r="K8" s="29" t="str">
        <f>Montreal_Canadiens!$O$85</f>
        <v>9-7-2</v>
      </c>
      <c r="L8" s="1" t="str">
        <f>Montreal_Canadiens!$R$85</f>
        <v>3-9-1</v>
      </c>
      <c r="M8" s="1" t="str">
        <f>Montreal_Canadiens!$U$85</f>
        <v>4-3-0</v>
      </c>
      <c r="N8" s="1" t="str">
        <f>Montreal_Canadiens!$X$85</f>
        <v>8-11-1</v>
      </c>
      <c r="O8" s="31">
        <f>Montreal_Canadiens!$E$85</f>
        <v>88</v>
      </c>
      <c r="P8" s="20">
        <f>Montreal_Canadiens!$F$85</f>
        <v>114</v>
      </c>
      <c r="Q8" s="30">
        <f t="shared" si="2"/>
        <v>-26</v>
      </c>
      <c r="R8" s="29" t="str">
        <f>Montreal_Canadiens!$AA$85</f>
        <v>W1</v>
      </c>
      <c r="S8" s="28" t="str">
        <f>Montreal_Canadiens!$AD$85</f>
        <v>5-5-0</v>
      </c>
    </row>
    <row r="9" spans="1:20" ht="15">
      <c r="A9" s="32" t="s">
        <v>11</v>
      </c>
      <c r="B9" s="1">
        <f>Ottawa_Senators!$D$86</f>
        <v>31</v>
      </c>
      <c r="C9" s="1">
        <f>Ottawa_Senators!$I$84</f>
        <v>16</v>
      </c>
      <c r="D9" s="1">
        <f>Ottawa_Senators!$J$84</f>
        <v>13</v>
      </c>
      <c r="E9" s="20">
        <f>Ottawa_Senators!$L$84</f>
        <v>2</v>
      </c>
      <c r="F9" s="30">
        <f t="shared" si="0"/>
        <v>34</v>
      </c>
      <c r="G9" s="31">
        <f>C9-(Ottawa_Senators!$K$84+I9)</f>
        <v>13</v>
      </c>
      <c r="H9" s="20">
        <f t="shared" si="1"/>
        <v>16</v>
      </c>
      <c r="I9" s="20">
        <f>Ottawa_Senators!$M$84</f>
        <v>0</v>
      </c>
      <c r="J9" s="30">
        <f>Ottawa_Senators!$N$84</f>
        <v>1</v>
      </c>
      <c r="K9" s="29" t="str">
        <f>Ottawa_Senators!$O$85</f>
        <v>10-6-1</v>
      </c>
      <c r="L9" s="1" t="str">
        <f>Ottawa_Senators!$R$85</f>
        <v>6-7-1</v>
      </c>
      <c r="M9" s="1" t="str">
        <f>Ottawa_Senators!$U$85</f>
        <v>5-2-0</v>
      </c>
      <c r="N9" s="1" t="str">
        <f>Ottawa_Senators!$X$85</f>
        <v>7-7-1</v>
      </c>
      <c r="O9" s="31">
        <f>Ottawa_Senators!$E$85</f>
        <v>96</v>
      </c>
      <c r="P9" s="20">
        <f>Ottawa_Senators!$F$85</f>
        <v>89</v>
      </c>
      <c r="Q9" s="30">
        <f t="shared" si="2"/>
        <v>7</v>
      </c>
      <c r="R9" s="29" t="str">
        <f>Ottawa_Senators!$AA$85</f>
        <v>W4</v>
      </c>
      <c r="S9" s="28" t="str">
        <f>Ottawa_Senators!$AD$85</f>
        <v>7-2-1</v>
      </c>
    </row>
    <row r="10" spans="1:20" ht="15">
      <c r="A10" s="32" t="s">
        <v>5</v>
      </c>
      <c r="B10" s="1">
        <f>Tampa_Bay_Lightning!$D$86</f>
        <v>29</v>
      </c>
      <c r="C10" s="1">
        <f>Tampa_Bay_Lightning!$I$84</f>
        <v>17</v>
      </c>
      <c r="D10" s="1">
        <f>Tampa_Bay_Lightning!$J$84</f>
        <v>10</v>
      </c>
      <c r="E10" s="20">
        <f>Tampa_Bay_Lightning!$L$84</f>
        <v>2</v>
      </c>
      <c r="F10" s="30">
        <f t="shared" si="0"/>
        <v>36</v>
      </c>
      <c r="G10" s="31">
        <f>C10-(Tampa_Bay_Lightning!$K$84+I10)</f>
        <v>14</v>
      </c>
      <c r="H10" s="20">
        <f t="shared" si="1"/>
        <v>17</v>
      </c>
      <c r="I10" s="20">
        <f>Tampa_Bay_Lightning!$M$84</f>
        <v>0</v>
      </c>
      <c r="J10" s="30">
        <f>Tampa_Bay_Lightning!$N$84</f>
        <v>1</v>
      </c>
      <c r="K10" s="29" t="str">
        <f>Tampa_Bay_Lightning!$O$85</f>
        <v>9-4-1</v>
      </c>
      <c r="L10" s="1" t="str">
        <f>Tampa_Bay_Lightning!$R$85</f>
        <v>8-6-1</v>
      </c>
      <c r="M10" s="1" t="str">
        <f>Tampa_Bay_Lightning!$U$85</f>
        <v>0-3-0</v>
      </c>
      <c r="N10" s="1" t="str">
        <f>Tampa_Bay_Lightning!$X$85</f>
        <v>6-4-2</v>
      </c>
      <c r="O10" s="31">
        <f>Tampa_Bay_Lightning!$E$85</f>
        <v>117</v>
      </c>
      <c r="P10" s="20">
        <f>Tampa_Bay_Lightning!$F$85</f>
        <v>85</v>
      </c>
      <c r="Q10" s="30">
        <f t="shared" si="2"/>
        <v>32</v>
      </c>
      <c r="R10" s="29" t="str">
        <f>Tampa_Bay_Lightning!$AA$85</f>
        <v>W3</v>
      </c>
      <c r="S10" s="28" t="str">
        <f>Tampa_Bay_Lightning!$AD$85</f>
        <v>7-3-0</v>
      </c>
    </row>
    <row r="11" spans="1:20" ht="15.75" thickBot="1">
      <c r="A11" s="32" t="s">
        <v>4</v>
      </c>
      <c r="B11" s="1">
        <f>Toronto_Maple_Leafs!$D$86</f>
        <v>32</v>
      </c>
      <c r="C11" s="1">
        <f>Toronto_Maple_Leafs!$I$84</f>
        <v>20</v>
      </c>
      <c r="D11" s="1">
        <f>Toronto_Maple_Leafs!$J$84</f>
        <v>10</v>
      </c>
      <c r="E11" s="24">
        <f>Toronto_Maple_Leafs!$L$84</f>
        <v>2</v>
      </c>
      <c r="F11" s="23">
        <f t="shared" si="0"/>
        <v>42</v>
      </c>
      <c r="G11" s="25">
        <f>C11-(Toronto_Maple_Leafs!$K$84+I11)</f>
        <v>17</v>
      </c>
      <c r="H11" s="24">
        <f t="shared" si="1"/>
        <v>20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14-4-0</v>
      </c>
      <c r="L11" s="1" t="str">
        <f>Toronto_Maple_Leafs!$R$85</f>
        <v>6-6-2</v>
      </c>
      <c r="M11" s="1" t="str">
        <f>Toronto_Maple_Leafs!$U$85</f>
        <v>6-4-1</v>
      </c>
      <c r="N11" s="1" t="str">
        <f>Toronto_Maple_Leafs!$X$85</f>
        <v>10-8-1</v>
      </c>
      <c r="O11" s="31">
        <f>Toronto_Maple_Leafs!$E$85</f>
        <v>97</v>
      </c>
      <c r="P11" s="20">
        <f>Toronto_Maple_Leafs!$F$85</f>
        <v>84</v>
      </c>
      <c r="Q11" s="30">
        <f t="shared" si="2"/>
        <v>13</v>
      </c>
      <c r="R11" s="29" t="str">
        <f>Toronto_Maple_Leafs!$AA$85</f>
        <v>W2</v>
      </c>
      <c r="S11" s="28" t="str">
        <f>Toronto_Maple_Leafs!$AD$85</f>
        <v>7-3-0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31</v>
      </c>
      <c r="C14" s="1">
        <f>Carolina_Hurricanes!$I$84</f>
        <v>20</v>
      </c>
      <c r="D14" s="1">
        <f>Carolina_Hurricanes!$J$84</f>
        <v>10</v>
      </c>
      <c r="E14" s="20">
        <f>Carolina_Hurricanes!$L$84</f>
        <v>1</v>
      </c>
      <c r="F14" s="33">
        <f t="shared" ref="F14:F21" si="3">(C14*2)+E14</f>
        <v>41</v>
      </c>
      <c r="G14" s="20">
        <f>C14-(Carolina_Hurricanes!$K$84+I14)</f>
        <v>18</v>
      </c>
      <c r="H14" s="20">
        <f t="shared" ref="H14:H21" si="4">C14-I14</f>
        <v>20</v>
      </c>
      <c r="I14" s="20">
        <f>Carolina_Hurricanes!$M$84</f>
        <v>0</v>
      </c>
      <c r="J14" s="20">
        <f>Carolina_Hurricanes!$N$84</f>
        <v>1</v>
      </c>
      <c r="K14" s="29" t="str">
        <f>Carolina_Hurricanes!$O$85</f>
        <v>13-4-0</v>
      </c>
      <c r="L14" s="1" t="str">
        <f>Carolina_Hurricanes!$R$85</f>
        <v>7-6-1</v>
      </c>
      <c r="M14" s="1" t="str">
        <f>Carolina_Hurricanes!$U$85</f>
        <v>9-2-1</v>
      </c>
      <c r="N14" s="1" t="str">
        <f>Carolina_Hurricanes!$X$85</f>
        <v>11-6-1</v>
      </c>
      <c r="O14" s="31">
        <f>Carolina_Hurricanes!$E$85</f>
        <v>112</v>
      </c>
      <c r="P14" s="20">
        <f>Carolina_Hurricanes!$F$85</f>
        <v>87</v>
      </c>
      <c r="Q14" s="30">
        <f t="shared" ref="Q14:Q21" si="5">O14-P14</f>
        <v>25</v>
      </c>
      <c r="R14" s="29" t="str">
        <f>Carolina_Hurricanes!$AA$85</f>
        <v>W2</v>
      </c>
      <c r="S14" s="28" t="str">
        <f>Carolina_Hurricanes!$AD$85</f>
        <v>5-5-0</v>
      </c>
    </row>
    <row r="15" spans="1:20" ht="15">
      <c r="A15" s="32" t="s">
        <v>23</v>
      </c>
      <c r="B15" s="1">
        <f>Columbus_Blue_Jackets!$D$86</f>
        <v>32</v>
      </c>
      <c r="C15" s="1">
        <f>Columbus_Blue_Jackets!$I$84</f>
        <v>12</v>
      </c>
      <c r="D15" s="1">
        <f>Columbus_Blue_Jackets!$J$84</f>
        <v>15</v>
      </c>
      <c r="E15" s="20">
        <f>Columbus_Blue_Jackets!$L$84</f>
        <v>5</v>
      </c>
      <c r="F15" s="30">
        <f t="shared" si="3"/>
        <v>29</v>
      </c>
      <c r="G15" s="20">
        <f>C15-(Columbus_Blue_Jackets!$K$84+I15)</f>
        <v>9</v>
      </c>
      <c r="H15" s="20">
        <f t="shared" si="4"/>
        <v>11</v>
      </c>
      <c r="I15" s="20">
        <f>Columbus_Blue_Jackets!$M$84</f>
        <v>1</v>
      </c>
      <c r="J15" s="20">
        <f>Columbus_Blue_Jackets!$N$84</f>
        <v>0</v>
      </c>
      <c r="K15" s="29" t="str">
        <f>Columbus_Blue_Jackets!$O$85</f>
        <v>8-4-3</v>
      </c>
      <c r="L15" s="1" t="str">
        <f>Columbus_Blue_Jackets!$R$85</f>
        <v>4-11-2</v>
      </c>
      <c r="M15" s="1" t="str">
        <f>Columbus_Blue_Jackets!$U$85</f>
        <v>3-3-1</v>
      </c>
      <c r="N15" s="1" t="str">
        <f>Columbus_Blue_Jackets!$X$85</f>
        <v>7-6-2</v>
      </c>
      <c r="O15" s="31">
        <f>Columbus_Blue_Jackets!$E$85</f>
        <v>104</v>
      </c>
      <c r="P15" s="20">
        <f>Columbus_Blue_Jackets!$F$85</f>
        <v>116</v>
      </c>
      <c r="Q15" s="30">
        <f t="shared" si="5"/>
        <v>-12</v>
      </c>
      <c r="R15" s="29" t="str">
        <f>Columbus_Blue_Jackets!$AA$85</f>
        <v>L5</v>
      </c>
      <c r="S15" s="28" t="str">
        <f>Columbus_Blue_Jackets!$AD$85</f>
        <v>2-6-2</v>
      </c>
    </row>
    <row r="16" spans="1:20" ht="15">
      <c r="A16" s="32" t="s">
        <v>14</v>
      </c>
      <c r="B16" s="1">
        <f>New_Jersey_Devils!$D$86</f>
        <v>34</v>
      </c>
      <c r="C16" s="1">
        <f>New_Jersey_Devils!$I$84</f>
        <v>21</v>
      </c>
      <c r="D16" s="1">
        <f>New_Jersey_Devils!$J$84</f>
        <v>10</v>
      </c>
      <c r="E16" s="20">
        <f>New_Jersey_Devils!$L$84</f>
        <v>3</v>
      </c>
      <c r="F16" s="30">
        <f t="shared" si="3"/>
        <v>45</v>
      </c>
      <c r="G16" s="20">
        <f>C16-(New_Jersey_Devils!$K$84+I16)</f>
        <v>20</v>
      </c>
      <c r="H16" s="20">
        <f t="shared" si="4"/>
        <v>21</v>
      </c>
      <c r="I16" s="20">
        <f>New_Jersey_Devils!$M$84</f>
        <v>0</v>
      </c>
      <c r="J16" s="20">
        <f>New_Jersey_Devils!$N$84</f>
        <v>0</v>
      </c>
      <c r="K16" s="29" t="str">
        <f>New_Jersey_Devils!$O$85</f>
        <v>9-6-3</v>
      </c>
      <c r="L16" s="1" t="str">
        <f>New_Jersey_Devils!$R$85</f>
        <v>12-4-0</v>
      </c>
      <c r="M16" s="1" t="str">
        <f>New_Jersey_Devils!$U$85</f>
        <v>5-2-2</v>
      </c>
      <c r="N16" s="1" t="str">
        <f>New_Jersey_Devils!$X$85</f>
        <v>12-6-3</v>
      </c>
      <c r="O16" s="31">
        <f>New_Jersey_Devils!$E$85</f>
        <v>114</v>
      </c>
      <c r="P16" s="20">
        <f>New_Jersey_Devils!$F$85</f>
        <v>87</v>
      </c>
      <c r="Q16" s="30">
        <f t="shared" si="5"/>
        <v>27</v>
      </c>
      <c r="R16" s="29" t="str">
        <f>New_Jersey_Devils!$AA$85</f>
        <v>W3</v>
      </c>
      <c r="S16" s="28" t="str">
        <f>New_Jersey_Devils!$AD$85</f>
        <v>6-3-1</v>
      </c>
    </row>
    <row r="17" spans="1:19" ht="15">
      <c r="A17" s="32" t="s">
        <v>13</v>
      </c>
      <c r="B17" s="1">
        <f>New_York_Islanders!$D$86</f>
        <v>33</v>
      </c>
      <c r="C17" s="1">
        <f>New_York_Islanders!$I$84</f>
        <v>12</v>
      </c>
      <c r="D17" s="1">
        <f>New_York_Islanders!$J$84</f>
        <v>14</v>
      </c>
      <c r="E17" s="20">
        <f>New_York_Islanders!$L$84</f>
        <v>7</v>
      </c>
      <c r="F17" s="30">
        <f t="shared" si="3"/>
        <v>31</v>
      </c>
      <c r="G17" s="20">
        <f>C17-(New_York_Islanders!$K$84+I17)</f>
        <v>7</v>
      </c>
      <c r="H17" s="20">
        <f t="shared" si="4"/>
        <v>10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6-7-2</v>
      </c>
      <c r="L17" s="1" t="str">
        <f>New_York_Islanders!$R$85</f>
        <v>6-7-5</v>
      </c>
      <c r="M17" s="1" t="str">
        <f>New_York_Islanders!$U$85</f>
        <v>3-2-2</v>
      </c>
      <c r="N17" s="1" t="str">
        <f>New_York_Islanders!$X$85</f>
        <v>8-7-3</v>
      </c>
      <c r="O17" s="31">
        <f>New_York_Islanders!$E$85</f>
        <v>86</v>
      </c>
      <c r="P17" s="20">
        <f>New_York_Islanders!$F$85</f>
        <v>103</v>
      </c>
      <c r="Q17" s="30">
        <f t="shared" si="5"/>
        <v>-17</v>
      </c>
      <c r="R17" s="29" t="str">
        <f>New_York_Islanders!$AA$85</f>
        <v>L2</v>
      </c>
      <c r="S17" s="28" t="str">
        <f>New_York_Islanders!$AD$85</f>
        <v>4-4-2</v>
      </c>
    </row>
    <row r="18" spans="1:19" ht="15">
      <c r="A18" s="32" t="s">
        <v>12</v>
      </c>
      <c r="B18" s="1">
        <f>New_York_Rangers!$D$86</f>
        <v>31</v>
      </c>
      <c r="C18" s="1">
        <f>New_York_Rangers!$I$84</f>
        <v>15</v>
      </c>
      <c r="D18" s="1">
        <f>New_York_Rangers!$J$84</f>
        <v>15</v>
      </c>
      <c r="E18" s="20">
        <f>New_York_Rangers!$L$84</f>
        <v>1</v>
      </c>
      <c r="F18" s="30">
        <f t="shared" si="3"/>
        <v>31</v>
      </c>
      <c r="G18" s="20">
        <f>C18-(New_York_Rangers!$K$84+I18)</f>
        <v>15</v>
      </c>
      <c r="H18" s="20">
        <f t="shared" si="4"/>
        <v>15</v>
      </c>
      <c r="I18" s="20">
        <f>New_York_Rangers!$M$84</f>
        <v>0</v>
      </c>
      <c r="J18" s="20">
        <f>New_York_Rangers!$N$84</f>
        <v>0</v>
      </c>
      <c r="K18" s="29" t="str">
        <f>New_York_Rangers!$O$85</f>
        <v>7-8-1</v>
      </c>
      <c r="L18" s="1" t="str">
        <f>New_York_Rangers!$R$85</f>
        <v>8-7-0</v>
      </c>
      <c r="M18" s="1" t="str">
        <f>New_York_Rangers!$U$85</f>
        <v>3-4-0</v>
      </c>
      <c r="N18" s="1" t="str">
        <f>New_York_Rangers!$X$85</f>
        <v>11-6-0</v>
      </c>
      <c r="O18" s="31">
        <f>New_York_Rangers!$E$85</f>
        <v>92</v>
      </c>
      <c r="P18" s="20">
        <f>New_York_Rangers!$F$85</f>
        <v>93</v>
      </c>
      <c r="Q18" s="30">
        <f t="shared" si="5"/>
        <v>-1</v>
      </c>
      <c r="R18" s="29" t="str">
        <f>New_York_Rangers!$AA$85</f>
        <v>L3</v>
      </c>
      <c r="S18" s="28" t="str">
        <f>New_York_Rangers!$AD$85</f>
        <v>3-7-0</v>
      </c>
    </row>
    <row r="19" spans="1:19" ht="15">
      <c r="A19" s="32" t="s">
        <v>10</v>
      </c>
      <c r="B19" s="1">
        <f>Philadelphia_Flyers!$D$86</f>
        <v>32</v>
      </c>
      <c r="C19" s="1">
        <f>Philadelphia_Flyers!$I$84</f>
        <v>14</v>
      </c>
      <c r="D19" s="1">
        <f>Philadelphia_Flyers!$J$84</f>
        <v>14</v>
      </c>
      <c r="E19" s="20">
        <f>Philadelphia_Flyers!$L$84</f>
        <v>4</v>
      </c>
      <c r="F19" s="30">
        <f t="shared" si="3"/>
        <v>32</v>
      </c>
      <c r="G19" s="20">
        <f>C19-(Philadelphia_Flyers!$K$84+I19)</f>
        <v>4</v>
      </c>
      <c r="H19" s="20">
        <f t="shared" si="4"/>
        <v>11</v>
      </c>
      <c r="I19" s="20">
        <f>Philadelphia_Flyers!$M$84</f>
        <v>3</v>
      </c>
      <c r="J19" s="20">
        <f>Philadelphia_Flyers!$N$84</f>
        <v>2</v>
      </c>
      <c r="K19" s="29" t="str">
        <f>Philadelphia_Flyers!$O$85</f>
        <v>7-8-1</v>
      </c>
      <c r="L19" s="1" t="str">
        <f>Philadelphia_Flyers!$R$85</f>
        <v>7-6-3</v>
      </c>
      <c r="M19" s="1" t="str">
        <f>Philadelphia_Flyers!$U$85</f>
        <v>2-4-0</v>
      </c>
      <c r="N19" s="1" t="str">
        <f>Philadelphia_Flyers!$X$85</f>
        <v>7-8-2</v>
      </c>
      <c r="O19" s="31">
        <f>Philadelphia_Flyers!$E$85</f>
        <v>97</v>
      </c>
      <c r="P19" s="20">
        <f>Philadelphia_Flyers!$F$85</f>
        <v>112</v>
      </c>
      <c r="Q19" s="30">
        <f t="shared" si="5"/>
        <v>-15</v>
      </c>
      <c r="R19" s="29" t="str">
        <f>Philadelphia_Flyers!$AA$85</f>
        <v>L2</v>
      </c>
      <c r="S19" s="28" t="str">
        <f>Philadelphia_Flyers!$AD$85</f>
        <v>5-4-1</v>
      </c>
    </row>
    <row r="20" spans="1:19" ht="15">
      <c r="A20" s="32" t="s">
        <v>9</v>
      </c>
      <c r="B20" s="1">
        <f>Pittsburgh_Penguins!$D$86</f>
        <v>33</v>
      </c>
      <c r="C20" s="1">
        <f>Pittsburgh_Penguins!$I$84</f>
        <v>14</v>
      </c>
      <c r="D20" s="1">
        <f>Pittsburgh_Penguins!$J$84</f>
        <v>14</v>
      </c>
      <c r="E20" s="20">
        <f>Pittsburgh_Penguins!$L$84</f>
        <v>5</v>
      </c>
      <c r="F20" s="30">
        <f t="shared" si="3"/>
        <v>33</v>
      </c>
      <c r="G20" s="20">
        <f>C20-(Pittsburgh_Penguins!$K$84+I20)</f>
        <v>8</v>
      </c>
      <c r="H20" s="20">
        <f t="shared" si="4"/>
        <v>13</v>
      </c>
      <c r="I20" s="20">
        <f>Pittsburgh_Penguins!$M$84</f>
        <v>1</v>
      </c>
      <c r="J20" s="20">
        <f>Pittsburgh_Penguins!$N$84</f>
        <v>2</v>
      </c>
      <c r="K20" s="29" t="str">
        <f>Pittsburgh_Penguins!$O$85</f>
        <v>9-7-2</v>
      </c>
      <c r="L20" s="1" t="str">
        <f>Pittsburgh_Penguins!$R$85</f>
        <v>5-7-3</v>
      </c>
      <c r="M20" s="1" t="str">
        <f>Pittsburgh_Penguins!$U$85</f>
        <v>1-5-1</v>
      </c>
      <c r="N20" s="1" t="str">
        <f>Pittsburgh_Penguins!$X$85</f>
        <v>9-6-4</v>
      </c>
      <c r="O20" s="31">
        <f>Pittsburgh_Penguins!$E$85</f>
        <v>100</v>
      </c>
      <c r="P20" s="20">
        <f>Pittsburgh_Penguins!$F$85</f>
        <v>123</v>
      </c>
      <c r="Q20" s="30">
        <f t="shared" si="5"/>
        <v>-23</v>
      </c>
      <c r="R20" s="29" t="str">
        <f>Pittsburgh_Penguins!$AA$85</f>
        <v>W1</v>
      </c>
      <c r="S20" s="28" t="str">
        <f>Pittsburgh_Penguins!$AD$85</f>
        <v>7-2-1</v>
      </c>
    </row>
    <row r="21" spans="1:19" ht="15.75" thickBot="1">
      <c r="A21" s="27" t="s">
        <v>1</v>
      </c>
      <c r="B21" s="26">
        <f>Washington_Capitals!$D$86</f>
        <v>31</v>
      </c>
      <c r="C21" s="26">
        <f>Washington_Capitals!$I$84</f>
        <v>21</v>
      </c>
      <c r="D21" s="26">
        <f>Washington_Capitals!$J$84</f>
        <v>8</v>
      </c>
      <c r="E21" s="24">
        <f>Washington_Capitals!$L$84</f>
        <v>2</v>
      </c>
      <c r="F21" s="23">
        <f t="shared" si="3"/>
        <v>44</v>
      </c>
      <c r="G21" s="24">
        <f>C21-(Washington_Capitals!$K$84+I21)</f>
        <v>18</v>
      </c>
      <c r="H21" s="24">
        <f t="shared" si="4"/>
        <v>21</v>
      </c>
      <c r="I21" s="24">
        <f>Washington_Capitals!$M$84</f>
        <v>0</v>
      </c>
      <c r="J21" s="24">
        <f>Washington_Capitals!$N$84</f>
        <v>0</v>
      </c>
      <c r="K21" s="22" t="str">
        <f>Washington_Capitals!$O$85</f>
        <v>9-4-2</v>
      </c>
      <c r="L21" s="26" t="str">
        <f>Washington_Capitals!$R$85</f>
        <v>12-4-0</v>
      </c>
      <c r="M21" s="26" t="str">
        <f>Washington_Capitals!$U$85</f>
        <v>8-4-0</v>
      </c>
      <c r="N21" s="26" t="str">
        <f>Washington_Capitals!$X$85</f>
        <v>14-5-1</v>
      </c>
      <c r="O21" s="25">
        <f>Washington_Capitals!$E$85</f>
        <v>118</v>
      </c>
      <c r="P21" s="24">
        <f>Washington_Capitals!$F$85</f>
        <v>83</v>
      </c>
      <c r="Q21" s="23">
        <f t="shared" si="5"/>
        <v>35</v>
      </c>
      <c r="R21" s="22" t="str">
        <f>Washington_Capitals!$AA$85</f>
        <v>L2</v>
      </c>
      <c r="S21" s="21" t="str">
        <f>Washington_Capitals!$AD$85</f>
        <v>7-2-1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31</v>
      </c>
      <c r="C25" s="40">
        <f>Utah_Hockey_Club!$I$84</f>
        <v>15</v>
      </c>
      <c r="D25" s="40">
        <f>Utah_Hockey_Club!$J$84</f>
        <v>11</v>
      </c>
      <c r="E25" s="38">
        <f>Utah_Hockey_Club!$L$84</f>
        <v>5</v>
      </c>
      <c r="F25" s="33">
        <f t="shared" ref="F25:F32" si="6">(C25*2)+E25</f>
        <v>35</v>
      </c>
      <c r="G25" s="38">
        <f>C25-(Utah_Hockey_Club!$K$84+I25)</f>
        <v>10</v>
      </c>
      <c r="H25" s="38">
        <f t="shared" ref="H25:H32" si="7">C25-I25</f>
        <v>15</v>
      </c>
      <c r="I25" s="38">
        <f>Utah_Hockey_Club!$M$84</f>
        <v>0</v>
      </c>
      <c r="J25" s="38">
        <f>Utah_Hockey_Club!$N$84</f>
        <v>1</v>
      </c>
      <c r="K25" s="37" t="str">
        <f>Utah_Hockey_Club!$O$85</f>
        <v>5-5-3</v>
      </c>
      <c r="L25" s="40" t="str">
        <f>Utah_Hockey_Club!$R$85</f>
        <v>10-6-2</v>
      </c>
      <c r="M25" s="40" t="str">
        <f>Utah_Hockey_Club!$U$85</f>
        <v>3-4-1</v>
      </c>
      <c r="N25" s="40" t="str">
        <f>Utah_Hockey_Club!$X$85</f>
        <v>7-6-5</v>
      </c>
      <c r="O25" s="39">
        <f>Utah_Hockey_Club!$E$85</f>
        <v>94</v>
      </c>
      <c r="P25" s="38">
        <f>Utah_Hockey_Club!$F$85</f>
        <v>90</v>
      </c>
      <c r="Q25" s="33">
        <f t="shared" ref="Q25:Q32" si="8">O25-P25</f>
        <v>4</v>
      </c>
      <c r="R25" s="37" t="str">
        <f>Utah_Hockey_Club!$AA$85</f>
        <v>W3</v>
      </c>
      <c r="S25" s="36" t="str">
        <f>Utah_Hockey_Club!$AD$85</f>
        <v>7-1-2</v>
      </c>
    </row>
    <row r="26" spans="1:19" ht="15">
      <c r="A26" s="32" t="s">
        <v>25</v>
      </c>
      <c r="B26" s="1">
        <f>Chicago_Blackhawks!$D$86</f>
        <v>32</v>
      </c>
      <c r="C26" s="1">
        <f>Chicago_Blackhawks!$I$84</f>
        <v>11</v>
      </c>
      <c r="D26" s="1">
        <f>Chicago_Blackhawks!$J$84</f>
        <v>19</v>
      </c>
      <c r="E26" s="20">
        <f>Chicago_Blackhawks!$L$84</f>
        <v>2</v>
      </c>
      <c r="F26" s="30">
        <f t="shared" si="6"/>
        <v>24</v>
      </c>
      <c r="G26" s="20">
        <f>C26-(Chicago_Blackhawks!$K$84+I26)</f>
        <v>8</v>
      </c>
      <c r="H26" s="20">
        <f t="shared" si="7"/>
        <v>10</v>
      </c>
      <c r="I26" s="20">
        <f>Chicago_Blackhawks!$M$84</f>
        <v>1</v>
      </c>
      <c r="J26" s="20">
        <f>Chicago_Blackhawks!$N$84</f>
        <v>0</v>
      </c>
      <c r="K26" s="29" t="str">
        <f>Chicago_Blackhawks!$O$85</f>
        <v>6-8-0</v>
      </c>
      <c r="L26" s="1" t="str">
        <f>Chicago_Blackhawks!$R$85</f>
        <v>5-11-2</v>
      </c>
      <c r="M26" s="1" t="str">
        <f>Chicago_Blackhawks!$U$85</f>
        <v>3-5-1</v>
      </c>
      <c r="N26" s="1" t="str">
        <f>Chicago_Blackhawks!$X$85</f>
        <v>7-11-1</v>
      </c>
      <c r="O26" s="31">
        <f>Chicago_Blackhawks!$E$85</f>
        <v>81</v>
      </c>
      <c r="P26" s="20">
        <f>Chicago_Blackhawks!$F$85</f>
        <v>101</v>
      </c>
      <c r="Q26" s="30">
        <f t="shared" si="8"/>
        <v>-20</v>
      </c>
      <c r="R26" s="29" t="str">
        <f>Chicago_Blackhawks!$AA$85</f>
        <v>W2</v>
      </c>
      <c r="S26" s="28" t="str">
        <f>Chicago_Blackhawks!$AD$85</f>
        <v>3-7-0</v>
      </c>
    </row>
    <row r="27" spans="1:19" ht="15">
      <c r="A27" s="32" t="s">
        <v>24</v>
      </c>
      <c r="B27" s="1">
        <f>Colorado_Avalanche!$D$86</f>
        <v>33</v>
      </c>
      <c r="C27" s="1">
        <f>Colorado_Avalanche!$I$84</f>
        <v>18</v>
      </c>
      <c r="D27" s="1">
        <f>Colorado_Avalanche!$J$84</f>
        <v>15</v>
      </c>
      <c r="E27" s="20">
        <f>Colorado_Avalanche!$L$84</f>
        <v>0</v>
      </c>
      <c r="F27" s="30">
        <f t="shared" si="6"/>
        <v>36</v>
      </c>
      <c r="G27" s="20">
        <f>C27-(Colorado_Avalanche!$K$84+I27)</f>
        <v>14</v>
      </c>
      <c r="H27" s="20">
        <f t="shared" si="7"/>
        <v>17</v>
      </c>
      <c r="I27" s="20">
        <f>Colorado_Avalanche!$M$84</f>
        <v>1</v>
      </c>
      <c r="J27" s="20">
        <f>Colorado_Avalanche!$N$84</f>
        <v>0</v>
      </c>
      <c r="K27" s="29" t="str">
        <f>Colorado_Avalanche!$O$85</f>
        <v>8-8-0</v>
      </c>
      <c r="L27" s="1" t="str">
        <f>Colorado_Avalanche!$R$85</f>
        <v>10-7-0</v>
      </c>
      <c r="M27" s="1" t="str">
        <f>Colorado_Avalanche!$U$85</f>
        <v>3-5-0</v>
      </c>
      <c r="N27" s="1" t="str">
        <f>Colorado_Avalanche!$X$85</f>
        <v>9-8-0</v>
      </c>
      <c r="O27" s="31">
        <f>Colorado_Avalanche!$E$85</f>
        <v>108</v>
      </c>
      <c r="P27" s="20">
        <f>Colorado_Avalanche!$F$85</f>
        <v>114</v>
      </c>
      <c r="Q27" s="30">
        <f t="shared" si="8"/>
        <v>-6</v>
      </c>
      <c r="R27" s="29" t="str">
        <f>Colorado_Avalanche!$AA$85</f>
        <v>L1</v>
      </c>
      <c r="S27" s="28" t="str">
        <f>Colorado_Avalanche!$AD$85</f>
        <v>5-5-0</v>
      </c>
    </row>
    <row r="28" spans="1:19" ht="15">
      <c r="A28" s="32" t="s">
        <v>22</v>
      </c>
      <c r="B28" s="1">
        <f>Dallas_Stars!$D$86</f>
        <v>31</v>
      </c>
      <c r="C28" s="1">
        <f>Dallas_Stars!$I$84</f>
        <v>19</v>
      </c>
      <c r="D28" s="1">
        <f>Dallas_Stars!$J$84</f>
        <v>12</v>
      </c>
      <c r="E28" s="20">
        <f>Dallas_Stars!$L$84</f>
        <v>0</v>
      </c>
      <c r="F28" s="30">
        <f t="shared" si="6"/>
        <v>38</v>
      </c>
      <c r="G28" s="20">
        <f>C28-(Dallas_Stars!$K$84+I28)</f>
        <v>16</v>
      </c>
      <c r="H28" s="20">
        <f t="shared" si="7"/>
        <v>18</v>
      </c>
      <c r="I28" s="20">
        <f>Dallas_Stars!$M$84</f>
        <v>1</v>
      </c>
      <c r="J28" s="20">
        <f>Dallas_Stars!$N$84</f>
        <v>0</v>
      </c>
      <c r="K28" s="29" t="str">
        <f>Dallas_Stars!$O$85</f>
        <v>13-5-0</v>
      </c>
      <c r="L28" s="1" t="str">
        <f>Dallas_Stars!$R$85</f>
        <v>6-7-0</v>
      </c>
      <c r="M28" s="1" t="str">
        <f>Dallas_Stars!$U$85</f>
        <v>8-3-0</v>
      </c>
      <c r="N28" s="1" t="str">
        <f>Dallas_Stars!$X$85</f>
        <v>13-6-0</v>
      </c>
      <c r="O28" s="31">
        <f>Dallas_Stars!$E$85</f>
        <v>101</v>
      </c>
      <c r="P28" s="20">
        <f>Dallas_Stars!$F$85</f>
        <v>80</v>
      </c>
      <c r="Q28" s="30">
        <f t="shared" si="8"/>
        <v>21</v>
      </c>
      <c r="R28" s="29" t="str">
        <f>Dallas_Stars!$AA$85</f>
        <v>L1</v>
      </c>
      <c r="S28" s="28" t="str">
        <f>Dallas_Stars!$AD$85</f>
        <v>6-4-0</v>
      </c>
    </row>
    <row r="29" spans="1:19" ht="15">
      <c r="A29" s="32" t="s">
        <v>17</v>
      </c>
      <c r="B29" s="1">
        <f>Minnesota_Wild!$D$86</f>
        <v>32</v>
      </c>
      <c r="C29" s="1">
        <f>Minnesota_Wild!$I$84</f>
        <v>20</v>
      </c>
      <c r="D29" s="1">
        <f>Minnesota_Wild!$J$84</f>
        <v>8</v>
      </c>
      <c r="E29" s="20">
        <f>Minnesota_Wild!$L$84</f>
        <v>4</v>
      </c>
      <c r="F29" s="30">
        <f t="shared" si="6"/>
        <v>44</v>
      </c>
      <c r="G29" s="20">
        <f>C29-(Minnesota_Wild!$K$84+I29)</f>
        <v>15</v>
      </c>
      <c r="H29" s="20">
        <f t="shared" si="7"/>
        <v>19</v>
      </c>
      <c r="I29" s="20">
        <f>Minnesota_Wild!$M$84</f>
        <v>1</v>
      </c>
      <c r="J29" s="20">
        <f>Minnesota_Wild!$N$84</f>
        <v>2</v>
      </c>
      <c r="K29" s="29" t="str">
        <f>Minnesota_Wild!$O$85</f>
        <v>8-6-1</v>
      </c>
      <c r="L29" s="1" t="str">
        <f>Minnesota_Wild!$R$85</f>
        <v>12-2-3</v>
      </c>
      <c r="M29" s="1" t="str">
        <f>Minnesota_Wild!$U$85</f>
        <v>5-2-2</v>
      </c>
      <c r="N29" s="1" t="str">
        <f>Minnesota_Wild!$X$85</f>
        <v>10-6-4</v>
      </c>
      <c r="O29" s="31">
        <f>Minnesota_Wild!$E$85</f>
        <v>99</v>
      </c>
      <c r="P29" s="20">
        <f>Minnesota_Wild!$F$85</f>
        <v>86</v>
      </c>
      <c r="Q29" s="30">
        <f t="shared" si="8"/>
        <v>13</v>
      </c>
      <c r="R29" s="29" t="str">
        <f>Minnesota_Wild!$AA$85</f>
        <v>L2</v>
      </c>
      <c r="S29" s="28" t="str">
        <f>Minnesota_Wild!$AD$85</f>
        <v>6-4-0</v>
      </c>
    </row>
    <row r="30" spans="1:19" ht="15">
      <c r="A30" s="32" t="s">
        <v>15</v>
      </c>
      <c r="B30" s="1">
        <f>Nashville_Predators!$D$86</f>
        <v>32</v>
      </c>
      <c r="C30" s="1">
        <f>Nashville_Predators!$I$84</f>
        <v>9</v>
      </c>
      <c r="D30" s="1">
        <f>Nashville_Predators!$J$84</f>
        <v>17</v>
      </c>
      <c r="E30" s="20">
        <f>Nashville_Predators!$L$84</f>
        <v>6</v>
      </c>
      <c r="F30" s="30">
        <f t="shared" si="6"/>
        <v>24</v>
      </c>
      <c r="G30" s="20">
        <f>C30-(Nashville_Predators!$K$84+I30)</f>
        <v>8</v>
      </c>
      <c r="H30" s="20">
        <f t="shared" si="7"/>
        <v>9</v>
      </c>
      <c r="I30" s="20">
        <f>Nashville_Predators!$M$84</f>
        <v>0</v>
      </c>
      <c r="J30" s="20">
        <f>Nashville_Predators!$N$84</f>
        <v>0</v>
      </c>
      <c r="K30" s="29" t="str">
        <f>Nashville_Predators!$O$85</f>
        <v>6-7-2</v>
      </c>
      <c r="L30" s="1" t="str">
        <f>Nashville_Predators!$R$85</f>
        <v>3-10-4</v>
      </c>
      <c r="M30" s="1" t="str">
        <f>Nashville_Predators!$U$85</f>
        <v>5-2-2</v>
      </c>
      <c r="N30" s="1" t="str">
        <f>Nashville_Predators!$X$85</f>
        <v>6-9-3</v>
      </c>
      <c r="O30" s="31">
        <f>Nashville_Predators!$E$85</f>
        <v>72</v>
      </c>
      <c r="P30" s="20">
        <f>Nashville_Predators!$F$85</f>
        <v>98</v>
      </c>
      <c r="Q30" s="30">
        <f t="shared" si="8"/>
        <v>-26</v>
      </c>
      <c r="R30" s="29" t="str">
        <f>Nashville_Predators!$AA$85</f>
        <v>W1</v>
      </c>
      <c r="S30" s="28" t="str">
        <f>Nashville_Predators!$AD$85</f>
        <v>2-5-3</v>
      </c>
    </row>
    <row r="31" spans="1:19" ht="15">
      <c r="A31" s="32" t="s">
        <v>6</v>
      </c>
      <c r="B31" s="1">
        <f>St_Louis_Blues!$D$86</f>
        <v>33</v>
      </c>
      <c r="C31" s="1">
        <f>St_Louis_Blues!$I$84</f>
        <v>15</v>
      </c>
      <c r="D31" s="1">
        <f>St_Louis_Blues!$J$84</f>
        <v>15</v>
      </c>
      <c r="E31" s="20">
        <f>St_Louis_Blues!$L$84</f>
        <v>3</v>
      </c>
      <c r="F31" s="30">
        <f t="shared" si="6"/>
        <v>33</v>
      </c>
      <c r="G31" s="20">
        <f>C31-(St_Louis_Blues!$K$84+I31)</f>
        <v>8</v>
      </c>
      <c r="H31" s="20">
        <f t="shared" si="7"/>
        <v>14</v>
      </c>
      <c r="I31" s="20">
        <f>St_Louis_Blues!$M$84</f>
        <v>1</v>
      </c>
      <c r="J31" s="20">
        <f>St_Louis_Blues!$N$84</f>
        <v>0</v>
      </c>
      <c r="K31" s="29" t="str">
        <f>St_Louis_Blues!$O$85</f>
        <v>6-8-1</v>
      </c>
      <c r="L31" s="1" t="str">
        <f>St_Louis_Blues!$R$85</f>
        <v>9-7-2</v>
      </c>
      <c r="M31" s="1" t="str">
        <f>St_Louis_Blues!$U$85</f>
        <v>1-4-1</v>
      </c>
      <c r="N31" s="1" t="str">
        <f>St_Louis_Blues!$X$85</f>
        <v>6-7-1</v>
      </c>
      <c r="O31" s="31">
        <f>St_Louis_Blues!$E$85</f>
        <v>85</v>
      </c>
      <c r="P31" s="20">
        <f>St_Louis_Blues!$F$85</f>
        <v>102</v>
      </c>
      <c r="Q31" s="30">
        <f t="shared" si="8"/>
        <v>-17</v>
      </c>
      <c r="R31" s="29" t="str">
        <f>St_Louis_Blues!$AA$85</f>
        <v>L1</v>
      </c>
      <c r="S31" s="28" t="str">
        <f>St_Louis_Blues!$AD$85</f>
        <v>5-3-2</v>
      </c>
    </row>
    <row r="32" spans="1:19" ht="15.75" thickBot="1">
      <c r="A32" s="32" t="s">
        <v>0</v>
      </c>
      <c r="B32" s="1">
        <f>Winnipeg_Jets!$D$86</f>
        <v>34</v>
      </c>
      <c r="C32" s="1">
        <f>Winnipeg_Jets!$I$84</f>
        <v>23</v>
      </c>
      <c r="D32" s="1">
        <f>Winnipeg_Jets!$J$84</f>
        <v>10</v>
      </c>
      <c r="E32" s="20">
        <f>Winnipeg_Jets!$L$84</f>
        <v>1</v>
      </c>
      <c r="F32" s="23">
        <f t="shared" si="6"/>
        <v>47</v>
      </c>
      <c r="G32" s="20">
        <f>C32-(Winnipeg_Jets!$K$84+I32)</f>
        <v>19</v>
      </c>
      <c r="H32" s="20">
        <f t="shared" si="7"/>
        <v>23</v>
      </c>
      <c r="I32" s="20">
        <f>Winnipeg_Jets!$M$84</f>
        <v>0</v>
      </c>
      <c r="J32" s="20">
        <f>Winnipeg_Jets!$N$84</f>
        <v>0</v>
      </c>
      <c r="K32" s="29" t="str">
        <f>Winnipeg_Jets!$O$85</f>
        <v>11-3-1</v>
      </c>
      <c r="L32" s="1" t="str">
        <f>Winnipeg_Jets!$R$85</f>
        <v>12-7-0</v>
      </c>
      <c r="M32" s="1" t="str">
        <f>Winnipeg_Jets!$U$85</f>
        <v>1-1-0</v>
      </c>
      <c r="N32" s="1" t="str">
        <f>Winnipeg_Jets!$X$85</f>
        <v>13-6-1</v>
      </c>
      <c r="O32" s="31">
        <f>Winnipeg_Jets!$E$85</f>
        <v>123</v>
      </c>
      <c r="P32" s="20">
        <f>Winnipeg_Jets!$F$85</f>
        <v>87</v>
      </c>
      <c r="Q32" s="30">
        <f t="shared" si="8"/>
        <v>36</v>
      </c>
      <c r="R32" s="29" t="str">
        <f>Winnipeg_Jets!$AA$85</f>
        <v>L1</v>
      </c>
      <c r="S32" s="28" t="str">
        <f>Winnipeg_Jets!$AD$85</f>
        <v>5-4-1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30</v>
      </c>
      <c r="C35" s="1">
        <f>Anaheim_Ducks!$I$84</f>
        <v>12</v>
      </c>
      <c r="D35" s="1">
        <f>Anaheim_Ducks!$J$84</f>
        <v>14</v>
      </c>
      <c r="E35" s="20">
        <f>Anaheim_Ducks!$L$84</f>
        <v>4</v>
      </c>
      <c r="F35" s="33">
        <f t="shared" ref="F35:F42" si="9">(C35*2)+E35</f>
        <v>28</v>
      </c>
      <c r="G35" s="20">
        <f>C35-(Anaheim_Ducks!$K$84+I35)</f>
        <v>8</v>
      </c>
      <c r="H35" s="20">
        <f t="shared" ref="H35:H42" si="10">C35-I35</f>
        <v>11</v>
      </c>
      <c r="I35" s="20">
        <f>Anaheim_Ducks!$M$84</f>
        <v>1</v>
      </c>
      <c r="J35" s="20">
        <f>Anaheim_Ducks!$N$84</f>
        <v>1</v>
      </c>
      <c r="K35" s="29" t="str">
        <f>Anaheim_Ducks!$O$85</f>
        <v>6-9-1</v>
      </c>
      <c r="L35" s="1" t="str">
        <f>Anaheim_Ducks!$R$85</f>
        <v>6-5-3</v>
      </c>
      <c r="M35" s="1" t="str">
        <f>Anaheim_Ducks!$U$85</f>
        <v>3-7-0</v>
      </c>
      <c r="N35" s="1" t="str">
        <f>Anaheim_Ducks!$X$85</f>
        <v>7-10-1</v>
      </c>
      <c r="O35" s="31">
        <f>Anaheim_Ducks!$E$85</f>
        <v>74</v>
      </c>
      <c r="P35" s="20">
        <f>Anaheim_Ducks!$F$85</f>
        <v>92</v>
      </c>
      <c r="Q35" s="30">
        <f t="shared" ref="Q35:Q42" si="11">O35-P35</f>
        <v>-18</v>
      </c>
      <c r="R35" s="29" t="str">
        <f>Anaheim_Ducks!$AA$85</f>
        <v>W2</v>
      </c>
      <c r="S35" s="28" t="str">
        <f>Anaheim_Ducks!$AD$85</f>
        <v>4-5-1</v>
      </c>
    </row>
    <row r="36" spans="1:19" ht="15">
      <c r="A36" s="32" t="s">
        <v>27</v>
      </c>
      <c r="B36" s="1">
        <f>Calgary_Flames!$D$86</f>
        <v>32</v>
      </c>
      <c r="C36" s="1">
        <f>Calgary_Flames!$I$84</f>
        <v>15</v>
      </c>
      <c r="D36" s="1">
        <f>Calgary_Flames!$J$84</f>
        <v>11</v>
      </c>
      <c r="E36" s="20">
        <f>Calgary_Flames!$L$84</f>
        <v>6</v>
      </c>
      <c r="F36" s="30">
        <f t="shared" si="9"/>
        <v>36</v>
      </c>
      <c r="G36" s="20">
        <f>C36-(Calgary_Flames!$K$84+I36)</f>
        <v>7</v>
      </c>
      <c r="H36" s="20">
        <f t="shared" si="10"/>
        <v>12</v>
      </c>
      <c r="I36" s="20">
        <f>Calgary_Flames!$M$84</f>
        <v>3</v>
      </c>
      <c r="J36" s="20">
        <f>Calgary_Flames!$N$84</f>
        <v>1</v>
      </c>
      <c r="K36" s="29" t="str">
        <f>Calgary_Flames!$O$85</f>
        <v>11-4-2</v>
      </c>
      <c r="L36" s="1" t="str">
        <f>Calgary_Flames!$R$85</f>
        <v>4-7-4</v>
      </c>
      <c r="M36" s="1" t="str">
        <f>Calgary_Flames!$U$85</f>
        <v>3-3-1</v>
      </c>
      <c r="N36" s="1" t="str">
        <f>Calgary_Flames!$X$85</f>
        <v>7-6-2</v>
      </c>
      <c r="O36" s="31">
        <f>Calgary_Flames!$E$85</f>
        <v>87</v>
      </c>
      <c r="P36" s="20">
        <f>Calgary_Flames!$F$85</f>
        <v>99</v>
      </c>
      <c r="Q36" s="30">
        <f t="shared" si="11"/>
        <v>-12</v>
      </c>
      <c r="R36" s="29" t="str">
        <f>Calgary_Flames!$AA$85</f>
        <v>L1</v>
      </c>
      <c r="S36" s="28" t="str">
        <f>Calgary_Flames!$AD$85</f>
        <v>3-4-3</v>
      </c>
    </row>
    <row r="37" spans="1:19" ht="15">
      <c r="A37" s="32" t="s">
        <v>20</v>
      </c>
      <c r="B37" s="1">
        <f>Edmonton_Oilers!$D$86</f>
        <v>31</v>
      </c>
      <c r="C37" s="1">
        <f>Edmonton_Oilers!$I$84</f>
        <v>18</v>
      </c>
      <c r="D37" s="1">
        <f>Edmonton_Oilers!$J$84</f>
        <v>11</v>
      </c>
      <c r="E37" s="20">
        <f>Edmonton_Oilers!$L$84</f>
        <v>2</v>
      </c>
      <c r="F37" s="30">
        <f t="shared" si="9"/>
        <v>38</v>
      </c>
      <c r="G37" s="20">
        <f>C37-(Edmonton_Oilers!$K$84+I37)</f>
        <v>13</v>
      </c>
      <c r="H37" s="20">
        <f t="shared" si="10"/>
        <v>18</v>
      </c>
      <c r="I37" s="20">
        <f>Edmonton_Oilers!$M$84</f>
        <v>0</v>
      </c>
      <c r="J37" s="20">
        <f>Edmonton_Oilers!$N$84</f>
        <v>0</v>
      </c>
      <c r="K37" s="29" t="str">
        <f>Edmonton_Oilers!$O$85</f>
        <v>9-7-1</v>
      </c>
      <c r="L37" s="1" t="str">
        <f>Edmonton_Oilers!$R$85</f>
        <v>9-4-1</v>
      </c>
      <c r="M37" s="1" t="str">
        <f>Edmonton_Oilers!$U$85</f>
        <v>3-3-0</v>
      </c>
      <c r="N37" s="1" t="str">
        <f>Edmonton_Oilers!$X$85</f>
        <v>10-7-0</v>
      </c>
      <c r="O37" s="31">
        <f>Edmonton_Oilers!$E$85</f>
        <v>102</v>
      </c>
      <c r="P37" s="20">
        <f>Edmonton_Oilers!$F$85</f>
        <v>90</v>
      </c>
      <c r="Q37" s="30">
        <f t="shared" si="11"/>
        <v>12</v>
      </c>
      <c r="R37" s="29" t="str">
        <f>Edmonton_Oilers!$AA$85</f>
        <v>L1</v>
      </c>
      <c r="S37" s="28" t="str">
        <f>Edmonton_Oilers!$AD$85</f>
        <v>8-2-0</v>
      </c>
    </row>
    <row r="38" spans="1:19" ht="15">
      <c r="A38" s="32" t="s">
        <v>18</v>
      </c>
      <c r="B38" s="1">
        <f>Los_Angeles_Kings!$D$86</f>
        <v>31</v>
      </c>
      <c r="C38" s="1">
        <f>Los_Angeles_Kings!$I$84</f>
        <v>18</v>
      </c>
      <c r="D38" s="1">
        <f>Los_Angeles_Kings!$J$84</f>
        <v>9</v>
      </c>
      <c r="E38" s="20">
        <f>Los_Angeles_Kings!$L$84</f>
        <v>4</v>
      </c>
      <c r="F38" s="30">
        <f t="shared" si="9"/>
        <v>40</v>
      </c>
      <c r="G38" s="20">
        <f>C38-(Los_Angeles_Kings!$K$84+I38)</f>
        <v>18</v>
      </c>
      <c r="H38" s="20">
        <f t="shared" si="10"/>
        <v>18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10-2-1</v>
      </c>
      <c r="L38" s="1" t="str">
        <f>Los_Angeles_Kings!$R$85</f>
        <v>8-7-3</v>
      </c>
      <c r="M38" s="1" t="str">
        <f>Los_Angeles_Kings!$U$85</f>
        <v>5-5-0</v>
      </c>
      <c r="N38" s="1" t="str">
        <f>Los_Angeles_Kings!$X$85</f>
        <v>11-6-1</v>
      </c>
      <c r="O38" s="31">
        <f>Los_Angeles_Kings!$E$85</f>
        <v>94</v>
      </c>
      <c r="P38" s="20">
        <f>Los_Angeles_Kings!$F$85</f>
        <v>79</v>
      </c>
      <c r="Q38" s="30">
        <f t="shared" si="11"/>
        <v>15</v>
      </c>
      <c r="R38" s="29" t="str">
        <f>Los_Angeles_Kings!$AA$85</f>
        <v>L1</v>
      </c>
      <c r="S38" s="28" t="str">
        <f>Los_Angeles_Kings!$AD$85</f>
        <v>7-2-1</v>
      </c>
    </row>
    <row r="39" spans="1:19" ht="15">
      <c r="A39" s="32" t="s">
        <v>8</v>
      </c>
      <c r="B39" s="1">
        <f>San_Jose_Sharks!$D$86</f>
        <v>34</v>
      </c>
      <c r="C39" s="1">
        <f>San_Jose_Sharks!$I$84</f>
        <v>11</v>
      </c>
      <c r="D39" s="1">
        <f>San_Jose_Sharks!$J$84</f>
        <v>18</v>
      </c>
      <c r="E39" s="20">
        <f>San_Jose_Sharks!$L$84</f>
        <v>5</v>
      </c>
      <c r="F39" s="30">
        <f t="shared" si="9"/>
        <v>27</v>
      </c>
      <c r="G39" s="20">
        <f>C39-(San_Jose_Sharks!$K$84+I39)</f>
        <v>7</v>
      </c>
      <c r="H39" s="20">
        <f t="shared" si="10"/>
        <v>11</v>
      </c>
      <c r="I39" s="20">
        <f>San_Jose_Sharks!$M$84</f>
        <v>0</v>
      </c>
      <c r="J39" s="20">
        <f>San_Jose_Sharks!$N$84</f>
        <v>4</v>
      </c>
      <c r="K39" s="29" t="str">
        <f>San_Jose_Sharks!$O$85</f>
        <v>6-8-1</v>
      </c>
      <c r="L39" s="1" t="str">
        <f>San_Jose_Sharks!$R$85</f>
        <v>5-10-4</v>
      </c>
      <c r="M39" s="1" t="str">
        <f>San_Jose_Sharks!$U$85</f>
        <v>4-5-0</v>
      </c>
      <c r="N39" s="1" t="str">
        <f>San_Jose_Sharks!$X$85</f>
        <v>7-12-3</v>
      </c>
      <c r="O39" s="31">
        <f>San_Jose_Sharks!$E$85</f>
        <v>94</v>
      </c>
      <c r="P39" s="20">
        <f>San_Jose_Sharks!$F$85</f>
        <v>122</v>
      </c>
      <c r="Q39" s="30">
        <f t="shared" si="11"/>
        <v>-28</v>
      </c>
      <c r="R39" s="29" t="str">
        <f>San_Jose_Sharks!$AA$85</f>
        <v>L2</v>
      </c>
      <c r="S39" s="28" t="str">
        <f>San_Jose_Sharks!$AD$85</f>
        <v>4-6-0</v>
      </c>
    </row>
    <row r="40" spans="1:19" ht="15">
      <c r="A40" s="32" t="s">
        <v>7</v>
      </c>
      <c r="B40" s="1">
        <f>Seattle_Kraken!$D$86</f>
        <v>33</v>
      </c>
      <c r="C40" s="1">
        <f>Seattle_Kraken!$I$84</f>
        <v>15</v>
      </c>
      <c r="D40" s="1">
        <f>Seattle_Kraken!$J$84</f>
        <v>16</v>
      </c>
      <c r="E40" s="20">
        <f>Seattle_Kraken!$L$84</f>
        <v>2</v>
      </c>
      <c r="F40" s="30">
        <f t="shared" si="9"/>
        <v>32</v>
      </c>
      <c r="G40" s="20">
        <f>C40-(Seattle_Kraken!$K$84+I40)</f>
        <v>11</v>
      </c>
      <c r="H40" s="20">
        <f t="shared" si="10"/>
        <v>14</v>
      </c>
      <c r="I40" s="20">
        <f>Seattle_Kraken!$M$84</f>
        <v>1</v>
      </c>
      <c r="J40" s="20">
        <f>Seattle_Kraken!$N$84</f>
        <v>1</v>
      </c>
      <c r="K40" s="29" t="str">
        <f>Seattle_Kraken!$O$85</f>
        <v>8-8-2</v>
      </c>
      <c r="L40" s="1" t="str">
        <f>Seattle_Kraken!$R$85</f>
        <v>7-8-0</v>
      </c>
      <c r="M40" s="1" t="str">
        <f>Seattle_Kraken!$U$85</f>
        <v>3-4-0</v>
      </c>
      <c r="N40" s="1" t="str">
        <f>Seattle_Kraken!$X$85</f>
        <v>7-8-1</v>
      </c>
      <c r="O40" s="31">
        <f>Seattle_Kraken!$E$85</f>
        <v>96</v>
      </c>
      <c r="P40" s="20">
        <f>Seattle_Kraken!$F$85</f>
        <v>99</v>
      </c>
      <c r="Q40" s="30">
        <f t="shared" si="11"/>
        <v>-3</v>
      </c>
      <c r="R40" s="29" t="str">
        <f>Seattle_Kraken!$AA$85</f>
        <v>L2</v>
      </c>
      <c r="S40" s="28" t="str">
        <f>Seattle_Kraken!$AD$85</f>
        <v>4-5-1</v>
      </c>
    </row>
    <row r="41" spans="1:19" ht="15">
      <c r="A41" s="32" t="s">
        <v>3</v>
      </c>
      <c r="B41" s="1">
        <f>Vancouver_Canucks!$D$86</f>
        <v>31</v>
      </c>
      <c r="C41" s="1">
        <f>Vancouver_Canucks!$I$84</f>
        <v>16</v>
      </c>
      <c r="D41" s="1">
        <f>Vancouver_Canucks!$J$84</f>
        <v>9</v>
      </c>
      <c r="E41" s="20">
        <f>Vancouver_Canucks!$L$84</f>
        <v>6</v>
      </c>
      <c r="F41" s="30">
        <f t="shared" si="9"/>
        <v>38</v>
      </c>
      <c r="G41" s="20">
        <f>C41-(Vancouver_Canucks!$K$84+I41)</f>
        <v>13</v>
      </c>
      <c r="H41" s="20">
        <f t="shared" si="10"/>
        <v>16</v>
      </c>
      <c r="I41" s="20">
        <f>Vancouver_Canucks!$M$84</f>
        <v>0</v>
      </c>
      <c r="J41" s="20">
        <f>Vancouver_Canucks!$N$84</f>
        <v>1</v>
      </c>
      <c r="K41" s="29" t="str">
        <f>Vancouver_Canucks!$O$85</f>
        <v>6-7-4</v>
      </c>
      <c r="L41" s="1" t="str">
        <f>Vancouver_Canucks!$R$85</f>
        <v>10-2-2</v>
      </c>
      <c r="M41" s="1" t="str">
        <f>Vancouver_Canucks!$U$85</f>
        <v>4-1-1</v>
      </c>
      <c r="N41" s="1" t="str">
        <f>Vancouver_Canucks!$X$85</f>
        <v>7-2-4</v>
      </c>
      <c r="O41" s="31">
        <f>Vancouver_Canucks!$E$85</f>
        <v>98</v>
      </c>
      <c r="P41" s="20">
        <f>Vancouver_Canucks!$F$85</f>
        <v>96</v>
      </c>
      <c r="Q41" s="30">
        <f t="shared" si="11"/>
        <v>2</v>
      </c>
      <c r="R41" s="29" t="str">
        <f>Vancouver_Canucks!$AA$85</f>
        <v>L1</v>
      </c>
      <c r="S41" s="28" t="str">
        <f>Vancouver_Canucks!$AD$85</f>
        <v>5-2-3</v>
      </c>
    </row>
    <row r="42" spans="1:19" ht="15.75" thickBot="1">
      <c r="A42" s="27" t="s">
        <v>2</v>
      </c>
      <c r="B42" s="26">
        <f>Vegas_Golden_Knights!$D$86</f>
        <v>31</v>
      </c>
      <c r="C42" s="26">
        <f>Vegas_Golden_Knights!$I$84</f>
        <v>20</v>
      </c>
      <c r="D42" s="26">
        <f>Vegas_Golden_Knights!$J$84</f>
        <v>8</v>
      </c>
      <c r="E42" s="24">
        <f>Vegas_Golden_Knights!$L$84</f>
        <v>3</v>
      </c>
      <c r="F42" s="23">
        <f t="shared" si="9"/>
        <v>43</v>
      </c>
      <c r="G42" s="24">
        <f>C42-(Vegas_Golden_Knights!$K$84+I42)</f>
        <v>16</v>
      </c>
      <c r="H42" s="24">
        <f t="shared" si="10"/>
        <v>19</v>
      </c>
      <c r="I42" s="24">
        <f>Vegas_Golden_Knights!$M$84</f>
        <v>1</v>
      </c>
      <c r="J42" s="24">
        <f>Vegas_Golden_Knights!$N$84</f>
        <v>1</v>
      </c>
      <c r="K42" s="22" t="str">
        <f>Vegas_Golden_Knights!$O$85</f>
        <v>11-3-0</v>
      </c>
      <c r="L42" s="26" t="str">
        <f>Vegas_Golden_Knights!$R$85</f>
        <v>9-5-3</v>
      </c>
      <c r="M42" s="26" t="str">
        <f>Vegas_Golden_Knights!$U$85</f>
        <v>8-2-1</v>
      </c>
      <c r="N42" s="26" t="str">
        <f>Vegas_Golden_Knights!$X$85</f>
        <v>16-3-2</v>
      </c>
      <c r="O42" s="25">
        <f>Vegas_Golden_Knights!$E$85</f>
        <v>108</v>
      </c>
      <c r="P42" s="24">
        <f>Vegas_Golden_Knights!$F$85</f>
        <v>92</v>
      </c>
      <c r="Q42" s="23">
        <f t="shared" si="11"/>
        <v>16</v>
      </c>
      <c r="R42" s="22" t="str">
        <f>Vegas_Golden_Knights!$AA$85</f>
        <v>W1</v>
      </c>
      <c r="S42" s="21" t="str">
        <f>Vegas_Golden_Knights!$AD$85</f>
        <v>7-2-1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12</v>
      </c>
      <c r="J84" s="1">
        <f t="shared" si="75"/>
        <v>14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9</v>
      </c>
      <c r="Q84" s="1">
        <f t="shared" si="76"/>
        <v>1</v>
      </c>
      <c r="R84" s="1">
        <f t="shared" si="76"/>
        <v>6</v>
      </c>
      <c r="S84" s="1">
        <f t="shared" si="76"/>
        <v>5</v>
      </c>
      <c r="T84" s="1">
        <f t="shared" si="76"/>
        <v>3</v>
      </c>
      <c r="U84" s="1">
        <f t="shared" si="76"/>
        <v>3</v>
      </c>
      <c r="V84" s="1">
        <f t="shared" si="76"/>
        <v>7</v>
      </c>
      <c r="W84" s="1">
        <f t="shared" si="76"/>
        <v>0</v>
      </c>
      <c r="X84" s="1">
        <f t="shared" si="76"/>
        <v>7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74</v>
      </c>
      <c r="F85" s="1">
        <f>SUM(F2:F83)</f>
        <v>92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6-9-1</v>
      </c>
      <c r="R85" s="1" t="str">
        <f>IF(R84="","0-0-0",CONCATENATE(R84,"-",S84,"-",T84))</f>
        <v>6-5-3</v>
      </c>
      <c r="U85" s="1" t="str">
        <f>IF(U84="","0-0-0",CONCATENATE(U84,"-",V84,"-",W84))</f>
        <v>3-7-0</v>
      </c>
      <c r="X85" s="1" t="str">
        <f>IF(X84="","0-0-0",CONCATENATE(X84,"-",Y84,"-",Z84))</f>
        <v>7-10-1</v>
      </c>
      <c r="AA85" s="1" t="str">
        <f>IF(AA84="","0-0",CONCATENATE(AA84,AB84))</f>
        <v>W2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30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17</v>
      </c>
      <c r="J84" s="1">
        <f t="shared" si="75"/>
        <v>13</v>
      </c>
      <c r="K84" s="1">
        <f t="shared" si="75"/>
        <v>6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6</v>
      </c>
      <c r="Q84" s="1">
        <f t="shared" si="76"/>
        <v>2</v>
      </c>
      <c r="R84" s="1">
        <f t="shared" si="76"/>
        <v>8</v>
      </c>
      <c r="S84" s="1">
        <f t="shared" si="76"/>
        <v>7</v>
      </c>
      <c r="T84" s="1">
        <f t="shared" si="76"/>
        <v>1</v>
      </c>
      <c r="U84" s="1">
        <f t="shared" si="76"/>
        <v>5</v>
      </c>
      <c r="V84" s="1">
        <f t="shared" si="76"/>
        <v>3</v>
      </c>
      <c r="W84" s="1">
        <f t="shared" si="76"/>
        <v>1</v>
      </c>
      <c r="X84" s="1">
        <f t="shared" si="76"/>
        <v>8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86</v>
      </c>
      <c r="F85" s="1">
        <f>SUM(F2:F83)</f>
        <v>104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9-6-2</v>
      </c>
      <c r="R85" s="1" t="str">
        <f>IF(R84="","0-0-0",CONCATENATE(R84,"-",S84,"-",T84))</f>
        <v>8-7-1</v>
      </c>
      <c r="U85" s="1" t="str">
        <f>IF(U84="","0-0-0",CONCATENATE(U84,"-",V84,"-",W84))</f>
        <v>5-3-1</v>
      </c>
      <c r="X85" s="1" t="str">
        <f>IF(X84="","0-0-0",CONCATENATE(X84,"-",Y84,"-",Z84))</f>
        <v>8-7-1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11</v>
      </c>
      <c r="J84" s="1">
        <f t="shared" si="75"/>
        <v>17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9</v>
      </c>
      <c r="Q84" s="1">
        <f t="shared" si="76"/>
        <v>3</v>
      </c>
      <c r="R84" s="1">
        <f t="shared" si="76"/>
        <v>5</v>
      </c>
      <c r="S84" s="1">
        <f t="shared" si="76"/>
        <v>8</v>
      </c>
      <c r="T84" s="1">
        <f t="shared" si="76"/>
        <v>1</v>
      </c>
      <c r="U84" s="1">
        <f t="shared" si="76"/>
        <v>3</v>
      </c>
      <c r="V84" s="1">
        <f t="shared" si="76"/>
        <v>5</v>
      </c>
      <c r="W84" s="1">
        <f t="shared" si="76"/>
        <v>1</v>
      </c>
      <c r="X84" s="1">
        <f t="shared" si="76"/>
        <v>4</v>
      </c>
      <c r="Y84" s="1">
        <f t="shared" si="76"/>
        <v>13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11</v>
      </c>
      <c r="AD84" s="1">
        <f>IF(LOOKUP(2,1 / (AD1:AD83 &lt;&gt; ""),AD1:AD83)="L10 W","",LOOKUP(2,1 / (AD1:AD83 &lt;&gt; ""),AD1:AD83))</f>
        <v>0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93</v>
      </c>
      <c r="F85" s="1">
        <f>SUM(F2:F83)</f>
        <v>110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6-9-3</v>
      </c>
      <c r="R85" s="1" t="str">
        <f>IF(R84="","0-0-0",CONCATENATE(R84,"-",S84,"-",T84))</f>
        <v>5-8-1</v>
      </c>
      <c r="U85" s="1" t="str">
        <f>IF(U84="","0-0-0",CONCATENATE(U84,"-",V84,"-",W84))</f>
        <v>3-5-1</v>
      </c>
      <c r="X85" s="1" t="str">
        <f>IF(X84="","0-0-0",CONCATENATE(X84,"-",Y84,"-",Z84))</f>
        <v>4-13-2</v>
      </c>
      <c r="AA85" s="1" t="str">
        <f>IF(AA84="","0-0",CONCATENATE(AA84,AB84))</f>
        <v>L11</v>
      </c>
      <c r="AD85" s="1" t="str">
        <f>IF(AD84="","0-0-0",CONCATENATE(AD84,"-",AE84,"-",AF84))</f>
        <v>0-7-3</v>
      </c>
    </row>
    <row r="86" spans="1:33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45670</v>
      </c>
      <c r="B44" s="1">
        <v>43</v>
      </c>
      <c r="C44" s="1" t="s">
        <v>65</v>
      </c>
      <c r="D44" s="1" t="s">
        <v>25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66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31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65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22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65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15</v>
      </c>
      <c r="J84" s="1">
        <f t="shared" si="75"/>
        <v>11</v>
      </c>
      <c r="K84" s="1">
        <f t="shared" si="75"/>
        <v>5</v>
      </c>
      <c r="L84" s="1">
        <f t="shared" si="75"/>
        <v>6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4</v>
      </c>
      <c r="Q84" s="1">
        <f t="shared" si="76"/>
        <v>2</v>
      </c>
      <c r="R84" s="1">
        <f t="shared" si="76"/>
        <v>4</v>
      </c>
      <c r="S84" s="1">
        <f t="shared" si="76"/>
        <v>7</v>
      </c>
      <c r="T84" s="1">
        <f t="shared" si="76"/>
        <v>4</v>
      </c>
      <c r="U84" s="1">
        <f t="shared" si="76"/>
        <v>3</v>
      </c>
      <c r="V84" s="1">
        <f t="shared" si="76"/>
        <v>3</v>
      </c>
      <c r="W84" s="1">
        <f t="shared" si="76"/>
        <v>1</v>
      </c>
      <c r="X84" s="1">
        <f t="shared" si="76"/>
        <v>7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87</v>
      </c>
      <c r="F85" s="1">
        <f>SUM(F2:F83)</f>
        <v>99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11-4-2</v>
      </c>
      <c r="R85" s="1" t="str">
        <f>IF(R84="","0-0-0",CONCATENATE(R84,"-",S84,"-",T84))</f>
        <v>4-7-4</v>
      </c>
      <c r="U85" s="1" t="str">
        <f>IF(U84="","0-0-0",CONCATENATE(U84,"-",V84,"-",W84))</f>
        <v>3-3-1</v>
      </c>
      <c r="X85" s="1" t="str">
        <f>IF(X84="","0-0-0",CONCATENATE(X84,"-",Y84,"-",Z84))</f>
        <v>7-6-2</v>
      </c>
      <c r="AA85" s="1" t="str">
        <f>IF(AA84="","0-0",CONCATENATE(AA84,AB84))</f>
        <v>L1</v>
      </c>
      <c r="AD85" s="1" t="str">
        <f>IF(AD84="","0-0-0",CONCATENATE(AD84,"-",AE84,"-",AF84))</f>
        <v>3-4-3</v>
      </c>
    </row>
    <row r="86" spans="1:33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28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23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13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12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28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27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31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45746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45749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45751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45755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45757</v>
      </c>
      <c r="B78" s="1">
        <v>77</v>
      </c>
      <c r="C78" s="1" t="s">
        <v>65</v>
      </c>
      <c r="D78" s="1" t="s">
        <v>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45759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45760</v>
      </c>
      <c r="B80" s="1">
        <v>79</v>
      </c>
      <c r="C80" s="1" t="s">
        <v>66</v>
      </c>
      <c r="D80" s="1" t="s">
        <v>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45763</v>
      </c>
      <c r="B81" s="1">
        <v>80</v>
      </c>
      <c r="C81" s="1" t="s">
        <v>65</v>
      </c>
      <c r="D81" s="1" t="s">
        <v>16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45764</v>
      </c>
      <c r="B82" s="1">
        <v>81</v>
      </c>
      <c r="C82" s="1" t="s">
        <v>65</v>
      </c>
      <c r="D82" s="1" t="s">
        <v>11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20</v>
      </c>
      <c r="J84" s="1">
        <f t="shared" si="75"/>
        <v>10</v>
      </c>
      <c r="K84" s="1">
        <f t="shared" si="75"/>
        <v>2</v>
      </c>
      <c r="L84" s="1">
        <f t="shared" si="75"/>
        <v>1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4</v>
      </c>
      <c r="Q84" s="1">
        <f t="shared" si="76"/>
        <v>0</v>
      </c>
      <c r="R84" s="1">
        <f t="shared" si="76"/>
        <v>7</v>
      </c>
      <c r="S84" s="1">
        <f t="shared" si="76"/>
        <v>6</v>
      </c>
      <c r="T84" s="1">
        <f t="shared" si="76"/>
        <v>1</v>
      </c>
      <c r="U84" s="1">
        <f t="shared" si="76"/>
        <v>9</v>
      </c>
      <c r="V84" s="1">
        <f t="shared" si="76"/>
        <v>2</v>
      </c>
      <c r="W84" s="1">
        <f t="shared" si="76"/>
        <v>1</v>
      </c>
      <c r="X84" s="1">
        <f t="shared" si="76"/>
        <v>11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112</v>
      </c>
      <c r="F85" s="1">
        <f>SUM(F2:F83)</f>
        <v>87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13-4-0</v>
      </c>
      <c r="R85" s="1" t="str">
        <f>IF(R84="","0-0-0",CONCATENATE(R84,"-",S84,"-",T84))</f>
        <v>7-6-1</v>
      </c>
      <c r="U85" s="1" t="str">
        <f>IF(U84="","0-0-0",CONCATENATE(U84,"-",V84,"-",W84))</f>
        <v>9-2-1</v>
      </c>
      <c r="X85" s="1" t="str">
        <f>IF(X84="","0-0-0",CONCATENATE(X84,"-",Y84,"-",Z84))</f>
        <v>11-6-1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>
      <c r="C86" s="1">
        <f>SUM(C84:C85)</f>
        <v>81</v>
      </c>
      <c r="D86" s="1">
        <f>COUNTIF(E2:E83,"&lt;&gt;")</f>
        <v>31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11</v>
      </c>
      <c r="J84" s="1">
        <f t="shared" si="75"/>
        <v>19</v>
      </c>
      <c r="K84" s="1">
        <f t="shared" si="75"/>
        <v>2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8</v>
      </c>
      <c r="Q84" s="1">
        <f t="shared" si="76"/>
        <v>0</v>
      </c>
      <c r="R84" s="1">
        <f t="shared" si="76"/>
        <v>5</v>
      </c>
      <c r="S84" s="1">
        <f t="shared" si="76"/>
        <v>11</v>
      </c>
      <c r="T84" s="1">
        <f t="shared" si="76"/>
        <v>2</v>
      </c>
      <c r="U84" s="1">
        <f t="shared" si="76"/>
        <v>3</v>
      </c>
      <c r="V84" s="1">
        <f t="shared" si="76"/>
        <v>5</v>
      </c>
      <c r="W84" s="1">
        <f t="shared" si="76"/>
        <v>1</v>
      </c>
      <c r="X84" s="1">
        <f t="shared" si="76"/>
        <v>7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81</v>
      </c>
      <c r="F85" s="1">
        <f>SUM(F2:F83)</f>
        <v>101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6-8-0</v>
      </c>
      <c r="R85" s="1" t="str">
        <f>IF(R84="","0-0-0",CONCATENATE(R84,"-",S84,"-",T84))</f>
        <v>5-11-2</v>
      </c>
      <c r="U85" s="1" t="str">
        <f>IF(U84="","0-0-0",CONCATENATE(U84,"-",V84,"-",W84))</f>
        <v>3-5-1</v>
      </c>
      <c r="X85" s="1" t="str">
        <f>IF(X84="","0-0-0",CONCATENATE(X84,"-",Y84,"-",Z84))</f>
        <v>7-11-1</v>
      </c>
      <c r="AA85" s="1" t="str">
        <f>IF(AA84="","0-0",CONCATENATE(AA84,AB84))</f>
        <v>W2</v>
      </c>
      <c r="AD85" s="1" t="str">
        <f>IF(AD84="","0-0-0",CONCATENATE(AD84,"-",AE84,"-",AF84))</f>
        <v>3-7-0</v>
      </c>
    </row>
    <row r="86" spans="1:33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18</v>
      </c>
      <c r="J84" s="1">
        <f t="shared" si="75"/>
        <v>15</v>
      </c>
      <c r="K84" s="1">
        <f t="shared" si="75"/>
        <v>3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8</v>
      </c>
      <c r="Q84" s="1">
        <f t="shared" si="76"/>
        <v>0</v>
      </c>
      <c r="R84" s="1">
        <f t="shared" si="76"/>
        <v>10</v>
      </c>
      <c r="S84" s="1">
        <f t="shared" si="76"/>
        <v>7</v>
      </c>
      <c r="T84" s="1">
        <f t="shared" si="76"/>
        <v>0</v>
      </c>
      <c r="U84" s="1">
        <f t="shared" si="76"/>
        <v>3</v>
      </c>
      <c r="V84" s="1">
        <f t="shared" si="76"/>
        <v>5</v>
      </c>
      <c r="W84" s="1">
        <f t="shared" si="76"/>
        <v>0</v>
      </c>
      <c r="X84" s="1">
        <f t="shared" si="76"/>
        <v>9</v>
      </c>
      <c r="Y84" s="1">
        <f t="shared" si="76"/>
        <v>8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108</v>
      </c>
      <c r="F85" s="1">
        <f>SUM(F2:F83)</f>
        <v>114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8-8-0</v>
      </c>
      <c r="R85" s="1" t="str">
        <f>IF(R84="","0-0-0",CONCATENATE(R84,"-",S84,"-",T84))</f>
        <v>10-7-0</v>
      </c>
      <c r="U85" s="1" t="str">
        <f>IF(U84="","0-0-0",CONCATENATE(U84,"-",V84,"-",W84))</f>
        <v>3-5-0</v>
      </c>
      <c r="X85" s="1" t="str">
        <f>IF(X84="","0-0-0",CONCATENATE(X84,"-",Y84,"-",Z84))</f>
        <v>9-8-0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12</v>
      </c>
      <c r="J84" s="1">
        <f t="shared" si="75"/>
        <v>15</v>
      </c>
      <c r="K84" s="1">
        <f t="shared" si="75"/>
        <v>2</v>
      </c>
      <c r="L84" s="1">
        <f t="shared" si="75"/>
        <v>5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4</v>
      </c>
      <c r="Q84" s="1">
        <f t="shared" si="76"/>
        <v>3</v>
      </c>
      <c r="R84" s="1">
        <f t="shared" si="76"/>
        <v>4</v>
      </c>
      <c r="S84" s="1">
        <f t="shared" si="76"/>
        <v>11</v>
      </c>
      <c r="T84" s="1">
        <f t="shared" si="76"/>
        <v>2</v>
      </c>
      <c r="U84" s="1">
        <f t="shared" si="76"/>
        <v>3</v>
      </c>
      <c r="V84" s="1">
        <f t="shared" si="76"/>
        <v>3</v>
      </c>
      <c r="W84" s="1">
        <f t="shared" si="76"/>
        <v>1</v>
      </c>
      <c r="X84" s="1">
        <f t="shared" si="76"/>
        <v>7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104</v>
      </c>
      <c r="F85" s="1">
        <f>SUM(F2:F83)</f>
        <v>116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8-4-3</v>
      </c>
      <c r="R85" s="1" t="str">
        <f>IF(R84="","0-0-0",CONCATENATE(R84,"-",S84,"-",T84))</f>
        <v>4-11-2</v>
      </c>
      <c r="U85" s="1" t="str">
        <f>IF(U84="","0-0-0",CONCATENATE(U84,"-",V84,"-",W84))</f>
        <v>3-3-1</v>
      </c>
      <c r="X85" s="1" t="str">
        <f>IF(X84="","0-0-0",CONCATENATE(X84,"-",Y84,"-",Z84))</f>
        <v>7-6-2</v>
      </c>
      <c r="AA85" s="1" t="str">
        <f>IF(AA84="","0-0",CONCATENATE(AA84,AB84))</f>
        <v>L5</v>
      </c>
      <c r="AD85" s="1" t="str">
        <f>IF(AD84="","0-0-0",CONCATENATE(AD84,"-",AE84,"-",AF84))</f>
        <v>2-6-2</v>
      </c>
    </row>
    <row r="86" spans="1:33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6" t="s">
        <v>81</v>
      </c>
      <c r="F84" s="56"/>
      <c r="I84" s="1">
        <f t="shared" ref="I84:N84" si="75">IF(I1="",0,MAX(I1:I83))</f>
        <v>19</v>
      </c>
      <c r="J84" s="1">
        <f t="shared" si="75"/>
        <v>12</v>
      </c>
      <c r="K84" s="1">
        <f t="shared" si="75"/>
        <v>2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13</v>
      </c>
      <c r="P84" s="1">
        <f t="shared" si="76"/>
        <v>5</v>
      </c>
      <c r="Q84" s="1">
        <f t="shared" si="76"/>
        <v>0</v>
      </c>
      <c r="R84" s="1">
        <f t="shared" si="76"/>
        <v>6</v>
      </c>
      <c r="S84" s="1">
        <f t="shared" si="76"/>
        <v>7</v>
      </c>
      <c r="T84" s="1">
        <f t="shared" si="76"/>
        <v>0</v>
      </c>
      <c r="U84" s="1">
        <f t="shared" si="76"/>
        <v>8</v>
      </c>
      <c r="V84" s="1">
        <f t="shared" si="76"/>
        <v>3</v>
      </c>
      <c r="W84" s="1">
        <f t="shared" si="76"/>
        <v>0</v>
      </c>
      <c r="X84" s="1">
        <f t="shared" si="76"/>
        <v>13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101</v>
      </c>
      <c r="F85" s="1">
        <f>SUM(F2:F83)</f>
        <v>80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13-5-0</v>
      </c>
      <c r="R85" s="1" t="str">
        <f>IF(R84="","0-0-0",CONCATENATE(R84,"-",S84,"-",T84))</f>
        <v>6-7-0</v>
      </c>
      <c r="U85" s="1" t="str">
        <f>IF(U84="","0-0-0",CONCATENATE(U84,"-",V84,"-",W84))</f>
        <v>8-3-0</v>
      </c>
      <c r="X85" s="1" t="str">
        <f>IF(X84="","0-0-0",CONCATENATE(X84,"-",Y84,"-",Z84))</f>
        <v>13-6-0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13</v>
      </c>
      <c r="J84" s="1">
        <f t="shared" si="75"/>
        <v>14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7</v>
      </c>
      <c r="Q84" s="1">
        <f t="shared" si="76"/>
        <v>2</v>
      </c>
      <c r="R84" s="1">
        <f t="shared" si="76"/>
        <v>6</v>
      </c>
      <c r="S84" s="1">
        <f t="shared" si="76"/>
        <v>7</v>
      </c>
      <c r="T84" s="1">
        <f t="shared" si="76"/>
        <v>2</v>
      </c>
      <c r="U84" s="1">
        <f t="shared" si="76"/>
        <v>3</v>
      </c>
      <c r="V84" s="1">
        <f t="shared" si="76"/>
        <v>4</v>
      </c>
      <c r="W84" s="1">
        <f t="shared" si="76"/>
        <v>1</v>
      </c>
      <c r="X84" s="1">
        <f t="shared" si="76"/>
        <v>9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84</v>
      </c>
      <c r="F85" s="1">
        <f>SUM(F2:F83)</f>
        <v>98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7-7-2</v>
      </c>
      <c r="R85" s="1" t="str">
        <f>IF(R84="","0-0-0",CONCATENATE(R84,"-",S84,"-",T84))</f>
        <v>6-7-2</v>
      </c>
      <c r="U85" s="1" t="str">
        <f>IF(U84="","0-0-0",CONCATENATE(U84,"-",V84,"-",W84))</f>
        <v>3-4-1</v>
      </c>
      <c r="X85" s="1" t="str">
        <f>IF(X84="","0-0-0",CONCATENATE(X84,"-",Y84,"-",Z84))</f>
        <v>9-10-1</v>
      </c>
      <c r="AA85" s="1" t="str">
        <f>IF(AA84="","0-0",CONCATENATE(AA84,AB84))</f>
        <v>W2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18</v>
      </c>
      <c r="J84" s="1">
        <f t="shared" si="75"/>
        <v>11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7</v>
      </c>
      <c r="Q84" s="1">
        <f t="shared" si="76"/>
        <v>1</v>
      </c>
      <c r="R84" s="1">
        <f t="shared" si="76"/>
        <v>9</v>
      </c>
      <c r="S84" s="1">
        <f t="shared" si="76"/>
        <v>4</v>
      </c>
      <c r="T84" s="1">
        <f t="shared" si="76"/>
        <v>1</v>
      </c>
      <c r="U84" s="1">
        <f t="shared" si="76"/>
        <v>3</v>
      </c>
      <c r="V84" s="1">
        <f t="shared" si="76"/>
        <v>3</v>
      </c>
      <c r="W84" s="1">
        <f t="shared" si="76"/>
        <v>0</v>
      </c>
      <c r="X84" s="1">
        <f t="shared" si="76"/>
        <v>10</v>
      </c>
      <c r="Y84" s="1">
        <f t="shared" si="76"/>
        <v>7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102</v>
      </c>
      <c r="F85" s="1">
        <f>SUM(F2:F83)</f>
        <v>90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9-7-1</v>
      </c>
      <c r="R85" s="1" t="str">
        <f>IF(R84="","0-0-0",CONCATENATE(R84,"-",S84,"-",T84))</f>
        <v>9-4-1</v>
      </c>
      <c r="U85" s="1" t="str">
        <f>IF(U84="","0-0-0",CONCATENATE(U84,"-",V84,"-",W84))</f>
        <v>3-3-0</v>
      </c>
      <c r="X85" s="1" t="str">
        <f>IF(X84="","0-0-0",CONCATENATE(X84,"-",Y84,"-",Z84))</f>
        <v>10-7-0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6" t="s">
        <v>81</v>
      </c>
      <c r="F84" s="56"/>
      <c r="I84" s="1">
        <f t="shared" ref="I84:N84" si="75">IF(I1="",0,MAX(I1:I83))</f>
        <v>20</v>
      </c>
      <c r="J84" s="1">
        <f t="shared" si="75"/>
        <v>11</v>
      </c>
      <c r="K84" s="1">
        <f t="shared" si="75"/>
        <v>3</v>
      </c>
      <c r="L84" s="1">
        <f t="shared" si="75"/>
        <v>2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10</v>
      </c>
      <c r="P84" s="1">
        <f t="shared" si="76"/>
        <v>5</v>
      </c>
      <c r="Q84" s="1">
        <f t="shared" si="76"/>
        <v>1</v>
      </c>
      <c r="R84" s="1">
        <f t="shared" si="76"/>
        <v>10</v>
      </c>
      <c r="S84" s="1">
        <f t="shared" si="76"/>
        <v>6</v>
      </c>
      <c r="T84" s="1">
        <f t="shared" si="76"/>
        <v>1</v>
      </c>
      <c r="U84" s="1">
        <f t="shared" si="76"/>
        <v>4</v>
      </c>
      <c r="V84" s="1">
        <f t="shared" si="76"/>
        <v>2</v>
      </c>
      <c r="W84" s="1">
        <f t="shared" si="76"/>
        <v>0</v>
      </c>
      <c r="X84" s="1">
        <f t="shared" si="76"/>
        <v>11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120</v>
      </c>
      <c r="F85" s="1">
        <f>SUM(F2:F83)</f>
        <v>105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10-5-1</v>
      </c>
      <c r="R85" s="1" t="str">
        <f>IF(R84="","0-0-0",CONCATENATE(R84,"-",S84,"-",T84))</f>
        <v>10-6-1</v>
      </c>
      <c r="U85" s="1" t="str">
        <f>IF(U84="","0-0-0",CONCATENATE(U84,"-",V84,"-",W84))</f>
        <v>4-2-0</v>
      </c>
      <c r="X85" s="1" t="str">
        <f>IF(X84="","0-0-0",CONCATENATE(X84,"-",Y84,"-",Z84))</f>
        <v>11-5-1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45665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45667</v>
      </c>
      <c r="B41" s="1">
        <v>40</v>
      </c>
      <c r="C41" s="1" t="s">
        <v>65</v>
      </c>
      <c r="D41" s="1" t="s">
        <v>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27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45673</v>
      </c>
      <c r="B44" s="1">
        <v>43</v>
      </c>
      <c r="C44" s="1" t="s">
        <v>65</v>
      </c>
      <c r="D44" s="1" t="s">
        <v>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45677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45679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45684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65</v>
      </c>
      <c r="D50" s="1" t="s">
        <v>19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45693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31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45712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45714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45716</v>
      </c>
      <c r="B59" s="1">
        <v>58</v>
      </c>
      <c r="C59" s="1" t="s">
        <v>65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25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105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18</v>
      </c>
      <c r="J84" s="1">
        <f t="shared" si="75"/>
        <v>9</v>
      </c>
      <c r="K84" s="1">
        <f t="shared" si="75"/>
        <v>0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2</v>
      </c>
      <c r="Q84" s="1">
        <f t="shared" si="76"/>
        <v>1</v>
      </c>
      <c r="R84" s="1">
        <f t="shared" si="76"/>
        <v>8</v>
      </c>
      <c r="S84" s="1">
        <f t="shared" si="76"/>
        <v>7</v>
      </c>
      <c r="T84" s="1">
        <f t="shared" si="76"/>
        <v>3</v>
      </c>
      <c r="U84" s="1">
        <f t="shared" si="76"/>
        <v>5</v>
      </c>
      <c r="V84" s="1">
        <f t="shared" si="76"/>
        <v>5</v>
      </c>
      <c r="W84" s="1">
        <f t="shared" si="76"/>
        <v>0</v>
      </c>
      <c r="X84" s="1">
        <f t="shared" si="76"/>
        <v>11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94</v>
      </c>
      <c r="F85" s="1">
        <f>SUM(F2:F83)</f>
        <v>79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10-2-1</v>
      </c>
      <c r="R85" s="1" t="str">
        <f>IF(R84="","0-0-0",CONCATENATE(R84,"-",S84,"-",T84))</f>
        <v>8-7-3</v>
      </c>
      <c r="U85" s="1" t="str">
        <f>IF(U84="","0-0-0",CONCATENATE(U84,"-",V84,"-",W84))</f>
        <v>5-5-0</v>
      </c>
      <c r="X85" s="1" t="str">
        <f>IF(X84="","0-0-0",CONCATENATE(X84,"-",Y84,"-",Z84))</f>
        <v>11-6-1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20</v>
      </c>
      <c r="J84" s="1">
        <f t="shared" si="75"/>
        <v>8</v>
      </c>
      <c r="K84" s="1">
        <f t="shared" si="75"/>
        <v>4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8</v>
      </c>
      <c r="P84" s="1">
        <f t="shared" si="76"/>
        <v>6</v>
      </c>
      <c r="Q84" s="1">
        <f t="shared" si="76"/>
        <v>1</v>
      </c>
      <c r="R84" s="1">
        <f t="shared" si="76"/>
        <v>12</v>
      </c>
      <c r="S84" s="1">
        <f t="shared" si="76"/>
        <v>2</v>
      </c>
      <c r="T84" s="1">
        <f t="shared" si="76"/>
        <v>3</v>
      </c>
      <c r="U84" s="1">
        <f t="shared" si="76"/>
        <v>5</v>
      </c>
      <c r="V84" s="1">
        <f t="shared" si="76"/>
        <v>2</v>
      </c>
      <c r="W84" s="1">
        <f t="shared" si="76"/>
        <v>2</v>
      </c>
      <c r="X84" s="1">
        <f t="shared" si="76"/>
        <v>10</v>
      </c>
      <c r="Y84" s="1">
        <f t="shared" si="76"/>
        <v>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99</v>
      </c>
      <c r="F85" s="1">
        <f>SUM(F2:F83)</f>
        <v>86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8-6-1</v>
      </c>
      <c r="R85" s="1" t="str">
        <f>IF(R84="","0-0-0",CONCATENATE(R84,"-",S84,"-",T84))</f>
        <v>12-2-3</v>
      </c>
      <c r="U85" s="1" t="str">
        <f>IF(U84="","0-0-0",CONCATENATE(U84,"-",V84,"-",W84))</f>
        <v>5-2-2</v>
      </c>
      <c r="X85" s="1" t="str">
        <f>IF(X84="","0-0-0",CONCATENATE(X84,"-",Y84,"-",Z84))</f>
        <v>10-6-4</v>
      </c>
      <c r="AA85" s="1" t="str">
        <f>IF(AA84="","0-0",CONCATENATE(AA84,AB84))</f>
        <v>L2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12</v>
      </c>
      <c r="J84" s="1">
        <f t="shared" si="75"/>
        <v>16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7</v>
      </c>
      <c r="Q84" s="1">
        <f t="shared" si="76"/>
        <v>2</v>
      </c>
      <c r="R84" s="1">
        <f t="shared" si="76"/>
        <v>3</v>
      </c>
      <c r="S84" s="1">
        <f t="shared" si="76"/>
        <v>9</v>
      </c>
      <c r="T84" s="1">
        <f t="shared" si="76"/>
        <v>1</v>
      </c>
      <c r="U84" s="1">
        <f t="shared" si="76"/>
        <v>4</v>
      </c>
      <c r="V84" s="1">
        <f t="shared" si="76"/>
        <v>3</v>
      </c>
      <c r="W84" s="1">
        <f t="shared" si="76"/>
        <v>0</v>
      </c>
      <c r="X84" s="1">
        <f t="shared" si="76"/>
        <v>8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OTL","",LOOKUP(2,1 / (AF1:AF83 &lt;&gt; ""),AF1:AF83))</f>
        <v>0</v>
      </c>
    </row>
    <row r="85" spans="1:33">
      <c r="C85" s="1">
        <f>COUNTIF(C1:C83,"Away")</f>
        <v>41</v>
      </c>
      <c r="E85" s="1">
        <f>SUM(E2:E83)</f>
        <v>88</v>
      </c>
      <c r="F85" s="1">
        <f>SUM(F2:F83)</f>
        <v>114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9-7-2</v>
      </c>
      <c r="R85" s="1" t="str">
        <f>IF(R84="","0-0-0",CONCATENATE(R84,"-",S84,"-",T84))</f>
        <v>3-9-1</v>
      </c>
      <c r="U85" s="1" t="str">
        <f>IF(U84="","0-0-0",CONCATENATE(U84,"-",V84,"-",W84))</f>
        <v>4-3-0</v>
      </c>
      <c r="X85" s="1" t="str">
        <f>IF(X84="","0-0-0",CONCATENATE(X84,"-",Y84,"-",Z84))</f>
        <v>8-11-1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9</v>
      </c>
      <c r="J84" s="1">
        <f t="shared" si="75"/>
        <v>17</v>
      </c>
      <c r="K84" s="1">
        <f t="shared" si="75"/>
        <v>1</v>
      </c>
      <c r="L84" s="1">
        <f t="shared" si="75"/>
        <v>6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7</v>
      </c>
      <c r="Q84" s="1">
        <f t="shared" si="76"/>
        <v>2</v>
      </c>
      <c r="R84" s="1">
        <f t="shared" si="76"/>
        <v>3</v>
      </c>
      <c r="S84" s="1">
        <f t="shared" si="76"/>
        <v>10</v>
      </c>
      <c r="T84" s="1">
        <f t="shared" si="76"/>
        <v>4</v>
      </c>
      <c r="U84" s="1">
        <f t="shared" si="76"/>
        <v>5</v>
      </c>
      <c r="V84" s="1">
        <f t="shared" si="76"/>
        <v>2</v>
      </c>
      <c r="W84" s="1">
        <f t="shared" si="76"/>
        <v>2</v>
      </c>
      <c r="X84" s="1">
        <f t="shared" si="76"/>
        <v>6</v>
      </c>
      <c r="Y84" s="1">
        <f t="shared" si="76"/>
        <v>9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72</v>
      </c>
      <c r="F85" s="1">
        <f>SUM(F2:F83)</f>
        <v>98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6-7-2</v>
      </c>
      <c r="R85" s="1" t="str">
        <f>IF(R84="","0-0-0",CONCATENATE(R84,"-",S84,"-",T84))</f>
        <v>3-10-4</v>
      </c>
      <c r="U85" s="1" t="str">
        <f>IF(U84="","0-0-0",CONCATENATE(U84,"-",V84,"-",W84))</f>
        <v>5-2-2</v>
      </c>
      <c r="X85" s="1" t="str">
        <f>IF(X84="","0-0-0",CONCATENATE(X84,"-",Y84,"-",Z84))</f>
        <v>6-9-3</v>
      </c>
      <c r="AA85" s="1" t="str">
        <f>IF(AA84="","0-0",CONCATENATE(AA84,AB84))</f>
        <v>W1</v>
      </c>
      <c r="AD85" s="1" t="str">
        <f>IF(AD84="","0-0-0",CONCATENATE(AD84,"-",AE84,"-",AF84))</f>
        <v>2-5-3</v>
      </c>
    </row>
    <row r="86" spans="1:33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21</v>
      </c>
      <c r="J84" s="1">
        <f t="shared" si="75"/>
        <v>10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6</v>
      </c>
      <c r="Q84" s="1">
        <f t="shared" si="76"/>
        <v>3</v>
      </c>
      <c r="R84" s="1">
        <f t="shared" si="76"/>
        <v>12</v>
      </c>
      <c r="S84" s="1">
        <f t="shared" si="76"/>
        <v>4</v>
      </c>
      <c r="T84" s="1">
        <f t="shared" si="76"/>
        <v>0</v>
      </c>
      <c r="U84" s="1">
        <f t="shared" si="76"/>
        <v>5</v>
      </c>
      <c r="V84" s="1">
        <f t="shared" si="76"/>
        <v>2</v>
      </c>
      <c r="W84" s="1">
        <f t="shared" si="76"/>
        <v>2</v>
      </c>
      <c r="X84" s="1">
        <f t="shared" si="76"/>
        <v>12</v>
      </c>
      <c r="Y84" s="1">
        <f t="shared" si="76"/>
        <v>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114</v>
      </c>
      <c r="F85" s="1">
        <f>SUM(F2:F83)</f>
        <v>87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9-6-3</v>
      </c>
      <c r="R85" s="1" t="str">
        <f>IF(R84="","0-0-0",CONCATENATE(R84,"-",S84,"-",T84))</f>
        <v>12-4-0</v>
      </c>
      <c r="U85" s="1" t="str">
        <f>IF(U84="","0-0-0",CONCATENATE(U84,"-",V84,"-",W84))</f>
        <v>5-2-2</v>
      </c>
      <c r="X85" s="1" t="str">
        <f>IF(X84="","0-0-0",CONCATENATE(X84,"-",Y84,"-",Z84))</f>
        <v>12-6-3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12</v>
      </c>
      <c r="J84" s="1">
        <f t="shared" si="75"/>
        <v>14</v>
      </c>
      <c r="K84" s="1">
        <f t="shared" si="75"/>
        <v>3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7</v>
      </c>
      <c r="Q84" s="1">
        <f t="shared" si="76"/>
        <v>2</v>
      </c>
      <c r="R84" s="1">
        <f t="shared" si="76"/>
        <v>6</v>
      </c>
      <c r="S84" s="1">
        <f t="shared" si="76"/>
        <v>7</v>
      </c>
      <c r="T84" s="1">
        <f t="shared" si="76"/>
        <v>5</v>
      </c>
      <c r="U84" s="1">
        <f t="shared" si="76"/>
        <v>3</v>
      </c>
      <c r="V84" s="1">
        <f t="shared" si="76"/>
        <v>2</v>
      </c>
      <c r="W84" s="1">
        <f t="shared" si="76"/>
        <v>2</v>
      </c>
      <c r="X84" s="1">
        <f t="shared" si="76"/>
        <v>8</v>
      </c>
      <c r="Y84" s="1">
        <f t="shared" si="76"/>
        <v>7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86</v>
      </c>
      <c r="F85" s="1">
        <f>SUM(F2:F83)</f>
        <v>103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6-7-2</v>
      </c>
      <c r="R85" s="1" t="str">
        <f>IF(R84="","0-0-0",CONCATENATE(R84,"-",S84,"-",T84))</f>
        <v>6-7-5</v>
      </c>
      <c r="U85" s="1" t="str">
        <f>IF(U84="","0-0-0",CONCATENATE(U84,"-",V84,"-",W84))</f>
        <v>3-2-2</v>
      </c>
      <c r="X85" s="1" t="str">
        <f>IF(X84="","0-0-0",CONCATENATE(X84,"-",Y84,"-",Z84))</f>
        <v>8-7-3</v>
      </c>
      <c r="AA85" s="1" t="str">
        <f>IF(AA84="","0-0",CONCATENATE(AA84,AB84))</f>
        <v>L2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15</v>
      </c>
      <c r="J84" s="1">
        <f t="shared" si="75"/>
        <v>15</v>
      </c>
      <c r="K84" s="1">
        <f t="shared" si="75"/>
        <v>0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8</v>
      </c>
      <c r="Q84" s="1">
        <f t="shared" si="76"/>
        <v>1</v>
      </c>
      <c r="R84" s="1">
        <f t="shared" si="76"/>
        <v>8</v>
      </c>
      <c r="S84" s="1">
        <f t="shared" si="76"/>
        <v>7</v>
      </c>
      <c r="T84" s="1">
        <f t="shared" si="76"/>
        <v>0</v>
      </c>
      <c r="U84" s="1">
        <f t="shared" si="76"/>
        <v>3</v>
      </c>
      <c r="V84" s="1">
        <f t="shared" si="76"/>
        <v>4</v>
      </c>
      <c r="W84" s="1">
        <f t="shared" si="76"/>
        <v>0</v>
      </c>
      <c r="X84" s="1">
        <f t="shared" si="76"/>
        <v>11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92</v>
      </c>
      <c r="F85" s="1">
        <f>SUM(F2:F83)</f>
        <v>93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7-8-1</v>
      </c>
      <c r="R85" s="1" t="str">
        <f>IF(R84="","0-0-0",CONCATENATE(R84,"-",S84,"-",T84))</f>
        <v>8-7-0</v>
      </c>
      <c r="U85" s="1" t="str">
        <f>IF(U84="","0-0-0",CONCATENATE(U84,"-",V84,"-",W84))</f>
        <v>3-4-0</v>
      </c>
      <c r="X85" s="1" t="str">
        <f>IF(X84="","0-0-0",CONCATENATE(X84,"-",Y84,"-",Z84))</f>
        <v>11-6-0</v>
      </c>
      <c r="AA85" s="1" t="str">
        <f>IF(AA84="","0-0",CONCATENATE(AA84,AB84))</f>
        <v>L3</v>
      </c>
      <c r="AD85" s="1" t="str">
        <f>IF(AD84="","0-0-0",CONCATENATE(AD84,"-",AE84,"-",AF84))</f>
        <v>3-7-0</v>
      </c>
    </row>
    <row r="86" spans="1:33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16</v>
      </c>
      <c r="J84" s="1">
        <f t="shared" si="75"/>
        <v>13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6</v>
      </c>
      <c r="Q84" s="1">
        <f t="shared" si="76"/>
        <v>1</v>
      </c>
      <c r="R84" s="1">
        <f t="shared" si="76"/>
        <v>6</v>
      </c>
      <c r="S84" s="1">
        <f t="shared" si="76"/>
        <v>7</v>
      </c>
      <c r="T84" s="1">
        <f t="shared" si="76"/>
        <v>1</v>
      </c>
      <c r="U84" s="1">
        <f t="shared" si="76"/>
        <v>5</v>
      </c>
      <c r="V84" s="1">
        <f t="shared" si="76"/>
        <v>2</v>
      </c>
      <c r="W84" s="1">
        <f t="shared" si="76"/>
        <v>0</v>
      </c>
      <c r="X84" s="1">
        <f t="shared" si="76"/>
        <v>7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96</v>
      </c>
      <c r="F85" s="1">
        <f>SUM(F2:F83)</f>
        <v>89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10-6-1</v>
      </c>
      <c r="R85" s="1" t="str">
        <f>IF(R84="","0-0-0",CONCATENATE(R84,"-",S84,"-",T84))</f>
        <v>6-7-1</v>
      </c>
      <c r="U85" s="1" t="str">
        <f>IF(U84="","0-0-0",CONCATENATE(U84,"-",V84,"-",W84))</f>
        <v>5-2-0</v>
      </c>
      <c r="X85" s="1" t="str">
        <f>IF(X84="","0-0-0",CONCATENATE(X84,"-",Y84,"-",Z84))</f>
        <v>7-7-1</v>
      </c>
      <c r="AA85" s="1" t="str">
        <f>IF(AA84="","0-0",CONCATENATE(AA84,AB84))</f>
        <v>W4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14</v>
      </c>
      <c r="J84" s="1">
        <f t="shared" si="75"/>
        <v>14</v>
      </c>
      <c r="K84" s="1">
        <f t="shared" si="75"/>
        <v>7</v>
      </c>
      <c r="L84" s="1">
        <f t="shared" si="75"/>
        <v>4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7</v>
      </c>
      <c r="P84" s="1">
        <f t="shared" si="76"/>
        <v>8</v>
      </c>
      <c r="Q84" s="1">
        <f t="shared" si="76"/>
        <v>1</v>
      </c>
      <c r="R84" s="1">
        <f t="shared" si="76"/>
        <v>7</v>
      </c>
      <c r="S84" s="1">
        <f t="shared" si="76"/>
        <v>6</v>
      </c>
      <c r="T84" s="1">
        <f t="shared" si="76"/>
        <v>3</v>
      </c>
      <c r="U84" s="1">
        <f t="shared" si="76"/>
        <v>2</v>
      </c>
      <c r="V84" s="1">
        <f t="shared" si="76"/>
        <v>4</v>
      </c>
      <c r="W84" s="1">
        <f t="shared" si="76"/>
        <v>0</v>
      </c>
      <c r="X84" s="1">
        <f t="shared" si="76"/>
        <v>7</v>
      </c>
      <c r="Y84" s="1">
        <f t="shared" si="76"/>
        <v>8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97</v>
      </c>
      <c r="F85" s="1">
        <f>SUM(F2:F83)</f>
        <v>112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7-8-1</v>
      </c>
      <c r="R85" s="1" t="str">
        <f>IF(R84="","0-0-0",CONCATENATE(R84,"-",S84,"-",T84))</f>
        <v>7-6-3</v>
      </c>
      <c r="U85" s="1" t="str">
        <f>IF(U84="","0-0-0",CONCATENATE(U84,"-",V84,"-",W84))</f>
        <v>2-4-0</v>
      </c>
      <c r="X85" s="1" t="str">
        <f>IF(X84="","0-0-0",CONCATENATE(X84,"-",Y84,"-",Z84))</f>
        <v>7-8-2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14</v>
      </c>
      <c r="J84" s="1">
        <f t="shared" si="75"/>
        <v>14</v>
      </c>
      <c r="K84" s="1">
        <f t="shared" si="75"/>
        <v>5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9</v>
      </c>
      <c r="P84" s="1">
        <f t="shared" si="76"/>
        <v>7</v>
      </c>
      <c r="Q84" s="1">
        <f t="shared" si="76"/>
        <v>2</v>
      </c>
      <c r="R84" s="1">
        <f t="shared" si="76"/>
        <v>5</v>
      </c>
      <c r="S84" s="1">
        <f t="shared" si="76"/>
        <v>7</v>
      </c>
      <c r="T84" s="1">
        <f t="shared" si="76"/>
        <v>3</v>
      </c>
      <c r="U84" s="1">
        <f t="shared" si="76"/>
        <v>1</v>
      </c>
      <c r="V84" s="1">
        <f t="shared" si="76"/>
        <v>5</v>
      </c>
      <c r="W84" s="1">
        <f t="shared" si="76"/>
        <v>1</v>
      </c>
      <c r="X84" s="1">
        <f t="shared" si="76"/>
        <v>9</v>
      </c>
      <c r="Y84" s="1">
        <f t="shared" si="76"/>
        <v>6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100</v>
      </c>
      <c r="F85" s="1">
        <f>SUM(F2:F83)</f>
        <v>123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9-7-2</v>
      </c>
      <c r="R85" s="1" t="str">
        <f>IF(R84="","0-0-0",CONCATENATE(R84,"-",S84,"-",T84))</f>
        <v>5-7-3</v>
      </c>
      <c r="U85" s="1" t="str">
        <f>IF(U84="","0-0-0",CONCATENATE(U84,"-",V84,"-",W84))</f>
        <v>1-5-1</v>
      </c>
      <c r="X85" s="1" t="str">
        <f>IF(X84="","0-0-0",CONCATENATE(X84,"-",Y84,"-",Z84))</f>
        <v>9-6-4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11</v>
      </c>
      <c r="J84" s="1">
        <f t="shared" si="75"/>
        <v>18</v>
      </c>
      <c r="K84" s="1">
        <f t="shared" si="75"/>
        <v>4</v>
      </c>
      <c r="L84" s="1">
        <f t="shared" si="75"/>
        <v>5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6</v>
      </c>
      <c r="P84" s="1">
        <f t="shared" si="76"/>
        <v>8</v>
      </c>
      <c r="Q84" s="1">
        <f t="shared" si="76"/>
        <v>1</v>
      </c>
      <c r="R84" s="1">
        <f t="shared" si="76"/>
        <v>5</v>
      </c>
      <c r="S84" s="1">
        <f t="shared" si="76"/>
        <v>10</v>
      </c>
      <c r="T84" s="1">
        <f t="shared" si="76"/>
        <v>4</v>
      </c>
      <c r="U84" s="1">
        <f t="shared" si="76"/>
        <v>4</v>
      </c>
      <c r="V84" s="1">
        <f t="shared" si="76"/>
        <v>5</v>
      </c>
      <c r="W84" s="1">
        <f t="shared" si="76"/>
        <v>0</v>
      </c>
      <c r="X84" s="1">
        <f t="shared" si="76"/>
        <v>7</v>
      </c>
      <c r="Y84" s="1">
        <f t="shared" si="76"/>
        <v>12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94</v>
      </c>
      <c r="F85" s="1">
        <f>SUM(F2:F83)</f>
        <v>122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6-8-1</v>
      </c>
      <c r="R85" s="1" t="str">
        <f>IF(R84="","0-0-0",CONCATENATE(R84,"-",S84,"-",T84))</f>
        <v>5-10-4</v>
      </c>
      <c r="U85" s="1" t="str">
        <f>IF(U84="","0-0-0",CONCATENATE(U84,"-",V84,"-",W84))</f>
        <v>4-5-0</v>
      </c>
      <c r="X85" s="1" t="str">
        <f>IF(X84="","0-0-0",CONCATENATE(X84,"-",Y84,"-",Z84))</f>
        <v>7-12-3</v>
      </c>
      <c r="AA85" s="1" t="str">
        <f>IF(AA84="","0-0",CONCATENATE(AA84,AB84))</f>
        <v>L2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15</v>
      </c>
      <c r="J84" s="1">
        <f t="shared" si="75"/>
        <v>16</v>
      </c>
      <c r="K84" s="1">
        <f t="shared" si="75"/>
        <v>3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8</v>
      </c>
      <c r="P84" s="1">
        <f t="shared" si="76"/>
        <v>8</v>
      </c>
      <c r="Q84" s="1">
        <f t="shared" si="76"/>
        <v>2</v>
      </c>
      <c r="R84" s="1">
        <f t="shared" si="76"/>
        <v>7</v>
      </c>
      <c r="S84" s="1">
        <f t="shared" si="76"/>
        <v>8</v>
      </c>
      <c r="T84" s="1">
        <f t="shared" si="76"/>
        <v>0</v>
      </c>
      <c r="U84" s="1">
        <f t="shared" si="76"/>
        <v>3</v>
      </c>
      <c r="V84" s="1">
        <f t="shared" si="76"/>
        <v>4</v>
      </c>
      <c r="W84" s="1">
        <f t="shared" si="76"/>
        <v>0</v>
      </c>
      <c r="X84" s="1">
        <f t="shared" si="76"/>
        <v>7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96</v>
      </c>
      <c r="F85" s="1">
        <f>SUM(F2:F83)</f>
        <v>99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8-8-2</v>
      </c>
      <c r="R85" s="1" t="str">
        <f>IF(R84="","0-0-0",CONCATENATE(R84,"-",S84,"-",T84))</f>
        <v>7-8-0</v>
      </c>
      <c r="U85" s="1" t="str">
        <f>IF(U84="","0-0-0",CONCATENATE(U84,"-",V84,"-",W84))</f>
        <v>3-4-0</v>
      </c>
      <c r="X85" s="1" t="str">
        <f>IF(X84="","0-0-0",CONCATENATE(X84,"-",Y84,"-",Z84))</f>
        <v>7-8-1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15</v>
      </c>
      <c r="J84" s="1">
        <f t="shared" si="75"/>
        <v>15</v>
      </c>
      <c r="K84" s="1">
        <f t="shared" si="75"/>
        <v>6</v>
      </c>
      <c r="L84" s="1">
        <f t="shared" si="75"/>
        <v>3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8</v>
      </c>
      <c r="Q84" s="1">
        <f t="shared" si="76"/>
        <v>1</v>
      </c>
      <c r="R84" s="1">
        <f t="shared" si="76"/>
        <v>9</v>
      </c>
      <c r="S84" s="1">
        <f t="shared" si="76"/>
        <v>7</v>
      </c>
      <c r="T84" s="1">
        <f t="shared" si="76"/>
        <v>2</v>
      </c>
      <c r="U84" s="1">
        <f t="shared" si="76"/>
        <v>1</v>
      </c>
      <c r="V84" s="1">
        <f t="shared" si="76"/>
        <v>4</v>
      </c>
      <c r="W84" s="1">
        <f t="shared" si="76"/>
        <v>1</v>
      </c>
      <c r="X84" s="1">
        <f t="shared" si="76"/>
        <v>6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85</v>
      </c>
      <c r="F85" s="1">
        <f>SUM(F2:F83)</f>
        <v>102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6-8-1</v>
      </c>
      <c r="R85" s="1" t="str">
        <f>IF(R84="","0-0-0",CONCATENATE(R84,"-",S84,"-",T84))</f>
        <v>9-7-2</v>
      </c>
      <c r="U85" s="1" t="str">
        <f>IF(U84="","0-0-0",CONCATENATE(U84,"-",V84,"-",W84))</f>
        <v>1-4-1</v>
      </c>
      <c r="X85" s="1" t="str">
        <f>IF(X84="","0-0-0",CONCATENATE(X84,"-",Y84,"-",Z84))</f>
        <v>6-7-1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45666</v>
      </c>
      <c r="B39" s="1">
        <v>38</v>
      </c>
      <c r="C39" s="1" t="s">
        <v>66</v>
      </c>
      <c r="D39" s="1" t="s">
        <v>29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45668</v>
      </c>
      <c r="B40" s="1">
        <v>39</v>
      </c>
      <c r="C40" s="1" t="s">
        <v>65</v>
      </c>
      <c r="D40" s="1" t="s">
        <v>14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45669</v>
      </c>
      <c r="B41" s="1">
        <v>40</v>
      </c>
      <c r="C41" s="1" t="s">
        <v>65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45671</v>
      </c>
      <c r="B42" s="1">
        <v>41</v>
      </c>
      <c r="C42" s="1" t="s">
        <v>65</v>
      </c>
      <c r="D42" s="1" t="s">
        <v>29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45673</v>
      </c>
      <c r="B43" s="1">
        <v>42</v>
      </c>
      <c r="C43" s="1" t="s">
        <v>66</v>
      </c>
      <c r="D43" s="1" t="s">
        <v>31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45675</v>
      </c>
      <c r="B44" s="1">
        <v>43</v>
      </c>
      <c r="C44" s="1" t="s">
        <v>66</v>
      </c>
      <c r="D44" s="1" t="s">
        <v>21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45677</v>
      </c>
      <c r="B45" s="1">
        <v>44</v>
      </c>
      <c r="C45" s="1" t="s">
        <v>65</v>
      </c>
      <c r="D45" s="1" t="s">
        <v>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45678</v>
      </c>
      <c r="B46" s="1">
        <v>45</v>
      </c>
      <c r="C46" s="1" t="s">
        <v>65</v>
      </c>
      <c r="D46" s="1" t="s">
        <v>16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45681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45685</v>
      </c>
      <c r="B49" s="1">
        <v>48</v>
      </c>
      <c r="C49" s="1" t="s">
        <v>66</v>
      </c>
      <c r="D49" s="1" t="s">
        <v>25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45687</v>
      </c>
      <c r="B50" s="1">
        <v>49</v>
      </c>
      <c r="C50" s="1" t="s">
        <v>66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45689</v>
      </c>
      <c r="B51" s="1">
        <v>50</v>
      </c>
      <c r="C51" s="1" t="s">
        <v>66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45692</v>
      </c>
      <c r="B52" s="1">
        <v>51</v>
      </c>
      <c r="C52" s="1" t="s">
        <v>66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45694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45696</v>
      </c>
      <c r="B54" s="1">
        <v>53</v>
      </c>
      <c r="C54" s="1" t="s">
        <v>65</v>
      </c>
      <c r="D54" s="1" t="s">
        <v>21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45697</v>
      </c>
      <c r="B55" s="1">
        <v>54</v>
      </c>
      <c r="C55" s="1" t="s">
        <v>65</v>
      </c>
      <c r="D55" s="1" t="s">
        <v>16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45711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20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66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1" t="s">
        <v>65</v>
      </c>
      <c r="D64" s="1" t="s">
        <v>26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66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105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45754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45756</v>
      </c>
      <c r="B78" s="1">
        <v>77</v>
      </c>
      <c r="C78" s="1" t="s">
        <v>66</v>
      </c>
      <c r="D78" s="1" t="s">
        <v>4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45758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45760</v>
      </c>
      <c r="B80" s="1">
        <v>79</v>
      </c>
      <c r="C80" s="1" t="s">
        <v>66</v>
      </c>
      <c r="D80" s="1" t="s">
        <v>28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45762</v>
      </c>
      <c r="B81" s="1">
        <v>80</v>
      </c>
      <c r="C81" s="1" t="s">
        <v>66</v>
      </c>
      <c r="D81" s="1" t="s">
        <v>19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45764</v>
      </c>
      <c r="B82" s="1">
        <v>81</v>
      </c>
      <c r="C82" s="1" t="s">
        <v>65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6" t="s">
        <v>81</v>
      </c>
      <c r="F84" s="56"/>
      <c r="I84" s="1">
        <f t="shared" ref="I84:N84" si="75">IF(I1="",0,MAX(I1:I83))</f>
        <v>17</v>
      </c>
      <c r="J84" s="1">
        <f t="shared" si="75"/>
        <v>10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4</v>
      </c>
      <c r="Q84" s="1">
        <f t="shared" si="76"/>
        <v>1</v>
      </c>
      <c r="R84" s="1">
        <f t="shared" si="76"/>
        <v>8</v>
      </c>
      <c r="S84" s="1">
        <f t="shared" si="76"/>
        <v>6</v>
      </c>
      <c r="T84" s="1">
        <f t="shared" si="76"/>
        <v>1</v>
      </c>
      <c r="U84" s="1">
        <f t="shared" si="76"/>
        <v>0</v>
      </c>
      <c r="V84" s="1">
        <f t="shared" si="76"/>
        <v>3</v>
      </c>
      <c r="W84" s="1">
        <f t="shared" si="76"/>
        <v>0</v>
      </c>
      <c r="X84" s="1">
        <f t="shared" si="76"/>
        <v>6</v>
      </c>
      <c r="Y84" s="1">
        <f t="shared" si="76"/>
        <v>4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117</v>
      </c>
      <c r="F85" s="1">
        <f>SUM(F2:F83)</f>
        <v>85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9-4-1</v>
      </c>
      <c r="R85" s="1" t="str">
        <f>IF(R84="","0-0-0",CONCATENATE(R84,"-",S84,"-",T84))</f>
        <v>8-6-1</v>
      </c>
      <c r="U85" s="1" t="str">
        <f>IF(U84="","0-0-0",CONCATENATE(U84,"-",V84,"-",W84))</f>
        <v>0-3-0</v>
      </c>
      <c r="X85" s="1" t="str">
        <f>IF(X84="","0-0-0",CONCATENATE(X84,"-",Y84,"-",Z84))</f>
        <v>6-4-2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1:33">
      <c r="C86" s="1">
        <f>SUM(C84:C85)</f>
        <v>81</v>
      </c>
      <c r="D86" s="1">
        <f>COUNTIF(E2:E83,"&lt;&gt;")</f>
        <v>29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20</v>
      </c>
      <c r="J84" s="1">
        <f t="shared" si="75"/>
        <v>10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14</v>
      </c>
      <c r="P84" s="1">
        <f t="shared" si="76"/>
        <v>4</v>
      </c>
      <c r="Q84" s="1">
        <f t="shared" si="76"/>
        <v>0</v>
      </c>
      <c r="R84" s="1">
        <f t="shared" si="76"/>
        <v>6</v>
      </c>
      <c r="S84" s="1">
        <f t="shared" si="76"/>
        <v>6</v>
      </c>
      <c r="T84" s="1">
        <f t="shared" si="76"/>
        <v>2</v>
      </c>
      <c r="U84" s="1">
        <f t="shared" si="76"/>
        <v>6</v>
      </c>
      <c r="V84" s="1">
        <f t="shared" si="76"/>
        <v>4</v>
      </c>
      <c r="W84" s="1">
        <f t="shared" si="76"/>
        <v>1</v>
      </c>
      <c r="X84" s="1">
        <f t="shared" si="76"/>
        <v>10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97</v>
      </c>
      <c r="F85" s="1">
        <f>SUM(F2:F83)</f>
        <v>84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14-4-0</v>
      </c>
      <c r="R85" s="1" t="str">
        <f>IF(R84="","0-0-0",CONCATENATE(R84,"-",S84,"-",T84))</f>
        <v>6-6-2</v>
      </c>
      <c r="U85" s="1" t="str">
        <f>IF(U84="","0-0-0",CONCATENATE(U84,"-",V84,"-",W84))</f>
        <v>6-4-1</v>
      </c>
      <c r="X85" s="1" t="str">
        <f>IF(X84="","0-0-0",CONCATENATE(X84,"-",Y84,"-",Z84))</f>
        <v>10-8-1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15</v>
      </c>
      <c r="J84" s="1">
        <f t="shared" si="75"/>
        <v>11</v>
      </c>
      <c r="K84" s="1">
        <f t="shared" si="75"/>
        <v>5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5</v>
      </c>
      <c r="P84" s="1">
        <f t="shared" si="76"/>
        <v>5</v>
      </c>
      <c r="Q84" s="1">
        <f t="shared" si="76"/>
        <v>3</v>
      </c>
      <c r="R84" s="1">
        <f t="shared" si="76"/>
        <v>10</v>
      </c>
      <c r="S84" s="1">
        <f t="shared" si="76"/>
        <v>6</v>
      </c>
      <c r="T84" s="1">
        <f t="shared" si="76"/>
        <v>2</v>
      </c>
      <c r="U84" s="1">
        <f t="shared" si="76"/>
        <v>3</v>
      </c>
      <c r="V84" s="1">
        <f t="shared" si="76"/>
        <v>4</v>
      </c>
      <c r="W84" s="1">
        <f t="shared" si="76"/>
        <v>1</v>
      </c>
      <c r="X84" s="1">
        <f t="shared" si="76"/>
        <v>7</v>
      </c>
      <c r="Y84" s="1">
        <f t="shared" si="76"/>
        <v>6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94</v>
      </c>
      <c r="F85" s="1">
        <f>SUM(F2:F83)</f>
        <v>90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5-5-3</v>
      </c>
      <c r="R85" s="1" t="str">
        <f>IF(R84="","0-0-0",CONCATENATE(R84,"-",S84,"-",T84))</f>
        <v>10-6-2</v>
      </c>
      <c r="U85" s="1" t="str">
        <f>IF(U84="","0-0-0",CONCATENATE(U84,"-",V84,"-",W84))</f>
        <v>3-4-1</v>
      </c>
      <c r="X85" s="1" t="str">
        <f>IF(X84="","0-0-0",CONCATENATE(X84,"-",Y84,"-",Z84))</f>
        <v>7-6-5</v>
      </c>
      <c r="AA85" s="1" t="str">
        <f>IF(AA84="","0-0",CONCATENATE(AA84,AB84))</f>
        <v>W3</v>
      </c>
      <c r="AD85" s="1" t="str">
        <f>IF(AD84="","0-0-0",CONCATENATE(AD84,"-",AE84,"-",AF84))</f>
        <v>7-1-2</v>
      </c>
    </row>
    <row r="86" spans="1:33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16</v>
      </c>
      <c r="J84" s="1">
        <f t="shared" si="75"/>
        <v>9</v>
      </c>
      <c r="K84" s="1">
        <f t="shared" si="75"/>
        <v>3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7</v>
      </c>
      <c r="Q84" s="1">
        <f t="shared" si="76"/>
        <v>4</v>
      </c>
      <c r="R84" s="1">
        <f t="shared" si="76"/>
        <v>10</v>
      </c>
      <c r="S84" s="1">
        <f t="shared" si="76"/>
        <v>2</v>
      </c>
      <c r="T84" s="1">
        <f t="shared" si="76"/>
        <v>2</v>
      </c>
      <c r="U84" s="1">
        <f t="shared" si="76"/>
        <v>4</v>
      </c>
      <c r="V84" s="1">
        <f t="shared" si="76"/>
        <v>1</v>
      </c>
      <c r="W84" s="1">
        <f t="shared" si="76"/>
        <v>1</v>
      </c>
      <c r="X84" s="1">
        <f t="shared" si="76"/>
        <v>7</v>
      </c>
      <c r="Y84" s="1">
        <f t="shared" si="76"/>
        <v>2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98</v>
      </c>
      <c r="F85" s="1">
        <f>SUM(F2:F83)</f>
        <v>96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6-7-4</v>
      </c>
      <c r="R85" s="1" t="str">
        <f>IF(R84="","0-0-0",CONCATENATE(R84,"-",S84,"-",T84))</f>
        <v>10-2-2</v>
      </c>
      <c r="U85" s="1" t="str">
        <f>IF(U84="","0-0-0",CONCATENATE(U84,"-",V84,"-",W84))</f>
        <v>4-1-1</v>
      </c>
      <c r="X85" s="1" t="str">
        <f>IF(X84="","0-0-0",CONCATENATE(X84,"-",Y84,"-",Z84))</f>
        <v>7-2-4</v>
      </c>
      <c r="AA85" s="1" t="str">
        <f>IF(AA84="","0-0",CONCATENATE(AA84,AB84))</f>
        <v>L1</v>
      </c>
      <c r="AD85" s="1" t="str">
        <f>IF(AD84="","0-0-0",CONCATENATE(AD84,"-",AE84,"-",AF84))</f>
        <v>5-2-3</v>
      </c>
    </row>
    <row r="86" spans="1:33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20</v>
      </c>
      <c r="J84" s="1">
        <f t="shared" si="75"/>
        <v>8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3</v>
      </c>
      <c r="Q84" s="1">
        <f t="shared" si="76"/>
        <v>0</v>
      </c>
      <c r="R84" s="1">
        <f t="shared" si="76"/>
        <v>9</v>
      </c>
      <c r="S84" s="1">
        <f t="shared" si="76"/>
        <v>5</v>
      </c>
      <c r="T84" s="1">
        <f t="shared" si="76"/>
        <v>3</v>
      </c>
      <c r="U84" s="1">
        <f t="shared" si="76"/>
        <v>8</v>
      </c>
      <c r="V84" s="1">
        <f t="shared" si="76"/>
        <v>2</v>
      </c>
      <c r="W84" s="1">
        <f t="shared" si="76"/>
        <v>1</v>
      </c>
      <c r="X84" s="1">
        <f t="shared" si="76"/>
        <v>16</v>
      </c>
      <c r="Y84" s="1">
        <f t="shared" si="76"/>
        <v>3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108</v>
      </c>
      <c r="F85" s="1">
        <f>SUM(F2:F83)</f>
        <v>92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11-3-0</v>
      </c>
      <c r="R85" s="1" t="str">
        <f>IF(R84="","0-0-0",CONCATENATE(R84,"-",S84,"-",T84))</f>
        <v>9-5-3</v>
      </c>
      <c r="U85" s="1" t="str">
        <f>IF(U84="","0-0-0",CONCATENATE(U84,"-",V84,"-",W84))</f>
        <v>8-2-1</v>
      </c>
      <c r="X85" s="1" t="str">
        <f>IF(X84="","0-0-0",CONCATENATE(X84,"-",Y84,"-",Z84))</f>
        <v>16-3-2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21</v>
      </c>
      <c r="J84" s="1">
        <f t="shared" si="75"/>
        <v>8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4</v>
      </c>
      <c r="Q84" s="1">
        <f t="shared" si="76"/>
        <v>2</v>
      </c>
      <c r="R84" s="1">
        <f t="shared" si="76"/>
        <v>12</v>
      </c>
      <c r="S84" s="1">
        <f t="shared" si="76"/>
        <v>4</v>
      </c>
      <c r="T84" s="1">
        <f t="shared" si="76"/>
        <v>0</v>
      </c>
      <c r="U84" s="1">
        <f t="shared" si="76"/>
        <v>8</v>
      </c>
      <c r="V84" s="1">
        <f t="shared" si="76"/>
        <v>4</v>
      </c>
      <c r="W84" s="1">
        <f t="shared" si="76"/>
        <v>0</v>
      </c>
      <c r="X84" s="1">
        <f t="shared" si="76"/>
        <v>14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118</v>
      </c>
      <c r="F85" s="1">
        <f>SUM(F2:F83)</f>
        <v>83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9-4-2</v>
      </c>
      <c r="R85" s="1" t="str">
        <f>IF(R84="","0-0-0",CONCATENATE(R84,"-",S84,"-",T84))</f>
        <v>12-4-0</v>
      </c>
      <c r="U85" s="1" t="str">
        <f>IF(U84="","0-0-0",CONCATENATE(U84,"-",V84,"-",W84))</f>
        <v>8-4-0</v>
      </c>
      <c r="X85" s="1" t="str">
        <f>IF(X84="","0-0-0",CONCATENATE(X84,"-",Y84,"-",Z84))</f>
        <v>14-5-1</v>
      </c>
      <c r="AA85" s="1" t="str">
        <f>IF(AA84="","0-0",CONCATENATE(AA84,AB84))</f>
        <v>L2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14"/>
        <v/>
      </c>
      <c r="V36" s="1" t="str">
        <f t="shared" si="15"/>
        <v/>
      </c>
      <c r="W36" s="1" t="str">
        <f t="shared" si="16"/>
        <v/>
      </c>
      <c r="X36" s="1" t="str">
        <f t="shared" si="41"/>
        <v/>
      </c>
      <c r="Y36" s="1" t="str">
        <f t="shared" si="42"/>
        <v/>
      </c>
      <c r="Z36" s="1" t="str">
        <f t="shared" si="43"/>
        <v/>
      </c>
      <c r="AA36" s="1" t="str">
        <f t="shared" si="27"/>
        <v/>
      </c>
      <c r="AB36" s="1" t="str">
        <f t="shared" si="44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14"/>
        <v/>
      </c>
      <c r="V37" s="1" t="str">
        <f t="shared" si="15"/>
        <v/>
      </c>
      <c r="W37" s="1" t="str">
        <f t="shared" si="16"/>
        <v/>
      </c>
      <c r="X37" s="1" t="str">
        <f t="shared" si="41"/>
        <v/>
      </c>
      <c r="Y37" s="1" t="str">
        <f t="shared" si="42"/>
        <v/>
      </c>
      <c r="Z37" s="1" t="str">
        <f t="shared" si="43"/>
        <v/>
      </c>
      <c r="AA37" s="1" t="str">
        <f t="shared" si="27"/>
        <v/>
      </c>
      <c r="AB37" s="1" t="str">
        <f t="shared" si="44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14"/>
        <v/>
      </c>
      <c r="V38" s="1" t="str">
        <f t="shared" si="15"/>
        <v/>
      </c>
      <c r="W38" s="1" t="str">
        <f t="shared" si="16"/>
        <v/>
      </c>
      <c r="X38" s="1" t="str">
        <f t="shared" si="41"/>
        <v/>
      </c>
      <c r="Y38" s="1" t="str">
        <f t="shared" si="42"/>
        <v/>
      </c>
      <c r="Z38" s="1" t="str">
        <f t="shared" si="43"/>
        <v/>
      </c>
      <c r="AA38" s="1" t="str">
        <f t="shared" si="27"/>
        <v/>
      </c>
      <c r="AB38" s="1" t="str">
        <f t="shared" si="44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14"/>
        <v/>
      </c>
      <c r="V39" s="1" t="str">
        <f t="shared" si="15"/>
        <v/>
      </c>
      <c r="W39" s="1" t="str">
        <f t="shared" si="16"/>
        <v/>
      </c>
      <c r="X39" s="1" t="str">
        <f t="shared" si="41"/>
        <v/>
      </c>
      <c r="Y39" s="1" t="str">
        <f t="shared" si="42"/>
        <v/>
      </c>
      <c r="Z39" s="1" t="str">
        <f t="shared" si="43"/>
        <v/>
      </c>
      <c r="AA39" s="1" t="str">
        <f t="shared" si="27"/>
        <v/>
      </c>
      <c r="AB39" s="1" t="str">
        <f t="shared" si="44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14"/>
        <v/>
      </c>
      <c r="V40" s="1" t="str">
        <f t="shared" si="15"/>
        <v/>
      </c>
      <c r="W40" s="1" t="str">
        <f t="shared" si="16"/>
        <v/>
      </c>
      <c r="X40" s="1" t="str">
        <f t="shared" si="41"/>
        <v/>
      </c>
      <c r="Y40" s="1" t="str">
        <f t="shared" si="42"/>
        <v/>
      </c>
      <c r="Z40" s="1" t="str">
        <f t="shared" si="43"/>
        <v/>
      </c>
      <c r="AA40" s="1" t="str">
        <f t="shared" si="27"/>
        <v/>
      </c>
      <c r="AB40" s="1" t="str">
        <f t="shared" si="44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14"/>
        <v/>
      </c>
      <c r="V41" s="1" t="str">
        <f t="shared" si="15"/>
        <v/>
      </c>
      <c r="W41" s="1" t="str">
        <f t="shared" si="16"/>
        <v/>
      </c>
      <c r="X41" s="1" t="str">
        <f t="shared" si="41"/>
        <v/>
      </c>
      <c r="Y41" s="1" t="str">
        <f t="shared" si="42"/>
        <v/>
      </c>
      <c r="Z41" s="1" t="str">
        <f t="shared" si="43"/>
        <v/>
      </c>
      <c r="AA41" s="1" t="str">
        <f t="shared" si="27"/>
        <v/>
      </c>
      <c r="AB41" s="1" t="str">
        <f t="shared" si="44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14"/>
        <v/>
      </c>
      <c r="V42" s="1" t="str">
        <f t="shared" si="15"/>
        <v/>
      </c>
      <c r="W42" s="1" t="str">
        <f t="shared" si="16"/>
        <v/>
      </c>
      <c r="X42" s="1" t="str">
        <f t="shared" si="41"/>
        <v/>
      </c>
      <c r="Y42" s="1" t="str">
        <f t="shared" si="42"/>
        <v/>
      </c>
      <c r="Z42" s="1" t="str">
        <f t="shared" si="43"/>
        <v/>
      </c>
      <c r="AA42" s="1" t="str">
        <f t="shared" si="27"/>
        <v/>
      </c>
      <c r="AB42" s="1" t="str">
        <f t="shared" si="44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14"/>
        <v/>
      </c>
      <c r="V43" s="1" t="str">
        <f t="shared" si="15"/>
        <v/>
      </c>
      <c r="W43" s="1" t="str">
        <f t="shared" si="16"/>
        <v/>
      </c>
      <c r="X43" s="1" t="str">
        <f t="shared" si="41"/>
        <v/>
      </c>
      <c r="Y43" s="1" t="str">
        <f t="shared" si="42"/>
        <v/>
      </c>
      <c r="Z43" s="1" t="str">
        <f t="shared" si="43"/>
        <v/>
      </c>
      <c r="AA43" s="1" t="str">
        <f t="shared" si="27"/>
        <v/>
      </c>
      <c r="AB43" s="1" t="str">
        <f t="shared" si="44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14"/>
        <v/>
      </c>
      <c r="V44" s="1" t="str">
        <f t="shared" si="15"/>
        <v/>
      </c>
      <c r="W44" s="1" t="str">
        <f t="shared" si="16"/>
        <v/>
      </c>
      <c r="X44" s="1" t="str">
        <f t="shared" si="41"/>
        <v/>
      </c>
      <c r="Y44" s="1" t="str">
        <f t="shared" si="42"/>
        <v/>
      </c>
      <c r="Z44" s="1" t="str">
        <f t="shared" si="43"/>
        <v/>
      </c>
      <c r="AA44" s="1" t="str">
        <f t="shared" si="27"/>
        <v/>
      </c>
      <c r="AB44" s="1" t="str">
        <f t="shared" si="44"/>
        <v/>
      </c>
      <c r="AC44" s="1" t="str">
        <f t="shared" si="28"/>
        <v/>
      </c>
      <c r="AD44" s="1" t="str">
        <f t="shared" ref="AD44:AD75" si="45">IF(AC44="","",COUNTIFS(AC35:AC44,"W"))</f>
        <v/>
      </c>
      <c r="AE44" s="1" t="str">
        <f t="shared" ref="AE44:AE75" si="46">IF(AC44="","",COUNTIFS(AC35:AC44,"L"))</f>
        <v/>
      </c>
      <c r="AF44" s="1" t="str">
        <f t="shared" ref="AF44:AF75" si="47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14"/>
        <v/>
      </c>
      <c r="V45" s="1" t="str">
        <f t="shared" si="15"/>
        <v/>
      </c>
      <c r="W45" s="1" t="str">
        <f t="shared" si="16"/>
        <v/>
      </c>
      <c r="X45" s="1" t="str">
        <f t="shared" si="41"/>
        <v/>
      </c>
      <c r="Y45" s="1" t="str">
        <f t="shared" si="42"/>
        <v/>
      </c>
      <c r="Z45" s="1" t="str">
        <f t="shared" si="43"/>
        <v/>
      </c>
      <c r="AA45" s="1" t="str">
        <f t="shared" si="27"/>
        <v/>
      </c>
      <c r="AB45" s="1" t="str">
        <f t="shared" si="44"/>
        <v/>
      </c>
      <c r="AC45" s="1" t="str">
        <f t="shared" si="28"/>
        <v/>
      </c>
      <c r="AD45" s="1" t="str">
        <f t="shared" si="45"/>
        <v/>
      </c>
      <c r="AE45" s="1" t="str">
        <f t="shared" si="46"/>
        <v/>
      </c>
      <c r="AF45" s="1" t="str">
        <f t="shared" si="47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14"/>
        <v/>
      </c>
      <c r="V46" s="1" t="str">
        <f t="shared" si="15"/>
        <v/>
      </c>
      <c r="W46" s="1" t="str">
        <f t="shared" si="16"/>
        <v/>
      </c>
      <c r="X46" s="1" t="str">
        <f t="shared" si="41"/>
        <v/>
      </c>
      <c r="Y46" s="1" t="str">
        <f t="shared" si="42"/>
        <v/>
      </c>
      <c r="Z46" s="1" t="str">
        <f t="shared" si="43"/>
        <v/>
      </c>
      <c r="AA46" s="1" t="str">
        <f t="shared" si="27"/>
        <v/>
      </c>
      <c r="AB46" s="1" t="str">
        <f t="shared" si="44"/>
        <v/>
      </c>
      <c r="AC46" s="1" t="str">
        <f t="shared" si="28"/>
        <v/>
      </c>
      <c r="AD46" s="1" t="str">
        <f t="shared" si="45"/>
        <v/>
      </c>
      <c r="AE46" s="1" t="str">
        <f t="shared" si="46"/>
        <v/>
      </c>
      <c r="AF46" s="1" t="str">
        <f t="shared" si="47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14"/>
        <v/>
      </c>
      <c r="V47" s="1" t="str">
        <f t="shared" si="15"/>
        <v/>
      </c>
      <c r="W47" s="1" t="str">
        <f t="shared" si="16"/>
        <v/>
      </c>
      <c r="X47" s="1" t="str">
        <f t="shared" si="41"/>
        <v/>
      </c>
      <c r="Y47" s="1" t="str">
        <f t="shared" si="42"/>
        <v/>
      </c>
      <c r="Z47" s="1" t="str">
        <f t="shared" si="43"/>
        <v/>
      </c>
      <c r="AA47" s="1" t="str">
        <f t="shared" si="27"/>
        <v/>
      </c>
      <c r="AB47" s="1" t="str">
        <f t="shared" si="44"/>
        <v/>
      </c>
      <c r="AC47" s="1" t="str">
        <f t="shared" si="28"/>
        <v/>
      </c>
      <c r="AD47" s="1" t="str">
        <f t="shared" si="45"/>
        <v/>
      </c>
      <c r="AE47" s="1" t="str">
        <f t="shared" si="46"/>
        <v/>
      </c>
      <c r="AF47" s="1" t="str">
        <f t="shared" si="47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14"/>
        <v/>
      </c>
      <c r="V48" s="1" t="str">
        <f t="shared" si="15"/>
        <v/>
      </c>
      <c r="W48" s="1" t="str">
        <f t="shared" si="16"/>
        <v/>
      </c>
      <c r="X48" s="1" t="str">
        <f t="shared" si="41"/>
        <v/>
      </c>
      <c r="Y48" s="1" t="str">
        <f t="shared" si="42"/>
        <v/>
      </c>
      <c r="Z48" s="1" t="str">
        <f t="shared" si="43"/>
        <v/>
      </c>
      <c r="AA48" s="1" t="str">
        <f t="shared" si="27"/>
        <v/>
      </c>
      <c r="AB48" s="1" t="str">
        <f t="shared" si="44"/>
        <v/>
      </c>
      <c r="AC48" s="1" t="str">
        <f t="shared" si="28"/>
        <v/>
      </c>
      <c r="AD48" s="1" t="str">
        <f t="shared" si="45"/>
        <v/>
      </c>
      <c r="AE48" s="1" t="str">
        <f t="shared" si="46"/>
        <v/>
      </c>
      <c r="AF48" s="1" t="str">
        <f t="shared" si="47"/>
        <v/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14"/>
        <v/>
      </c>
      <c r="V49" s="1" t="str">
        <f t="shared" si="15"/>
        <v/>
      </c>
      <c r="W49" s="1" t="str">
        <f t="shared" si="16"/>
        <v/>
      </c>
      <c r="X49" s="1" t="str">
        <f t="shared" si="41"/>
        <v/>
      </c>
      <c r="Y49" s="1" t="str">
        <f t="shared" si="42"/>
        <v/>
      </c>
      <c r="Z49" s="1" t="str">
        <f t="shared" si="43"/>
        <v/>
      </c>
      <c r="AA49" s="1" t="str">
        <f t="shared" si="27"/>
        <v/>
      </c>
      <c r="AB49" s="1" t="str">
        <f t="shared" si="44"/>
        <v/>
      </c>
      <c r="AC49" s="1" t="str">
        <f t="shared" si="28"/>
        <v/>
      </c>
      <c r="AD49" s="1" t="str">
        <f t="shared" si="45"/>
        <v/>
      </c>
      <c r="AE49" s="1" t="str">
        <f t="shared" si="46"/>
        <v/>
      </c>
      <c r="AF49" s="1" t="str">
        <f t="shared" si="47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14"/>
        <v/>
      </c>
      <c r="V50" s="1" t="str">
        <f t="shared" si="15"/>
        <v/>
      </c>
      <c r="W50" s="1" t="str">
        <f t="shared" si="16"/>
        <v/>
      </c>
      <c r="X50" s="1" t="str">
        <f t="shared" si="41"/>
        <v/>
      </c>
      <c r="Y50" s="1" t="str">
        <f t="shared" si="42"/>
        <v/>
      </c>
      <c r="Z50" s="1" t="str">
        <f t="shared" si="43"/>
        <v/>
      </c>
      <c r="AA50" s="1" t="str">
        <f t="shared" si="27"/>
        <v/>
      </c>
      <c r="AB50" s="1" t="str">
        <f t="shared" si="44"/>
        <v/>
      </c>
      <c r="AC50" s="1" t="str">
        <f t="shared" si="28"/>
        <v/>
      </c>
      <c r="AD50" s="1" t="str">
        <f t="shared" si="45"/>
        <v/>
      </c>
      <c r="AE50" s="1" t="str">
        <f t="shared" si="46"/>
        <v/>
      </c>
      <c r="AF50" s="1" t="str">
        <f t="shared" si="47"/>
        <v/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2">IF(I1="",0,MAX(I1:I83))</f>
        <v>23</v>
      </c>
      <c r="J84" s="1">
        <f t="shared" si="72"/>
        <v>10</v>
      </c>
      <c r="K84" s="1">
        <f t="shared" si="72"/>
        <v>4</v>
      </c>
      <c r="L84" s="1">
        <f t="shared" si="72"/>
        <v>1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11</v>
      </c>
      <c r="P84" s="1">
        <f t="shared" si="73"/>
        <v>3</v>
      </c>
      <c r="Q84" s="1">
        <f t="shared" si="73"/>
        <v>1</v>
      </c>
      <c r="R84" s="1">
        <f t="shared" si="73"/>
        <v>12</v>
      </c>
      <c r="S84" s="1">
        <f t="shared" si="73"/>
        <v>7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13</v>
      </c>
      <c r="Y84" s="1">
        <f t="shared" si="73"/>
        <v>6</v>
      </c>
      <c r="Z84" s="1">
        <f t="shared" si="73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123</v>
      </c>
      <c r="F85" s="1">
        <f>SUM(F2:F83)</f>
        <v>87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11-3-1</v>
      </c>
      <c r="R85" s="1" t="str">
        <f>IF(R84="","0-0-0",CONCATENATE(R84,"-",S84,"-",T84))</f>
        <v>12-7-0</v>
      </c>
      <c r="U85" s="1" t="str">
        <f>IF(U84="","0-0-0",CONCATENATE(U84,"-",V84,"-",W84))</f>
        <v>1-1-0</v>
      </c>
      <c r="X85" s="1" t="str">
        <f>IF(X84="","0-0-0",CONCATENATE(X84,"-",Y84,"-",Z84))</f>
        <v>13-6-1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110</vt:i4>
      </vt:variant>
    </vt:vector>
  </HeadingPairs>
  <TitlesOfParts>
    <vt:vector size="110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2024-12-19T11:11:07Z</dcterms:modified>
</cp:coreProperties>
</file>