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" sheetId="4" r:id="rId125"/>
    <sheet name="Anaheim_Ducks" sheetId="5" r:id="rId126"/>
    <sheet name="Boston_Bruins" sheetId="7" r:id="rId127"/>
    <sheet name="Buffalo_Sabres" sheetId="8" r:id="rId128"/>
    <sheet name="Calgary_Flames" sheetId="9" r:id="rId129"/>
    <sheet name="Carolina_Hurricanes" sheetId="10" r:id="rId130"/>
    <sheet name="Chicago_Blackhawks" sheetId="11" r:id="rId131"/>
    <sheet name="Colorado_Avalanche" sheetId="12" r:id="rId132"/>
    <sheet name="Columbus_Blue_Jackets" sheetId="13" r:id="rId133"/>
    <sheet name="Dallas_Stars" sheetId="14" r:id="rId134"/>
    <sheet name="Detroit_Red_Wings" sheetId="15" r:id="rId135"/>
    <sheet name="Edmonton_Oilers" sheetId="16" r:id="rId136"/>
    <sheet name="Florida_Panthers" sheetId="17" r:id="rId137"/>
    <sheet name="Los_Angeles_Kings" sheetId="18" r:id="rId138"/>
    <sheet name="Minnesota_Wild" sheetId="19" r:id="rId139"/>
    <sheet name="Montreal_Canadiens" sheetId="20" r:id="rId140"/>
    <sheet name="Sheet1" sheetId="140" r:id="rId141"/>
    <sheet name="Nashville_Predators" sheetId="21" r:id="rId142"/>
    <sheet name="New_Jersey_Devils" sheetId="22" r:id="rId143"/>
    <sheet name="New_York_Islanders" sheetId="23" r:id="rId144"/>
    <sheet name="New_York_Rangers" sheetId="24" r:id="rId145"/>
    <sheet name="Ottawa_Senators" sheetId="25" r:id="rId146"/>
    <sheet name="Philadelphia_Flyers" sheetId="26" r:id="rId147"/>
    <sheet name="Pittsburgh_Penguins" sheetId="27" r:id="rId148"/>
    <sheet name="San_Jose_Sharks" sheetId="28" r:id="rId149"/>
    <sheet name="Seattle_Kraken" sheetId="29" r:id="rId150"/>
    <sheet name="St_Louis_Blues" sheetId="30" r:id="rId151"/>
    <sheet name="Tampa_Bay_Lightning" sheetId="31" r:id="rId152"/>
    <sheet name="Toronto_Maple_Leafs" sheetId="32" r:id="rId153"/>
    <sheet name="Utah_Hockey_Club" sheetId="6" r:id="rId154"/>
    <sheet name="Vancouver_Canucks" sheetId="33" r:id="rId155"/>
    <sheet name="Vegas_Golden_Knights" sheetId="34" r:id="rId156"/>
    <sheet name="Washington_Capitals" sheetId="35" r:id="rId157"/>
    <sheet name="Winnipeg_Jets" sheetId="36" r:id="rId15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B48" i="8" s="1"/>
  <c r="AC48" i="8"/>
  <c r="AA49" i="8"/>
  <c r="AB49" i="8" s="1"/>
  <c r="AC49" i="8"/>
  <c r="AA50" i="8"/>
  <c r="AB50" i="8" s="1"/>
  <c r="AC50" i="8"/>
  <c r="AA51" i="8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41" i="17" l="1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B52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<sst xmlns="http://schemas.openxmlformats.org/spreadsheetml/2006/main" count="50501" uniqueCount="1159">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</sst>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styles" Target="style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9"/>
  <sheetViews>
    <sheetView tabSelected="1" workbookViewId="0">
      <selection activeCell="B131" sqref="B131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6" t="s">
        <v>42</v>
      </c>
      <c r="B1" s="56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6" t="s">
        <v>40</v>
      </c>
      <c r="B29" s="56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6" t="s">
        <v>39</v>
      </c>
      <c r="B60" s="56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6" t="s">
        <v>38</v>
      </c>
      <c r="B90" s="56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6" t="s">
        <v>37</v>
      </c>
      <c r="B123" s="56"/>
    </row>
    <row r="124" spans="1:2" ht="16.5" outlineLevel="1" thickTop="1" thickBot="1">
      <c r="A124" s="16" t="s">
        <v>34</v>
      </c>
      <c r="B124" s="15" t="s">
        <v>32</v>
      </c>
    </row>
    <row r="125" spans="1:2" ht="15.75" outlineLevel="1" thickTop="1">
      <c r="A125" s="13">
        <v>45689</v>
      </c>
      <c r="B125" s="12" t="s">
        <v>32</v>
      </c>
    </row>
    <row r="126" spans="1:2" ht="15" outlineLevel="1">
      <c r="A126" s="13">
        <v>45690</v>
      </c>
      <c r="B126" s="48" t="s">
        <v>32</v>
      </c>
    </row>
    <row r="127" spans="1:2" ht="15" outlineLevel="1">
      <c r="A127" s="13">
        <v>45691</v>
      </c>
      <c r="B127" s="48" t="s">
        <v>32</v>
      </c>
    </row>
    <row r="128" spans="1:2" ht="15" outlineLevel="1">
      <c r="A128" s="13">
        <v>45692</v>
      </c>
      <c r="B128" s="48" t="s">
        <v>32</v>
      </c>
    </row>
    <row r="129" spans="1:2" ht="15" outlineLevel="1">
      <c r="A129" s="13">
        <v>45693</v>
      </c>
      <c r="B129" s="48" t="s">
        <v>32</v>
      </c>
    </row>
    <row r="130" spans="1:2" ht="15" outlineLevel="1">
      <c r="A130" s="13">
        <v>45694</v>
      </c>
      <c r="B130" s="48" t="s">
        <v>32</v>
      </c>
    </row>
    <row r="131" spans="1:2" ht="15" outlineLevel="1">
      <c r="A131" s="13">
        <v>45695</v>
      </c>
      <c r="B131" s="12"/>
    </row>
    <row r="132" spans="1:2" ht="15" outlineLevel="1">
      <c r="A132" s="13">
        <v>45696</v>
      </c>
      <c r="B132" s="12"/>
    </row>
    <row r="133" spans="1:2" ht="15" outlineLevel="1">
      <c r="A133" s="13">
        <v>45697</v>
      </c>
      <c r="B133" s="12"/>
    </row>
    <row r="134" spans="1:2" ht="15" outlineLevel="1">
      <c r="A134" s="13">
        <v>45700</v>
      </c>
      <c r="B134" s="12"/>
    </row>
    <row r="135" spans="1:2" ht="15" outlineLevel="1">
      <c r="A135" s="13">
        <v>45701</v>
      </c>
      <c r="B135" s="12"/>
    </row>
    <row r="136" spans="1:2" ht="15" outlineLevel="1">
      <c r="A136" s="13">
        <v>45703</v>
      </c>
      <c r="B136" s="12"/>
    </row>
    <row r="137" spans="1:2" ht="15" outlineLevel="1">
      <c r="A137" s="13">
        <v>45705</v>
      </c>
      <c r="B137" s="12"/>
    </row>
    <row r="138" spans="1:2" ht="15" outlineLevel="1">
      <c r="A138" s="13">
        <v>45708</v>
      </c>
      <c r="B138" s="12"/>
    </row>
    <row r="139" spans="1:2" ht="15" outlineLevel="1">
      <c r="A139" s="13">
        <v>45710</v>
      </c>
      <c r="B139" s="12"/>
    </row>
    <row r="140" spans="1:2" ht="15" outlineLevel="1">
      <c r="A140" s="13">
        <v>45711</v>
      </c>
      <c r="B140" s="12"/>
    </row>
    <row r="141" spans="1:2" ht="15" outlineLevel="1">
      <c r="A141" s="13">
        <v>45712</v>
      </c>
      <c r="B141" s="12"/>
    </row>
    <row r="142" spans="1:2" ht="15" outlineLevel="1">
      <c r="A142" s="13">
        <v>45713</v>
      </c>
      <c r="B142" s="12"/>
    </row>
    <row r="143" spans="1:2" ht="15" outlineLevel="1">
      <c r="A143" s="13">
        <v>45714</v>
      </c>
      <c r="B143" s="12"/>
    </row>
    <row r="144" spans="1:2" ht="15" outlineLevel="1">
      <c r="A144" s="13">
        <v>45715</v>
      </c>
      <c r="B144" s="12"/>
    </row>
    <row r="145" spans="1:2" ht="15.75" outlineLevel="1" thickBot="1">
      <c r="A145" s="13">
        <v>45716</v>
      </c>
      <c r="B145" s="12"/>
    </row>
    <row r="146" spans="1:2" ht="19.5" thickTop="1" thickBot="1">
      <c r="A146" s="56" t="s">
        <v>36</v>
      </c>
      <c r="B146" s="56"/>
    </row>
    <row r="147" spans="1:2" ht="16.5" hidden="1" outlineLevel="1" thickTop="1" thickBot="1">
      <c r="A147" s="16" t="s">
        <v>34</v>
      </c>
      <c r="B147" s="15" t="s">
        <v>32</v>
      </c>
    </row>
    <row r="148" spans="1:2" ht="16.5" hidden="1" outlineLevel="1" thickTop="1" thickBot="1">
      <c r="A148" s="14"/>
      <c r="B148" s="17"/>
    </row>
    <row r="149" spans="1:2" ht="16.5" hidden="1" outlineLevel="1" thickTop="1" thickBot="1">
      <c r="A149" s="13"/>
      <c r="B149" s="12"/>
    </row>
    <row r="150" spans="1:2" ht="16.5" hidden="1" outlineLevel="1" thickTop="1" thickBot="1">
      <c r="A150" s="13"/>
      <c r="B150" s="12"/>
    </row>
    <row r="151" spans="1:2" ht="16.5" hidden="1" outlineLevel="1" thickTop="1" thickBot="1">
      <c r="A151" s="13"/>
      <c r="B151" s="12"/>
    </row>
    <row r="152" spans="1:2" ht="16.5" hidden="1" outlineLevel="1" thickTop="1" thickBot="1">
      <c r="A152" s="13"/>
      <c r="B152" s="12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1"/>
      <c r="B178" s="12"/>
    </row>
    <row r="179" spans="1:2" ht="19.5" collapsed="1" thickTop="1" thickBot="1">
      <c r="A179" s="56" t="s">
        <v>35</v>
      </c>
      <c r="B179" s="56"/>
    </row>
    <row r="180" spans="1:2" ht="16.5" hidden="1" outlineLevel="1" thickTop="1" thickBot="1">
      <c r="A180" s="16" t="s">
        <v>34</v>
      </c>
      <c r="B180" s="15" t="s">
        <v>32</v>
      </c>
    </row>
    <row r="181" spans="1:2" ht="15.75" hidden="1" outlineLevel="1" thickTop="1">
      <c r="A181" s="14"/>
      <c r="B181" s="12"/>
    </row>
    <row r="182" spans="1:2" ht="15.75" hidden="1" outlineLevel="1" thickTop="1">
      <c r="A182" s="13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6.5" hidden="1" outlineLevel="1" thickTop="1" thickBot="1">
      <c r="A198" s="11"/>
      <c r="B198" s="10"/>
    </row>
    <row r="199" spans="1:2" ht="15" collapsed="1" thickTop="1"/>
  </sheetData>
  <mergeCells count="7">
    <mergeCell ref="A179:B179"/>
    <mergeCell ref="A146:B146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51">
        <v>2</v>
      </c>
      <c r="F5" s="30">
        <v>64</v>
      </c>
      <c r="G5" s="31">
        <v>26</v>
      </c>
      <c r="H5" s="51">
        <v>31</v>
      </c>
      <c r="I5" s="51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50">
        <v>54</v>
      </c>
      <c r="C7" s="50">
        <v>26</v>
      </c>
      <c r="D7" s="50">
        <v>22</v>
      </c>
      <c r="E7" s="51">
        <v>6</v>
      </c>
      <c r="F7" s="30">
        <v>58</v>
      </c>
      <c r="G7" s="31">
        <v>19</v>
      </c>
      <c r="H7" s="51">
        <v>26</v>
      </c>
      <c r="I7" s="51">
        <v>0</v>
      </c>
      <c r="J7" s="30">
        <v>1</v>
      </c>
      <c r="K7" s="29" t="s">
        <v>1091</v>
      </c>
      <c r="L7" s="50" t="s">
        <v>1054</v>
      </c>
      <c r="M7" s="50" t="s">
        <v>446</v>
      </c>
      <c r="N7" s="50" t="s">
        <v>1092</v>
      </c>
      <c r="O7" s="31">
        <v>149</v>
      </c>
      <c r="P7" s="51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52</v>
      </c>
      <c r="C14" s="50">
        <v>34</v>
      </c>
      <c r="D14" s="50">
        <v>11</v>
      </c>
      <c r="E14" s="51">
        <v>7</v>
      </c>
      <c r="F14" s="33">
        <v>75</v>
      </c>
      <c r="G14" s="51">
        <v>29</v>
      </c>
      <c r="H14" s="51">
        <v>34</v>
      </c>
      <c r="I14" s="51">
        <v>0</v>
      </c>
      <c r="J14" s="51">
        <v>2</v>
      </c>
      <c r="K14" s="29" t="s">
        <v>1099</v>
      </c>
      <c r="L14" s="50" t="s">
        <v>756</v>
      </c>
      <c r="M14" s="50" t="s">
        <v>398</v>
      </c>
      <c r="N14" s="50" t="s">
        <v>1079</v>
      </c>
      <c r="O14" s="31">
        <v>182</v>
      </c>
      <c r="P14" s="51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50">
        <v>51</v>
      </c>
      <c r="C29" s="50">
        <v>21</v>
      </c>
      <c r="D29" s="50">
        <v>21</v>
      </c>
      <c r="E29" s="51">
        <v>9</v>
      </c>
      <c r="F29" s="30">
        <v>51</v>
      </c>
      <c r="G29" s="51">
        <v>16</v>
      </c>
      <c r="H29" s="51">
        <v>21</v>
      </c>
      <c r="I29" s="51">
        <v>0</v>
      </c>
      <c r="J29" s="51">
        <v>2</v>
      </c>
      <c r="K29" s="29" t="s">
        <v>1100</v>
      </c>
      <c r="L29" s="50" t="s">
        <v>1040</v>
      </c>
      <c r="M29" s="50" t="s">
        <v>468</v>
      </c>
      <c r="N29" s="50" t="s">
        <v>1019</v>
      </c>
      <c r="O29" s="31">
        <v>143</v>
      </c>
      <c r="P29" s="51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50">
        <v>52</v>
      </c>
      <c r="C36" s="50">
        <v>31</v>
      </c>
      <c r="D36" s="50">
        <v>15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842</v>
      </c>
      <c r="M36" s="50" t="s">
        <v>722</v>
      </c>
      <c r="N36" s="50" t="s">
        <v>1065</v>
      </c>
      <c r="O36" s="31">
        <v>175</v>
      </c>
      <c r="P36" s="51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51">
        <v>2</v>
      </c>
      <c r="F5" s="30">
        <v>64</v>
      </c>
      <c r="G5" s="31">
        <v>26</v>
      </c>
      <c r="H5" s="51">
        <v>31</v>
      </c>
      <c r="I5" s="51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49">
        <v>53</v>
      </c>
      <c r="C7" s="49">
        <v>27</v>
      </c>
      <c r="D7" s="49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49" t="s">
        <v>866</v>
      </c>
      <c r="M7" s="49" t="s">
        <v>394</v>
      </c>
      <c r="N7" s="49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50">
        <v>54</v>
      </c>
      <c r="C8" s="50">
        <v>26</v>
      </c>
      <c r="D8" s="50">
        <v>22</v>
      </c>
      <c r="E8" s="51">
        <v>6</v>
      </c>
      <c r="F8" s="30">
        <v>58</v>
      </c>
      <c r="G8" s="31">
        <v>19</v>
      </c>
      <c r="H8" s="51">
        <v>26</v>
      </c>
      <c r="I8" s="51">
        <v>0</v>
      </c>
      <c r="J8" s="30">
        <v>1</v>
      </c>
      <c r="K8" s="29" t="s">
        <v>1091</v>
      </c>
      <c r="L8" s="50" t="s">
        <v>1054</v>
      </c>
      <c r="M8" s="50" t="s">
        <v>446</v>
      </c>
      <c r="N8" s="50" t="s">
        <v>1092</v>
      </c>
      <c r="O8" s="31">
        <v>149</v>
      </c>
      <c r="P8" s="51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52</v>
      </c>
      <c r="C14" s="50">
        <v>34</v>
      </c>
      <c r="D14" s="50">
        <v>11</v>
      </c>
      <c r="E14" s="51">
        <v>7</v>
      </c>
      <c r="F14" s="33">
        <v>75</v>
      </c>
      <c r="G14" s="51">
        <v>29</v>
      </c>
      <c r="H14" s="51">
        <v>34</v>
      </c>
      <c r="I14" s="51">
        <v>0</v>
      </c>
      <c r="J14" s="51">
        <v>2</v>
      </c>
      <c r="K14" s="29" t="s">
        <v>1099</v>
      </c>
      <c r="L14" s="50" t="s">
        <v>756</v>
      </c>
      <c r="M14" s="50" t="s">
        <v>398</v>
      </c>
      <c r="N14" s="50" t="s">
        <v>1079</v>
      </c>
      <c r="O14" s="31">
        <v>182</v>
      </c>
      <c r="P14" s="51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50">
        <v>53</v>
      </c>
      <c r="C15" s="50">
        <v>32</v>
      </c>
      <c r="D15" s="50">
        <v>17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974</v>
      </c>
      <c r="M15" s="50" t="s">
        <v>731</v>
      </c>
      <c r="N15" s="50" t="s">
        <v>1057</v>
      </c>
      <c r="O15" s="31">
        <v>176</v>
      </c>
      <c r="P15" s="51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50">
        <v>53</v>
      </c>
      <c r="C27" s="50">
        <v>31</v>
      </c>
      <c r="D27" s="50">
        <v>18</v>
      </c>
      <c r="E27" s="51">
        <v>4</v>
      </c>
      <c r="F27" s="30">
        <v>66</v>
      </c>
      <c r="G27" s="51">
        <v>23</v>
      </c>
      <c r="H27" s="51">
        <v>29</v>
      </c>
      <c r="I27" s="51">
        <v>2</v>
      </c>
      <c r="J27" s="51">
        <v>2</v>
      </c>
      <c r="K27" s="29" t="s">
        <v>646</v>
      </c>
      <c r="L27" s="50" t="s">
        <v>1104</v>
      </c>
      <c r="M27" s="50" t="s">
        <v>656</v>
      </c>
      <c r="N27" s="50" t="s">
        <v>1042</v>
      </c>
      <c r="O27" s="31">
        <v>155</v>
      </c>
      <c r="P27" s="51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49">
        <v>53</v>
      </c>
      <c r="C29" s="49">
        <v>24</v>
      </c>
      <c r="D29" s="49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49" t="s">
        <v>958</v>
      </c>
      <c r="M29" s="49" t="s">
        <v>305</v>
      </c>
      <c r="N29" s="49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50">
        <v>52</v>
      </c>
      <c r="C30" s="50">
        <v>21</v>
      </c>
      <c r="D30" s="50">
        <v>22</v>
      </c>
      <c r="E30" s="51">
        <v>9</v>
      </c>
      <c r="F30" s="30">
        <v>51</v>
      </c>
      <c r="G30" s="51">
        <v>16</v>
      </c>
      <c r="H30" s="51">
        <v>21</v>
      </c>
      <c r="I30" s="51">
        <v>0</v>
      </c>
      <c r="J30" s="51">
        <v>2</v>
      </c>
      <c r="K30" s="29" t="s">
        <v>1110</v>
      </c>
      <c r="L30" s="50" t="s">
        <v>1040</v>
      </c>
      <c r="M30" s="50" t="s">
        <v>525</v>
      </c>
      <c r="N30" s="50" t="s">
        <v>1111</v>
      </c>
      <c r="O30" s="31">
        <v>144</v>
      </c>
      <c r="P30" s="51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50">
        <v>53</v>
      </c>
      <c r="C36" s="50">
        <v>31</v>
      </c>
      <c r="D36" s="50">
        <v>16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866</v>
      </c>
      <c r="M36" s="50" t="s">
        <v>722</v>
      </c>
      <c r="N36" s="50" t="s">
        <v>1065</v>
      </c>
      <c r="O36" s="31">
        <v>177</v>
      </c>
      <c r="P36" s="51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50">
        <v>52</v>
      </c>
      <c r="C38" s="50">
        <v>26</v>
      </c>
      <c r="D38" s="50">
        <v>19</v>
      </c>
      <c r="E38" s="51">
        <v>7</v>
      </c>
      <c r="F38" s="30">
        <v>59</v>
      </c>
      <c r="G38" s="51">
        <v>17</v>
      </c>
      <c r="H38" s="51">
        <v>23</v>
      </c>
      <c r="I38" s="51">
        <v>3</v>
      </c>
      <c r="J38" s="51">
        <v>1</v>
      </c>
      <c r="K38" s="29" t="s">
        <v>1074</v>
      </c>
      <c r="L38" s="50" t="s">
        <v>1060</v>
      </c>
      <c r="M38" s="50" t="s">
        <v>381</v>
      </c>
      <c r="N38" s="50" t="s">
        <v>1108</v>
      </c>
      <c r="O38" s="31">
        <v>141</v>
      </c>
      <c r="P38" s="51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49">
        <v>52</v>
      </c>
      <c r="C5" s="49">
        <v>31</v>
      </c>
      <c r="D5" s="49">
        <v>19</v>
      </c>
      <c r="E5" s="51">
        <v>2</v>
      </c>
      <c r="F5" s="30">
        <v>64</v>
      </c>
      <c r="G5" s="31">
        <v>26</v>
      </c>
      <c r="H5" s="51">
        <v>31</v>
      </c>
      <c r="I5" s="51">
        <v>0</v>
      </c>
      <c r="J5" s="30">
        <v>0</v>
      </c>
      <c r="K5" s="29" t="s">
        <v>1066</v>
      </c>
      <c r="L5" s="49" t="s">
        <v>697</v>
      </c>
      <c r="M5" s="49" t="s">
        <v>423</v>
      </c>
      <c r="N5" s="49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49">
        <v>53</v>
      </c>
      <c r="C6" s="49">
        <v>29</v>
      </c>
      <c r="D6" s="49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49" t="s">
        <v>1119</v>
      </c>
      <c r="M6" s="49" t="s">
        <v>286</v>
      </c>
      <c r="N6" s="49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49">
        <v>53</v>
      </c>
      <c r="C7" s="49">
        <v>27</v>
      </c>
      <c r="D7" s="49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49" t="s">
        <v>866</v>
      </c>
      <c r="M7" s="49" t="s">
        <v>394</v>
      </c>
      <c r="N7" s="49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50">
        <v>54</v>
      </c>
      <c r="C8" s="50">
        <v>26</v>
      </c>
      <c r="D8" s="50">
        <v>22</v>
      </c>
      <c r="E8" s="51">
        <v>6</v>
      </c>
      <c r="F8" s="30">
        <v>58</v>
      </c>
      <c r="G8" s="31">
        <v>19</v>
      </c>
      <c r="H8" s="51">
        <v>26</v>
      </c>
      <c r="I8" s="51">
        <v>0</v>
      </c>
      <c r="J8" s="30">
        <v>1</v>
      </c>
      <c r="K8" s="29" t="s">
        <v>1091</v>
      </c>
      <c r="L8" s="50" t="s">
        <v>1054</v>
      </c>
      <c r="M8" s="50" t="s">
        <v>446</v>
      </c>
      <c r="N8" s="50" t="s">
        <v>1092</v>
      </c>
      <c r="O8" s="31">
        <v>149</v>
      </c>
      <c r="P8" s="51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49">
        <v>51</v>
      </c>
      <c r="C9" s="49">
        <v>27</v>
      </c>
      <c r="D9" s="49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49" t="s">
        <v>879</v>
      </c>
      <c r="M9" s="49" t="s">
        <v>1038</v>
      </c>
      <c r="N9" s="49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50">
        <v>52</v>
      </c>
      <c r="C10" s="50">
        <v>24</v>
      </c>
      <c r="D10" s="50">
        <v>23</v>
      </c>
      <c r="E10" s="51">
        <v>5</v>
      </c>
      <c r="F10" s="30">
        <v>53</v>
      </c>
      <c r="G10" s="31">
        <v>15</v>
      </c>
      <c r="H10" s="51">
        <v>22</v>
      </c>
      <c r="I10" s="51">
        <v>2</v>
      </c>
      <c r="J10" s="30">
        <v>2</v>
      </c>
      <c r="K10" s="29" t="s">
        <v>1075</v>
      </c>
      <c r="L10" s="50" t="s">
        <v>688</v>
      </c>
      <c r="M10" s="50" t="s">
        <v>367</v>
      </c>
      <c r="N10" s="50" t="s">
        <v>1013</v>
      </c>
      <c r="O10" s="31">
        <v>153</v>
      </c>
      <c r="P10" s="51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49">
        <v>52</v>
      </c>
      <c r="C11" s="49">
        <v>21</v>
      </c>
      <c r="D11" s="49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49" t="s">
        <v>1036</v>
      </c>
      <c r="M11" s="49" t="s">
        <v>307</v>
      </c>
      <c r="N11" s="49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52</v>
      </c>
      <c r="C14" s="50">
        <v>34</v>
      </c>
      <c r="D14" s="50">
        <v>11</v>
      </c>
      <c r="E14" s="51">
        <v>7</v>
      </c>
      <c r="F14" s="33">
        <v>75</v>
      </c>
      <c r="G14" s="51">
        <v>29</v>
      </c>
      <c r="H14" s="51">
        <v>34</v>
      </c>
      <c r="I14" s="51">
        <v>0</v>
      </c>
      <c r="J14" s="51">
        <v>2</v>
      </c>
      <c r="K14" s="29" t="s">
        <v>1099</v>
      </c>
      <c r="L14" s="50" t="s">
        <v>756</v>
      </c>
      <c r="M14" s="50" t="s">
        <v>398</v>
      </c>
      <c r="N14" s="50" t="s">
        <v>1079</v>
      </c>
      <c r="O14" s="31">
        <v>182</v>
      </c>
      <c r="P14" s="51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50">
        <v>53</v>
      </c>
      <c r="C15" s="50">
        <v>32</v>
      </c>
      <c r="D15" s="50">
        <v>17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974</v>
      </c>
      <c r="M15" s="50" t="s">
        <v>731</v>
      </c>
      <c r="N15" s="50" t="s">
        <v>1057</v>
      </c>
      <c r="O15" s="31">
        <v>176</v>
      </c>
      <c r="P15" s="51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49">
        <v>54</v>
      </c>
      <c r="C16" s="49">
        <v>29</v>
      </c>
      <c r="D16" s="49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49" t="s">
        <v>932</v>
      </c>
      <c r="M16" s="49" t="s">
        <v>469</v>
      </c>
      <c r="N16" s="49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49">
        <v>53</v>
      </c>
      <c r="C17" s="49">
        <v>26</v>
      </c>
      <c r="D17" s="49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49" t="s">
        <v>1114</v>
      </c>
      <c r="M17" s="49" t="s">
        <v>411</v>
      </c>
      <c r="N17" s="49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49">
        <v>52</v>
      </c>
      <c r="C18" s="49">
        <v>24</v>
      </c>
      <c r="D18" s="49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49" t="s">
        <v>1116</v>
      </c>
      <c r="M18" s="49" t="s">
        <v>285</v>
      </c>
      <c r="N18" s="49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49">
        <v>52</v>
      </c>
      <c r="C19" s="49">
        <v>25</v>
      </c>
      <c r="D19" s="49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49" t="s">
        <v>811</v>
      </c>
      <c r="M19" s="49" t="s">
        <v>378</v>
      </c>
      <c r="N19" s="49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49">
        <v>54</v>
      </c>
      <c r="C20" s="49">
        <v>23</v>
      </c>
      <c r="D20" s="49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49" t="s">
        <v>1071</v>
      </c>
      <c r="M20" s="49" t="s">
        <v>313</v>
      </c>
      <c r="N20" s="49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49">
        <v>52</v>
      </c>
      <c r="C26" s="49">
        <v>34</v>
      </c>
      <c r="D26" s="49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49" t="s">
        <v>781</v>
      </c>
      <c r="M26" s="49" t="s">
        <v>745</v>
      </c>
      <c r="N26" s="49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52">
        <v>53</v>
      </c>
      <c r="C27" s="52">
        <v>31</v>
      </c>
      <c r="D27" s="52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52" t="s">
        <v>1104</v>
      </c>
      <c r="M27" s="52" t="s">
        <v>656</v>
      </c>
      <c r="N27" s="52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50">
        <v>54</v>
      </c>
      <c r="C28" s="50">
        <v>31</v>
      </c>
      <c r="D28" s="50">
        <v>21</v>
      </c>
      <c r="E28" s="51">
        <v>2</v>
      </c>
      <c r="F28" s="30">
        <v>64</v>
      </c>
      <c r="G28" s="51">
        <v>25</v>
      </c>
      <c r="H28" s="51">
        <v>30</v>
      </c>
      <c r="I28" s="51">
        <v>1</v>
      </c>
      <c r="J28" s="51">
        <v>1</v>
      </c>
      <c r="K28" s="29" t="s">
        <v>1112</v>
      </c>
      <c r="L28" s="50" t="s">
        <v>891</v>
      </c>
      <c r="M28" s="50" t="s">
        <v>585</v>
      </c>
      <c r="N28" s="50" t="s">
        <v>1102</v>
      </c>
      <c r="O28" s="31">
        <v>177</v>
      </c>
      <c r="P28" s="51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49">
        <v>53</v>
      </c>
      <c r="C29" s="49">
        <v>24</v>
      </c>
      <c r="D29" s="49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49" t="s">
        <v>958</v>
      </c>
      <c r="M29" s="49" t="s">
        <v>305</v>
      </c>
      <c r="N29" s="49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50">
        <v>52</v>
      </c>
      <c r="C30" s="50">
        <v>21</v>
      </c>
      <c r="D30" s="50">
        <v>22</v>
      </c>
      <c r="E30" s="51">
        <v>9</v>
      </c>
      <c r="F30" s="30">
        <v>51</v>
      </c>
      <c r="G30" s="51">
        <v>16</v>
      </c>
      <c r="H30" s="51">
        <v>21</v>
      </c>
      <c r="I30" s="51">
        <v>0</v>
      </c>
      <c r="J30" s="51">
        <v>2</v>
      </c>
      <c r="K30" s="29" t="s">
        <v>1110</v>
      </c>
      <c r="L30" s="50" t="s">
        <v>1040</v>
      </c>
      <c r="M30" s="50" t="s">
        <v>525</v>
      </c>
      <c r="N30" s="50" t="s">
        <v>1111</v>
      </c>
      <c r="O30" s="31">
        <v>144</v>
      </c>
      <c r="P30" s="51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50">
        <v>52</v>
      </c>
      <c r="C31" s="50">
        <v>18</v>
      </c>
      <c r="D31" s="50">
        <v>27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866</v>
      </c>
      <c r="L31" s="50" t="s">
        <v>1105</v>
      </c>
      <c r="M31" s="50" t="s">
        <v>399</v>
      </c>
      <c r="N31" s="50" t="s">
        <v>1070</v>
      </c>
      <c r="O31" s="31">
        <v>136</v>
      </c>
      <c r="P31" s="51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49">
        <v>52</v>
      </c>
      <c r="C32" s="49">
        <v>16</v>
      </c>
      <c r="D32" s="49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49" t="s">
        <v>1101</v>
      </c>
      <c r="M32" s="49" t="s">
        <v>403</v>
      </c>
      <c r="N32" s="49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49">
        <v>52</v>
      </c>
      <c r="C35" s="49">
        <v>32</v>
      </c>
      <c r="D35" s="49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49" t="s">
        <v>933</v>
      </c>
      <c r="M35" s="49" t="s">
        <v>377</v>
      </c>
      <c r="N35" s="49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50">
        <v>53</v>
      </c>
      <c r="C36" s="50">
        <v>31</v>
      </c>
      <c r="D36" s="50">
        <v>16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866</v>
      </c>
      <c r="M36" s="50" t="s">
        <v>722</v>
      </c>
      <c r="N36" s="50" t="s">
        <v>1065</v>
      </c>
      <c r="O36" s="31">
        <v>177</v>
      </c>
      <c r="P36" s="51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49">
        <v>50</v>
      </c>
      <c r="C37" s="49">
        <v>27</v>
      </c>
      <c r="D37" s="49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49" t="s">
        <v>1107</v>
      </c>
      <c r="M37" s="49" t="s">
        <v>449</v>
      </c>
      <c r="N37" s="49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50">
        <v>52</v>
      </c>
      <c r="C38" s="50">
        <v>26</v>
      </c>
      <c r="D38" s="50">
        <v>19</v>
      </c>
      <c r="E38" s="51">
        <v>7</v>
      </c>
      <c r="F38" s="30">
        <v>59</v>
      </c>
      <c r="G38" s="51">
        <v>17</v>
      </c>
      <c r="H38" s="51">
        <v>23</v>
      </c>
      <c r="I38" s="51">
        <v>3</v>
      </c>
      <c r="J38" s="51">
        <v>1</v>
      </c>
      <c r="K38" s="29" t="s">
        <v>1074</v>
      </c>
      <c r="L38" s="50" t="s">
        <v>1060</v>
      </c>
      <c r="M38" s="50" t="s">
        <v>381</v>
      </c>
      <c r="N38" s="50" t="s">
        <v>1108</v>
      </c>
      <c r="O38" s="31">
        <v>141</v>
      </c>
      <c r="P38" s="51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49">
        <v>52</v>
      </c>
      <c r="C39" s="49">
        <v>23</v>
      </c>
      <c r="D39" s="49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49" t="s">
        <v>767</v>
      </c>
      <c r="M39" s="49" t="s">
        <v>424</v>
      </c>
      <c r="N39" s="49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49">
        <v>52</v>
      </c>
      <c r="C40" s="49">
        <v>22</v>
      </c>
      <c r="D40" s="49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49" t="s">
        <v>1082</v>
      </c>
      <c r="M40" s="49" t="s">
        <v>645</v>
      </c>
      <c r="N40" s="49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49">
        <v>54</v>
      </c>
      <c r="C41" s="49">
        <v>23</v>
      </c>
      <c r="D41" s="49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49" t="s">
        <v>1049</v>
      </c>
      <c r="M41" s="49" t="s">
        <v>313</v>
      </c>
      <c r="N41" s="49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49" t="s">
        <v>57</v>
      </c>
      <c r="B44" s="57" t="s">
        <v>56</v>
      </c>
      <c r="C44" s="57"/>
      <c r="D44" s="57"/>
    </row>
    <row r="45" spans="1:19">
      <c r="A45" s="49" t="s">
        <v>55</v>
      </c>
      <c r="B45" s="57" t="s">
        <v>54</v>
      </c>
      <c r="C45" s="57"/>
      <c r="D45" s="57"/>
    </row>
    <row r="46" spans="1:19">
      <c r="A46" s="49" t="s">
        <v>53</v>
      </c>
      <c r="B46" s="57" t="s">
        <v>52</v>
      </c>
      <c r="C46" s="57"/>
      <c r="D46" s="57"/>
    </row>
    <row r="47" spans="1:19">
      <c r="A47" s="49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52">
        <v>53</v>
      </c>
      <c r="C5" s="52">
        <v>32</v>
      </c>
      <c r="D5" s="52">
        <v>19</v>
      </c>
      <c r="E5" s="51">
        <v>2</v>
      </c>
      <c r="F5" s="30">
        <v>66</v>
      </c>
      <c r="G5" s="31">
        <v>27</v>
      </c>
      <c r="H5" s="51">
        <v>32</v>
      </c>
      <c r="I5" s="51">
        <v>0</v>
      </c>
      <c r="J5" s="30">
        <v>0</v>
      </c>
      <c r="K5" s="29" t="s">
        <v>1066</v>
      </c>
      <c r="L5" s="52" t="s">
        <v>813</v>
      </c>
      <c r="M5" s="52" t="s">
        <v>423</v>
      </c>
      <c r="N5" s="52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52">
        <v>54</v>
      </c>
      <c r="C6" s="52">
        <v>29</v>
      </c>
      <c r="D6" s="52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52" t="s">
        <v>1131</v>
      </c>
      <c r="M6" s="52" t="s">
        <v>333</v>
      </c>
      <c r="N6" s="52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52">
        <v>54</v>
      </c>
      <c r="C7" s="52">
        <v>28</v>
      </c>
      <c r="D7" s="52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52" t="s">
        <v>1040</v>
      </c>
      <c r="M7" s="52" t="s">
        <v>394</v>
      </c>
      <c r="N7" s="52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50">
        <v>55</v>
      </c>
      <c r="C8" s="50">
        <v>27</v>
      </c>
      <c r="D8" s="50">
        <v>22</v>
      </c>
      <c r="E8" s="51">
        <v>6</v>
      </c>
      <c r="F8" s="30">
        <v>60</v>
      </c>
      <c r="G8" s="31">
        <v>20</v>
      </c>
      <c r="H8" s="51">
        <v>27</v>
      </c>
      <c r="I8" s="51">
        <v>0</v>
      </c>
      <c r="J8" s="30">
        <v>1</v>
      </c>
      <c r="K8" s="29" t="s">
        <v>1129</v>
      </c>
      <c r="L8" s="50" t="s">
        <v>1054</v>
      </c>
      <c r="M8" s="50" t="s">
        <v>446</v>
      </c>
      <c r="N8" s="50" t="s">
        <v>1092</v>
      </c>
      <c r="O8" s="31">
        <v>152</v>
      </c>
      <c r="P8" s="51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50">
        <v>52</v>
      </c>
      <c r="C9" s="50">
        <v>28</v>
      </c>
      <c r="D9" s="50">
        <v>20</v>
      </c>
      <c r="E9" s="51">
        <v>4</v>
      </c>
      <c r="F9" s="30">
        <v>60</v>
      </c>
      <c r="G9" s="31">
        <v>22</v>
      </c>
      <c r="H9" s="51">
        <v>27</v>
      </c>
      <c r="I9" s="51">
        <v>1</v>
      </c>
      <c r="J9" s="30">
        <v>1</v>
      </c>
      <c r="K9" s="29" t="s">
        <v>841</v>
      </c>
      <c r="L9" s="50" t="s">
        <v>879</v>
      </c>
      <c r="M9" s="50" t="s">
        <v>716</v>
      </c>
      <c r="N9" s="50" t="s">
        <v>1075</v>
      </c>
      <c r="O9" s="31">
        <v>181</v>
      </c>
      <c r="P9" s="51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50">
        <v>53</v>
      </c>
      <c r="C10" s="50">
        <v>25</v>
      </c>
      <c r="D10" s="50">
        <v>23</v>
      </c>
      <c r="E10" s="51">
        <v>5</v>
      </c>
      <c r="F10" s="30">
        <v>55</v>
      </c>
      <c r="G10" s="31">
        <v>16</v>
      </c>
      <c r="H10" s="51">
        <v>23</v>
      </c>
      <c r="I10" s="51">
        <v>2</v>
      </c>
      <c r="J10" s="30">
        <v>2</v>
      </c>
      <c r="K10" s="29" t="s">
        <v>1075</v>
      </c>
      <c r="L10" s="50" t="s">
        <v>709</v>
      </c>
      <c r="M10" s="50" t="s">
        <v>367</v>
      </c>
      <c r="N10" s="50" t="s">
        <v>1013</v>
      </c>
      <c r="O10" s="31">
        <v>157</v>
      </c>
      <c r="P10" s="51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52">
        <v>53</v>
      </c>
      <c r="C11" s="52">
        <v>22</v>
      </c>
      <c r="D11" s="52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52" t="s">
        <v>1036</v>
      </c>
      <c r="M11" s="52" t="s">
        <v>307</v>
      </c>
      <c r="N11" s="52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53</v>
      </c>
      <c r="C14" s="50">
        <v>35</v>
      </c>
      <c r="D14" s="50">
        <v>11</v>
      </c>
      <c r="E14" s="51">
        <v>7</v>
      </c>
      <c r="F14" s="33">
        <v>77</v>
      </c>
      <c r="G14" s="51">
        <v>30</v>
      </c>
      <c r="H14" s="51">
        <v>35</v>
      </c>
      <c r="I14" s="51">
        <v>0</v>
      </c>
      <c r="J14" s="51">
        <v>2</v>
      </c>
      <c r="K14" s="29" t="s">
        <v>1139</v>
      </c>
      <c r="L14" s="50" t="s">
        <v>756</v>
      </c>
      <c r="M14" s="50" t="s">
        <v>398</v>
      </c>
      <c r="N14" s="50" t="s">
        <v>1140</v>
      </c>
      <c r="O14" s="31">
        <v>188</v>
      </c>
      <c r="P14" s="51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50">
        <v>54</v>
      </c>
      <c r="C15" s="50">
        <v>32</v>
      </c>
      <c r="D15" s="50">
        <v>18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1062</v>
      </c>
      <c r="M15" s="50" t="s">
        <v>731</v>
      </c>
      <c r="N15" s="50" t="s">
        <v>1057</v>
      </c>
      <c r="O15" s="31">
        <v>176</v>
      </c>
      <c r="P15" s="51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52">
        <v>55</v>
      </c>
      <c r="C16" s="52">
        <v>30</v>
      </c>
      <c r="D16" s="52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52" t="s">
        <v>1024</v>
      </c>
      <c r="M16" s="52" t="s">
        <v>580</v>
      </c>
      <c r="N16" s="52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50">
        <v>54</v>
      </c>
      <c r="C17" s="50">
        <v>26</v>
      </c>
      <c r="D17" s="50">
        <v>21</v>
      </c>
      <c r="E17" s="51">
        <v>7</v>
      </c>
      <c r="F17" s="30">
        <v>59</v>
      </c>
      <c r="G17" s="51">
        <v>14</v>
      </c>
      <c r="H17" s="51">
        <v>22</v>
      </c>
      <c r="I17" s="51">
        <v>4</v>
      </c>
      <c r="J17" s="51">
        <v>1</v>
      </c>
      <c r="K17" s="29" t="s">
        <v>972</v>
      </c>
      <c r="L17" s="50" t="s">
        <v>1133</v>
      </c>
      <c r="M17" s="50" t="s">
        <v>411</v>
      </c>
      <c r="N17" s="50" t="s">
        <v>1134</v>
      </c>
      <c r="O17" s="31">
        <v>179</v>
      </c>
      <c r="P17" s="51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52">
        <v>53</v>
      </c>
      <c r="C18" s="52">
        <v>25</v>
      </c>
      <c r="D18" s="52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52" t="s">
        <v>1116</v>
      </c>
      <c r="M18" s="52" t="s">
        <v>285</v>
      </c>
      <c r="N18" s="52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52">
        <v>52</v>
      </c>
      <c r="C19" s="52">
        <v>25</v>
      </c>
      <c r="D19" s="52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52" t="s">
        <v>811</v>
      </c>
      <c r="M19" s="52" t="s">
        <v>378</v>
      </c>
      <c r="N19" s="52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52">
        <v>55</v>
      </c>
      <c r="C20" s="52">
        <v>23</v>
      </c>
      <c r="D20" s="52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52" t="s">
        <v>1136</v>
      </c>
      <c r="M20" s="52" t="s">
        <v>313</v>
      </c>
      <c r="N20" s="52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50">
        <v>53</v>
      </c>
      <c r="C26" s="50">
        <v>34</v>
      </c>
      <c r="D26" s="50">
        <v>18</v>
      </c>
      <c r="E26" s="51">
        <v>1</v>
      </c>
      <c r="F26" s="30">
        <v>69</v>
      </c>
      <c r="G26" s="51">
        <v>26</v>
      </c>
      <c r="H26" s="51">
        <v>32</v>
      </c>
      <c r="I26" s="51">
        <v>2</v>
      </c>
      <c r="J26" s="51">
        <v>0</v>
      </c>
      <c r="K26" s="29" t="s">
        <v>1113</v>
      </c>
      <c r="L26" s="50" t="s">
        <v>1028</v>
      </c>
      <c r="M26" s="50" t="s">
        <v>745</v>
      </c>
      <c r="N26" s="50" t="s">
        <v>1103</v>
      </c>
      <c r="O26" s="31">
        <v>170</v>
      </c>
      <c r="P26" s="51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52">
        <v>54</v>
      </c>
      <c r="C27" s="52">
        <v>31</v>
      </c>
      <c r="D27" s="52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52" t="s">
        <v>956</v>
      </c>
      <c r="M27" s="52" t="s">
        <v>656</v>
      </c>
      <c r="N27" s="52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53">
        <v>55</v>
      </c>
      <c r="C28" s="53">
        <v>31</v>
      </c>
      <c r="D28" s="53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53" t="s">
        <v>1121</v>
      </c>
      <c r="M28" s="53" t="s">
        <v>585</v>
      </c>
      <c r="N28" s="53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50">
        <v>53</v>
      </c>
      <c r="C29" s="50">
        <v>22</v>
      </c>
      <c r="D29" s="50">
        <v>22</v>
      </c>
      <c r="E29" s="51">
        <v>9</v>
      </c>
      <c r="F29" s="30">
        <v>53</v>
      </c>
      <c r="G29" s="51">
        <v>16</v>
      </c>
      <c r="H29" s="51">
        <v>22</v>
      </c>
      <c r="I29" s="51">
        <v>0</v>
      </c>
      <c r="J29" s="51">
        <v>2</v>
      </c>
      <c r="K29" s="29" t="s">
        <v>1120</v>
      </c>
      <c r="L29" s="50" t="s">
        <v>1040</v>
      </c>
      <c r="M29" s="50" t="s">
        <v>525</v>
      </c>
      <c r="N29" s="50" t="s">
        <v>1111</v>
      </c>
      <c r="O29" s="31">
        <v>147</v>
      </c>
      <c r="P29" s="51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50">
        <v>54</v>
      </c>
      <c r="C30" s="50">
        <v>24</v>
      </c>
      <c r="D30" s="50">
        <v>25</v>
      </c>
      <c r="E30" s="51">
        <v>5</v>
      </c>
      <c r="F30" s="30">
        <v>53</v>
      </c>
      <c r="G30" s="51">
        <v>15</v>
      </c>
      <c r="H30" s="51">
        <v>22</v>
      </c>
      <c r="I30" s="51">
        <v>2</v>
      </c>
      <c r="J30" s="51">
        <v>0</v>
      </c>
      <c r="K30" s="29" t="s">
        <v>1123</v>
      </c>
      <c r="L30" s="50" t="s">
        <v>958</v>
      </c>
      <c r="M30" s="50" t="s">
        <v>305</v>
      </c>
      <c r="N30" s="50" t="s">
        <v>1119</v>
      </c>
      <c r="O30" s="31">
        <v>146</v>
      </c>
      <c r="P30" s="51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50">
        <v>52</v>
      </c>
      <c r="C31" s="50">
        <v>18</v>
      </c>
      <c r="D31" s="50">
        <v>27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866</v>
      </c>
      <c r="L31" s="50" t="s">
        <v>1105</v>
      </c>
      <c r="M31" s="50" t="s">
        <v>399</v>
      </c>
      <c r="N31" s="50" t="s">
        <v>1070</v>
      </c>
      <c r="O31" s="31">
        <v>136</v>
      </c>
      <c r="P31" s="51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52">
        <v>52</v>
      </c>
      <c r="C32" s="52">
        <v>16</v>
      </c>
      <c r="D32" s="52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52" t="s">
        <v>1101</v>
      </c>
      <c r="M32" s="52" t="s">
        <v>403</v>
      </c>
      <c r="N32" s="52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52">
        <v>53</v>
      </c>
      <c r="C35" s="52">
        <v>33</v>
      </c>
      <c r="D35" s="52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52" t="s">
        <v>701</v>
      </c>
      <c r="M35" s="52" t="s">
        <v>377</v>
      </c>
      <c r="N35" s="52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50">
        <v>54</v>
      </c>
      <c r="C36" s="50">
        <v>31</v>
      </c>
      <c r="D36" s="50">
        <v>17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974</v>
      </c>
      <c r="M36" s="50" t="s">
        <v>722</v>
      </c>
      <c r="N36" s="50" t="s">
        <v>1065</v>
      </c>
      <c r="O36" s="31">
        <v>178</v>
      </c>
      <c r="P36" s="51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50">
        <v>50</v>
      </c>
      <c r="C37" s="50">
        <v>27</v>
      </c>
      <c r="D37" s="50">
        <v>17</v>
      </c>
      <c r="E37" s="51">
        <v>6</v>
      </c>
      <c r="F37" s="30">
        <v>60</v>
      </c>
      <c r="G37" s="51">
        <v>25</v>
      </c>
      <c r="H37" s="51">
        <v>27</v>
      </c>
      <c r="I37" s="51">
        <v>0</v>
      </c>
      <c r="J37" s="51">
        <v>1</v>
      </c>
      <c r="K37" s="29" t="s">
        <v>992</v>
      </c>
      <c r="L37" s="50" t="s">
        <v>1107</v>
      </c>
      <c r="M37" s="50" t="s">
        <v>449</v>
      </c>
      <c r="N37" s="50" t="s">
        <v>1025</v>
      </c>
      <c r="O37" s="31">
        <v>139</v>
      </c>
      <c r="P37" s="51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50">
        <v>53</v>
      </c>
      <c r="C38" s="50">
        <v>26</v>
      </c>
      <c r="D38" s="50">
        <v>20</v>
      </c>
      <c r="E38" s="51">
        <v>7</v>
      </c>
      <c r="F38" s="30">
        <v>59</v>
      </c>
      <c r="G38" s="51">
        <v>17</v>
      </c>
      <c r="H38" s="51">
        <v>23</v>
      </c>
      <c r="I38" s="51">
        <v>3</v>
      </c>
      <c r="J38" s="51">
        <v>1</v>
      </c>
      <c r="K38" s="29" t="s">
        <v>1126</v>
      </c>
      <c r="L38" s="50" t="s">
        <v>1060</v>
      </c>
      <c r="M38" s="50" t="s">
        <v>381</v>
      </c>
      <c r="N38" s="50" t="s">
        <v>1108</v>
      </c>
      <c r="O38" s="31">
        <v>144</v>
      </c>
      <c r="P38" s="51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52">
        <v>53</v>
      </c>
      <c r="C39" s="52">
        <v>24</v>
      </c>
      <c r="D39" s="52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52" t="s">
        <v>767</v>
      </c>
      <c r="M39" s="52" t="s">
        <v>424</v>
      </c>
      <c r="N39" s="52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52">
        <v>53</v>
      </c>
      <c r="C40" s="52">
        <v>23</v>
      </c>
      <c r="D40" s="52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52" t="s">
        <v>1082</v>
      </c>
      <c r="M40" s="52" t="s">
        <v>645</v>
      </c>
      <c r="N40" s="52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52">
        <v>55</v>
      </c>
      <c r="C41" s="52">
        <v>23</v>
      </c>
      <c r="D41" s="52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52" t="s">
        <v>1049</v>
      </c>
      <c r="M41" s="52" t="s">
        <v>313</v>
      </c>
      <c r="N41" s="52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52" t="s">
        <v>57</v>
      </c>
      <c r="B44" s="57" t="s">
        <v>56</v>
      </c>
      <c r="C44" s="57"/>
      <c r="D44" s="57"/>
    </row>
    <row r="45" spans="1:19">
      <c r="A45" s="52" t="s">
        <v>55</v>
      </c>
      <c r="B45" s="57" t="s">
        <v>54</v>
      </c>
      <c r="C45" s="57"/>
      <c r="D45" s="57"/>
    </row>
    <row r="46" spans="1:19">
      <c r="A46" s="52" t="s">
        <v>53</v>
      </c>
      <c r="B46" s="57" t="s">
        <v>52</v>
      </c>
      <c r="C46" s="57"/>
      <c r="D46" s="57"/>
    </row>
    <row r="47" spans="1:19">
      <c r="A47" s="52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53">
        <v>53</v>
      </c>
      <c r="C5" s="53">
        <v>32</v>
      </c>
      <c r="D5" s="53">
        <v>19</v>
      </c>
      <c r="E5" s="51">
        <v>2</v>
      </c>
      <c r="F5" s="30">
        <v>66</v>
      </c>
      <c r="G5" s="31">
        <v>27</v>
      </c>
      <c r="H5" s="51">
        <v>32</v>
      </c>
      <c r="I5" s="51">
        <v>0</v>
      </c>
      <c r="J5" s="30">
        <v>0</v>
      </c>
      <c r="K5" s="29" t="s">
        <v>1066</v>
      </c>
      <c r="L5" s="53" t="s">
        <v>813</v>
      </c>
      <c r="M5" s="53" t="s">
        <v>423</v>
      </c>
      <c r="N5" s="53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50">
        <v>54</v>
      </c>
      <c r="C6" s="50">
        <v>29</v>
      </c>
      <c r="D6" s="50">
        <v>21</v>
      </c>
      <c r="E6" s="51">
        <v>4</v>
      </c>
      <c r="F6" s="30">
        <v>62</v>
      </c>
      <c r="G6" s="31">
        <v>21</v>
      </c>
      <c r="H6" s="51">
        <v>28</v>
      </c>
      <c r="I6" s="51">
        <v>1</v>
      </c>
      <c r="J6" s="30">
        <v>1</v>
      </c>
      <c r="K6" s="29" t="s">
        <v>772</v>
      </c>
      <c r="L6" s="50" t="s">
        <v>1131</v>
      </c>
      <c r="M6" s="50" t="s">
        <v>333</v>
      </c>
      <c r="N6" s="50" t="s">
        <v>1132</v>
      </c>
      <c r="O6" s="31">
        <v>156</v>
      </c>
      <c r="P6" s="51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53">
        <v>54</v>
      </c>
      <c r="C7" s="53">
        <v>28</v>
      </c>
      <c r="D7" s="53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53" t="s">
        <v>1040</v>
      </c>
      <c r="M7" s="53" t="s">
        <v>394</v>
      </c>
      <c r="N7" s="53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50">
        <v>56</v>
      </c>
      <c r="C8" s="50">
        <v>27</v>
      </c>
      <c r="D8" s="50">
        <v>23</v>
      </c>
      <c r="E8" s="51">
        <v>6</v>
      </c>
      <c r="F8" s="30">
        <v>60</v>
      </c>
      <c r="G8" s="31">
        <v>20</v>
      </c>
      <c r="H8" s="51">
        <v>27</v>
      </c>
      <c r="I8" s="51">
        <v>0</v>
      </c>
      <c r="J8" s="30">
        <v>1</v>
      </c>
      <c r="K8" s="29" t="s">
        <v>1129</v>
      </c>
      <c r="L8" s="50" t="s">
        <v>1141</v>
      </c>
      <c r="M8" s="50" t="s">
        <v>446</v>
      </c>
      <c r="N8" s="50" t="s">
        <v>1142</v>
      </c>
      <c r="O8" s="31">
        <v>154</v>
      </c>
      <c r="P8" s="51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50">
        <v>52</v>
      </c>
      <c r="C9" s="50">
        <v>28</v>
      </c>
      <c r="D9" s="50">
        <v>20</v>
      </c>
      <c r="E9" s="51">
        <v>4</v>
      </c>
      <c r="F9" s="30">
        <v>60</v>
      </c>
      <c r="G9" s="31">
        <v>22</v>
      </c>
      <c r="H9" s="51">
        <v>27</v>
      </c>
      <c r="I9" s="51">
        <v>1</v>
      </c>
      <c r="J9" s="30">
        <v>1</v>
      </c>
      <c r="K9" s="29" t="s">
        <v>841</v>
      </c>
      <c r="L9" s="50" t="s">
        <v>879</v>
      </c>
      <c r="M9" s="50" t="s">
        <v>716</v>
      </c>
      <c r="N9" s="50" t="s">
        <v>1075</v>
      </c>
      <c r="O9" s="31">
        <v>181</v>
      </c>
      <c r="P9" s="51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50">
        <v>54</v>
      </c>
      <c r="C10" s="50">
        <v>25</v>
      </c>
      <c r="D10" s="50">
        <v>24</v>
      </c>
      <c r="E10" s="51">
        <v>5</v>
      </c>
      <c r="F10" s="30">
        <v>55</v>
      </c>
      <c r="G10" s="31">
        <v>16</v>
      </c>
      <c r="H10" s="51">
        <v>23</v>
      </c>
      <c r="I10" s="51">
        <v>2</v>
      </c>
      <c r="J10" s="30">
        <v>2</v>
      </c>
      <c r="K10" s="29" t="s">
        <v>1075</v>
      </c>
      <c r="L10" s="50" t="s">
        <v>1143</v>
      </c>
      <c r="M10" s="50" t="s">
        <v>367</v>
      </c>
      <c r="N10" s="50" t="s">
        <v>1013</v>
      </c>
      <c r="O10" s="31">
        <v>160</v>
      </c>
      <c r="P10" s="51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53">
        <v>53</v>
      </c>
      <c r="C11" s="53">
        <v>22</v>
      </c>
      <c r="D11" s="53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53" t="s">
        <v>1036</v>
      </c>
      <c r="M11" s="53" t="s">
        <v>307</v>
      </c>
      <c r="N11" s="53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53</v>
      </c>
      <c r="C14" s="50">
        <v>35</v>
      </c>
      <c r="D14" s="50">
        <v>11</v>
      </c>
      <c r="E14" s="51">
        <v>7</v>
      </c>
      <c r="F14" s="33">
        <v>77</v>
      </c>
      <c r="G14" s="51">
        <v>30</v>
      </c>
      <c r="H14" s="51">
        <v>35</v>
      </c>
      <c r="I14" s="51">
        <v>0</v>
      </c>
      <c r="J14" s="51">
        <v>2</v>
      </c>
      <c r="K14" s="29" t="s">
        <v>1139</v>
      </c>
      <c r="L14" s="50" t="s">
        <v>756</v>
      </c>
      <c r="M14" s="50" t="s">
        <v>398</v>
      </c>
      <c r="N14" s="50" t="s">
        <v>1140</v>
      </c>
      <c r="O14" s="31">
        <v>188</v>
      </c>
      <c r="P14" s="51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50">
        <v>54</v>
      </c>
      <c r="C15" s="50">
        <v>32</v>
      </c>
      <c r="D15" s="50">
        <v>18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1062</v>
      </c>
      <c r="M15" s="50" t="s">
        <v>731</v>
      </c>
      <c r="N15" s="50" t="s">
        <v>1057</v>
      </c>
      <c r="O15" s="31">
        <v>176</v>
      </c>
      <c r="P15" s="51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53">
        <v>55</v>
      </c>
      <c r="C16" s="53">
        <v>30</v>
      </c>
      <c r="D16" s="53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53" t="s">
        <v>1024</v>
      </c>
      <c r="M16" s="53" t="s">
        <v>580</v>
      </c>
      <c r="N16" s="53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50">
        <v>54</v>
      </c>
      <c r="C17" s="50">
        <v>26</v>
      </c>
      <c r="D17" s="50">
        <v>21</v>
      </c>
      <c r="E17" s="51">
        <v>7</v>
      </c>
      <c r="F17" s="30">
        <v>59</v>
      </c>
      <c r="G17" s="51">
        <v>14</v>
      </c>
      <c r="H17" s="51">
        <v>22</v>
      </c>
      <c r="I17" s="51">
        <v>4</v>
      </c>
      <c r="J17" s="51">
        <v>1</v>
      </c>
      <c r="K17" s="29" t="s">
        <v>972</v>
      </c>
      <c r="L17" s="50" t="s">
        <v>1133</v>
      </c>
      <c r="M17" s="50" t="s">
        <v>411</v>
      </c>
      <c r="N17" s="50" t="s">
        <v>1134</v>
      </c>
      <c r="O17" s="31">
        <v>179</v>
      </c>
      <c r="P17" s="51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50">
        <v>53</v>
      </c>
      <c r="C18" s="50">
        <v>25</v>
      </c>
      <c r="D18" s="50">
        <v>21</v>
      </c>
      <c r="E18" s="51">
        <v>7</v>
      </c>
      <c r="F18" s="30">
        <v>57</v>
      </c>
      <c r="G18" s="51">
        <v>17</v>
      </c>
      <c r="H18" s="51">
        <v>23</v>
      </c>
      <c r="I18" s="51">
        <v>2</v>
      </c>
      <c r="J18" s="51">
        <v>1</v>
      </c>
      <c r="K18" s="29" t="s">
        <v>879</v>
      </c>
      <c r="L18" s="50" t="s">
        <v>1116</v>
      </c>
      <c r="M18" s="50" t="s">
        <v>285</v>
      </c>
      <c r="N18" s="50" t="s">
        <v>1092</v>
      </c>
      <c r="O18" s="31">
        <v>146</v>
      </c>
      <c r="P18" s="51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53">
        <v>53</v>
      </c>
      <c r="C19" s="53">
        <v>26</v>
      </c>
      <c r="D19" s="53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53" t="s">
        <v>811</v>
      </c>
      <c r="M19" s="53" t="s">
        <v>378</v>
      </c>
      <c r="N19" s="53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53">
        <v>55</v>
      </c>
      <c r="C20" s="53">
        <v>23</v>
      </c>
      <c r="D20" s="53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53" t="s">
        <v>1136</v>
      </c>
      <c r="M20" s="53" t="s">
        <v>313</v>
      </c>
      <c r="N20" s="53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54">
        <v>53</v>
      </c>
      <c r="C26" s="54">
        <v>34</v>
      </c>
      <c r="D26" s="54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54" t="s">
        <v>1028</v>
      </c>
      <c r="M26" s="54" t="s">
        <v>745</v>
      </c>
      <c r="N26" s="54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50">
        <v>54</v>
      </c>
      <c r="C27" s="50">
        <v>31</v>
      </c>
      <c r="D27" s="50">
        <v>19</v>
      </c>
      <c r="E27" s="51">
        <v>4</v>
      </c>
      <c r="F27" s="30">
        <v>66</v>
      </c>
      <c r="G27" s="51">
        <v>23</v>
      </c>
      <c r="H27" s="51">
        <v>29</v>
      </c>
      <c r="I27" s="51">
        <v>2</v>
      </c>
      <c r="J27" s="51">
        <v>2</v>
      </c>
      <c r="K27" s="29" t="s">
        <v>646</v>
      </c>
      <c r="L27" s="50" t="s">
        <v>956</v>
      </c>
      <c r="M27" s="50" t="s">
        <v>656</v>
      </c>
      <c r="N27" s="50" t="s">
        <v>1042</v>
      </c>
      <c r="O27" s="31">
        <v>155</v>
      </c>
      <c r="P27" s="51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53">
        <v>55</v>
      </c>
      <c r="C28" s="53">
        <v>31</v>
      </c>
      <c r="D28" s="53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53" t="s">
        <v>1121</v>
      </c>
      <c r="M28" s="53" t="s">
        <v>585</v>
      </c>
      <c r="N28" s="53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50">
        <v>53</v>
      </c>
      <c r="C29" s="50">
        <v>22</v>
      </c>
      <c r="D29" s="50">
        <v>22</v>
      </c>
      <c r="E29" s="51">
        <v>9</v>
      </c>
      <c r="F29" s="30">
        <v>53</v>
      </c>
      <c r="G29" s="51">
        <v>16</v>
      </c>
      <c r="H29" s="51">
        <v>22</v>
      </c>
      <c r="I29" s="51">
        <v>0</v>
      </c>
      <c r="J29" s="51">
        <v>2</v>
      </c>
      <c r="K29" s="29" t="s">
        <v>1120</v>
      </c>
      <c r="L29" s="50" t="s">
        <v>1040</v>
      </c>
      <c r="M29" s="50" t="s">
        <v>525</v>
      </c>
      <c r="N29" s="50" t="s">
        <v>1111</v>
      </c>
      <c r="O29" s="31">
        <v>147</v>
      </c>
      <c r="P29" s="51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50">
        <v>54</v>
      </c>
      <c r="C30" s="50">
        <v>24</v>
      </c>
      <c r="D30" s="50">
        <v>25</v>
      </c>
      <c r="E30" s="51">
        <v>5</v>
      </c>
      <c r="F30" s="30">
        <v>53</v>
      </c>
      <c r="G30" s="51">
        <v>15</v>
      </c>
      <c r="H30" s="51">
        <v>22</v>
      </c>
      <c r="I30" s="51">
        <v>2</v>
      </c>
      <c r="J30" s="51">
        <v>0</v>
      </c>
      <c r="K30" s="29" t="s">
        <v>1123</v>
      </c>
      <c r="L30" s="50" t="s">
        <v>958</v>
      </c>
      <c r="M30" s="50" t="s">
        <v>305</v>
      </c>
      <c r="N30" s="50" t="s">
        <v>1119</v>
      </c>
      <c r="O30" s="31">
        <v>146</v>
      </c>
      <c r="P30" s="51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50">
        <v>52</v>
      </c>
      <c r="C31" s="50">
        <v>18</v>
      </c>
      <c r="D31" s="50">
        <v>27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866</v>
      </c>
      <c r="L31" s="50" t="s">
        <v>1105</v>
      </c>
      <c r="M31" s="50" t="s">
        <v>399</v>
      </c>
      <c r="N31" s="50" t="s">
        <v>1070</v>
      </c>
      <c r="O31" s="31">
        <v>136</v>
      </c>
      <c r="P31" s="51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50">
        <v>53</v>
      </c>
      <c r="C32" s="50">
        <v>16</v>
      </c>
      <c r="D32" s="50">
        <v>31</v>
      </c>
      <c r="E32" s="51">
        <v>6</v>
      </c>
      <c r="F32" s="23">
        <v>38</v>
      </c>
      <c r="G32" s="51">
        <v>13</v>
      </c>
      <c r="H32" s="51">
        <v>15</v>
      </c>
      <c r="I32" s="51">
        <v>1</v>
      </c>
      <c r="J32" s="51">
        <v>1</v>
      </c>
      <c r="K32" s="29" t="s">
        <v>1144</v>
      </c>
      <c r="L32" s="50" t="s">
        <v>1101</v>
      </c>
      <c r="M32" s="50" t="s">
        <v>403</v>
      </c>
      <c r="N32" s="50" t="s">
        <v>1145</v>
      </c>
      <c r="O32" s="31">
        <v>138</v>
      </c>
      <c r="P32" s="51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50">
        <v>54</v>
      </c>
      <c r="C35" s="50">
        <v>34</v>
      </c>
      <c r="D35" s="50">
        <v>16</v>
      </c>
      <c r="E35" s="51">
        <v>4</v>
      </c>
      <c r="F35" s="33">
        <v>72</v>
      </c>
      <c r="G35" s="51">
        <v>25</v>
      </c>
      <c r="H35" s="51">
        <v>34</v>
      </c>
      <c r="I35" s="51">
        <v>0</v>
      </c>
      <c r="J35" s="51">
        <v>1</v>
      </c>
      <c r="K35" s="29" t="s">
        <v>1106</v>
      </c>
      <c r="L35" s="50" t="s">
        <v>772</v>
      </c>
      <c r="M35" s="50" t="s">
        <v>377</v>
      </c>
      <c r="N35" s="50" t="s">
        <v>1146</v>
      </c>
      <c r="O35" s="31">
        <v>178</v>
      </c>
      <c r="P35" s="51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50">
        <v>54</v>
      </c>
      <c r="C36" s="50">
        <v>31</v>
      </c>
      <c r="D36" s="50">
        <v>17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974</v>
      </c>
      <c r="M36" s="50" t="s">
        <v>722</v>
      </c>
      <c r="N36" s="50" t="s">
        <v>1065</v>
      </c>
      <c r="O36" s="31">
        <v>178</v>
      </c>
      <c r="P36" s="51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50">
        <v>51</v>
      </c>
      <c r="C37" s="50">
        <v>28</v>
      </c>
      <c r="D37" s="50">
        <v>17</v>
      </c>
      <c r="E37" s="51">
        <v>6</v>
      </c>
      <c r="F37" s="30">
        <v>62</v>
      </c>
      <c r="G37" s="51">
        <v>26</v>
      </c>
      <c r="H37" s="51">
        <v>28</v>
      </c>
      <c r="I37" s="51">
        <v>0</v>
      </c>
      <c r="J37" s="51">
        <v>1</v>
      </c>
      <c r="K37" s="29" t="s">
        <v>1147</v>
      </c>
      <c r="L37" s="50" t="s">
        <v>1107</v>
      </c>
      <c r="M37" s="50" t="s">
        <v>449</v>
      </c>
      <c r="N37" s="50" t="s">
        <v>1025</v>
      </c>
      <c r="O37" s="31">
        <v>145</v>
      </c>
      <c r="P37" s="51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50">
        <v>53</v>
      </c>
      <c r="C38" s="50">
        <v>26</v>
      </c>
      <c r="D38" s="50">
        <v>20</v>
      </c>
      <c r="E38" s="51">
        <v>7</v>
      </c>
      <c r="F38" s="30">
        <v>59</v>
      </c>
      <c r="G38" s="51">
        <v>17</v>
      </c>
      <c r="H38" s="51">
        <v>23</v>
      </c>
      <c r="I38" s="51">
        <v>3</v>
      </c>
      <c r="J38" s="51">
        <v>1</v>
      </c>
      <c r="K38" s="29" t="s">
        <v>1126</v>
      </c>
      <c r="L38" s="50" t="s">
        <v>1060</v>
      </c>
      <c r="M38" s="50" t="s">
        <v>381</v>
      </c>
      <c r="N38" s="50" t="s">
        <v>1108</v>
      </c>
      <c r="O38" s="31">
        <v>144</v>
      </c>
      <c r="P38" s="51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53">
        <v>53</v>
      </c>
      <c r="C39" s="53">
        <v>24</v>
      </c>
      <c r="D39" s="53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53" t="s">
        <v>767</v>
      </c>
      <c r="M39" s="53" t="s">
        <v>424</v>
      </c>
      <c r="N39" s="53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53">
        <v>53</v>
      </c>
      <c r="C40" s="53">
        <v>23</v>
      </c>
      <c r="D40" s="53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53" t="s">
        <v>1082</v>
      </c>
      <c r="M40" s="53" t="s">
        <v>645</v>
      </c>
      <c r="N40" s="53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53">
        <v>55</v>
      </c>
      <c r="C41" s="53">
        <v>23</v>
      </c>
      <c r="D41" s="53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53" t="s">
        <v>1049</v>
      </c>
      <c r="M41" s="53" t="s">
        <v>313</v>
      </c>
      <c r="N41" s="53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53" t="s">
        <v>57</v>
      </c>
      <c r="B44" s="57" t="s">
        <v>56</v>
      </c>
      <c r="C44" s="57"/>
      <c r="D44" s="57"/>
    </row>
    <row r="45" spans="1:19">
      <c r="A45" s="53" t="s">
        <v>55</v>
      </c>
      <c r="B45" s="57" t="s">
        <v>54</v>
      </c>
      <c r="C45" s="57"/>
      <c r="D45" s="57"/>
    </row>
    <row r="46" spans="1:19">
      <c r="A46" s="53" t="s">
        <v>53</v>
      </c>
      <c r="B46" s="57" t="s">
        <v>52</v>
      </c>
      <c r="C46" s="57"/>
      <c r="D46" s="57"/>
    </row>
    <row r="47" spans="1:19">
      <c r="A47" s="53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54">
        <v>54</v>
      </c>
      <c r="C5" s="54">
        <v>33</v>
      </c>
      <c r="D5" s="54">
        <v>19</v>
      </c>
      <c r="E5" s="51">
        <v>2</v>
      </c>
      <c r="F5" s="30">
        <v>68</v>
      </c>
      <c r="G5" s="31">
        <v>28</v>
      </c>
      <c r="H5" s="51">
        <v>33</v>
      </c>
      <c r="I5" s="51">
        <v>0</v>
      </c>
      <c r="J5" s="30">
        <v>0</v>
      </c>
      <c r="K5" s="29" t="s">
        <v>1066</v>
      </c>
      <c r="L5" s="54" t="s">
        <v>814</v>
      </c>
      <c r="M5" s="54" t="s">
        <v>423</v>
      </c>
      <c r="N5" s="54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50">
        <v>55</v>
      </c>
      <c r="C6" s="50">
        <v>29</v>
      </c>
      <c r="D6" s="50">
        <v>22</v>
      </c>
      <c r="E6" s="51">
        <v>4</v>
      </c>
      <c r="F6" s="30">
        <v>62</v>
      </c>
      <c r="G6" s="31">
        <v>21</v>
      </c>
      <c r="H6" s="51">
        <v>28</v>
      </c>
      <c r="I6" s="51">
        <v>1</v>
      </c>
      <c r="J6" s="30">
        <v>1</v>
      </c>
      <c r="K6" s="29" t="s">
        <v>772</v>
      </c>
      <c r="L6" s="50" t="s">
        <v>1125</v>
      </c>
      <c r="M6" s="50" t="s">
        <v>341</v>
      </c>
      <c r="N6" s="50" t="s">
        <v>958</v>
      </c>
      <c r="O6" s="31">
        <v>157</v>
      </c>
      <c r="P6" s="51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50">
        <v>53</v>
      </c>
      <c r="C7" s="50">
        <v>29</v>
      </c>
      <c r="D7" s="50">
        <v>20</v>
      </c>
      <c r="E7" s="51">
        <v>4</v>
      </c>
      <c r="F7" s="30">
        <v>62</v>
      </c>
      <c r="G7" s="31">
        <v>23</v>
      </c>
      <c r="H7" s="51">
        <v>28</v>
      </c>
      <c r="I7" s="51">
        <v>1</v>
      </c>
      <c r="J7" s="30">
        <v>1</v>
      </c>
      <c r="K7" s="29" t="s">
        <v>841</v>
      </c>
      <c r="L7" s="50" t="s">
        <v>932</v>
      </c>
      <c r="M7" s="50" t="s">
        <v>1158</v>
      </c>
      <c r="N7" s="50" t="s">
        <v>1006</v>
      </c>
      <c r="O7" s="31">
        <v>186</v>
      </c>
      <c r="P7" s="51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50">
        <v>54</v>
      </c>
      <c r="C8" s="50">
        <v>28</v>
      </c>
      <c r="D8" s="50">
        <v>21</v>
      </c>
      <c r="E8" s="51">
        <v>5</v>
      </c>
      <c r="F8" s="30">
        <v>61</v>
      </c>
      <c r="G8" s="31">
        <v>18</v>
      </c>
      <c r="H8" s="51">
        <v>25</v>
      </c>
      <c r="I8" s="51">
        <v>3</v>
      </c>
      <c r="J8" s="30">
        <v>0</v>
      </c>
      <c r="K8" s="29" t="s">
        <v>1024</v>
      </c>
      <c r="L8" s="50" t="s">
        <v>1040</v>
      </c>
      <c r="M8" s="50" t="s">
        <v>394</v>
      </c>
      <c r="N8" s="50" t="s">
        <v>1037</v>
      </c>
      <c r="O8" s="31">
        <v>157</v>
      </c>
      <c r="P8" s="51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50">
        <v>56</v>
      </c>
      <c r="C9" s="50">
        <v>27</v>
      </c>
      <c r="D9" s="50">
        <v>23</v>
      </c>
      <c r="E9" s="51">
        <v>6</v>
      </c>
      <c r="F9" s="30">
        <v>60</v>
      </c>
      <c r="G9" s="31">
        <v>20</v>
      </c>
      <c r="H9" s="51">
        <v>27</v>
      </c>
      <c r="I9" s="51">
        <v>0</v>
      </c>
      <c r="J9" s="30">
        <v>1</v>
      </c>
      <c r="K9" s="29" t="s">
        <v>1129</v>
      </c>
      <c r="L9" s="50" t="s">
        <v>1141</v>
      </c>
      <c r="M9" s="50" t="s">
        <v>446</v>
      </c>
      <c r="N9" s="50" t="s">
        <v>1142</v>
      </c>
      <c r="O9" s="31">
        <v>154</v>
      </c>
      <c r="P9" s="51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50">
        <v>54</v>
      </c>
      <c r="C10" s="50">
        <v>25</v>
      </c>
      <c r="D10" s="50">
        <v>24</v>
      </c>
      <c r="E10" s="51">
        <v>5</v>
      </c>
      <c r="F10" s="30">
        <v>55</v>
      </c>
      <c r="G10" s="31">
        <v>16</v>
      </c>
      <c r="H10" s="51">
        <v>23</v>
      </c>
      <c r="I10" s="51">
        <v>2</v>
      </c>
      <c r="J10" s="30">
        <v>2</v>
      </c>
      <c r="K10" s="29" t="s">
        <v>1075</v>
      </c>
      <c r="L10" s="50" t="s">
        <v>1143</v>
      </c>
      <c r="M10" s="50" t="s">
        <v>367</v>
      </c>
      <c r="N10" s="50" t="s">
        <v>1013</v>
      </c>
      <c r="O10" s="31">
        <v>160</v>
      </c>
      <c r="P10" s="51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54">
        <v>53</v>
      </c>
      <c r="C11" s="54">
        <v>22</v>
      </c>
      <c r="D11" s="54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54" t="s">
        <v>1036</v>
      </c>
      <c r="M11" s="54" t="s">
        <v>307</v>
      </c>
      <c r="N11" s="54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54</v>
      </c>
      <c r="C14" s="50">
        <v>36</v>
      </c>
      <c r="D14" s="50">
        <v>11</v>
      </c>
      <c r="E14" s="51">
        <v>7</v>
      </c>
      <c r="F14" s="33">
        <v>79</v>
      </c>
      <c r="G14" s="51">
        <v>31</v>
      </c>
      <c r="H14" s="51">
        <v>36</v>
      </c>
      <c r="I14" s="51">
        <v>0</v>
      </c>
      <c r="J14" s="51">
        <v>2</v>
      </c>
      <c r="K14" s="29" t="s">
        <v>1139</v>
      </c>
      <c r="L14" s="50" t="s">
        <v>1156</v>
      </c>
      <c r="M14" s="50" t="s">
        <v>425</v>
      </c>
      <c r="N14" s="50" t="s">
        <v>1157</v>
      </c>
      <c r="O14" s="31">
        <v>192</v>
      </c>
      <c r="P14" s="51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50">
        <v>55</v>
      </c>
      <c r="C15" s="50">
        <v>32</v>
      </c>
      <c r="D15" s="50">
        <v>19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944</v>
      </c>
      <c r="M15" s="50" t="s">
        <v>731</v>
      </c>
      <c r="N15" s="50" t="s">
        <v>1057</v>
      </c>
      <c r="O15" s="31">
        <v>177</v>
      </c>
      <c r="P15" s="51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54">
        <v>56</v>
      </c>
      <c r="C16" s="54">
        <v>30</v>
      </c>
      <c r="D16" s="54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54" t="s">
        <v>1024</v>
      </c>
      <c r="M16" s="54" t="s">
        <v>580</v>
      </c>
      <c r="N16" s="54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50">
        <v>55</v>
      </c>
      <c r="C17" s="50">
        <v>26</v>
      </c>
      <c r="D17" s="50">
        <v>21</v>
      </c>
      <c r="E17" s="51">
        <v>8</v>
      </c>
      <c r="F17" s="30">
        <v>60</v>
      </c>
      <c r="G17" s="51">
        <v>14</v>
      </c>
      <c r="H17" s="51">
        <v>22</v>
      </c>
      <c r="I17" s="51">
        <v>4</v>
      </c>
      <c r="J17" s="51">
        <v>1</v>
      </c>
      <c r="K17" s="29" t="s">
        <v>1154</v>
      </c>
      <c r="L17" s="50" t="s">
        <v>1133</v>
      </c>
      <c r="M17" s="50" t="s">
        <v>411</v>
      </c>
      <c r="N17" s="50" t="s">
        <v>1134</v>
      </c>
      <c r="O17" s="31">
        <v>181</v>
      </c>
      <c r="P17" s="51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50">
        <v>53</v>
      </c>
      <c r="C18" s="50">
        <v>25</v>
      </c>
      <c r="D18" s="50">
        <v>21</v>
      </c>
      <c r="E18" s="51">
        <v>7</v>
      </c>
      <c r="F18" s="30">
        <v>57</v>
      </c>
      <c r="G18" s="51">
        <v>17</v>
      </c>
      <c r="H18" s="51">
        <v>23</v>
      </c>
      <c r="I18" s="51">
        <v>2</v>
      </c>
      <c r="J18" s="51">
        <v>1</v>
      </c>
      <c r="K18" s="29" t="s">
        <v>879</v>
      </c>
      <c r="L18" s="50" t="s">
        <v>1116</v>
      </c>
      <c r="M18" s="50" t="s">
        <v>285</v>
      </c>
      <c r="N18" s="50" t="s">
        <v>1092</v>
      </c>
      <c r="O18" s="31">
        <v>146</v>
      </c>
      <c r="P18" s="51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50">
        <v>53</v>
      </c>
      <c r="C19" s="50">
        <v>26</v>
      </c>
      <c r="D19" s="50">
        <v>23</v>
      </c>
      <c r="E19" s="51">
        <v>4</v>
      </c>
      <c r="F19" s="30">
        <v>56</v>
      </c>
      <c r="G19" s="51">
        <v>23</v>
      </c>
      <c r="H19" s="51">
        <v>25</v>
      </c>
      <c r="I19" s="51">
        <v>1</v>
      </c>
      <c r="J19" s="51">
        <v>0</v>
      </c>
      <c r="K19" s="29" t="s">
        <v>932</v>
      </c>
      <c r="L19" s="50" t="s">
        <v>811</v>
      </c>
      <c r="M19" s="50" t="s">
        <v>378</v>
      </c>
      <c r="N19" s="50" t="s">
        <v>1122</v>
      </c>
      <c r="O19" s="31">
        <v>159</v>
      </c>
      <c r="P19" s="51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54">
        <v>56</v>
      </c>
      <c r="C20" s="54">
        <v>23</v>
      </c>
      <c r="D20" s="54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54" t="s">
        <v>1136</v>
      </c>
      <c r="M20" s="54" t="s">
        <v>430</v>
      </c>
      <c r="N20" s="54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54">
        <v>53</v>
      </c>
      <c r="C26" s="54">
        <v>34</v>
      </c>
      <c r="D26" s="54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54" t="s">
        <v>1028</v>
      </c>
      <c r="M26" s="54" t="s">
        <v>745</v>
      </c>
      <c r="N26" s="54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50">
        <v>55</v>
      </c>
      <c r="C27" s="50">
        <v>32</v>
      </c>
      <c r="D27" s="50">
        <v>19</v>
      </c>
      <c r="E27" s="51">
        <v>4</v>
      </c>
      <c r="F27" s="30">
        <v>68</v>
      </c>
      <c r="G27" s="51">
        <v>24</v>
      </c>
      <c r="H27" s="51">
        <v>30</v>
      </c>
      <c r="I27" s="51">
        <v>2</v>
      </c>
      <c r="J27" s="51">
        <v>2</v>
      </c>
      <c r="K27" s="29" t="s">
        <v>651</v>
      </c>
      <c r="L27" s="50" t="s">
        <v>956</v>
      </c>
      <c r="M27" s="50" t="s">
        <v>656</v>
      </c>
      <c r="N27" s="50" t="s">
        <v>1042</v>
      </c>
      <c r="O27" s="31">
        <v>157</v>
      </c>
      <c r="P27" s="51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50">
        <v>56</v>
      </c>
      <c r="C28" s="50">
        <v>32</v>
      </c>
      <c r="D28" s="50">
        <v>22</v>
      </c>
      <c r="E28" s="51">
        <v>2</v>
      </c>
      <c r="F28" s="30">
        <v>66</v>
      </c>
      <c r="G28" s="51">
        <v>26</v>
      </c>
      <c r="H28" s="51">
        <v>31</v>
      </c>
      <c r="I28" s="51">
        <v>1</v>
      </c>
      <c r="J28" s="51">
        <v>1</v>
      </c>
      <c r="K28" s="29" t="s">
        <v>1112</v>
      </c>
      <c r="L28" s="50" t="s">
        <v>971</v>
      </c>
      <c r="M28" s="50" t="s">
        <v>585</v>
      </c>
      <c r="N28" s="50" t="s">
        <v>1153</v>
      </c>
      <c r="O28" s="31">
        <v>181</v>
      </c>
      <c r="P28" s="51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50">
        <v>54</v>
      </c>
      <c r="C29" s="50">
        <v>23</v>
      </c>
      <c r="D29" s="50">
        <v>22</v>
      </c>
      <c r="E29" s="51">
        <v>9</v>
      </c>
      <c r="F29" s="30">
        <v>55</v>
      </c>
      <c r="G29" s="51">
        <v>16</v>
      </c>
      <c r="H29" s="51">
        <v>23</v>
      </c>
      <c r="I29" s="51">
        <v>0</v>
      </c>
      <c r="J29" s="51">
        <v>2</v>
      </c>
      <c r="K29" s="29" t="s">
        <v>1120</v>
      </c>
      <c r="L29" s="50" t="s">
        <v>1152</v>
      </c>
      <c r="M29" s="50" t="s">
        <v>525</v>
      </c>
      <c r="N29" s="50" t="s">
        <v>1111</v>
      </c>
      <c r="O29" s="31">
        <v>150</v>
      </c>
      <c r="P29" s="51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50">
        <v>55</v>
      </c>
      <c r="C30" s="50">
        <v>24</v>
      </c>
      <c r="D30" s="50">
        <v>26</v>
      </c>
      <c r="E30" s="51">
        <v>5</v>
      </c>
      <c r="F30" s="30">
        <v>53</v>
      </c>
      <c r="G30" s="51">
        <v>15</v>
      </c>
      <c r="H30" s="51">
        <v>22</v>
      </c>
      <c r="I30" s="51">
        <v>2</v>
      </c>
      <c r="J30" s="51">
        <v>0</v>
      </c>
      <c r="K30" s="29" t="s">
        <v>1023</v>
      </c>
      <c r="L30" s="50" t="s">
        <v>958</v>
      </c>
      <c r="M30" s="50" t="s">
        <v>305</v>
      </c>
      <c r="N30" s="50" t="s">
        <v>1119</v>
      </c>
      <c r="O30" s="31">
        <v>148</v>
      </c>
      <c r="P30" s="51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50">
        <v>52</v>
      </c>
      <c r="C31" s="50">
        <v>18</v>
      </c>
      <c r="D31" s="50">
        <v>27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866</v>
      </c>
      <c r="L31" s="50" t="s">
        <v>1105</v>
      </c>
      <c r="M31" s="50" t="s">
        <v>399</v>
      </c>
      <c r="N31" s="50" t="s">
        <v>1070</v>
      </c>
      <c r="O31" s="31">
        <v>136</v>
      </c>
      <c r="P31" s="51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55">
        <v>53</v>
      </c>
      <c r="C32" s="55">
        <v>16</v>
      </c>
      <c r="D32" s="55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55" t="s">
        <v>1101</v>
      </c>
      <c r="M32" s="55" t="s">
        <v>403</v>
      </c>
      <c r="N32" s="55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50">
        <v>54</v>
      </c>
      <c r="C35" s="50">
        <v>34</v>
      </c>
      <c r="D35" s="50">
        <v>16</v>
      </c>
      <c r="E35" s="51">
        <v>4</v>
      </c>
      <c r="F35" s="33">
        <v>72</v>
      </c>
      <c r="G35" s="51">
        <v>25</v>
      </c>
      <c r="H35" s="51">
        <v>34</v>
      </c>
      <c r="I35" s="51">
        <v>0</v>
      </c>
      <c r="J35" s="51">
        <v>1</v>
      </c>
      <c r="K35" s="29" t="s">
        <v>1106</v>
      </c>
      <c r="L35" s="50" t="s">
        <v>772</v>
      </c>
      <c r="M35" s="50" t="s">
        <v>377</v>
      </c>
      <c r="N35" s="50" t="s">
        <v>1146</v>
      </c>
      <c r="O35" s="31">
        <v>178</v>
      </c>
      <c r="P35" s="51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50">
        <v>55</v>
      </c>
      <c r="C36" s="50">
        <v>32</v>
      </c>
      <c r="D36" s="50">
        <v>17</v>
      </c>
      <c r="E36" s="51">
        <v>6</v>
      </c>
      <c r="F36" s="30">
        <v>70</v>
      </c>
      <c r="G36" s="51">
        <v>28</v>
      </c>
      <c r="H36" s="51">
        <v>31</v>
      </c>
      <c r="I36" s="51">
        <v>1</v>
      </c>
      <c r="J36" s="51">
        <v>2</v>
      </c>
      <c r="K36" s="29" t="s">
        <v>1090</v>
      </c>
      <c r="L36" s="50" t="s">
        <v>1132</v>
      </c>
      <c r="M36" s="50" t="s">
        <v>722</v>
      </c>
      <c r="N36" s="50" t="s">
        <v>1065</v>
      </c>
      <c r="O36" s="31">
        <v>181</v>
      </c>
      <c r="P36" s="51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50">
        <v>51</v>
      </c>
      <c r="C37" s="50">
        <v>28</v>
      </c>
      <c r="D37" s="50">
        <v>17</v>
      </c>
      <c r="E37" s="51">
        <v>6</v>
      </c>
      <c r="F37" s="30">
        <v>62</v>
      </c>
      <c r="G37" s="51">
        <v>26</v>
      </c>
      <c r="H37" s="51">
        <v>28</v>
      </c>
      <c r="I37" s="51">
        <v>0</v>
      </c>
      <c r="J37" s="51">
        <v>1</v>
      </c>
      <c r="K37" s="29" t="s">
        <v>1147</v>
      </c>
      <c r="L37" s="50" t="s">
        <v>1107</v>
      </c>
      <c r="M37" s="50" t="s">
        <v>449</v>
      </c>
      <c r="N37" s="50" t="s">
        <v>1025</v>
      </c>
      <c r="O37" s="31">
        <v>145</v>
      </c>
      <c r="P37" s="51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55">
        <v>54</v>
      </c>
      <c r="C38" s="55">
        <v>25</v>
      </c>
      <c r="D38" s="55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55" t="s">
        <v>791</v>
      </c>
      <c r="M38" s="55" t="s">
        <v>304</v>
      </c>
      <c r="N38" s="55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50">
        <v>54</v>
      </c>
      <c r="C39" s="50">
        <v>26</v>
      </c>
      <c r="D39" s="50">
        <v>21</v>
      </c>
      <c r="E39" s="51">
        <v>7</v>
      </c>
      <c r="F39" s="30">
        <v>59</v>
      </c>
      <c r="G39" s="51">
        <v>17</v>
      </c>
      <c r="H39" s="51">
        <v>23</v>
      </c>
      <c r="I39" s="51">
        <v>3</v>
      </c>
      <c r="J39" s="51">
        <v>1</v>
      </c>
      <c r="K39" s="29" t="s">
        <v>1148</v>
      </c>
      <c r="L39" s="50" t="s">
        <v>1060</v>
      </c>
      <c r="M39" s="50" t="s">
        <v>381</v>
      </c>
      <c r="N39" s="50" t="s">
        <v>1149</v>
      </c>
      <c r="O39" s="31">
        <v>146</v>
      </c>
      <c r="P39" s="51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50">
        <v>53</v>
      </c>
      <c r="C40" s="50">
        <v>23</v>
      </c>
      <c r="D40" s="50">
        <v>24</v>
      </c>
      <c r="E40" s="51">
        <v>6</v>
      </c>
      <c r="F40" s="30">
        <v>52</v>
      </c>
      <c r="G40" s="51">
        <v>15</v>
      </c>
      <c r="H40" s="51">
        <v>21</v>
      </c>
      <c r="I40" s="51">
        <v>2</v>
      </c>
      <c r="J40" s="51">
        <v>2</v>
      </c>
      <c r="K40" s="29" t="s">
        <v>869</v>
      </c>
      <c r="L40" s="50" t="s">
        <v>1082</v>
      </c>
      <c r="M40" s="50" t="s">
        <v>645</v>
      </c>
      <c r="N40" s="50" t="s">
        <v>1125</v>
      </c>
      <c r="O40" s="31">
        <v>135</v>
      </c>
      <c r="P40" s="51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54">
        <v>56</v>
      </c>
      <c r="C41" s="54">
        <v>23</v>
      </c>
      <c r="D41" s="54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54" t="s">
        <v>1049</v>
      </c>
      <c r="M41" s="54" t="s">
        <v>313</v>
      </c>
      <c r="N41" s="54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54" t="s">
        <v>57</v>
      </c>
      <c r="B44" s="57" t="s">
        <v>56</v>
      </c>
      <c r="C44" s="57"/>
      <c r="D44" s="57"/>
    </row>
    <row r="45" spans="1:19">
      <c r="A45" s="54" t="s">
        <v>55</v>
      </c>
      <c r="B45" s="57" t="s">
        <v>54</v>
      </c>
      <c r="C45" s="57"/>
      <c r="D45" s="57"/>
    </row>
    <row r="46" spans="1:19">
      <c r="A46" s="54" t="s">
        <v>53</v>
      </c>
      <c r="B46" s="57" t="s">
        <v>52</v>
      </c>
      <c r="C46" s="57"/>
      <c r="D46" s="57"/>
    </row>
    <row r="47" spans="1:19">
      <c r="A47" s="54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5" customWidth="1"/>
    <col min="2" max="4" width="9.125" style="55"/>
    <col min="5" max="10" width="9.125" style="20"/>
    <col min="11" max="13" width="9.125" style="55"/>
    <col min="14" max="14" width="13.375" style="55" customWidth="1"/>
    <col min="15" max="15" width="9.125" style="19"/>
    <col min="16" max="16" width="10" style="19" customWidth="1"/>
    <col min="17" max="17" width="9.125" style="19"/>
    <col min="18" max="16384" width="9.125" style="55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55">
        <v>54</v>
      </c>
      <c r="C5" s="55">
        <v>33</v>
      </c>
      <c r="D5" s="55">
        <v>19</v>
      </c>
      <c r="E5" s="51">
        <v>2</v>
      </c>
      <c r="F5" s="30">
        <v>68</v>
      </c>
      <c r="G5" s="31">
        <v>28</v>
      </c>
      <c r="H5" s="51">
        <v>33</v>
      </c>
      <c r="I5" s="51">
        <v>0</v>
      </c>
      <c r="J5" s="30">
        <v>0</v>
      </c>
      <c r="K5" s="29" t="s">
        <v>1066</v>
      </c>
      <c r="L5" s="55" t="s">
        <v>814</v>
      </c>
      <c r="M5" s="55" t="s">
        <v>423</v>
      </c>
      <c r="N5" s="55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50">
        <v>55</v>
      </c>
      <c r="C6" s="50">
        <v>29</v>
      </c>
      <c r="D6" s="50">
        <v>22</v>
      </c>
      <c r="E6" s="51">
        <v>4</v>
      </c>
      <c r="F6" s="30">
        <v>62</v>
      </c>
      <c r="G6" s="31">
        <v>21</v>
      </c>
      <c r="H6" s="51">
        <v>28</v>
      </c>
      <c r="I6" s="51">
        <v>1</v>
      </c>
      <c r="J6" s="30">
        <v>1</v>
      </c>
      <c r="K6" s="29" t="s">
        <v>772</v>
      </c>
      <c r="L6" s="50" t="s">
        <v>1125</v>
      </c>
      <c r="M6" s="50" t="s">
        <v>341</v>
      </c>
      <c r="N6" s="50" t="s">
        <v>958</v>
      </c>
      <c r="O6" s="31">
        <v>157</v>
      </c>
      <c r="P6" s="51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50">
        <v>53</v>
      </c>
      <c r="C7" s="50">
        <v>29</v>
      </c>
      <c r="D7" s="50">
        <v>20</v>
      </c>
      <c r="E7" s="51">
        <v>4</v>
      </c>
      <c r="F7" s="30">
        <v>62</v>
      </c>
      <c r="G7" s="31">
        <v>23</v>
      </c>
      <c r="H7" s="51">
        <v>28</v>
      </c>
      <c r="I7" s="51">
        <v>1</v>
      </c>
      <c r="J7" s="30">
        <v>1</v>
      </c>
      <c r="K7" s="29" t="s">
        <v>841</v>
      </c>
      <c r="L7" s="50" t="s">
        <v>932</v>
      </c>
      <c r="M7" s="50" t="s">
        <v>1158</v>
      </c>
      <c r="N7" s="50" t="s">
        <v>1006</v>
      </c>
      <c r="O7" s="31">
        <v>186</v>
      </c>
      <c r="P7" s="51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50">
        <v>54</v>
      </c>
      <c r="C8" s="50">
        <v>28</v>
      </c>
      <c r="D8" s="50">
        <v>21</v>
      </c>
      <c r="E8" s="51">
        <v>5</v>
      </c>
      <c r="F8" s="30">
        <v>61</v>
      </c>
      <c r="G8" s="31">
        <v>18</v>
      </c>
      <c r="H8" s="51">
        <v>25</v>
      </c>
      <c r="I8" s="51">
        <v>3</v>
      </c>
      <c r="J8" s="30">
        <v>0</v>
      </c>
      <c r="K8" s="29" t="s">
        <v>1024</v>
      </c>
      <c r="L8" s="50" t="s">
        <v>1040</v>
      </c>
      <c r="M8" s="50" t="s">
        <v>394</v>
      </c>
      <c r="N8" s="50" t="s">
        <v>1037</v>
      </c>
      <c r="O8" s="31">
        <v>157</v>
      </c>
      <c r="P8" s="51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50">
        <v>56</v>
      </c>
      <c r="C9" s="50">
        <v>27</v>
      </c>
      <c r="D9" s="50">
        <v>23</v>
      </c>
      <c r="E9" s="51">
        <v>6</v>
      </c>
      <c r="F9" s="30">
        <v>60</v>
      </c>
      <c r="G9" s="31">
        <v>20</v>
      </c>
      <c r="H9" s="51">
        <v>27</v>
      </c>
      <c r="I9" s="51">
        <v>0</v>
      </c>
      <c r="J9" s="30">
        <v>1</v>
      </c>
      <c r="K9" s="29" t="s">
        <v>1129</v>
      </c>
      <c r="L9" s="50" t="s">
        <v>1141</v>
      </c>
      <c r="M9" s="50" t="s">
        <v>446</v>
      </c>
      <c r="N9" s="50" t="s">
        <v>1142</v>
      </c>
      <c r="O9" s="31">
        <v>154</v>
      </c>
      <c r="P9" s="51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50">
        <v>54</v>
      </c>
      <c r="C10" s="50">
        <v>25</v>
      </c>
      <c r="D10" s="50">
        <v>24</v>
      </c>
      <c r="E10" s="51">
        <v>5</v>
      </c>
      <c r="F10" s="30">
        <v>55</v>
      </c>
      <c r="G10" s="31">
        <v>16</v>
      </c>
      <c r="H10" s="51">
        <v>23</v>
      </c>
      <c r="I10" s="51">
        <v>2</v>
      </c>
      <c r="J10" s="30">
        <v>2</v>
      </c>
      <c r="K10" s="29" t="s">
        <v>1075</v>
      </c>
      <c r="L10" s="50" t="s">
        <v>1143</v>
      </c>
      <c r="M10" s="50" t="s">
        <v>367</v>
      </c>
      <c r="N10" s="50" t="s">
        <v>1013</v>
      </c>
      <c r="O10" s="31">
        <v>160</v>
      </c>
      <c r="P10" s="51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55">
        <v>53</v>
      </c>
      <c r="C11" s="55">
        <v>22</v>
      </c>
      <c r="D11" s="55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55" t="s">
        <v>1036</v>
      </c>
      <c r="M11" s="55" t="s">
        <v>307</v>
      </c>
      <c r="N11" s="55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54</v>
      </c>
      <c r="C14" s="50">
        <v>36</v>
      </c>
      <c r="D14" s="50">
        <v>11</v>
      </c>
      <c r="E14" s="51">
        <v>7</v>
      </c>
      <c r="F14" s="33">
        <v>79</v>
      </c>
      <c r="G14" s="51">
        <v>31</v>
      </c>
      <c r="H14" s="51">
        <v>36</v>
      </c>
      <c r="I14" s="51">
        <v>0</v>
      </c>
      <c r="J14" s="51">
        <v>2</v>
      </c>
      <c r="K14" s="29" t="s">
        <v>1139</v>
      </c>
      <c r="L14" s="50" t="s">
        <v>1156</v>
      </c>
      <c r="M14" s="50" t="s">
        <v>425</v>
      </c>
      <c r="N14" s="50" t="s">
        <v>1157</v>
      </c>
      <c r="O14" s="31">
        <v>192</v>
      </c>
      <c r="P14" s="51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50">
        <v>55</v>
      </c>
      <c r="C15" s="50">
        <v>32</v>
      </c>
      <c r="D15" s="50">
        <v>19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944</v>
      </c>
      <c r="M15" s="50" t="s">
        <v>731</v>
      </c>
      <c r="N15" s="50" t="s">
        <v>1057</v>
      </c>
      <c r="O15" s="31">
        <v>177</v>
      </c>
      <c r="P15" s="51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55">
        <v>56</v>
      </c>
      <c r="C16" s="55">
        <v>30</v>
      </c>
      <c r="D16" s="55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55" t="s">
        <v>1024</v>
      </c>
      <c r="M16" s="55" t="s">
        <v>580</v>
      </c>
      <c r="N16" s="55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50">
        <v>55</v>
      </c>
      <c r="C17" s="50">
        <v>26</v>
      </c>
      <c r="D17" s="50">
        <v>21</v>
      </c>
      <c r="E17" s="51">
        <v>8</v>
      </c>
      <c r="F17" s="30">
        <v>60</v>
      </c>
      <c r="G17" s="51">
        <v>14</v>
      </c>
      <c r="H17" s="51">
        <v>22</v>
      </c>
      <c r="I17" s="51">
        <v>4</v>
      </c>
      <c r="J17" s="51">
        <v>1</v>
      </c>
      <c r="K17" s="29" t="s">
        <v>1154</v>
      </c>
      <c r="L17" s="50" t="s">
        <v>1133</v>
      </c>
      <c r="M17" s="50" t="s">
        <v>411</v>
      </c>
      <c r="N17" s="50" t="s">
        <v>1134</v>
      </c>
      <c r="O17" s="31">
        <v>181</v>
      </c>
      <c r="P17" s="51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50">
        <v>53</v>
      </c>
      <c r="C18" s="50">
        <v>25</v>
      </c>
      <c r="D18" s="50">
        <v>21</v>
      </c>
      <c r="E18" s="51">
        <v>7</v>
      </c>
      <c r="F18" s="30">
        <v>57</v>
      </c>
      <c r="G18" s="51">
        <v>17</v>
      </c>
      <c r="H18" s="51">
        <v>23</v>
      </c>
      <c r="I18" s="51">
        <v>2</v>
      </c>
      <c r="J18" s="51">
        <v>1</v>
      </c>
      <c r="K18" s="29" t="s">
        <v>879</v>
      </c>
      <c r="L18" s="50" t="s">
        <v>1116</v>
      </c>
      <c r="M18" s="50" t="s">
        <v>285</v>
      </c>
      <c r="N18" s="50" t="s">
        <v>1092</v>
      </c>
      <c r="O18" s="31">
        <v>146</v>
      </c>
      <c r="P18" s="51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50">
        <v>53</v>
      </c>
      <c r="C19" s="50">
        <v>26</v>
      </c>
      <c r="D19" s="50">
        <v>23</v>
      </c>
      <c r="E19" s="51">
        <v>4</v>
      </c>
      <c r="F19" s="30">
        <v>56</v>
      </c>
      <c r="G19" s="51">
        <v>23</v>
      </c>
      <c r="H19" s="51">
        <v>25</v>
      </c>
      <c r="I19" s="51">
        <v>1</v>
      </c>
      <c r="J19" s="51">
        <v>0</v>
      </c>
      <c r="K19" s="29" t="s">
        <v>932</v>
      </c>
      <c r="L19" s="50" t="s">
        <v>811</v>
      </c>
      <c r="M19" s="50" t="s">
        <v>378</v>
      </c>
      <c r="N19" s="50" t="s">
        <v>1122</v>
      </c>
      <c r="O19" s="31">
        <v>159</v>
      </c>
      <c r="P19" s="51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55">
        <v>56</v>
      </c>
      <c r="C20" s="55">
        <v>23</v>
      </c>
      <c r="D20" s="55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55" t="s">
        <v>1136</v>
      </c>
      <c r="M20" s="55" t="s">
        <v>430</v>
      </c>
      <c r="N20" s="55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55">
        <v>53</v>
      </c>
      <c r="C26" s="55">
        <v>34</v>
      </c>
      <c r="D26" s="55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55" t="s">
        <v>1028</v>
      </c>
      <c r="M26" s="55" t="s">
        <v>745</v>
      </c>
      <c r="N26" s="55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50">
        <v>55</v>
      </c>
      <c r="C27" s="50">
        <v>32</v>
      </c>
      <c r="D27" s="50">
        <v>19</v>
      </c>
      <c r="E27" s="51">
        <v>4</v>
      </c>
      <c r="F27" s="30">
        <v>68</v>
      </c>
      <c r="G27" s="51">
        <v>24</v>
      </c>
      <c r="H27" s="51">
        <v>30</v>
      </c>
      <c r="I27" s="51">
        <v>2</v>
      </c>
      <c r="J27" s="51">
        <v>2</v>
      </c>
      <c r="K27" s="29" t="s">
        <v>651</v>
      </c>
      <c r="L27" s="50" t="s">
        <v>956</v>
      </c>
      <c r="M27" s="50" t="s">
        <v>656</v>
      </c>
      <c r="N27" s="50" t="s">
        <v>1042</v>
      </c>
      <c r="O27" s="31">
        <v>157</v>
      </c>
      <c r="P27" s="51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50">
        <v>56</v>
      </c>
      <c r="C28" s="50">
        <v>32</v>
      </c>
      <c r="D28" s="50">
        <v>22</v>
      </c>
      <c r="E28" s="51">
        <v>2</v>
      </c>
      <c r="F28" s="30">
        <v>66</v>
      </c>
      <c r="G28" s="51">
        <v>26</v>
      </c>
      <c r="H28" s="51">
        <v>31</v>
      </c>
      <c r="I28" s="51">
        <v>1</v>
      </c>
      <c r="J28" s="51">
        <v>1</v>
      </c>
      <c r="K28" s="29" t="s">
        <v>1112</v>
      </c>
      <c r="L28" s="50" t="s">
        <v>971</v>
      </c>
      <c r="M28" s="50" t="s">
        <v>585</v>
      </c>
      <c r="N28" s="50" t="s">
        <v>1153</v>
      </c>
      <c r="O28" s="31">
        <v>181</v>
      </c>
      <c r="P28" s="51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50">
        <v>54</v>
      </c>
      <c r="C29" s="50">
        <v>23</v>
      </c>
      <c r="D29" s="50">
        <v>22</v>
      </c>
      <c r="E29" s="51">
        <v>9</v>
      </c>
      <c r="F29" s="30">
        <v>55</v>
      </c>
      <c r="G29" s="51">
        <v>16</v>
      </c>
      <c r="H29" s="51">
        <v>23</v>
      </c>
      <c r="I29" s="51">
        <v>0</v>
      </c>
      <c r="J29" s="51">
        <v>2</v>
      </c>
      <c r="K29" s="29" t="s">
        <v>1120</v>
      </c>
      <c r="L29" s="50" t="s">
        <v>1152</v>
      </c>
      <c r="M29" s="50" t="s">
        <v>525</v>
      </c>
      <c r="N29" s="50" t="s">
        <v>1111</v>
      </c>
      <c r="O29" s="31">
        <v>150</v>
      </c>
      <c r="P29" s="51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50">
        <v>55</v>
      </c>
      <c r="C30" s="50">
        <v>24</v>
      </c>
      <c r="D30" s="50">
        <v>26</v>
      </c>
      <c r="E30" s="51">
        <v>5</v>
      </c>
      <c r="F30" s="30">
        <v>53</v>
      </c>
      <c r="G30" s="51">
        <v>15</v>
      </c>
      <c r="H30" s="51">
        <v>22</v>
      </c>
      <c r="I30" s="51">
        <v>2</v>
      </c>
      <c r="J30" s="51">
        <v>0</v>
      </c>
      <c r="K30" s="29" t="s">
        <v>1023</v>
      </c>
      <c r="L30" s="50" t="s">
        <v>958</v>
      </c>
      <c r="M30" s="50" t="s">
        <v>305</v>
      </c>
      <c r="N30" s="50" t="s">
        <v>1119</v>
      </c>
      <c r="O30" s="31">
        <v>148</v>
      </c>
      <c r="P30" s="51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50">
        <v>52</v>
      </c>
      <c r="C31" s="50">
        <v>18</v>
      </c>
      <c r="D31" s="50">
        <v>27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866</v>
      </c>
      <c r="L31" s="50" t="s">
        <v>1105</v>
      </c>
      <c r="M31" s="50" t="s">
        <v>399</v>
      </c>
      <c r="N31" s="50" t="s">
        <v>1070</v>
      </c>
      <c r="O31" s="31">
        <v>136</v>
      </c>
      <c r="P31" s="51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55">
        <v>53</v>
      </c>
      <c r="C32" s="55">
        <v>16</v>
      </c>
      <c r="D32" s="55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55" t="s">
        <v>1101</v>
      </c>
      <c r="M32" s="55" t="s">
        <v>403</v>
      </c>
      <c r="N32" s="55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50">
        <v>54</v>
      </c>
      <c r="C35" s="50">
        <v>34</v>
      </c>
      <c r="D35" s="50">
        <v>16</v>
      </c>
      <c r="E35" s="51">
        <v>4</v>
      </c>
      <c r="F35" s="33">
        <v>72</v>
      </c>
      <c r="G35" s="51">
        <v>25</v>
      </c>
      <c r="H35" s="51">
        <v>34</v>
      </c>
      <c r="I35" s="51">
        <v>0</v>
      </c>
      <c r="J35" s="51">
        <v>1</v>
      </c>
      <c r="K35" s="29" t="s">
        <v>1106</v>
      </c>
      <c r="L35" s="50" t="s">
        <v>772</v>
      </c>
      <c r="M35" s="50" t="s">
        <v>377</v>
      </c>
      <c r="N35" s="50" t="s">
        <v>1146</v>
      </c>
      <c r="O35" s="31">
        <v>178</v>
      </c>
      <c r="P35" s="51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50">
        <v>55</v>
      </c>
      <c r="C36" s="50">
        <v>32</v>
      </c>
      <c r="D36" s="50">
        <v>17</v>
      </c>
      <c r="E36" s="51">
        <v>6</v>
      </c>
      <c r="F36" s="30">
        <v>70</v>
      </c>
      <c r="G36" s="51">
        <v>28</v>
      </c>
      <c r="H36" s="51">
        <v>31</v>
      </c>
      <c r="I36" s="51">
        <v>1</v>
      </c>
      <c r="J36" s="51">
        <v>2</v>
      </c>
      <c r="K36" s="29" t="s">
        <v>1090</v>
      </c>
      <c r="L36" s="50" t="s">
        <v>1132</v>
      </c>
      <c r="M36" s="50" t="s">
        <v>722</v>
      </c>
      <c r="N36" s="50" t="s">
        <v>1065</v>
      </c>
      <c r="O36" s="31">
        <v>181</v>
      </c>
      <c r="P36" s="51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50">
        <v>51</v>
      </c>
      <c r="C37" s="50">
        <v>28</v>
      </c>
      <c r="D37" s="50">
        <v>17</v>
      </c>
      <c r="E37" s="51">
        <v>6</v>
      </c>
      <c r="F37" s="30">
        <v>62</v>
      </c>
      <c r="G37" s="51">
        <v>26</v>
      </c>
      <c r="H37" s="51">
        <v>28</v>
      </c>
      <c r="I37" s="51">
        <v>0</v>
      </c>
      <c r="J37" s="51">
        <v>1</v>
      </c>
      <c r="K37" s="29" t="s">
        <v>1147</v>
      </c>
      <c r="L37" s="50" t="s">
        <v>1107</v>
      </c>
      <c r="M37" s="50" t="s">
        <v>449</v>
      </c>
      <c r="N37" s="50" t="s">
        <v>1025</v>
      </c>
      <c r="O37" s="31">
        <v>145</v>
      </c>
      <c r="P37" s="51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55">
        <v>54</v>
      </c>
      <c r="C38" s="55">
        <v>25</v>
      </c>
      <c r="D38" s="55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55" t="s">
        <v>791</v>
      </c>
      <c r="M38" s="55" t="s">
        <v>304</v>
      </c>
      <c r="N38" s="55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50">
        <v>54</v>
      </c>
      <c r="C39" s="50">
        <v>26</v>
      </c>
      <c r="D39" s="50">
        <v>21</v>
      </c>
      <c r="E39" s="51">
        <v>7</v>
      </c>
      <c r="F39" s="30">
        <v>59</v>
      </c>
      <c r="G39" s="51">
        <v>17</v>
      </c>
      <c r="H39" s="51">
        <v>23</v>
      </c>
      <c r="I39" s="51">
        <v>3</v>
      </c>
      <c r="J39" s="51">
        <v>1</v>
      </c>
      <c r="K39" s="29" t="s">
        <v>1148</v>
      </c>
      <c r="L39" s="50" t="s">
        <v>1060</v>
      </c>
      <c r="M39" s="50" t="s">
        <v>381</v>
      </c>
      <c r="N39" s="50" t="s">
        <v>1149</v>
      </c>
      <c r="O39" s="31">
        <v>146</v>
      </c>
      <c r="P39" s="51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50">
        <v>53</v>
      </c>
      <c r="C40" s="50">
        <v>23</v>
      </c>
      <c r="D40" s="50">
        <v>24</v>
      </c>
      <c r="E40" s="51">
        <v>6</v>
      </c>
      <c r="F40" s="30">
        <v>52</v>
      </c>
      <c r="G40" s="51">
        <v>15</v>
      </c>
      <c r="H40" s="51">
        <v>21</v>
      </c>
      <c r="I40" s="51">
        <v>2</v>
      </c>
      <c r="J40" s="51">
        <v>2</v>
      </c>
      <c r="K40" s="29" t="s">
        <v>869</v>
      </c>
      <c r="L40" s="50" t="s">
        <v>1082</v>
      </c>
      <c r="M40" s="50" t="s">
        <v>645</v>
      </c>
      <c r="N40" s="50" t="s">
        <v>1125</v>
      </c>
      <c r="O40" s="31">
        <v>135</v>
      </c>
      <c r="P40" s="51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55">
        <v>56</v>
      </c>
      <c r="C41" s="55">
        <v>23</v>
      </c>
      <c r="D41" s="55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55" t="s">
        <v>1049</v>
      </c>
      <c r="M41" s="55" t="s">
        <v>313</v>
      </c>
      <c r="N41" s="55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55" t="s">
        <v>57</v>
      </c>
      <c r="B44" s="57" t="s">
        <v>56</v>
      </c>
      <c r="C44" s="57"/>
      <c r="D44" s="57"/>
    </row>
    <row r="45" spans="1:19">
      <c r="A45" s="55" t="s">
        <v>55</v>
      </c>
      <c r="B45" s="57" t="s">
        <v>54</v>
      </c>
      <c r="C45" s="57"/>
      <c r="D45" s="57"/>
    </row>
    <row r="46" spans="1:19">
      <c r="A46" s="55" t="s">
        <v>53</v>
      </c>
      <c r="B46" s="57" t="s">
        <v>52</v>
      </c>
      <c r="C46" s="57"/>
      <c r="D46" s="57"/>
    </row>
    <row r="47" spans="1:19">
      <c r="A47" s="55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56</v>
      </c>
      <c r="C4" s="40">
        <f>Boston_Bruins!$I$84</f>
        <v>27</v>
      </c>
      <c r="D4" s="40">
        <f>Boston_Bruins!$J$84</f>
        <v>23</v>
      </c>
      <c r="E4" s="38">
        <f>Boston_Bruins!$L$84</f>
        <v>6</v>
      </c>
      <c r="F4" s="33">
        <f t="shared" ref="F4:F11" si="0">(C4*2)+E4</f>
        <v>60</v>
      </c>
      <c r="G4" s="39">
        <f>C4-(Boston_Bruins!$K$84+I4)</f>
        <v>20</v>
      </c>
      <c r="H4" s="38">
        <f t="shared" ref="H4:H11" si="1">C4-I4</f>
        <v>27</v>
      </c>
      <c r="I4" s="38">
        <f>Boston_Bruins!$M$84</f>
        <v>0</v>
      </c>
      <c r="J4" s="33">
        <f>Boston_Bruins!$N$84</f>
        <v>1</v>
      </c>
      <c r="K4" s="37" t="str">
        <f>Boston_Bruins!$O$85</f>
        <v>18-8-3</v>
      </c>
      <c r="L4" s="40" t="str">
        <f>Boston_Bruins!$R$85</f>
        <v>9-15-3</v>
      </c>
      <c r="M4" s="40" t="str">
        <f>Boston_Bruins!$U$85</f>
        <v>9-6-2</v>
      </c>
      <c r="N4" s="40" t="str">
        <f>Boston_Bruins!$X$85</f>
        <v>15-15-3</v>
      </c>
      <c r="O4" s="39">
        <f>Boston_Bruins!$E$85</f>
        <v>154</v>
      </c>
      <c r="P4" s="38">
        <f>Boston_Bruins!$F$85</f>
        <v>178</v>
      </c>
      <c r="Q4" s="33">
        <f t="shared" ref="Q4:Q11" si="2">O4-P4</f>
        <v>-24</v>
      </c>
      <c r="R4" s="37" t="str">
        <f>Boston_Bruins!$AA$85</f>
        <v>L1</v>
      </c>
      <c r="S4" s="36" t="str">
        <f>Boston_Bruins!$AD$85</f>
        <v>5-4-1</v>
      </c>
    </row>
    <row r="5" spans="1:20" ht="15">
      <c r="A5" s="32" t="s">
        <v>28</v>
      </c>
      <c r="B5" s="1">
        <f>Buffalo_Sabres!$D$86</f>
        <v>53</v>
      </c>
      <c r="C5" s="1">
        <f>Buffalo_Sabres!$I$84</f>
        <v>22</v>
      </c>
      <c r="D5" s="1">
        <f>Buffalo_Sabres!$J$84</f>
        <v>26</v>
      </c>
      <c r="E5" s="20">
        <f>Buffalo_Sabres!$L$84</f>
        <v>5</v>
      </c>
      <c r="F5" s="30">
        <f t="shared" si="0"/>
        <v>49</v>
      </c>
      <c r="G5" s="31">
        <f>C5-(Buffalo_Sabres!$K$84+I5)</f>
        <v>16</v>
      </c>
      <c r="H5" s="20">
        <f t="shared" si="1"/>
        <v>20</v>
      </c>
      <c r="I5" s="20">
        <f>Buffalo_Sabres!$M$84</f>
        <v>2</v>
      </c>
      <c r="J5" s="30">
        <f>Buffalo_Sabres!$N$84</f>
        <v>1</v>
      </c>
      <c r="K5" s="29" t="str">
        <f>Buffalo_Sabres!$O$85</f>
        <v>13-12-3</v>
      </c>
      <c r="L5" s="1" t="str">
        <f>Buffalo_Sabres!$R$85</f>
        <v>9-14-2</v>
      </c>
      <c r="M5" s="1" t="str">
        <f>Buffalo_Sabres!$U$85</f>
        <v>5-7-1</v>
      </c>
      <c r="N5" s="1" t="str">
        <f>Buffalo_Sabres!$X$85</f>
        <v>10-16-2</v>
      </c>
      <c r="O5" s="31">
        <f>Buffalo_Sabres!$E$85</f>
        <v>167</v>
      </c>
      <c r="P5" s="20">
        <f>Buffalo_Sabres!$F$85</f>
        <v>179</v>
      </c>
      <c r="Q5" s="30">
        <f t="shared" si="2"/>
        <v>-12</v>
      </c>
      <c r="R5" s="29" t="str">
        <f>Buffalo_Sabres!$AA$85</f>
        <v>W4</v>
      </c>
      <c r="S5" s="28" t="str">
        <f>Buffalo_Sabres!$AD$85</f>
        <v>6-4-0</v>
      </c>
    </row>
    <row r="6" spans="1:20" ht="15">
      <c r="A6" s="32" t="s">
        <v>21</v>
      </c>
      <c r="B6" s="1">
        <f>Detroit_Red_Wings!$D$86</f>
        <v>54</v>
      </c>
      <c r="C6" s="1">
        <f>Detroit_Red_Wings!$I$84</f>
        <v>28</v>
      </c>
      <c r="D6" s="1">
        <f>Detroit_Red_Wings!$J$84</f>
        <v>21</v>
      </c>
      <c r="E6" s="20">
        <f>Detroit_Red_Wings!$L$84</f>
        <v>5</v>
      </c>
      <c r="F6" s="30">
        <f t="shared" si="0"/>
        <v>61</v>
      </c>
      <c r="G6" s="31">
        <f>C6-(Detroit_Red_Wings!$K$84+I6)</f>
        <v>18</v>
      </c>
      <c r="H6" s="20">
        <f t="shared" si="1"/>
        <v>25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15-11-2</v>
      </c>
      <c r="L6" s="1" t="str">
        <f>Detroit_Red_Wings!$R$85</f>
        <v>13-10-3</v>
      </c>
      <c r="M6" s="1" t="str">
        <f>Detroit_Red_Wings!$U$85</f>
        <v>7-8-1</v>
      </c>
      <c r="N6" s="1" t="str">
        <f>Detroit_Red_Wings!$X$85</f>
        <v>16-14-2</v>
      </c>
      <c r="O6" s="31">
        <f>Detroit_Red_Wings!$E$85</f>
        <v>157</v>
      </c>
      <c r="P6" s="20">
        <f>Detroit_Red_Wings!$F$85</f>
        <v>165</v>
      </c>
      <c r="Q6" s="30">
        <f t="shared" si="2"/>
        <v>-8</v>
      </c>
      <c r="R6" s="29" t="str">
        <f>Detroit_Red_Wings!$AA$85</f>
        <v>W7</v>
      </c>
      <c r="S6" s="28" t="str">
        <f>Detroit_Red_Wings!$AD$85</f>
        <v>7-2-1</v>
      </c>
    </row>
    <row r="7" spans="1:20" ht="15">
      <c r="A7" s="32" t="s">
        <v>19</v>
      </c>
      <c r="B7" s="1">
        <f>Florida_Panthers!$D$86</f>
        <v>56</v>
      </c>
      <c r="C7" s="1">
        <f>Florida_Panthers!$I$84</f>
        <v>33</v>
      </c>
      <c r="D7" s="1">
        <f>Florida_Panthers!$J$84</f>
        <v>20</v>
      </c>
      <c r="E7" s="20">
        <f>Florida_Panthers!$L$84</f>
        <v>3</v>
      </c>
      <c r="F7" s="30">
        <f t="shared" si="0"/>
        <v>69</v>
      </c>
      <c r="G7" s="31">
        <f>C7-(Florida_Panthers!$K$84+I7)</f>
        <v>23</v>
      </c>
      <c r="H7" s="20">
        <f t="shared" si="1"/>
        <v>29</v>
      </c>
      <c r="I7" s="20">
        <f>Florida_Panthers!$M$84</f>
        <v>4</v>
      </c>
      <c r="J7" s="30">
        <f>Florida_Panthers!$N$84</f>
        <v>0</v>
      </c>
      <c r="K7" s="29" t="str">
        <f>Florida_Panthers!$O$85</f>
        <v>17-9-2</v>
      </c>
      <c r="L7" s="1" t="str">
        <f>Florida_Panthers!$R$85</f>
        <v>16-11-1</v>
      </c>
      <c r="M7" s="1" t="str">
        <f>Florida_Panthers!$U$85</f>
        <v>5-5-1</v>
      </c>
      <c r="N7" s="1" t="str">
        <f>Florida_Panthers!$X$85</f>
        <v>16-11-2</v>
      </c>
      <c r="O7" s="31">
        <f>Florida_Panthers!$E$85</f>
        <v>187</v>
      </c>
      <c r="P7" s="20">
        <f>Florida_Panthers!$F$85</f>
        <v>164</v>
      </c>
      <c r="Q7" s="30">
        <f t="shared" si="2"/>
        <v>23</v>
      </c>
      <c r="R7" s="29" t="str">
        <f>Florida_Panthers!$AA$85</f>
        <v>W1</v>
      </c>
      <c r="S7" s="28" t="str">
        <f>Florida_Panthers!$AD$85</f>
        <v>7-3-0</v>
      </c>
    </row>
    <row r="8" spans="1:20" ht="15">
      <c r="A8" s="32" t="s">
        <v>16</v>
      </c>
      <c r="B8" s="1">
        <f>Montreal_Canadiens!$D$86</f>
        <v>54</v>
      </c>
      <c r="C8" s="1">
        <f>Montreal_Canadiens!$I$84</f>
        <v>25</v>
      </c>
      <c r="D8" s="1">
        <f>Montreal_Canadiens!$J$84</f>
        <v>24</v>
      </c>
      <c r="E8" s="20">
        <f>Montreal_Canadiens!$L$84</f>
        <v>5</v>
      </c>
      <c r="F8" s="30">
        <f t="shared" si="0"/>
        <v>55</v>
      </c>
      <c r="G8" s="31">
        <f>C8-(Montreal_Canadiens!$K$84+I8)</f>
        <v>16</v>
      </c>
      <c r="H8" s="20">
        <f t="shared" si="1"/>
        <v>23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13-10-4</v>
      </c>
      <c r="L8" s="1" t="str">
        <f>Montreal_Canadiens!$R$85</f>
        <v>12-14-1</v>
      </c>
      <c r="M8" s="1" t="str">
        <f>Montreal_Canadiens!$U$85</f>
        <v>9-5-0</v>
      </c>
      <c r="N8" s="1" t="str">
        <f>Montreal_Canadiens!$X$85</f>
        <v>15-14-2</v>
      </c>
      <c r="O8" s="31">
        <f>Montreal_Canadiens!$E$85</f>
        <v>160</v>
      </c>
      <c r="P8" s="20">
        <f>Montreal_Canadiens!$F$85</f>
        <v>185</v>
      </c>
      <c r="Q8" s="30">
        <f t="shared" si="2"/>
        <v>-25</v>
      </c>
      <c r="R8" s="29" t="str">
        <f>Montreal_Canadiens!$AA$85</f>
        <v>L1</v>
      </c>
      <c r="S8" s="28" t="str">
        <f>Montreal_Canadiens!$AD$85</f>
        <v>3-6-1</v>
      </c>
    </row>
    <row r="9" spans="1:20" ht="15">
      <c r="A9" s="32" t="s">
        <v>11</v>
      </c>
      <c r="B9" s="1">
        <f>Ottawa_Senators!$D$86</f>
        <v>55</v>
      </c>
      <c r="C9" s="1">
        <f>Ottawa_Senators!$I$84</f>
        <v>29</v>
      </c>
      <c r="D9" s="1">
        <f>Ottawa_Senators!$J$84</f>
        <v>22</v>
      </c>
      <c r="E9" s="20">
        <f>Ottawa_Senators!$L$84</f>
        <v>4</v>
      </c>
      <c r="F9" s="30">
        <f t="shared" si="0"/>
        <v>62</v>
      </c>
      <c r="G9" s="31">
        <f>C9-(Ottawa_Senators!$K$84+I9)</f>
        <v>21</v>
      </c>
      <c r="H9" s="20">
        <f t="shared" si="1"/>
        <v>28</v>
      </c>
      <c r="I9" s="20">
        <f>Ottawa_Senators!$M$84</f>
        <v>1</v>
      </c>
      <c r="J9" s="30">
        <f>Ottawa_Senators!$N$84</f>
        <v>1</v>
      </c>
      <c r="K9" s="29" t="str">
        <f>Ottawa_Senators!$O$85</f>
        <v>16-7-2</v>
      </c>
      <c r="L9" s="1" t="str">
        <f>Ottawa_Senators!$R$85</f>
        <v>13-15-2</v>
      </c>
      <c r="M9" s="1" t="str">
        <f>Ottawa_Senators!$U$85</f>
        <v>7-6-1</v>
      </c>
      <c r="N9" s="1" t="str">
        <f>Ottawa_Senators!$X$85</f>
        <v>13-12-3</v>
      </c>
      <c r="O9" s="31">
        <f>Ottawa_Senators!$E$85</f>
        <v>157</v>
      </c>
      <c r="P9" s="20">
        <f>Ottawa_Senators!$F$85</f>
        <v>151</v>
      </c>
      <c r="Q9" s="30">
        <f t="shared" si="2"/>
        <v>6</v>
      </c>
      <c r="R9" s="29" t="str">
        <f>Ottawa_Senators!$AA$85</f>
        <v>L2</v>
      </c>
      <c r="S9" s="28" t="str">
        <f>Ottawa_Senators!$AD$85</f>
        <v>6-4-0</v>
      </c>
    </row>
    <row r="10" spans="1:20" ht="15">
      <c r="A10" s="32" t="s">
        <v>5</v>
      </c>
      <c r="B10" s="1">
        <f>Tampa_Bay_Lightning!$D$86</f>
        <v>53</v>
      </c>
      <c r="C10" s="1">
        <f>Tampa_Bay_Lightning!$I$84</f>
        <v>29</v>
      </c>
      <c r="D10" s="1">
        <f>Tampa_Bay_Lightning!$J$84</f>
        <v>20</v>
      </c>
      <c r="E10" s="20">
        <f>Tampa_Bay_Lightning!$L$84</f>
        <v>4</v>
      </c>
      <c r="F10" s="30">
        <f t="shared" si="0"/>
        <v>62</v>
      </c>
      <c r="G10" s="31">
        <f>C10-(Tampa_Bay_Lightning!$K$84+I10)</f>
        <v>23</v>
      </c>
      <c r="H10" s="20">
        <f t="shared" si="1"/>
        <v>28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15-9-2</v>
      </c>
      <c r="L10" s="1" t="str">
        <f>Tampa_Bay_Lightning!$R$85</f>
        <v>14-11-2</v>
      </c>
      <c r="M10" s="1" t="str">
        <f>Tampa_Bay_Lightning!$U$85</f>
        <v>5-9-0</v>
      </c>
      <c r="N10" s="1" t="str">
        <f>Tampa_Bay_Lightning!$X$85</f>
        <v>14-10-4</v>
      </c>
      <c r="O10" s="31">
        <f>Tampa_Bay_Lightning!$E$85</f>
        <v>186</v>
      </c>
      <c r="P10" s="20">
        <f>Tampa_Bay_Lightning!$F$85</f>
        <v>147</v>
      </c>
      <c r="Q10" s="30">
        <f t="shared" si="2"/>
        <v>39</v>
      </c>
      <c r="R10" s="29" t="str">
        <f>Tampa_Bay_Lightning!$AA$85</f>
        <v>W2</v>
      </c>
      <c r="S10" s="28" t="str">
        <f>Tampa_Bay_Lightning!$AD$85</f>
        <v>5-4-1</v>
      </c>
    </row>
    <row r="11" spans="1:20" ht="15.75" thickBot="1">
      <c r="A11" s="32" t="s">
        <v>4</v>
      </c>
      <c r="B11" s="1">
        <f>Toronto_Maple_Leafs!$D$86</f>
        <v>54</v>
      </c>
      <c r="C11" s="1">
        <f>Toronto_Maple_Leafs!$I$84</f>
        <v>33</v>
      </c>
      <c r="D11" s="1">
        <f>Toronto_Maple_Leafs!$J$84</f>
        <v>19</v>
      </c>
      <c r="E11" s="24">
        <f>Toronto_Maple_Leafs!$L$84</f>
        <v>2</v>
      </c>
      <c r="F11" s="23">
        <f t="shared" si="0"/>
        <v>68</v>
      </c>
      <c r="G11" s="25">
        <f>C11-(Toronto_Maple_Leafs!$K$84+I11)</f>
        <v>28</v>
      </c>
      <c r="H11" s="24">
        <f t="shared" si="1"/>
        <v>33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19-11-0</v>
      </c>
      <c r="L11" s="1" t="str">
        <f>Toronto_Maple_Leafs!$R$85</f>
        <v>14-8-2</v>
      </c>
      <c r="M11" s="1" t="str">
        <f>Toronto_Maple_Leafs!$U$85</f>
        <v>11-5-1</v>
      </c>
      <c r="N11" s="1" t="str">
        <f>Toronto_Maple_Leafs!$X$85</f>
        <v>20-13-1</v>
      </c>
      <c r="O11" s="31">
        <f>Toronto_Maple_Leafs!$E$85</f>
        <v>168</v>
      </c>
      <c r="P11" s="20">
        <f>Toronto_Maple_Leafs!$F$85</f>
        <v>154</v>
      </c>
      <c r="Q11" s="30">
        <f t="shared" si="2"/>
        <v>14</v>
      </c>
      <c r="R11" s="29" t="str">
        <f>Toronto_Maple_Leafs!$AA$85</f>
        <v>W3</v>
      </c>
      <c r="S11" s="28" t="str">
        <f>Toronto_Maple_Leafs!$AD$85</f>
        <v>6-4-0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55</v>
      </c>
      <c r="C14" s="1">
        <f>Carolina_Hurricanes!$I$84</f>
        <v>32</v>
      </c>
      <c r="D14" s="1">
        <f>Carolina_Hurricanes!$J$84</f>
        <v>19</v>
      </c>
      <c r="E14" s="20">
        <f>Carolina_Hurricanes!$L$84</f>
        <v>4</v>
      </c>
      <c r="F14" s="33">
        <f t="shared" ref="F14:F21" si="3">(C14*2)+E14</f>
        <v>68</v>
      </c>
      <c r="G14" s="20">
        <f>C14-(Carolina_Hurricanes!$K$84+I14)</f>
        <v>28</v>
      </c>
      <c r="H14" s="20">
        <f t="shared" ref="H14:H21" si="4">C14-I14</f>
        <v>32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20-6-1</v>
      </c>
      <c r="L14" s="1" t="str">
        <f>Carolina_Hurricanes!$R$85</f>
        <v>12-13-3</v>
      </c>
      <c r="M14" s="1" t="str">
        <f>Carolina_Hurricanes!$U$85</f>
        <v>14-4-2</v>
      </c>
      <c r="N14" s="1" t="str">
        <f>Carolina_Hurricanes!$X$85</f>
        <v>18-10-2</v>
      </c>
      <c r="O14" s="31">
        <f>Carolina_Hurricanes!$E$85</f>
        <v>177</v>
      </c>
      <c r="P14" s="20">
        <f>Carolina_Hurricanes!$F$85</f>
        <v>151</v>
      </c>
      <c r="Q14" s="30">
        <f t="shared" ref="Q14:Q21" si="5">O14-P14</f>
        <v>26</v>
      </c>
      <c r="R14" s="29" t="str">
        <f>Carolina_Hurricanes!$AA$85</f>
        <v>L3</v>
      </c>
      <c r="S14" s="28" t="str">
        <f>Carolina_Hurricanes!$AD$85</f>
        <v>6-3-1</v>
      </c>
    </row>
    <row r="15" spans="1:20" ht="15">
      <c r="A15" s="32" t="s">
        <v>23</v>
      </c>
      <c r="B15" s="1">
        <f>Columbus_Blue_Jackets!$D$86</f>
        <v>55</v>
      </c>
      <c r="C15" s="1">
        <f>Columbus_Blue_Jackets!$I$84</f>
        <v>26</v>
      </c>
      <c r="D15" s="1">
        <f>Columbus_Blue_Jackets!$J$84</f>
        <v>21</v>
      </c>
      <c r="E15" s="20">
        <f>Columbus_Blue_Jackets!$L$84</f>
        <v>8</v>
      </c>
      <c r="F15" s="30">
        <f t="shared" si="3"/>
        <v>60</v>
      </c>
      <c r="G15" s="20">
        <f>C15-(Columbus_Blue_Jackets!$K$84+I15)</f>
        <v>14</v>
      </c>
      <c r="H15" s="20">
        <f t="shared" si="4"/>
        <v>22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17-5-4</v>
      </c>
      <c r="L15" s="1" t="str">
        <f>Columbus_Blue_Jackets!$R$85</f>
        <v>9-16-4</v>
      </c>
      <c r="M15" s="1" t="str">
        <f>Columbus_Blue_Jackets!$U$85</f>
        <v>7-5-3</v>
      </c>
      <c r="N15" s="1" t="str">
        <f>Columbus_Blue_Jackets!$X$85</f>
        <v>14-11-4</v>
      </c>
      <c r="O15" s="31">
        <f>Columbus_Blue_Jackets!$E$85</f>
        <v>181</v>
      </c>
      <c r="P15" s="20">
        <f>Columbus_Blue_Jackets!$F$85</f>
        <v>182</v>
      </c>
      <c r="Q15" s="30">
        <f t="shared" si="5"/>
        <v>-1</v>
      </c>
      <c r="R15" s="29" t="str">
        <f>Columbus_Blue_Jackets!$AA$85</f>
        <v>L3</v>
      </c>
      <c r="S15" s="28" t="str">
        <f>Columbus_Blue_Jackets!$AD$85</f>
        <v>4-4-2</v>
      </c>
    </row>
    <row r="16" spans="1:20" ht="15">
      <c r="A16" s="32" t="s">
        <v>14</v>
      </c>
      <c r="B16" s="1">
        <f>New_Jersey_Devils!$D$86</f>
        <v>56</v>
      </c>
      <c r="C16" s="1">
        <f>New_Jersey_Devils!$I$84</f>
        <v>30</v>
      </c>
      <c r="D16" s="1">
        <f>New_Jersey_Devils!$J$84</f>
        <v>20</v>
      </c>
      <c r="E16" s="20">
        <f>New_Jersey_Devils!$L$84</f>
        <v>6</v>
      </c>
      <c r="F16" s="30">
        <f t="shared" si="3"/>
        <v>66</v>
      </c>
      <c r="G16" s="20">
        <f>C16-(New_Jersey_Devils!$K$84+I16)</f>
        <v>25</v>
      </c>
      <c r="H16" s="20">
        <f t="shared" si="4"/>
        <v>29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15-9-4</v>
      </c>
      <c r="L16" s="1" t="str">
        <f>New_Jersey_Devils!$R$85</f>
        <v>15-11-2</v>
      </c>
      <c r="M16" s="1" t="str">
        <f>New_Jersey_Devils!$U$85</f>
        <v>10-6-3</v>
      </c>
      <c r="N16" s="1" t="str">
        <f>New_Jersey_Devils!$X$85</f>
        <v>20-12-6</v>
      </c>
      <c r="O16" s="31">
        <f>New_Jersey_Devils!$E$85</f>
        <v>171</v>
      </c>
      <c r="P16" s="20">
        <f>New_Jersey_Devils!$F$85</f>
        <v>142</v>
      </c>
      <c r="Q16" s="30">
        <f t="shared" si="5"/>
        <v>29</v>
      </c>
      <c r="R16" s="29" t="str">
        <f>New_Jersey_Devils!$AA$85</f>
        <v>L1</v>
      </c>
      <c r="S16" s="28" t="str">
        <f>New_Jersey_Devils!$AD$85</f>
        <v>4-5-1</v>
      </c>
    </row>
    <row r="17" spans="1:19" ht="15">
      <c r="A17" s="32" t="s">
        <v>13</v>
      </c>
      <c r="B17" s="1">
        <f>New_York_Islanders!$D$86</f>
        <v>53</v>
      </c>
      <c r="C17" s="1">
        <f>New_York_Islanders!$I$84</f>
        <v>25</v>
      </c>
      <c r="D17" s="1">
        <f>New_York_Islanders!$J$84</f>
        <v>21</v>
      </c>
      <c r="E17" s="20">
        <f>New_York_Islanders!$L$84</f>
        <v>7</v>
      </c>
      <c r="F17" s="30">
        <f t="shared" si="3"/>
        <v>57</v>
      </c>
      <c r="G17" s="20">
        <f>C17-(New_York_Islanders!$K$84+I17)</f>
        <v>17</v>
      </c>
      <c r="H17" s="20">
        <f t="shared" si="4"/>
        <v>23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13-11-2</v>
      </c>
      <c r="L17" s="1" t="str">
        <f>New_York_Islanders!$R$85</f>
        <v>12-10-5</v>
      </c>
      <c r="M17" s="1" t="str">
        <f>New_York_Islanders!$U$85</f>
        <v>7-4-2</v>
      </c>
      <c r="N17" s="1" t="str">
        <f>New_York_Islanders!$X$85</f>
        <v>15-14-3</v>
      </c>
      <c r="O17" s="31">
        <f>New_York_Islanders!$E$85</f>
        <v>146</v>
      </c>
      <c r="P17" s="20">
        <f>New_York_Islanders!$F$85</f>
        <v>152</v>
      </c>
      <c r="Q17" s="30">
        <f t="shared" si="5"/>
        <v>-6</v>
      </c>
      <c r="R17" s="29" t="str">
        <f>New_York_Islanders!$AA$85</f>
        <v>W1</v>
      </c>
      <c r="S17" s="28" t="str">
        <f>New_York_Islanders!$AD$85</f>
        <v>8-2-0</v>
      </c>
    </row>
    <row r="18" spans="1:19" ht="15">
      <c r="A18" s="32" t="s">
        <v>12</v>
      </c>
      <c r="B18" s="1">
        <f>New_York_Rangers!$D$86</f>
        <v>53</v>
      </c>
      <c r="C18" s="1">
        <f>New_York_Rangers!$I$84</f>
        <v>26</v>
      </c>
      <c r="D18" s="1">
        <f>New_York_Rangers!$J$84</f>
        <v>23</v>
      </c>
      <c r="E18" s="20">
        <f>New_York_Rangers!$L$84</f>
        <v>4</v>
      </c>
      <c r="F18" s="30">
        <f t="shared" si="3"/>
        <v>56</v>
      </c>
      <c r="G18" s="20">
        <f>C18-(New_York_Rangers!$K$84+I18)</f>
        <v>23</v>
      </c>
      <c r="H18" s="20">
        <f t="shared" si="4"/>
        <v>25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14-11-2</v>
      </c>
      <c r="L18" s="1" t="str">
        <f>New_York_Rangers!$R$85</f>
        <v>12-12-2</v>
      </c>
      <c r="M18" s="1" t="str">
        <f>New_York_Rangers!$U$85</f>
        <v>6-8-0</v>
      </c>
      <c r="N18" s="1" t="str">
        <f>New_York_Rangers!$X$85</f>
        <v>17-13-1</v>
      </c>
      <c r="O18" s="31">
        <f>New_York_Rangers!$E$85</f>
        <v>159</v>
      </c>
      <c r="P18" s="20">
        <f>New_York_Rangers!$F$85</f>
        <v>162</v>
      </c>
      <c r="Q18" s="30">
        <f t="shared" si="5"/>
        <v>-3</v>
      </c>
      <c r="R18" s="29" t="str">
        <f>New_York_Rangers!$AA$85</f>
        <v>W2</v>
      </c>
      <c r="S18" s="28" t="str">
        <f>New_York_Rangers!$AD$85</f>
        <v>6-3-1</v>
      </c>
    </row>
    <row r="19" spans="1:19" ht="15">
      <c r="A19" s="32" t="s">
        <v>10</v>
      </c>
      <c r="B19" s="1">
        <f>Philadelphia_Flyers!$D$86</f>
        <v>56</v>
      </c>
      <c r="C19" s="1">
        <f>Philadelphia_Flyers!$I$84</f>
        <v>23</v>
      </c>
      <c r="D19" s="1">
        <f>Philadelphia_Flyers!$J$84</f>
        <v>26</v>
      </c>
      <c r="E19" s="20">
        <f>Philadelphia_Flyers!$L$84</f>
        <v>7</v>
      </c>
      <c r="F19" s="30">
        <f t="shared" si="3"/>
        <v>53</v>
      </c>
      <c r="G19" s="20">
        <f>C19-(Philadelphia_Flyers!$K$84+I19)</f>
        <v>11</v>
      </c>
      <c r="H19" s="20">
        <f t="shared" si="4"/>
        <v>20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12-13-1</v>
      </c>
      <c r="L19" s="1" t="str">
        <f>Philadelphia_Flyers!$R$85</f>
        <v>11-13-6</v>
      </c>
      <c r="M19" s="1" t="str">
        <f>Philadelphia_Flyers!$U$85</f>
        <v>6-10-1</v>
      </c>
      <c r="N19" s="1" t="str">
        <f>Philadelphia_Flyers!$X$85</f>
        <v>13-15-4</v>
      </c>
      <c r="O19" s="31">
        <f>Philadelphia_Flyers!$E$85</f>
        <v>159</v>
      </c>
      <c r="P19" s="20">
        <f>Philadelphia_Flyers!$F$85</f>
        <v>190</v>
      </c>
      <c r="Q19" s="30">
        <f t="shared" si="5"/>
        <v>-31</v>
      </c>
      <c r="R19" s="29" t="str">
        <f>Philadelphia_Flyers!$AA$85</f>
        <v>L5</v>
      </c>
      <c r="S19" s="28" t="str">
        <f>Philadelphia_Flyers!$AD$85</f>
        <v>3-6-1</v>
      </c>
    </row>
    <row r="20" spans="1:19" ht="15">
      <c r="A20" s="32" t="s">
        <v>9</v>
      </c>
      <c r="B20" s="1">
        <f>Pittsburgh_Penguins!$D$86</f>
        <v>55</v>
      </c>
      <c r="C20" s="1">
        <f>Pittsburgh_Penguins!$I$84</f>
        <v>22</v>
      </c>
      <c r="D20" s="1">
        <f>Pittsburgh_Penguins!$J$84</f>
        <v>24</v>
      </c>
      <c r="E20" s="20">
        <f>Pittsburgh_Penguins!$L$84</f>
        <v>9</v>
      </c>
      <c r="F20" s="30">
        <f t="shared" si="3"/>
        <v>53</v>
      </c>
      <c r="G20" s="20">
        <f>C20-(Pittsburgh_Penguins!$K$84+I20)</f>
        <v>14</v>
      </c>
      <c r="H20" s="20">
        <f t="shared" si="4"/>
        <v>21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13-10-4</v>
      </c>
      <c r="L20" s="1" t="str">
        <f>Pittsburgh_Penguins!$R$85</f>
        <v>9-14-5</v>
      </c>
      <c r="M20" s="1" t="str">
        <f>Pittsburgh_Penguins!$U$85</f>
        <v>3-8-4</v>
      </c>
      <c r="N20" s="1" t="str">
        <f>Pittsburgh_Penguins!$X$85</f>
        <v>12-12-8</v>
      </c>
      <c r="O20" s="31">
        <f>Pittsburgh_Penguins!$E$85</f>
        <v>159</v>
      </c>
      <c r="P20" s="20">
        <f>Pittsburgh_Penguins!$F$85</f>
        <v>196</v>
      </c>
      <c r="Q20" s="30">
        <f t="shared" si="5"/>
        <v>-37</v>
      </c>
      <c r="R20" s="29" t="str">
        <f>Pittsburgh_Penguins!$AA$85</f>
        <v>L1</v>
      </c>
      <c r="S20" s="28" t="str">
        <f>Pittsburgh_Penguins!$AD$85</f>
        <v>4-5-1</v>
      </c>
    </row>
    <row r="21" spans="1:19" ht="15.75" thickBot="1">
      <c r="A21" s="27" t="s">
        <v>1</v>
      </c>
      <c r="B21" s="26">
        <f>Washington_Capitals!$D$86</f>
        <v>54</v>
      </c>
      <c r="C21" s="26">
        <f>Washington_Capitals!$I$84</f>
        <v>36</v>
      </c>
      <c r="D21" s="26">
        <f>Washington_Capitals!$J$84</f>
        <v>11</v>
      </c>
      <c r="E21" s="24">
        <f>Washington_Capitals!$L$84</f>
        <v>7</v>
      </c>
      <c r="F21" s="23">
        <f t="shared" si="3"/>
        <v>79</v>
      </c>
      <c r="G21" s="24">
        <f>C21-(Washington_Capitals!$K$84+I21)</f>
        <v>31</v>
      </c>
      <c r="H21" s="24">
        <f t="shared" si="4"/>
        <v>36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17-4-5</v>
      </c>
      <c r="L21" s="26" t="str">
        <f>Washington_Capitals!$R$85</f>
        <v>19-7-2</v>
      </c>
      <c r="M21" s="26" t="str">
        <f>Washington_Capitals!$U$85</f>
        <v>12-4-0</v>
      </c>
      <c r="N21" s="26" t="str">
        <f>Washington_Capitals!$X$85</f>
        <v>22-7-4</v>
      </c>
      <c r="O21" s="25">
        <f>Washington_Capitals!$E$85</f>
        <v>192</v>
      </c>
      <c r="P21" s="24">
        <f>Washington_Capitals!$F$85</f>
        <v>135</v>
      </c>
      <c r="Q21" s="23">
        <f t="shared" si="5"/>
        <v>57</v>
      </c>
      <c r="R21" s="22" t="str">
        <f>Washington_Capitals!$AA$85</f>
        <v>W2</v>
      </c>
      <c r="S21" s="21" t="str">
        <f>Washington_Capitals!$AD$85</f>
        <v>7-1-2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54</v>
      </c>
      <c r="C25" s="40">
        <f>Utah_Hockey_Club!$I$84</f>
        <v>23</v>
      </c>
      <c r="D25" s="40">
        <f>Utah_Hockey_Club!$J$84</f>
        <v>22</v>
      </c>
      <c r="E25" s="38">
        <f>Utah_Hockey_Club!$L$84</f>
        <v>9</v>
      </c>
      <c r="F25" s="33">
        <f t="shared" ref="F25:F32" si="6">(C25*2)+E25</f>
        <v>55</v>
      </c>
      <c r="G25" s="38">
        <f>C25-(Utah_Hockey_Club!$K$84+I25)</f>
        <v>16</v>
      </c>
      <c r="H25" s="38">
        <f t="shared" ref="H25:H32" si="7">C25-I25</f>
        <v>23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9-12-6</v>
      </c>
      <c r="L25" s="40" t="str">
        <f>Utah_Hockey_Club!$R$85</f>
        <v>14-10-3</v>
      </c>
      <c r="M25" s="40" t="str">
        <f>Utah_Hockey_Club!$U$85</f>
        <v>7-8-2</v>
      </c>
      <c r="N25" s="40" t="str">
        <f>Utah_Hockey_Club!$X$85</f>
        <v>13-12-7</v>
      </c>
      <c r="O25" s="39">
        <f>Utah_Hockey_Club!$E$85</f>
        <v>150</v>
      </c>
      <c r="P25" s="38">
        <f>Utah_Hockey_Club!$F$85</f>
        <v>159</v>
      </c>
      <c r="Q25" s="33">
        <f t="shared" ref="Q25:Q32" si="8">O25-P25</f>
        <v>-9</v>
      </c>
      <c r="R25" s="37" t="str">
        <f>Utah_Hockey_Club!$AA$85</f>
        <v>W2</v>
      </c>
      <c r="S25" s="36" t="str">
        <f>Utah_Hockey_Club!$AD$85</f>
        <v>5-3-2</v>
      </c>
    </row>
    <row r="26" spans="1:19" ht="15">
      <c r="A26" s="32" t="s">
        <v>25</v>
      </c>
      <c r="B26" s="1">
        <f>Chicago_Blackhawks!$D$86</f>
        <v>53</v>
      </c>
      <c r="C26" s="1">
        <f>Chicago_Blackhawks!$I$84</f>
        <v>16</v>
      </c>
      <c r="D26" s="1">
        <f>Chicago_Blackhawks!$J$84</f>
        <v>31</v>
      </c>
      <c r="E26" s="20">
        <f>Chicago_Blackhawks!$L$84</f>
        <v>6</v>
      </c>
      <c r="F26" s="30">
        <f t="shared" si="6"/>
        <v>38</v>
      </c>
      <c r="G26" s="20">
        <f>C26-(Chicago_Blackhawks!$K$84+I26)</f>
        <v>13</v>
      </c>
      <c r="H26" s="20">
        <f t="shared" si="7"/>
        <v>15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10-14-3</v>
      </c>
      <c r="L26" s="1" t="str">
        <f>Chicago_Blackhawks!$R$85</f>
        <v>6-17-3</v>
      </c>
      <c r="M26" s="1" t="str">
        <f>Chicago_Blackhawks!$U$85</f>
        <v>4-9-2</v>
      </c>
      <c r="N26" s="1" t="str">
        <f>Chicago_Blackhawks!$X$85</f>
        <v>10-18-3</v>
      </c>
      <c r="O26" s="31">
        <f>Chicago_Blackhawks!$E$85</f>
        <v>138</v>
      </c>
      <c r="P26" s="20">
        <f>Chicago_Blackhawks!$F$85</f>
        <v>183</v>
      </c>
      <c r="Q26" s="30">
        <f t="shared" si="8"/>
        <v>-45</v>
      </c>
      <c r="R26" s="29" t="str">
        <f>Chicago_Blackhawks!$AA$85</f>
        <v>L3</v>
      </c>
      <c r="S26" s="28" t="str">
        <f>Chicago_Blackhawks!$AD$85</f>
        <v>2-4-4</v>
      </c>
    </row>
    <row r="27" spans="1:19" ht="15">
      <c r="A27" s="32" t="s">
        <v>24</v>
      </c>
      <c r="B27" s="1">
        <f>Colorado_Avalanche!$D$86</f>
        <v>56</v>
      </c>
      <c r="C27" s="1">
        <f>Colorado_Avalanche!$I$84</f>
        <v>32</v>
      </c>
      <c r="D27" s="1">
        <f>Colorado_Avalanche!$J$84</f>
        <v>22</v>
      </c>
      <c r="E27" s="20">
        <f>Colorado_Avalanche!$L$84</f>
        <v>2</v>
      </c>
      <c r="F27" s="30">
        <f t="shared" si="6"/>
        <v>66</v>
      </c>
      <c r="G27" s="20">
        <f>C27-(Colorado_Avalanche!$K$84+I27)</f>
        <v>26</v>
      </c>
      <c r="H27" s="20">
        <f t="shared" si="7"/>
        <v>31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16-10-2</v>
      </c>
      <c r="L27" s="1" t="str">
        <f>Colorado_Avalanche!$R$85</f>
        <v>16-12-0</v>
      </c>
      <c r="M27" s="1" t="str">
        <f>Colorado_Avalanche!$U$85</f>
        <v>8-8-1</v>
      </c>
      <c r="N27" s="1" t="str">
        <f>Colorado_Avalanche!$X$85</f>
        <v>18-13-1</v>
      </c>
      <c r="O27" s="31">
        <f>Colorado_Avalanche!$E$85</f>
        <v>181</v>
      </c>
      <c r="P27" s="20">
        <f>Colorado_Avalanche!$F$85</f>
        <v>170</v>
      </c>
      <c r="Q27" s="30">
        <f t="shared" si="8"/>
        <v>11</v>
      </c>
      <c r="R27" s="29" t="str">
        <f>Colorado_Avalanche!$AA$85</f>
        <v>W1</v>
      </c>
      <c r="S27" s="28" t="str">
        <f>Colorado_Avalanche!$AD$85</f>
        <v>5-4-1</v>
      </c>
    </row>
    <row r="28" spans="1:19" ht="15">
      <c r="A28" s="32" t="s">
        <v>22</v>
      </c>
      <c r="B28" s="1">
        <f>Dallas_Stars!$D$86</f>
        <v>53</v>
      </c>
      <c r="C28" s="1">
        <f>Dallas_Stars!$I$84</f>
        <v>34</v>
      </c>
      <c r="D28" s="1">
        <f>Dallas_Stars!$J$84</f>
        <v>18</v>
      </c>
      <c r="E28" s="20">
        <f>Dallas_Stars!$L$84</f>
        <v>1</v>
      </c>
      <c r="F28" s="30">
        <f t="shared" si="6"/>
        <v>69</v>
      </c>
      <c r="G28" s="20">
        <f>C28-(Dallas_Stars!$K$84+I28)</f>
        <v>26</v>
      </c>
      <c r="H28" s="20">
        <f t="shared" si="7"/>
        <v>32</v>
      </c>
      <c r="I28" s="20">
        <f>Dallas_Stars!$M$84</f>
        <v>2</v>
      </c>
      <c r="J28" s="20">
        <f>Dallas_Stars!$N$84</f>
        <v>0</v>
      </c>
      <c r="K28" s="29" t="str">
        <f>Dallas_Stars!$O$85</f>
        <v>20-8-1</v>
      </c>
      <c r="L28" s="1" t="str">
        <f>Dallas_Stars!$R$85</f>
        <v>14-10-0</v>
      </c>
      <c r="M28" s="1" t="str">
        <f>Dallas_Stars!$U$85</f>
        <v>12-4-1</v>
      </c>
      <c r="N28" s="1" t="str">
        <f>Dallas_Stars!$X$85</f>
        <v>19-8-1</v>
      </c>
      <c r="O28" s="31">
        <f>Dallas_Stars!$E$85</f>
        <v>170</v>
      </c>
      <c r="P28" s="20">
        <f>Dallas_Stars!$F$85</f>
        <v>131</v>
      </c>
      <c r="Q28" s="30">
        <f t="shared" si="8"/>
        <v>39</v>
      </c>
      <c r="R28" s="29" t="str">
        <f>Dallas_Stars!$AA$85</f>
        <v>L1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55</v>
      </c>
      <c r="C29" s="1">
        <f>Minnesota_Wild!$I$84</f>
        <v>32</v>
      </c>
      <c r="D29" s="1">
        <f>Minnesota_Wild!$J$84</f>
        <v>19</v>
      </c>
      <c r="E29" s="20">
        <f>Minnesota_Wild!$L$84</f>
        <v>4</v>
      </c>
      <c r="F29" s="30">
        <f t="shared" si="6"/>
        <v>68</v>
      </c>
      <c r="G29" s="20">
        <f>C29-(Minnesota_Wild!$K$84+I29)</f>
        <v>24</v>
      </c>
      <c r="H29" s="20">
        <f t="shared" si="7"/>
        <v>30</v>
      </c>
      <c r="I29" s="20">
        <f>Minnesota_Wild!$M$84</f>
        <v>2</v>
      </c>
      <c r="J29" s="20">
        <f>Minnesota_Wild!$N$84</f>
        <v>2</v>
      </c>
      <c r="K29" s="29" t="str">
        <f>Minnesota_Wild!$O$85</f>
        <v>12-12-1</v>
      </c>
      <c r="L29" s="1" t="str">
        <f>Minnesota_Wild!$R$85</f>
        <v>20-7-3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157</v>
      </c>
      <c r="P29" s="20">
        <f>Minnesota_Wild!$F$85</f>
        <v>156</v>
      </c>
      <c r="Q29" s="30">
        <f t="shared" si="8"/>
        <v>1</v>
      </c>
      <c r="R29" s="29" t="str">
        <f>Minnesota_Wild!$AA$85</f>
        <v>W1</v>
      </c>
      <c r="S29" s="28" t="str">
        <f>Minnesota_Wild!$AD$85</f>
        <v>5-5-0</v>
      </c>
    </row>
    <row r="30" spans="1:19" ht="15">
      <c r="A30" s="32" t="s">
        <v>15</v>
      </c>
      <c r="B30" s="1">
        <f>Nashville_Predators!$D$86</f>
        <v>52</v>
      </c>
      <c r="C30" s="1">
        <f>Nashville_Predators!$I$84</f>
        <v>18</v>
      </c>
      <c r="D30" s="1">
        <f>Nashville_Predators!$J$84</f>
        <v>27</v>
      </c>
      <c r="E30" s="20">
        <f>Nashville_Predators!$L$84</f>
        <v>7</v>
      </c>
      <c r="F30" s="30">
        <f t="shared" si="6"/>
        <v>43</v>
      </c>
      <c r="G30" s="20">
        <f>C30-(Nashville_Predators!$K$84+I30)</f>
        <v>14</v>
      </c>
      <c r="H30" s="20">
        <f t="shared" si="7"/>
        <v>17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12-10-3</v>
      </c>
      <c r="L30" s="1" t="str">
        <f>Nashville_Predators!$R$85</f>
        <v>6-17-4</v>
      </c>
      <c r="M30" s="1" t="str">
        <f>Nashville_Predators!$U$85</f>
        <v>7-6-2</v>
      </c>
      <c r="N30" s="1" t="str">
        <f>Nashville_Predators!$X$85</f>
        <v>14-15-3</v>
      </c>
      <c r="O30" s="31">
        <f>Nashville_Predators!$E$85</f>
        <v>136</v>
      </c>
      <c r="P30" s="20">
        <f>Nashville_Predators!$F$85</f>
        <v>169</v>
      </c>
      <c r="Q30" s="30">
        <f t="shared" si="8"/>
        <v>-33</v>
      </c>
      <c r="R30" s="29" t="str">
        <f>Nashville_Predators!$AA$85</f>
        <v>L5</v>
      </c>
      <c r="S30" s="28" t="str">
        <f>Nashville_Predators!$AD$85</f>
        <v>5-5-0</v>
      </c>
    </row>
    <row r="31" spans="1:19" ht="15">
      <c r="A31" s="32" t="s">
        <v>6</v>
      </c>
      <c r="B31" s="1">
        <f>St_Louis_Blues!$D$86</f>
        <v>55</v>
      </c>
      <c r="C31" s="1">
        <f>St_Louis_Blues!$I$84</f>
        <v>24</v>
      </c>
      <c r="D31" s="1">
        <f>St_Louis_Blues!$J$84</f>
        <v>26</v>
      </c>
      <c r="E31" s="20">
        <f>St_Louis_Blues!$L$84</f>
        <v>5</v>
      </c>
      <c r="F31" s="30">
        <f t="shared" si="6"/>
        <v>53</v>
      </c>
      <c r="G31" s="20">
        <f>C31-(St_Louis_Blues!$K$84+I31)</f>
        <v>15</v>
      </c>
      <c r="H31" s="20">
        <f t="shared" si="7"/>
        <v>22</v>
      </c>
      <c r="I31" s="20">
        <f>St_Louis_Blues!$M$84</f>
        <v>2</v>
      </c>
      <c r="J31" s="20">
        <f>St_Louis_Blues!$N$84</f>
        <v>0</v>
      </c>
      <c r="K31" s="29" t="str">
        <f>St_Louis_Blues!$O$85</f>
        <v>11-14-2</v>
      </c>
      <c r="L31" s="1" t="str">
        <f>St_Louis_Blues!$R$85</f>
        <v>13-12-3</v>
      </c>
      <c r="M31" s="1" t="str">
        <f>St_Louis_Blues!$U$85</f>
        <v>4-8-1</v>
      </c>
      <c r="N31" s="1" t="str">
        <f>St_Louis_Blues!$X$85</f>
        <v>13-13-2</v>
      </c>
      <c r="O31" s="31">
        <f>St_Louis_Blues!$E$85</f>
        <v>148</v>
      </c>
      <c r="P31" s="20">
        <f>St_Louis_Blues!$F$85</f>
        <v>166</v>
      </c>
      <c r="Q31" s="30">
        <f t="shared" si="8"/>
        <v>-18</v>
      </c>
      <c r="R31" s="29" t="str">
        <f>St_Louis_Blues!$AA$85</f>
        <v>L2</v>
      </c>
      <c r="S31" s="28" t="str">
        <f>St_Louis_Blues!$AD$85</f>
        <v>3-6-1</v>
      </c>
    </row>
    <row r="32" spans="1:19" ht="15.75" thickBot="1">
      <c r="A32" s="32" t="s">
        <v>0</v>
      </c>
      <c r="B32" s="1">
        <f>Winnipeg_Jets!$D$86</f>
        <v>55</v>
      </c>
      <c r="C32" s="1">
        <f>Winnipeg_Jets!$I$84</f>
        <v>38</v>
      </c>
      <c r="D32" s="1">
        <f>Winnipeg_Jets!$J$84</f>
        <v>14</v>
      </c>
      <c r="E32" s="20">
        <f>Winnipeg_Jets!$L$84</f>
        <v>3</v>
      </c>
      <c r="F32" s="23">
        <f t="shared" si="6"/>
        <v>79</v>
      </c>
      <c r="G32" s="20">
        <f>C32-(Winnipeg_Jets!$K$84+I32)</f>
        <v>32</v>
      </c>
      <c r="H32" s="20">
        <f t="shared" si="7"/>
        <v>38</v>
      </c>
      <c r="I32" s="20">
        <f>Winnipeg_Jets!$M$84</f>
        <v>0</v>
      </c>
      <c r="J32" s="20">
        <f>Winnipeg_Jets!$N$84</f>
        <v>0</v>
      </c>
      <c r="K32" s="29" t="str">
        <f>Winnipeg_Jets!$O$85</f>
        <v>21-5-3</v>
      </c>
      <c r="L32" s="1" t="str">
        <f>Winnipeg_Jets!$R$85</f>
        <v>17-9-0</v>
      </c>
      <c r="M32" s="1" t="str">
        <f>Winnipeg_Jets!$U$85</f>
        <v>1-1-0</v>
      </c>
      <c r="N32" s="1" t="str">
        <f>Winnipeg_Jets!$X$85</f>
        <v>22-9-3</v>
      </c>
      <c r="O32" s="31">
        <f>Winnipeg_Jets!$E$85</f>
        <v>198</v>
      </c>
      <c r="P32" s="20">
        <f>Winnipeg_Jets!$F$85</f>
        <v>131</v>
      </c>
      <c r="Q32" s="30">
        <f t="shared" si="8"/>
        <v>67</v>
      </c>
      <c r="R32" s="29" t="str">
        <f>Winnipeg_Jets!$AA$85</f>
        <v>W7</v>
      </c>
      <c r="S32" s="28" t="str">
        <f>Winnipeg_Jets!$AD$85</f>
        <v>8-2-0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53</v>
      </c>
      <c r="C35" s="1">
        <f>Anaheim_Ducks!$I$84</f>
        <v>23</v>
      </c>
      <c r="D35" s="1">
        <f>Anaheim_Ducks!$J$84</f>
        <v>24</v>
      </c>
      <c r="E35" s="20">
        <f>Anaheim_Ducks!$L$84</f>
        <v>6</v>
      </c>
      <c r="F35" s="33">
        <f t="shared" ref="F35:F42" si="9">(C35*2)+E35</f>
        <v>52</v>
      </c>
      <c r="G35" s="20">
        <f>C35-(Anaheim_Ducks!$K$84+I35)</f>
        <v>15</v>
      </c>
      <c r="H35" s="20">
        <f t="shared" ref="H35:H42" si="10">C35-I35</f>
        <v>21</v>
      </c>
      <c r="I35" s="20">
        <f>Anaheim_Ducks!$M$84</f>
        <v>2</v>
      </c>
      <c r="J35" s="20">
        <f>Anaheim_Ducks!$N$84</f>
        <v>2</v>
      </c>
      <c r="K35" s="29" t="str">
        <f>Anaheim_Ducks!$O$85</f>
        <v>13-12-2</v>
      </c>
      <c r="L35" s="1" t="str">
        <f>Anaheim_Ducks!$R$85</f>
        <v>10-12-4</v>
      </c>
      <c r="M35" s="1" t="str">
        <f>Anaheim_Ducks!$U$85</f>
        <v>5-10-1</v>
      </c>
      <c r="N35" s="1" t="str">
        <f>Anaheim_Ducks!$X$85</f>
        <v>13-15-2</v>
      </c>
      <c r="O35" s="31">
        <f>Anaheim_Ducks!$E$85</f>
        <v>135</v>
      </c>
      <c r="P35" s="20">
        <f>Anaheim_Ducks!$F$85</f>
        <v>164</v>
      </c>
      <c r="Q35" s="30">
        <f t="shared" ref="Q35:Q42" si="11">O35-P35</f>
        <v>-29</v>
      </c>
      <c r="R35" s="29" t="str">
        <f>Anaheim_Ducks!$AA$85</f>
        <v>W2</v>
      </c>
      <c r="S35" s="28" t="str">
        <f>Anaheim_Ducks!$AD$85</f>
        <v>5-4-1</v>
      </c>
    </row>
    <row r="36" spans="1:19" ht="15">
      <c r="A36" s="32" t="s">
        <v>27</v>
      </c>
      <c r="B36" s="1">
        <f>Calgary_Flames!$D$86</f>
        <v>54</v>
      </c>
      <c r="C36" s="1">
        <f>Calgary_Flames!$I$84</f>
        <v>26</v>
      </c>
      <c r="D36" s="1">
        <f>Calgary_Flames!$J$84</f>
        <v>21</v>
      </c>
      <c r="E36" s="20">
        <f>Calgary_Flames!$L$84</f>
        <v>7</v>
      </c>
      <c r="F36" s="30">
        <f t="shared" si="9"/>
        <v>59</v>
      </c>
      <c r="G36" s="20">
        <f>C36-(Calgary_Flames!$K$84+I36)</f>
        <v>17</v>
      </c>
      <c r="H36" s="20">
        <f t="shared" si="10"/>
        <v>23</v>
      </c>
      <c r="I36" s="20">
        <f>Calgary_Flames!$M$84</f>
        <v>3</v>
      </c>
      <c r="J36" s="20">
        <f>Calgary_Flames!$N$84</f>
        <v>1</v>
      </c>
      <c r="K36" s="29" t="str">
        <f>Calgary_Flames!$O$85</f>
        <v>16-10-3</v>
      </c>
      <c r="L36" s="1" t="str">
        <f>Calgary_Flames!$R$85</f>
        <v>10-11-4</v>
      </c>
      <c r="M36" s="1" t="str">
        <f>Calgary_Flames!$U$85</f>
        <v>9-4-1</v>
      </c>
      <c r="N36" s="1" t="str">
        <f>Calgary_Flames!$X$85</f>
        <v>17-13-2</v>
      </c>
      <c r="O36" s="31">
        <f>Calgary_Flames!$E$85</f>
        <v>146</v>
      </c>
      <c r="P36" s="20">
        <f>Calgary_Flames!$F$85</f>
        <v>162</v>
      </c>
      <c r="Q36" s="30">
        <f t="shared" si="11"/>
        <v>-16</v>
      </c>
      <c r="R36" s="29" t="str">
        <f>Calgary_Flames!$AA$85</f>
        <v>L2</v>
      </c>
      <c r="S36" s="28" t="str">
        <f>Calgary_Flames!$AD$85</f>
        <v>5-5-0</v>
      </c>
    </row>
    <row r="37" spans="1:19" ht="15">
      <c r="A37" s="32" t="s">
        <v>20</v>
      </c>
      <c r="B37" s="1">
        <f>Edmonton_Oilers!$D$86</f>
        <v>54</v>
      </c>
      <c r="C37" s="1">
        <f>Edmonton_Oilers!$I$84</f>
        <v>34</v>
      </c>
      <c r="D37" s="1">
        <f>Edmonton_Oilers!$J$84</f>
        <v>16</v>
      </c>
      <c r="E37" s="20">
        <f>Edmonton_Oilers!$L$84</f>
        <v>4</v>
      </c>
      <c r="F37" s="30">
        <f t="shared" si="9"/>
        <v>72</v>
      </c>
      <c r="G37" s="20">
        <f>C37-(Edmonton_Oilers!$K$84+I37)</f>
        <v>25</v>
      </c>
      <c r="H37" s="20">
        <f t="shared" si="10"/>
        <v>34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18-9-2</v>
      </c>
      <c r="L37" s="1" t="str">
        <f>Edmonton_Oilers!$R$85</f>
        <v>16-7-2</v>
      </c>
      <c r="M37" s="1" t="str">
        <f>Edmonton_Oilers!$U$85</f>
        <v>9-5-1</v>
      </c>
      <c r="N37" s="1" t="str">
        <f>Edmonton_Oilers!$X$85</f>
        <v>22-9-1</v>
      </c>
      <c r="O37" s="31">
        <f>Edmonton_Oilers!$E$85</f>
        <v>178</v>
      </c>
      <c r="P37" s="20">
        <f>Edmonton_Oilers!$F$85</f>
        <v>147</v>
      </c>
      <c r="Q37" s="30">
        <f t="shared" si="11"/>
        <v>31</v>
      </c>
      <c r="R37" s="29" t="str">
        <f>Edmonton_Oilers!$AA$85</f>
        <v>W2</v>
      </c>
      <c r="S37" s="28" t="str">
        <f>Edmonton_Oilers!$AD$85</f>
        <v>6-3-1</v>
      </c>
    </row>
    <row r="38" spans="1:19" ht="15">
      <c r="A38" s="32" t="s">
        <v>18</v>
      </c>
      <c r="B38" s="1">
        <f>Los_Angeles_Kings!$D$86</f>
        <v>51</v>
      </c>
      <c r="C38" s="1">
        <f>Los_Angeles_Kings!$I$84</f>
        <v>28</v>
      </c>
      <c r="D38" s="1">
        <f>Los_Angeles_Kings!$J$84</f>
        <v>17</v>
      </c>
      <c r="E38" s="20">
        <f>Los_Angeles_Kings!$L$84</f>
        <v>6</v>
      </c>
      <c r="F38" s="30">
        <f t="shared" si="9"/>
        <v>62</v>
      </c>
      <c r="G38" s="20">
        <f>C38-(Los_Angeles_Kings!$K$84+I38)</f>
        <v>26</v>
      </c>
      <c r="H38" s="20">
        <f t="shared" si="10"/>
        <v>28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16-3-1</v>
      </c>
      <c r="L38" s="1" t="str">
        <f>Los_Angeles_Kings!$R$85</f>
        <v>12-14-5</v>
      </c>
      <c r="M38" s="1" t="str">
        <f>Los_Angeles_Kings!$U$85</f>
        <v>7-8-0</v>
      </c>
      <c r="N38" s="1" t="str">
        <f>Los_Angeles_Kings!$X$85</f>
        <v>14-9-3</v>
      </c>
      <c r="O38" s="31">
        <f>Los_Angeles_Kings!$E$85</f>
        <v>145</v>
      </c>
      <c r="P38" s="20">
        <f>Los_Angeles_Kings!$F$85</f>
        <v>130</v>
      </c>
      <c r="Q38" s="30">
        <f t="shared" si="11"/>
        <v>15</v>
      </c>
      <c r="R38" s="29" t="str">
        <f>Los_Angeles_Kings!$AA$85</f>
        <v>W2</v>
      </c>
      <c r="S38" s="28" t="str">
        <f>Los_Angeles_Kings!$AD$85</f>
        <v>4-5-1</v>
      </c>
    </row>
    <row r="39" spans="1:19" ht="15">
      <c r="A39" s="32" t="s">
        <v>8</v>
      </c>
      <c r="B39" s="1">
        <f>San_Jose_Sharks!$D$86</f>
        <v>56</v>
      </c>
      <c r="C39" s="1">
        <f>San_Jose_Sharks!$I$84</f>
        <v>15</v>
      </c>
      <c r="D39" s="1">
        <f>San_Jose_Sharks!$J$84</f>
        <v>34</v>
      </c>
      <c r="E39" s="20">
        <f>San_Jose_Sharks!$L$84</f>
        <v>7</v>
      </c>
      <c r="F39" s="30">
        <f t="shared" si="9"/>
        <v>37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9-17-2</v>
      </c>
      <c r="L39" s="1" t="str">
        <f>San_Jose_Sharks!$R$85</f>
        <v>6-17-5</v>
      </c>
      <c r="M39" s="1" t="str">
        <f>San_Jose_Sharks!$U$85</f>
        <v>4-10-2</v>
      </c>
      <c r="N39" s="1" t="str">
        <f>San_Jose_Sharks!$X$85</f>
        <v>7-22-5</v>
      </c>
      <c r="O39" s="31">
        <f>San_Jose_Sharks!$E$85</f>
        <v>145</v>
      </c>
      <c r="P39" s="20">
        <f>San_Jose_Sharks!$F$85</f>
        <v>208</v>
      </c>
      <c r="Q39" s="30">
        <f t="shared" si="11"/>
        <v>-63</v>
      </c>
      <c r="R39" s="29" t="str">
        <f>San_Jose_Sharks!$AA$85</f>
        <v>L3</v>
      </c>
      <c r="S39" s="28" t="str">
        <f>San_Jose_Sharks!$AD$85</f>
        <v>1-8-1</v>
      </c>
    </row>
    <row r="40" spans="1:19" ht="15">
      <c r="A40" s="32" t="s">
        <v>7</v>
      </c>
      <c r="B40" s="1">
        <f>Seattle_Kraken!$D$86</f>
        <v>56</v>
      </c>
      <c r="C40" s="1">
        <f>Seattle_Kraken!$I$84</f>
        <v>23</v>
      </c>
      <c r="D40" s="1">
        <f>Seattle_Kraken!$J$84</f>
        <v>29</v>
      </c>
      <c r="E40" s="20">
        <f>Seattle_Kraken!$L$84</f>
        <v>4</v>
      </c>
      <c r="F40" s="30">
        <f t="shared" si="9"/>
        <v>50</v>
      </c>
      <c r="G40" s="20">
        <f>C40-(Seattle_Kraken!$K$84+I40)</f>
        <v>18</v>
      </c>
      <c r="H40" s="20">
        <f t="shared" si="10"/>
        <v>22</v>
      </c>
      <c r="I40" s="20">
        <f>Seattle_Kraken!$M$84</f>
        <v>1</v>
      </c>
      <c r="J40" s="20">
        <f>Seattle_Kraken!$N$84</f>
        <v>3</v>
      </c>
      <c r="K40" s="29" t="str">
        <f>Seattle_Kraken!$O$85</f>
        <v>13-14-4</v>
      </c>
      <c r="L40" s="1" t="str">
        <f>Seattle_Kraken!$R$85</f>
        <v>10-15-0</v>
      </c>
      <c r="M40" s="1" t="str">
        <f>Seattle_Kraken!$U$85</f>
        <v>6-9-1</v>
      </c>
      <c r="N40" s="1" t="str">
        <f>Seattle_Kraken!$X$85</f>
        <v>11-16-2</v>
      </c>
      <c r="O40" s="31">
        <f>Seattle_Kraken!$E$85</f>
        <v>166</v>
      </c>
      <c r="P40" s="20">
        <f>Seattle_Kraken!$F$85</f>
        <v>181</v>
      </c>
      <c r="Q40" s="30">
        <f t="shared" si="11"/>
        <v>-15</v>
      </c>
      <c r="R40" s="29" t="str">
        <f>Seattle_Kraken!$AA$85</f>
        <v>L3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54</v>
      </c>
      <c r="C41" s="1">
        <f>Vancouver_Canucks!$I$84</f>
        <v>25</v>
      </c>
      <c r="D41" s="1">
        <f>Vancouver_Canucks!$J$84</f>
        <v>18</v>
      </c>
      <c r="E41" s="20">
        <f>Vancouver_Canucks!$L$84</f>
        <v>11</v>
      </c>
      <c r="F41" s="30">
        <f t="shared" si="9"/>
        <v>61</v>
      </c>
      <c r="G41" s="20">
        <f>C41-(Vancouver_Canucks!$K$84+I41)</f>
        <v>19</v>
      </c>
      <c r="H41" s="20">
        <f t="shared" si="10"/>
        <v>24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10-10-7</v>
      </c>
      <c r="L41" s="1" t="str">
        <f>Vancouver_Canucks!$R$85</f>
        <v>15-8-4</v>
      </c>
      <c r="M41" s="1" t="str">
        <f>Vancouver_Canucks!$U$85</f>
        <v>8-5-2</v>
      </c>
      <c r="N41" s="1" t="str">
        <f>Vancouver_Canucks!$X$85</f>
        <v>14-9-5</v>
      </c>
      <c r="O41" s="31">
        <f>Vancouver_Canucks!$E$85</f>
        <v>153</v>
      </c>
      <c r="P41" s="20">
        <f>Vancouver_Canucks!$F$85</f>
        <v>165</v>
      </c>
      <c r="Q41" s="30">
        <f t="shared" si="11"/>
        <v>-12</v>
      </c>
      <c r="R41" s="29" t="str">
        <f>Vancouver_Canucks!$AA$85</f>
        <v>W2</v>
      </c>
      <c r="S41" s="28" t="str">
        <f>Vancouver_Canucks!$AD$85</f>
        <v>6-3-1</v>
      </c>
    </row>
    <row r="42" spans="1:19" ht="15.75" thickBot="1">
      <c r="A42" s="27" t="s">
        <v>2</v>
      </c>
      <c r="B42" s="26">
        <f>Vegas_Golden_Knights!$D$86</f>
        <v>55</v>
      </c>
      <c r="C42" s="26">
        <f>Vegas_Golden_Knights!$I$84</f>
        <v>32</v>
      </c>
      <c r="D42" s="26">
        <f>Vegas_Golden_Knights!$J$84</f>
        <v>17</v>
      </c>
      <c r="E42" s="24">
        <f>Vegas_Golden_Knights!$L$84</f>
        <v>6</v>
      </c>
      <c r="F42" s="23">
        <f t="shared" si="9"/>
        <v>70</v>
      </c>
      <c r="G42" s="24">
        <f>C42-(Vegas_Golden_Knights!$K$84+I42)</f>
        <v>28</v>
      </c>
      <c r="H42" s="24">
        <f t="shared" si="10"/>
        <v>31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19-6-3</v>
      </c>
      <c r="L42" s="26" t="str">
        <f>Vegas_Golden_Knights!$R$85</f>
        <v>13-11-3</v>
      </c>
      <c r="M42" s="26" t="str">
        <f>Vegas_Golden_Knights!$U$85</f>
        <v>14-2-1</v>
      </c>
      <c r="N42" s="26" t="str">
        <f>Vegas_Golden_Knights!$X$85</f>
        <v>24-6-4</v>
      </c>
      <c r="O42" s="25">
        <f>Vegas_Golden_Knights!$E$85</f>
        <v>181</v>
      </c>
      <c r="P42" s="24">
        <f>Vegas_Golden_Knights!$F$85</f>
        <v>152</v>
      </c>
      <c r="Q42" s="23">
        <f t="shared" si="11"/>
        <v>29</v>
      </c>
      <c r="R42" s="22" t="str">
        <f>Vegas_Golden_Knights!$AA$85</f>
        <v>W1</v>
      </c>
      <c r="S42" s="21" t="str">
        <f>Vegas_Golden_Knights!$AD$85</f>
        <v>3-4-3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23</v>
      </c>
      <c r="J84" s="1">
        <f t="shared" si="75"/>
        <v>24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2</v>
      </c>
      <c r="R84" s="1">
        <f t="shared" si="76"/>
        <v>10</v>
      </c>
      <c r="S84" s="1">
        <f t="shared" si="76"/>
        <v>12</v>
      </c>
      <c r="T84" s="1">
        <f t="shared" si="76"/>
        <v>4</v>
      </c>
      <c r="U84" s="1">
        <f t="shared" si="76"/>
        <v>5</v>
      </c>
      <c r="V84" s="1">
        <f t="shared" si="76"/>
        <v>10</v>
      </c>
      <c r="W84" s="1">
        <f t="shared" si="76"/>
        <v>1</v>
      </c>
      <c r="X84" s="1">
        <f t="shared" si="76"/>
        <v>13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135</v>
      </c>
      <c r="F85" s="1">
        <f>SUM(F2:F83)</f>
        <v>164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13-12-2</v>
      </c>
      <c r="R85" s="1" t="str">
        <f>IF(R84="","0-0-0",CONCATENATE(R84,"-",S84,"-",T84))</f>
        <v>10-12-4</v>
      </c>
      <c r="U85" s="1" t="str">
        <f>IF(U84="","0-0-0",CONCATENATE(U84,"-",V84,"-",W84))</f>
        <v>5-10-1</v>
      </c>
      <c r="X85" s="1" t="str">
        <f>IF(X84="","0-0-0",CONCATENATE(X84,"-",Y84,"-",Z84))</f>
        <v>13-15-2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27</v>
      </c>
      <c r="J84" s="1">
        <f t="shared" si="75"/>
        <v>23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8</v>
      </c>
      <c r="Q84" s="1">
        <f t="shared" si="76"/>
        <v>3</v>
      </c>
      <c r="R84" s="1">
        <f t="shared" si="76"/>
        <v>9</v>
      </c>
      <c r="S84" s="1">
        <f t="shared" si="76"/>
        <v>15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154</v>
      </c>
      <c r="F85" s="1">
        <f>SUM(F2:F83)</f>
        <v>178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18-8-3</v>
      </c>
      <c r="R85" s="1" t="str">
        <f>IF(R84="","0-0-0",CONCATENATE(R84,"-",S84,"-",T84))</f>
        <v>9-15-3</v>
      </c>
      <c r="U85" s="1" t="str">
        <f>IF(U84="","0-0-0",CONCATENATE(U84,"-",V84,"-",W84))</f>
        <v>9-6-2</v>
      </c>
      <c r="X85" s="1" t="str">
        <f>IF(X84="","0-0-0",CONCATENATE(X84,"-",Y84,"-",Z84))</f>
        <v>15-15-3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22</v>
      </c>
      <c r="J84" s="1">
        <f t="shared" si="75"/>
        <v>26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10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167</v>
      </c>
      <c r="F85" s="1">
        <f>SUM(F2:F83)</f>
        <v>179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13-12-3</v>
      </c>
      <c r="R85" s="1" t="str">
        <f>IF(R84="","0-0-0",CONCATENATE(R84,"-",S84,"-",T84))</f>
        <v>9-14-2</v>
      </c>
      <c r="U85" s="1" t="str">
        <f>IF(U84="","0-0-0",CONCATENATE(U84,"-",V84,"-",W84))</f>
        <v>5-7-1</v>
      </c>
      <c r="X85" s="1" t="str">
        <f>IF(X84="","0-0-0",CONCATENATE(X84,"-",Y84,"-",Z84))</f>
        <v>10-16-2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26</v>
      </c>
      <c r="J84" s="1">
        <f t="shared" si="75"/>
        <v>21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10</v>
      </c>
      <c r="Q84" s="1">
        <f t="shared" si="76"/>
        <v>3</v>
      </c>
      <c r="R84" s="1">
        <f t="shared" si="76"/>
        <v>10</v>
      </c>
      <c r="S84" s="1">
        <f t="shared" si="76"/>
        <v>11</v>
      </c>
      <c r="T84" s="1">
        <f t="shared" si="76"/>
        <v>4</v>
      </c>
      <c r="U84" s="1">
        <f t="shared" si="76"/>
        <v>9</v>
      </c>
      <c r="V84" s="1">
        <f t="shared" si="76"/>
        <v>4</v>
      </c>
      <c r="W84" s="1">
        <f t="shared" si="76"/>
        <v>1</v>
      </c>
      <c r="X84" s="1">
        <f t="shared" si="76"/>
        <v>17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146</v>
      </c>
      <c r="F85" s="1">
        <f>SUM(F2:F83)</f>
        <v>162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16-10-3</v>
      </c>
      <c r="R85" s="1" t="str">
        <f>IF(R84="","0-0-0",CONCATENATE(R84,"-",S84,"-",T84))</f>
        <v>10-11-4</v>
      </c>
      <c r="U85" s="1" t="str">
        <f>IF(U84="","0-0-0",CONCATENATE(U84,"-",V84,"-",W84))</f>
        <v>9-4-1</v>
      </c>
      <c r="X85" s="1" t="str">
        <f>IF(X84="","0-0-0",CONCATENATE(X84,"-",Y84,"-",Z84))</f>
        <v>17-13-2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>
      <c r="C86" s="1">
        <f>SUM(C84:C85)</f>
        <v>81</v>
      </c>
      <c r="D86" s="1">
        <f>COUNTIF(E2:E83,"&lt;&gt;")</f>
        <v>54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32</v>
      </c>
      <c r="J84" s="1">
        <f t="shared" si="75"/>
        <v>19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177</v>
      </c>
      <c r="F85" s="1">
        <f>SUM(F2:F83)</f>
        <v>151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20-6-1</v>
      </c>
      <c r="R85" s="1" t="str">
        <f>IF(R84="","0-0-0",CONCATENATE(R84,"-",S84,"-",T84))</f>
        <v>12-13-3</v>
      </c>
      <c r="U85" s="1" t="str">
        <f>IF(U84="","0-0-0",CONCATENATE(U84,"-",V84,"-",W84))</f>
        <v>14-4-2</v>
      </c>
      <c r="X85" s="1" t="str">
        <f>IF(X84="","0-0-0",CONCATENATE(X84,"-",Y84,"-",Z84))</f>
        <v>18-10-2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16</v>
      </c>
      <c r="J84" s="1">
        <f t="shared" si="75"/>
        <v>31</v>
      </c>
      <c r="K84" s="1">
        <f t="shared" si="75"/>
        <v>2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14</v>
      </c>
      <c r="Q84" s="1">
        <f t="shared" si="76"/>
        <v>3</v>
      </c>
      <c r="R84" s="1">
        <f t="shared" si="76"/>
        <v>6</v>
      </c>
      <c r="S84" s="1">
        <f t="shared" si="76"/>
        <v>17</v>
      </c>
      <c r="T84" s="1">
        <f t="shared" si="76"/>
        <v>3</v>
      </c>
      <c r="U84" s="1">
        <f t="shared" si="76"/>
        <v>4</v>
      </c>
      <c r="V84" s="1">
        <f t="shared" si="76"/>
        <v>9</v>
      </c>
      <c r="W84" s="1">
        <f t="shared" si="76"/>
        <v>2</v>
      </c>
      <c r="X84" s="1">
        <f t="shared" si="76"/>
        <v>10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4</v>
      </c>
    </row>
    <row r="85" spans="1:33">
      <c r="C85" s="1">
        <f>COUNTIF(C1:C83,"Away")</f>
        <v>41</v>
      </c>
      <c r="E85" s="1">
        <f>SUM(E2:E83)</f>
        <v>138</v>
      </c>
      <c r="F85" s="1">
        <f>SUM(F2:F83)</f>
        <v>183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10-14-3</v>
      </c>
      <c r="R85" s="1" t="str">
        <f>IF(R84="","0-0-0",CONCATENATE(R84,"-",S84,"-",T84))</f>
        <v>6-17-3</v>
      </c>
      <c r="U85" s="1" t="str">
        <f>IF(U84="","0-0-0",CONCATENATE(U84,"-",V84,"-",W84))</f>
        <v>4-9-2</v>
      </c>
      <c r="X85" s="1" t="str">
        <f>IF(X84="","0-0-0",CONCATENATE(X84,"-",Y84,"-",Z84))</f>
        <v>10-18-3</v>
      </c>
      <c r="AA85" s="1" t="str">
        <f>IF(AA84="","0-0",CONCATENATE(AA84,AB84))</f>
        <v>L3</v>
      </c>
      <c r="AD85" s="1" t="str">
        <f>IF(AD84="","0-0-0",CONCATENATE(AD84,"-",AE84,"-",AF84))</f>
        <v>2-4-4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32</v>
      </c>
      <c r="J84" s="1">
        <f t="shared" si="75"/>
        <v>22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10</v>
      </c>
      <c r="Q84" s="1">
        <f t="shared" si="76"/>
        <v>2</v>
      </c>
      <c r="R84" s="1">
        <f t="shared" si="76"/>
        <v>16</v>
      </c>
      <c r="S84" s="1">
        <f t="shared" si="76"/>
        <v>12</v>
      </c>
      <c r="T84" s="1">
        <f t="shared" si="76"/>
        <v>0</v>
      </c>
      <c r="U84" s="1">
        <f t="shared" si="76"/>
        <v>8</v>
      </c>
      <c r="V84" s="1">
        <f t="shared" si="76"/>
        <v>8</v>
      </c>
      <c r="W84" s="1">
        <f t="shared" si="76"/>
        <v>1</v>
      </c>
      <c r="X84" s="1">
        <f t="shared" si="76"/>
        <v>18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181</v>
      </c>
      <c r="F85" s="1">
        <f>SUM(F2:F83)</f>
        <v>170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16-10-2</v>
      </c>
      <c r="R85" s="1" t="str">
        <f>IF(R84="","0-0-0",CONCATENATE(R84,"-",S84,"-",T84))</f>
        <v>16-12-0</v>
      </c>
      <c r="U85" s="1" t="str">
        <f>IF(U84="","0-0-0",CONCATENATE(U84,"-",V84,"-",W84))</f>
        <v>8-8-1</v>
      </c>
      <c r="X85" s="1" t="str">
        <f>IF(X84="","0-0-0",CONCATENATE(X84,"-",Y84,"-",Z84))</f>
        <v>18-13-1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26</v>
      </c>
      <c r="J84" s="1">
        <f t="shared" si="75"/>
        <v>21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5</v>
      </c>
      <c r="Q84" s="1">
        <f t="shared" si="76"/>
        <v>4</v>
      </c>
      <c r="R84" s="1">
        <f t="shared" si="76"/>
        <v>9</v>
      </c>
      <c r="S84" s="1">
        <f t="shared" si="76"/>
        <v>16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3</v>
      </c>
      <c r="X84" s="1">
        <f t="shared" si="76"/>
        <v>14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181</v>
      </c>
      <c r="F85" s="1">
        <f>SUM(F2:F83)</f>
        <v>182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17-5-4</v>
      </c>
      <c r="R85" s="1" t="str">
        <f>IF(R84="","0-0-0",CONCATENATE(R84,"-",S84,"-",T84))</f>
        <v>9-16-4</v>
      </c>
      <c r="U85" s="1" t="str">
        <f>IF(U84="","0-0-0",CONCATENATE(U84,"-",V84,"-",W84))</f>
        <v>7-5-3</v>
      </c>
      <c r="X85" s="1" t="str">
        <f>IF(X84="","0-0-0",CONCATENATE(X84,"-",Y84,"-",Z84))</f>
        <v>14-11-4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7" t="s">
        <v>81</v>
      </c>
      <c r="F84" s="57"/>
      <c r="I84" s="1">
        <f t="shared" ref="I84:N84" si="75">IF(I1="",0,MAX(I1:I83))</f>
        <v>34</v>
      </c>
      <c r="J84" s="1">
        <f t="shared" si="75"/>
        <v>18</v>
      </c>
      <c r="K84" s="1">
        <f t="shared" si="75"/>
        <v>6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10</v>
      </c>
      <c r="T84" s="1">
        <f t="shared" si="76"/>
        <v>0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19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170</v>
      </c>
      <c r="F85" s="1">
        <f>SUM(F2:F83)</f>
        <v>131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20-8-1</v>
      </c>
      <c r="R85" s="1" t="str">
        <f>IF(R84="","0-0-0",CONCATENATE(R84,"-",S84,"-",T84))</f>
        <v>14-10-0</v>
      </c>
      <c r="U85" s="1" t="str">
        <f>IF(U84="","0-0-0",CONCATENATE(U84,"-",V84,"-",W84))</f>
        <v>12-4-1</v>
      </c>
      <c r="X85" s="1" t="str">
        <f>IF(X84="","0-0-0",CONCATENATE(X84,"-",Y84,"-",Z84))</f>
        <v>19-8-1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28</v>
      </c>
      <c r="J84" s="1">
        <f t="shared" si="75"/>
        <v>21</v>
      </c>
      <c r="K84" s="1">
        <f t="shared" si="75"/>
        <v>7</v>
      </c>
      <c r="L84" s="1">
        <f t="shared" si="75"/>
        <v>5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11</v>
      </c>
      <c r="Q84" s="1">
        <f t="shared" si="76"/>
        <v>2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157</v>
      </c>
      <c r="F85" s="1">
        <f>SUM(F2:F83)</f>
        <v>165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15-11-2</v>
      </c>
      <c r="R85" s="1" t="str">
        <f>IF(R84="","0-0-0",CONCATENATE(R84,"-",S84,"-",T84))</f>
        <v>13-10-3</v>
      </c>
      <c r="U85" s="1" t="str">
        <f>IF(U84="","0-0-0",CONCATENATE(U84,"-",V84,"-",W84))</f>
        <v>7-8-1</v>
      </c>
      <c r="X85" s="1" t="str">
        <f>IF(X84="","0-0-0",CONCATENATE(X84,"-",Y84,"-",Z84))</f>
        <v>16-14-2</v>
      </c>
      <c r="AA85" s="1" t="str">
        <f>IF(AA84="","0-0",CONCATENATE(AA84,AB84))</f>
        <v>W7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34</v>
      </c>
      <c r="J84" s="1">
        <f t="shared" si="75"/>
        <v>16</v>
      </c>
      <c r="K84" s="1">
        <f t="shared" si="75"/>
        <v>9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2</v>
      </c>
      <c r="R84" s="1">
        <f t="shared" si="76"/>
        <v>16</v>
      </c>
      <c r="S84" s="1">
        <f t="shared" si="76"/>
        <v>7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22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178</v>
      </c>
      <c r="F85" s="1">
        <f>SUM(F2:F83)</f>
        <v>147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18-9-2</v>
      </c>
      <c r="R85" s="1" t="str">
        <f>IF(R84="","0-0-0",CONCATENATE(R84,"-",S84,"-",T84))</f>
        <v>16-7-2</v>
      </c>
      <c r="U85" s="1" t="str">
        <f>IF(U84="","0-0-0",CONCATENATE(U84,"-",V84,"-",W84))</f>
        <v>9-5-1</v>
      </c>
      <c r="X85" s="1" t="str">
        <f>IF(X84="","0-0-0",CONCATENATE(X84,"-",Y84,"-",Z84))</f>
        <v>22-9-1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7" t="s">
        <v>81</v>
      </c>
      <c r="F84" s="57"/>
      <c r="I84" s="1">
        <f t="shared" ref="I84:N84" si="75">IF(I1="",0,MAX(I1:I83))</f>
        <v>33</v>
      </c>
      <c r="J84" s="1">
        <f t="shared" si="75"/>
        <v>20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9</v>
      </c>
      <c r="Q84" s="1">
        <f t="shared" si="76"/>
        <v>2</v>
      </c>
      <c r="R84" s="1">
        <f t="shared" si="76"/>
        <v>16</v>
      </c>
      <c r="S84" s="1">
        <f t="shared" si="76"/>
        <v>11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16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187</v>
      </c>
      <c r="F85" s="1">
        <f>SUM(F2:F83)</f>
        <v>164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17-9-2</v>
      </c>
      <c r="R85" s="1" t="str">
        <f>IF(R84="","0-0-0",CONCATENATE(R84,"-",S84,"-",T84))</f>
        <v>16-11-1</v>
      </c>
      <c r="U85" s="1" t="str">
        <f>IF(U84="","0-0-0",CONCATENATE(U84,"-",V84,"-",W84))</f>
        <v>5-5-1</v>
      </c>
      <c r="X85" s="1" t="str">
        <f>IF(X84="","0-0-0",CONCATENATE(X84,"-",Y84,"-",Z84))</f>
        <v>16-11-2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7" t="s">
        <v>81</v>
      </c>
      <c r="F84" s="57"/>
      <c r="I84" s="1">
        <f t="shared" ref="I84:N84" si="75">IF(I1="",0,MAX(I1:I83))</f>
        <v>28</v>
      </c>
      <c r="J84" s="1">
        <f t="shared" si="75"/>
        <v>17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3</v>
      </c>
      <c r="Q84" s="1">
        <f t="shared" si="76"/>
        <v>1</v>
      </c>
      <c r="R84" s="1">
        <f t="shared" si="76"/>
        <v>12</v>
      </c>
      <c r="S84" s="1">
        <f t="shared" si="76"/>
        <v>14</v>
      </c>
      <c r="T84" s="1">
        <f t="shared" si="76"/>
        <v>5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145</v>
      </c>
      <c r="F85" s="1">
        <f>SUM(F2:F83)</f>
        <v>130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16-3-1</v>
      </c>
      <c r="R85" s="1" t="str">
        <f>IF(R84="","0-0-0",CONCATENATE(R84,"-",S84,"-",T84))</f>
        <v>12-14-5</v>
      </c>
      <c r="U85" s="1" t="str">
        <f>IF(U84="","0-0-0",CONCATENATE(U84,"-",V84,"-",W84))</f>
        <v>7-8-0</v>
      </c>
      <c r="X85" s="1" t="str">
        <f>IF(X84="","0-0-0",CONCATENATE(X84,"-",Y84,"-",Z84))</f>
        <v>14-9-3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>
      <c r="C86" s="1">
        <f>SUM(C84:C85)</f>
        <v>81</v>
      </c>
      <c r="D86" s="1">
        <f>COUNTIF(E2:E83,"&lt;&gt;")</f>
        <v>51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32</v>
      </c>
      <c r="J84" s="1">
        <f t="shared" si="75"/>
        <v>19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12</v>
      </c>
      <c r="Q84" s="1">
        <f t="shared" si="76"/>
        <v>1</v>
      </c>
      <c r="R84" s="1">
        <f t="shared" si="76"/>
        <v>20</v>
      </c>
      <c r="S84" s="1">
        <f t="shared" si="76"/>
        <v>7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157</v>
      </c>
      <c r="F85" s="1">
        <f>SUM(F2:F83)</f>
        <v>156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12-12-1</v>
      </c>
      <c r="R85" s="1" t="str">
        <f>IF(R84="","0-0-0",CONCATENATE(R84,"-",S84,"-",T84))</f>
        <v>20-7-3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25</v>
      </c>
      <c r="J84" s="1">
        <f t="shared" si="75"/>
        <v>24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4</v>
      </c>
      <c r="R84" s="1">
        <f t="shared" si="76"/>
        <v>12</v>
      </c>
      <c r="S84" s="1">
        <f t="shared" si="76"/>
        <v>14</v>
      </c>
      <c r="T84" s="1">
        <f t="shared" si="76"/>
        <v>1</v>
      </c>
      <c r="U84" s="1">
        <f t="shared" si="76"/>
        <v>9</v>
      </c>
      <c r="V84" s="1">
        <f t="shared" si="76"/>
        <v>5</v>
      </c>
      <c r="W84" s="1">
        <f t="shared" si="76"/>
        <v>0</v>
      </c>
      <c r="X84" s="1">
        <f t="shared" si="76"/>
        <v>15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160</v>
      </c>
      <c r="F85" s="1">
        <f>SUM(F2:F83)</f>
        <v>185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13-10-4</v>
      </c>
      <c r="R85" s="1" t="str">
        <f>IF(R84="","0-0-0",CONCATENATE(R84,"-",S84,"-",T84))</f>
        <v>12-14-1</v>
      </c>
      <c r="U85" s="1" t="str">
        <f>IF(U84="","0-0-0",CONCATENATE(U84,"-",V84,"-",W84))</f>
        <v>9-5-0</v>
      </c>
      <c r="X85" s="1" t="str">
        <f>IF(X84="","0-0-0",CONCATENATE(X84,"-",Y84,"-",Z84))</f>
        <v>15-14-2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18</v>
      </c>
      <c r="J84" s="1">
        <f t="shared" si="75"/>
        <v>27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6</v>
      </c>
      <c r="S84" s="1">
        <f t="shared" si="76"/>
        <v>17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136</v>
      </c>
      <c r="F85" s="1">
        <f>SUM(F2:F83)</f>
        <v>169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6-17-4</v>
      </c>
      <c r="U85" s="1" t="str">
        <f>IF(U84="","0-0-0",CONCATENATE(U84,"-",V84,"-",W84))</f>
        <v>7-6-2</v>
      </c>
      <c r="X85" s="1" t="str">
        <f>IF(X84="","0-0-0",CONCATENATE(X84,"-",Y84,"-",Z84))</f>
        <v>14-15-3</v>
      </c>
      <c r="AA85" s="1" t="str">
        <f>IF(AA84="","0-0",CONCATENATE(AA84,AB84))</f>
        <v>L5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30</v>
      </c>
      <c r="J84" s="1">
        <f t="shared" si="75"/>
        <v>20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9</v>
      </c>
      <c r="Q84" s="1">
        <f t="shared" si="76"/>
        <v>4</v>
      </c>
      <c r="R84" s="1">
        <f t="shared" si="76"/>
        <v>15</v>
      </c>
      <c r="S84" s="1">
        <f t="shared" si="76"/>
        <v>11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20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171</v>
      </c>
      <c r="F85" s="1">
        <f>SUM(F2:F83)</f>
        <v>142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15-9-4</v>
      </c>
      <c r="R85" s="1" t="str">
        <f>IF(R84="","0-0-0",CONCATENATE(R84,"-",S84,"-",T84))</f>
        <v>15-11-2</v>
      </c>
      <c r="U85" s="1" t="str">
        <f>IF(U84="","0-0-0",CONCATENATE(U84,"-",V84,"-",W84))</f>
        <v>10-6-3</v>
      </c>
      <c r="X85" s="1" t="str">
        <f>IF(X84="","0-0-0",CONCATENATE(X84,"-",Y84,"-",Z84))</f>
        <v>20-12-6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25</v>
      </c>
      <c r="J84" s="1">
        <f t="shared" si="75"/>
        <v>21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10</v>
      </c>
      <c r="T84" s="1">
        <f t="shared" si="76"/>
        <v>5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146</v>
      </c>
      <c r="F85" s="1">
        <f>SUM(F2:F83)</f>
        <v>152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13-11-2</v>
      </c>
      <c r="R85" s="1" t="str">
        <f>IF(R84="","0-0-0",CONCATENATE(R84,"-",S84,"-",T84))</f>
        <v>12-10-5</v>
      </c>
      <c r="U85" s="1" t="str">
        <f>IF(U84="","0-0-0",CONCATENATE(U84,"-",V84,"-",W84))</f>
        <v>7-4-2</v>
      </c>
      <c r="X85" s="1" t="str">
        <f>IF(X84="","0-0-0",CONCATENATE(X84,"-",Y84,"-",Z84))</f>
        <v>15-14-3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26</v>
      </c>
      <c r="J84" s="1">
        <f t="shared" si="75"/>
        <v>23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2</v>
      </c>
      <c r="U84" s="1">
        <f t="shared" si="76"/>
        <v>6</v>
      </c>
      <c r="V84" s="1">
        <f t="shared" si="76"/>
        <v>8</v>
      </c>
      <c r="W84" s="1">
        <f t="shared" si="76"/>
        <v>0</v>
      </c>
      <c r="X84" s="1">
        <f t="shared" si="76"/>
        <v>17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159</v>
      </c>
      <c r="F85" s="1">
        <f>SUM(F2:F83)</f>
        <v>162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14-11-2</v>
      </c>
      <c r="R85" s="1" t="str">
        <f>IF(R84="","0-0-0",CONCATENATE(R84,"-",S84,"-",T84))</f>
        <v>12-12-2</v>
      </c>
      <c r="U85" s="1" t="str">
        <f>IF(U84="","0-0-0",CONCATENATE(U84,"-",V84,"-",W84))</f>
        <v>6-8-0</v>
      </c>
      <c r="X85" s="1" t="str">
        <f>IF(X84="","0-0-0",CONCATENATE(X84,"-",Y84,"-",Z84))</f>
        <v>17-13-1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29</v>
      </c>
      <c r="J84" s="1">
        <f t="shared" si="75"/>
        <v>22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2</v>
      </c>
      <c r="R84" s="1">
        <f t="shared" si="76"/>
        <v>13</v>
      </c>
      <c r="S84" s="1">
        <f t="shared" si="76"/>
        <v>15</v>
      </c>
      <c r="T84" s="1">
        <f t="shared" si="76"/>
        <v>2</v>
      </c>
      <c r="U84" s="1">
        <f t="shared" si="76"/>
        <v>7</v>
      </c>
      <c r="V84" s="1">
        <f t="shared" si="76"/>
        <v>6</v>
      </c>
      <c r="W84" s="1">
        <f t="shared" si="76"/>
        <v>1</v>
      </c>
      <c r="X84" s="1">
        <f t="shared" si="76"/>
        <v>13</v>
      </c>
      <c r="Y84" s="1">
        <f t="shared" si="76"/>
        <v>12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157</v>
      </c>
      <c r="F85" s="1">
        <f>SUM(F2:F83)</f>
        <v>151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16-7-2</v>
      </c>
      <c r="R85" s="1" t="str">
        <f>IF(R84="","0-0-0",CONCATENATE(R84,"-",S84,"-",T84))</f>
        <v>13-15-2</v>
      </c>
      <c r="U85" s="1" t="str">
        <f>IF(U84="","0-0-0",CONCATENATE(U84,"-",V84,"-",W84))</f>
        <v>7-6-1</v>
      </c>
      <c r="X85" s="1" t="str">
        <f>IF(X84="","0-0-0",CONCATENATE(X84,"-",Y84,"-",Z84))</f>
        <v>13-12-3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23</v>
      </c>
      <c r="J84" s="1">
        <f t="shared" si="75"/>
        <v>26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12</v>
      </c>
      <c r="P84" s="1">
        <f t="shared" si="76"/>
        <v>13</v>
      </c>
      <c r="Q84" s="1">
        <f t="shared" si="76"/>
        <v>1</v>
      </c>
      <c r="R84" s="1">
        <f t="shared" si="76"/>
        <v>11</v>
      </c>
      <c r="S84" s="1">
        <f t="shared" si="76"/>
        <v>13</v>
      </c>
      <c r="T84" s="1">
        <f t="shared" si="76"/>
        <v>6</v>
      </c>
      <c r="U84" s="1">
        <f t="shared" si="76"/>
        <v>6</v>
      </c>
      <c r="V84" s="1">
        <f t="shared" si="76"/>
        <v>10</v>
      </c>
      <c r="W84" s="1">
        <f t="shared" si="76"/>
        <v>1</v>
      </c>
      <c r="X84" s="1">
        <f t="shared" si="76"/>
        <v>13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159</v>
      </c>
      <c r="F85" s="1">
        <f>SUM(F2:F83)</f>
        <v>190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12-13-1</v>
      </c>
      <c r="R85" s="1" t="str">
        <f>IF(R84="","0-0-0",CONCATENATE(R84,"-",S84,"-",T84))</f>
        <v>11-13-6</v>
      </c>
      <c r="U85" s="1" t="str">
        <f>IF(U84="","0-0-0",CONCATENATE(U84,"-",V84,"-",W84))</f>
        <v>6-10-1</v>
      </c>
      <c r="X85" s="1" t="str">
        <f>IF(X84="","0-0-0",CONCATENATE(X84,"-",Y84,"-",Z84))</f>
        <v>13-15-4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22</v>
      </c>
      <c r="J84" s="1">
        <f t="shared" si="75"/>
        <v>24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4</v>
      </c>
      <c r="R84" s="1">
        <f t="shared" si="76"/>
        <v>9</v>
      </c>
      <c r="S84" s="1">
        <f t="shared" si="76"/>
        <v>14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4</v>
      </c>
      <c r="X84" s="1">
        <f t="shared" si="76"/>
        <v>12</v>
      </c>
      <c r="Y84" s="1">
        <f t="shared" si="76"/>
        <v>12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159</v>
      </c>
      <c r="F85" s="1">
        <f>SUM(F2:F83)</f>
        <v>196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13-10-4</v>
      </c>
      <c r="R85" s="1" t="str">
        <f>IF(R84="","0-0-0",CONCATENATE(R84,"-",S84,"-",T84))</f>
        <v>9-14-5</v>
      </c>
      <c r="U85" s="1" t="str">
        <f>IF(U84="","0-0-0",CONCATENATE(U84,"-",V84,"-",W84))</f>
        <v>3-8-4</v>
      </c>
      <c r="X85" s="1" t="str">
        <f>IF(X84="","0-0-0",CONCATENATE(X84,"-",Y84,"-",Z84))</f>
        <v>12-12-8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15</v>
      </c>
      <c r="J84" s="1">
        <f t="shared" si="75"/>
        <v>34</v>
      </c>
      <c r="K84" s="1">
        <f t="shared" si="75"/>
        <v>4</v>
      </c>
      <c r="L84" s="1">
        <f t="shared" si="75"/>
        <v>7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17</v>
      </c>
      <c r="Q84" s="1">
        <f t="shared" si="76"/>
        <v>2</v>
      </c>
      <c r="R84" s="1">
        <f t="shared" si="76"/>
        <v>6</v>
      </c>
      <c r="S84" s="1">
        <f t="shared" si="76"/>
        <v>17</v>
      </c>
      <c r="T84" s="1">
        <f t="shared" si="76"/>
        <v>5</v>
      </c>
      <c r="U84" s="1">
        <f t="shared" si="76"/>
        <v>4</v>
      </c>
      <c r="V84" s="1">
        <f t="shared" si="76"/>
        <v>10</v>
      </c>
      <c r="W84" s="1">
        <f t="shared" si="76"/>
        <v>2</v>
      </c>
      <c r="X84" s="1">
        <f t="shared" si="76"/>
        <v>7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145</v>
      </c>
      <c r="F85" s="1">
        <f>SUM(F2:F83)</f>
        <v>208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9-17-2</v>
      </c>
      <c r="R85" s="1" t="str">
        <f>IF(R84="","0-0-0",CONCATENATE(R84,"-",S84,"-",T84))</f>
        <v>6-17-5</v>
      </c>
      <c r="U85" s="1" t="str">
        <f>IF(U84="","0-0-0",CONCATENATE(U84,"-",V84,"-",W84))</f>
        <v>4-10-2</v>
      </c>
      <c r="X85" s="1" t="str">
        <f>IF(X84="","0-0-0",CONCATENATE(X84,"-",Y84,"-",Z84))</f>
        <v>7-22-5</v>
      </c>
      <c r="AA85" s="1" t="str">
        <f>IF(AA84="","0-0",CONCATENATE(AA84,AB84))</f>
        <v>L3</v>
      </c>
      <c r="AD85" s="1" t="str">
        <f>IF(AD84="","0-0-0",CONCATENATE(AD84,"-",AE84,"-",AF84))</f>
        <v>1-8-1</v>
      </c>
    </row>
    <row r="86" spans="1:33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23</v>
      </c>
      <c r="J84" s="1">
        <f t="shared" si="75"/>
        <v>29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14</v>
      </c>
      <c r="Q84" s="1">
        <f t="shared" si="76"/>
        <v>4</v>
      </c>
      <c r="R84" s="1">
        <f t="shared" si="76"/>
        <v>10</v>
      </c>
      <c r="S84" s="1">
        <f t="shared" si="76"/>
        <v>15</v>
      </c>
      <c r="T84" s="1">
        <f t="shared" si="76"/>
        <v>0</v>
      </c>
      <c r="U84" s="1">
        <f t="shared" si="76"/>
        <v>6</v>
      </c>
      <c r="V84" s="1">
        <f t="shared" si="76"/>
        <v>9</v>
      </c>
      <c r="W84" s="1">
        <f t="shared" si="76"/>
        <v>1</v>
      </c>
      <c r="X84" s="1">
        <f t="shared" si="76"/>
        <v>11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166</v>
      </c>
      <c r="F85" s="1">
        <f>SUM(F2:F83)</f>
        <v>181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13-14-4</v>
      </c>
      <c r="R85" s="1" t="str">
        <f>IF(R84="","0-0-0",CONCATENATE(R84,"-",S84,"-",T84))</f>
        <v>10-15-0</v>
      </c>
      <c r="U85" s="1" t="str">
        <f>IF(U84="","0-0-0",CONCATENATE(U84,"-",V84,"-",W84))</f>
        <v>6-9-1</v>
      </c>
      <c r="X85" s="1" t="str">
        <f>IF(X84="","0-0-0",CONCATENATE(X84,"-",Y84,"-",Z84))</f>
        <v>11-16-2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24</v>
      </c>
      <c r="J84" s="1">
        <f t="shared" si="75"/>
        <v>26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14</v>
      </c>
      <c r="Q84" s="1">
        <f t="shared" si="76"/>
        <v>2</v>
      </c>
      <c r="R84" s="1">
        <f t="shared" si="76"/>
        <v>13</v>
      </c>
      <c r="S84" s="1">
        <f t="shared" si="76"/>
        <v>12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148</v>
      </c>
      <c r="F85" s="1">
        <f>SUM(F2:F83)</f>
        <v>166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11-14-2</v>
      </c>
      <c r="R85" s="1" t="str">
        <f>IF(R84="","0-0-0",CONCATENATE(R84,"-",S84,"-",T84))</f>
        <v>13-12-3</v>
      </c>
      <c r="U85" s="1" t="str">
        <f>IF(U84="","0-0-0",CONCATENATE(U84,"-",V84,"-",W84))</f>
        <v>4-8-1</v>
      </c>
      <c r="X85" s="1" t="str">
        <f>IF(X84="","0-0-0",CONCATENATE(X84,"-",Y84,"-",Z84))</f>
        <v>13-13-2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7" t="s">
        <v>81</v>
      </c>
      <c r="F84" s="57"/>
      <c r="I84" s="1">
        <f t="shared" ref="I84:N84" si="75">IF(I1="",0,MAX(I1:I83))</f>
        <v>29</v>
      </c>
      <c r="J84" s="1">
        <f t="shared" si="75"/>
        <v>20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9</v>
      </c>
      <c r="Q84" s="1">
        <f t="shared" si="76"/>
        <v>2</v>
      </c>
      <c r="R84" s="1">
        <f t="shared" si="76"/>
        <v>14</v>
      </c>
      <c r="S84" s="1">
        <f t="shared" si="76"/>
        <v>11</v>
      </c>
      <c r="T84" s="1">
        <f t="shared" si="76"/>
        <v>2</v>
      </c>
      <c r="U84" s="1">
        <f t="shared" si="76"/>
        <v>5</v>
      </c>
      <c r="V84" s="1">
        <f t="shared" si="76"/>
        <v>9</v>
      </c>
      <c r="W84" s="1">
        <f t="shared" si="76"/>
        <v>0</v>
      </c>
      <c r="X84" s="1">
        <f t="shared" si="76"/>
        <v>14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186</v>
      </c>
      <c r="F85" s="1">
        <f>SUM(F2:F83)</f>
        <v>147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15-9-2</v>
      </c>
      <c r="R85" s="1" t="str">
        <f>IF(R84="","0-0-0",CONCATENATE(R84,"-",S84,"-",T84))</f>
        <v>14-11-2</v>
      </c>
      <c r="U85" s="1" t="str">
        <f>IF(U84="","0-0-0",CONCATENATE(U84,"-",V84,"-",W84))</f>
        <v>5-9-0</v>
      </c>
      <c r="X85" s="1" t="str">
        <f>IF(X84="","0-0-0",CONCATENATE(X84,"-",Y84,"-",Z84))</f>
        <v>14-10-4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33</v>
      </c>
      <c r="J84" s="1">
        <f t="shared" si="75"/>
        <v>19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0</v>
      </c>
      <c r="R84" s="1">
        <f t="shared" si="76"/>
        <v>14</v>
      </c>
      <c r="S84" s="1">
        <f t="shared" si="76"/>
        <v>8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168</v>
      </c>
      <c r="F85" s="1">
        <f>SUM(F2:F83)</f>
        <v>154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19-11-0</v>
      </c>
      <c r="R85" s="1" t="str">
        <f>IF(R84="","0-0-0",CONCATENATE(R84,"-",S84,"-",T84))</f>
        <v>14-8-2</v>
      </c>
      <c r="U85" s="1" t="str">
        <f>IF(U84="","0-0-0",CONCATENATE(U84,"-",V84,"-",W84))</f>
        <v>11-5-1</v>
      </c>
      <c r="X85" s="1" t="str">
        <f>IF(X84="","0-0-0",CONCATENATE(X84,"-",Y84,"-",Z84))</f>
        <v>20-13-1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23</v>
      </c>
      <c r="J84" s="1">
        <f t="shared" si="75"/>
        <v>22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6</v>
      </c>
      <c r="R84" s="1">
        <f t="shared" si="76"/>
        <v>14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2</v>
      </c>
      <c r="X84" s="1">
        <f t="shared" si="76"/>
        <v>13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150</v>
      </c>
      <c r="F85" s="1">
        <f>SUM(F2:F83)</f>
        <v>159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9-12-6</v>
      </c>
      <c r="R85" s="1" t="str">
        <f>IF(R84="","0-0-0",CONCATENATE(R84,"-",S84,"-",T84))</f>
        <v>14-10-3</v>
      </c>
      <c r="U85" s="1" t="str">
        <f>IF(U84="","0-0-0",CONCATENATE(U84,"-",V84,"-",W84))</f>
        <v>7-8-2</v>
      </c>
      <c r="X85" s="1" t="str">
        <f>IF(X84="","0-0-0",CONCATENATE(X84,"-",Y84,"-",Z84))</f>
        <v>13-12-7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25</v>
      </c>
      <c r="J84" s="1">
        <f t="shared" si="75"/>
        <v>18</v>
      </c>
      <c r="K84" s="1">
        <f t="shared" si="75"/>
        <v>5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10</v>
      </c>
      <c r="Q84" s="1">
        <f t="shared" si="76"/>
        <v>7</v>
      </c>
      <c r="R84" s="1">
        <f t="shared" si="76"/>
        <v>15</v>
      </c>
      <c r="S84" s="1">
        <f t="shared" si="76"/>
        <v>8</v>
      </c>
      <c r="T84" s="1">
        <f t="shared" si="76"/>
        <v>4</v>
      </c>
      <c r="U84" s="1">
        <f t="shared" si="76"/>
        <v>8</v>
      </c>
      <c r="V84" s="1">
        <f t="shared" si="76"/>
        <v>5</v>
      </c>
      <c r="W84" s="1">
        <f t="shared" si="76"/>
        <v>2</v>
      </c>
      <c r="X84" s="1">
        <f t="shared" si="76"/>
        <v>14</v>
      </c>
      <c r="Y84" s="1">
        <f t="shared" si="76"/>
        <v>9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153</v>
      </c>
      <c r="F85" s="1">
        <f>SUM(F2:F83)</f>
        <v>165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10-10-7</v>
      </c>
      <c r="R85" s="1" t="str">
        <f>IF(R84="","0-0-0",CONCATENATE(R84,"-",S84,"-",T84))</f>
        <v>15-8-4</v>
      </c>
      <c r="U85" s="1" t="str">
        <f>IF(U84="","0-0-0",CONCATENATE(U84,"-",V84,"-",W84))</f>
        <v>8-5-2</v>
      </c>
      <c r="X85" s="1" t="str">
        <f>IF(X84="","0-0-0",CONCATENATE(X84,"-",Y84,"-",Z84))</f>
        <v>14-9-5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32</v>
      </c>
      <c r="J84" s="1">
        <f t="shared" si="75"/>
        <v>17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3</v>
      </c>
      <c r="R84" s="1">
        <f t="shared" si="76"/>
        <v>13</v>
      </c>
      <c r="S84" s="1">
        <f t="shared" si="76"/>
        <v>11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24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181</v>
      </c>
      <c r="F85" s="1">
        <f>SUM(F2:F83)</f>
        <v>152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19-6-3</v>
      </c>
      <c r="R85" s="1" t="str">
        <f>IF(R84="","0-0-0",CONCATENATE(R84,"-",S84,"-",T84))</f>
        <v>13-11-3</v>
      </c>
      <c r="U85" s="1" t="str">
        <f>IF(U84="","0-0-0",CONCATENATE(U84,"-",V84,"-",W84))</f>
        <v>14-2-1</v>
      </c>
      <c r="X85" s="1" t="str">
        <f>IF(X84="","0-0-0",CONCATENATE(X84,"-",Y84,"-",Z84))</f>
        <v>24-6-4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36</v>
      </c>
      <c r="J84" s="1">
        <f t="shared" si="75"/>
        <v>11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4</v>
      </c>
      <c r="Q84" s="1">
        <f t="shared" si="76"/>
        <v>5</v>
      </c>
      <c r="R84" s="1">
        <f t="shared" si="76"/>
        <v>19</v>
      </c>
      <c r="S84" s="1">
        <f t="shared" si="76"/>
        <v>7</v>
      </c>
      <c r="T84" s="1">
        <f t="shared" si="76"/>
        <v>2</v>
      </c>
      <c r="U84" s="1">
        <f t="shared" si="76"/>
        <v>12</v>
      </c>
      <c r="V84" s="1">
        <f t="shared" si="76"/>
        <v>4</v>
      </c>
      <c r="W84" s="1">
        <f t="shared" si="76"/>
        <v>0</v>
      </c>
      <c r="X84" s="1">
        <f t="shared" si="76"/>
        <v>22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192</v>
      </c>
      <c r="F85" s="1">
        <f>SUM(F2:F83)</f>
        <v>135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17-4-5</v>
      </c>
      <c r="R85" s="1" t="str">
        <f>IF(R84="","0-0-0",CONCATENATE(R84,"-",S84,"-",T84))</f>
        <v>19-7-2</v>
      </c>
      <c r="U85" s="1" t="str">
        <f>IF(U84="","0-0-0",CONCATENATE(U84,"-",V84,"-",W84))</f>
        <v>12-4-0</v>
      </c>
      <c r="X85" s="1" t="str">
        <f>IF(X84="","0-0-0",CONCATENATE(X84,"-",Y84,"-",Z84))</f>
        <v>22-7-4</v>
      </c>
      <c r="AA85" s="1" t="str">
        <f>IF(AA84="","0-0",CONCATENATE(AA84,AB84))</f>
        <v>W2</v>
      </c>
      <c r="AD85" s="1" t="str">
        <f>IF(AD84="","0-0-0",CONCATENATE(AD84,"-",AE84,"-",AF84))</f>
        <v>7-1-2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2">IF(I1="",0,MAX(I1:I83))</f>
        <v>38</v>
      </c>
      <c r="J84" s="1">
        <f t="shared" si="72"/>
        <v>14</v>
      </c>
      <c r="K84" s="1">
        <f t="shared" si="72"/>
        <v>6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21</v>
      </c>
      <c r="P84" s="1">
        <f t="shared" si="73"/>
        <v>5</v>
      </c>
      <c r="Q84" s="1">
        <f t="shared" si="73"/>
        <v>3</v>
      </c>
      <c r="R84" s="1">
        <f t="shared" si="73"/>
        <v>17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22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198</v>
      </c>
      <c r="F85" s="1">
        <f>SUM(F2:F83)</f>
        <v>131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21-5-3</v>
      </c>
      <c r="R85" s="1" t="str">
        <f>IF(R84="","0-0-0",CONCATENATE(R84,"-",S84,"-",T84))</f>
        <v>17-9-0</v>
      </c>
      <c r="U85" s="1" t="str">
        <f>IF(U84="","0-0-0",CONCATENATE(U84,"-",V84,"-",W84))</f>
        <v>1-1-0</v>
      </c>
      <c r="X85" s="1" t="str">
        <f>IF(X84="","0-0-0",CONCATENATE(X84,"-",Y84,"-",Z84))</f>
        <v>22-9-3</v>
      </c>
      <c r="AA85" s="1" t="str">
        <f>IF(AA84="","0-0",CONCATENATE(AA84,AB84))</f>
        <v>W7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158</vt:i4>
      </vt:variant>
    </vt:vector>
  </HeadingPairs>
  <TitlesOfParts>
    <vt:vector size="158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2025-02-07T11:13:59Z</dcterms:modified>
</cp:coreProperties>
</file>